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61" documentId="8_{66298445-C4B2-48DA-8BFD-3A92A3D3601D}" xr6:coauthVersionLast="47" xr6:coauthVersionMax="47" xr10:uidLastSave="{31D82575-82A7-49A4-8730-8803FA48921B}"/>
  <bookViews>
    <workbookView xWindow="-120" yWindow="-120" windowWidth="29040" windowHeight="15720" firstSheet="12" activeTab="15" xr2:uid="{00000000-000D-0000-FFFF-FFFF00000000}"/>
  </bookViews>
  <sheets>
    <sheet name="Figures i" sheetId="21" r:id="rId1"/>
    <sheet name="Figures ii" sheetId="26" r:id="rId2"/>
    <sheet name="Figures iii" sheetId="23" r:id="rId3"/>
    <sheet name="Figures Example" sheetId="9" state="hidden" r:id="rId4"/>
    <sheet name="Table i" sheetId="18" r:id="rId5"/>
    <sheet name="Table ii" sheetId="19" r:id="rId6"/>
    <sheet name="Table iii" sheetId="12" r:id="rId7"/>
    <sheet name="Table iv" sheetId="11" r:id="rId8"/>
    <sheet name="T_i" sheetId="16" r:id="rId9"/>
    <sheet name="T_ii" sheetId="17" r:id="rId10"/>
    <sheet name="T_iii_strat1" sheetId="1" r:id="rId11"/>
    <sheet name="T_iii_strat2" sheetId="2" r:id="rId12"/>
    <sheet name="T_iii_strat3" sheetId="3" r:id="rId13"/>
    <sheet name="T_iv_strat1" sheetId="13" r:id="rId14"/>
    <sheet name="T_iv_strat2" sheetId="14" r:id="rId15"/>
    <sheet name="T_iv_strat3" sheetId="15" r:id="rId16"/>
  </sheets>
  <externalReferences>
    <externalReference r:id="rId17"/>
  </externalReferences>
  <definedNames>
    <definedName name="_xlnm._FilterDatabase" localSheetId="4" hidden="1">'Table i'!$A$6:$I$68</definedName>
    <definedName name="_xlnm._FilterDatabase" localSheetId="5" hidden="1">'Table ii'!$B$12:$Q$71</definedName>
    <definedName name="_xlnm._FilterDatabase" localSheetId="6" hidden="1">'Table iii'!$A$6:$I$68</definedName>
    <definedName name="_xlnm._FilterDatabase" localSheetId="7" hidden="1">'Table iv'!$A$5:$R$71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71" i="11" l="1"/>
  <c r="T71" i="11"/>
  <c r="A71" i="11"/>
  <c r="AM70" i="11"/>
  <c r="T70" i="11"/>
  <c r="A70" i="11"/>
  <c r="BC69" i="11"/>
  <c r="BB69" i="11"/>
  <c r="BA69" i="11"/>
  <c r="AZ69" i="11"/>
  <c r="AY69" i="11"/>
  <c r="AX69" i="11"/>
  <c r="AW69" i="11"/>
  <c r="AV69" i="11"/>
  <c r="AU69" i="11"/>
  <c r="AT69" i="11"/>
  <c r="AS69" i="11"/>
  <c r="AR69" i="11"/>
  <c r="AQ69" i="11"/>
  <c r="AP69" i="11"/>
  <c r="AO69" i="11"/>
  <c r="AN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BC68" i="11"/>
  <c r="BB68" i="11"/>
  <c r="BA68" i="11"/>
  <c r="AZ68" i="11"/>
  <c r="AY68" i="11"/>
  <c r="AX68" i="11"/>
  <c r="AW68" i="11"/>
  <c r="AV68" i="11"/>
  <c r="AU68" i="11"/>
  <c r="AT68" i="11"/>
  <c r="AS68" i="11"/>
  <c r="AR68" i="11"/>
  <c r="AQ68" i="11"/>
  <c r="AP68" i="11"/>
  <c r="AO68" i="11"/>
  <c r="AN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BC67" i="11"/>
  <c r="BB67" i="11"/>
  <c r="BA67" i="11"/>
  <c r="AZ67" i="11"/>
  <c r="AY67" i="11"/>
  <c r="AX67" i="11"/>
  <c r="AW67" i="11"/>
  <c r="AV67" i="11"/>
  <c r="AU67" i="11"/>
  <c r="AT67" i="11"/>
  <c r="AS67" i="11"/>
  <c r="AR67" i="11"/>
  <c r="AQ67" i="11"/>
  <c r="AP67" i="11"/>
  <c r="AO67" i="11"/>
  <c r="AN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BC65" i="11"/>
  <c r="BB65" i="11"/>
  <c r="BA65" i="11"/>
  <c r="AZ65" i="11"/>
  <c r="AY65" i="11"/>
  <c r="AX65" i="11"/>
  <c r="AW65" i="11"/>
  <c r="AV65" i="11"/>
  <c r="AU65" i="11"/>
  <c r="AT65" i="11"/>
  <c r="AS65" i="11"/>
  <c r="AR65" i="11"/>
  <c r="AQ65" i="11"/>
  <c r="AP65" i="11"/>
  <c r="AO65" i="11"/>
  <c r="AN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Q9" i="11"/>
  <c r="P9" i="11"/>
  <c r="P1" i="11" s="1"/>
  <c r="O9" i="11"/>
  <c r="O1" i="11" s="1"/>
  <c r="N9" i="11"/>
  <c r="N1" i="11" s="1"/>
  <c r="M9" i="11"/>
  <c r="M1" i="11" s="1"/>
  <c r="L9" i="11"/>
  <c r="AE1" i="11" s="1"/>
  <c r="K9" i="11"/>
  <c r="AD1" i="11" s="1"/>
  <c r="J9" i="11"/>
  <c r="AC1" i="11" s="1"/>
  <c r="I9" i="11"/>
  <c r="AB1" i="11" s="1"/>
  <c r="H9" i="11"/>
  <c r="AT1" i="11" s="1"/>
  <c r="G9" i="11"/>
  <c r="AS1" i="11" s="1"/>
  <c r="F9" i="11"/>
  <c r="E9" i="11"/>
  <c r="D9" i="11"/>
  <c r="D1" i="11" s="1"/>
  <c r="C9" i="11"/>
  <c r="C1" i="11" s="1"/>
  <c r="B9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T8" i="11" s="1"/>
  <c r="AW7" i="11"/>
  <c r="AM5" i="11"/>
  <c r="T5" i="11"/>
  <c r="A5" i="11"/>
  <c r="AM3" i="11"/>
  <c r="T3" i="11"/>
  <c r="A3" i="11"/>
  <c r="BC1" i="11"/>
  <c r="BB1" i="11"/>
  <c r="BA1" i="11"/>
  <c r="AZ1" i="11"/>
  <c r="AY1" i="11"/>
  <c r="AX1" i="11"/>
  <c r="AW1" i="11"/>
  <c r="AV1" i="11"/>
  <c r="AU1" i="11"/>
  <c r="AR1" i="11"/>
  <c r="AQ1" i="11"/>
  <c r="AP1" i="11"/>
  <c r="AO1" i="11"/>
  <c r="AJ1" i="11"/>
  <c r="AI1" i="11"/>
  <c r="AH1" i="11"/>
  <c r="AG1" i="11"/>
  <c r="AF1" i="11"/>
  <c r="Z1" i="11"/>
  <c r="Y1" i="11"/>
  <c r="X1" i="11"/>
  <c r="W1" i="11"/>
  <c r="V1" i="11"/>
  <c r="Q1" i="11"/>
  <c r="G1" i="11"/>
  <c r="F1" i="11"/>
  <c r="E1" i="11"/>
  <c r="W68" i="12"/>
  <c r="L68" i="12"/>
  <c r="A68" i="12"/>
  <c r="AE67" i="12"/>
  <c r="AD67" i="12"/>
  <c r="AC67" i="12"/>
  <c r="AB67" i="12"/>
  <c r="AA67" i="12"/>
  <c r="Z67" i="12"/>
  <c r="Y67" i="12"/>
  <c r="X67" i="12"/>
  <c r="T67" i="12"/>
  <c r="S67" i="12"/>
  <c r="R67" i="12"/>
  <c r="Q67" i="12"/>
  <c r="P67" i="12"/>
  <c r="O67" i="12"/>
  <c r="N67" i="12"/>
  <c r="M67" i="12"/>
  <c r="I67" i="12"/>
  <c r="H67" i="12"/>
  <c r="G67" i="12"/>
  <c r="F67" i="12"/>
  <c r="E67" i="12"/>
  <c r="D67" i="12"/>
  <c r="C67" i="12"/>
  <c r="B67" i="12"/>
  <c r="AE66" i="12"/>
  <c r="AD66" i="12"/>
  <c r="AC66" i="12"/>
  <c r="AB66" i="12"/>
  <c r="AA66" i="12"/>
  <c r="Z66" i="12"/>
  <c r="Y66" i="12"/>
  <c r="X66" i="12"/>
  <c r="T66" i="12"/>
  <c r="S66" i="12"/>
  <c r="R66" i="12"/>
  <c r="Q66" i="12"/>
  <c r="P66" i="12"/>
  <c r="O66" i="12"/>
  <c r="N66" i="12"/>
  <c r="M66" i="12"/>
  <c r="I66" i="12"/>
  <c r="H66" i="12"/>
  <c r="G66" i="12"/>
  <c r="F66" i="12"/>
  <c r="E66" i="12"/>
  <c r="D66" i="12"/>
  <c r="C66" i="12"/>
  <c r="B66" i="12"/>
  <c r="AE65" i="12"/>
  <c r="AD65" i="12"/>
  <c r="AC65" i="12"/>
  <c r="AB65" i="12"/>
  <c r="AA65" i="12"/>
  <c r="Z65" i="12"/>
  <c r="Y65" i="12"/>
  <c r="X65" i="12"/>
  <c r="T65" i="12"/>
  <c r="S65" i="12"/>
  <c r="R65" i="12"/>
  <c r="Q65" i="12"/>
  <c r="P65" i="12"/>
  <c r="O65" i="12"/>
  <c r="N65" i="12"/>
  <c r="M65" i="12"/>
  <c r="I65" i="12"/>
  <c r="H65" i="12"/>
  <c r="G65" i="12"/>
  <c r="F65" i="12"/>
  <c r="E65" i="12"/>
  <c r="D65" i="12"/>
  <c r="C65" i="12"/>
  <c r="B65" i="12"/>
  <c r="AE64" i="12"/>
  <c r="AD64" i="12"/>
  <c r="AC64" i="12"/>
  <c r="AB64" i="12"/>
  <c r="AA64" i="12"/>
  <c r="Z64" i="12"/>
  <c r="Y64" i="12"/>
  <c r="X64" i="12"/>
  <c r="T64" i="12"/>
  <c r="S64" i="12"/>
  <c r="R64" i="12"/>
  <c r="Q64" i="12"/>
  <c r="P64" i="12"/>
  <c r="O64" i="12"/>
  <c r="N64" i="12"/>
  <c r="M64" i="12"/>
  <c r="I64" i="12"/>
  <c r="H64" i="12"/>
  <c r="G64" i="12"/>
  <c r="F64" i="12"/>
  <c r="E64" i="12"/>
  <c r="D64" i="12"/>
  <c r="C64" i="12"/>
  <c r="B64" i="12"/>
  <c r="AE63" i="12"/>
  <c r="AD63" i="12"/>
  <c r="AC63" i="12"/>
  <c r="AB63" i="12"/>
  <c r="AA63" i="12"/>
  <c r="Z63" i="12"/>
  <c r="Y63" i="12"/>
  <c r="X63" i="12"/>
  <c r="T63" i="12"/>
  <c r="S63" i="12"/>
  <c r="R63" i="12"/>
  <c r="Q63" i="12"/>
  <c r="P63" i="12"/>
  <c r="O63" i="12"/>
  <c r="N63" i="12"/>
  <c r="M63" i="12"/>
  <c r="I63" i="12"/>
  <c r="H63" i="12"/>
  <c r="G63" i="12"/>
  <c r="F63" i="12"/>
  <c r="E63" i="12"/>
  <c r="D63" i="12"/>
  <c r="C63" i="12"/>
  <c r="B63" i="12"/>
  <c r="AE62" i="12"/>
  <c r="AD62" i="12"/>
  <c r="AC62" i="12"/>
  <c r="AB62" i="12"/>
  <c r="AA62" i="12"/>
  <c r="Z62" i="12"/>
  <c r="Y62" i="12"/>
  <c r="X62" i="12"/>
  <c r="T62" i="12"/>
  <c r="S62" i="12"/>
  <c r="R62" i="12"/>
  <c r="Q62" i="12"/>
  <c r="P62" i="12"/>
  <c r="O62" i="12"/>
  <c r="N62" i="12"/>
  <c r="M62" i="12"/>
  <c r="I62" i="12"/>
  <c r="H62" i="12"/>
  <c r="G62" i="12"/>
  <c r="F62" i="12"/>
  <c r="E62" i="12"/>
  <c r="D62" i="12"/>
  <c r="C62" i="12"/>
  <c r="B62" i="12"/>
  <c r="AE61" i="12"/>
  <c r="AD61" i="12"/>
  <c r="AC61" i="12"/>
  <c r="AB61" i="12"/>
  <c r="AA61" i="12"/>
  <c r="Z61" i="12"/>
  <c r="Y61" i="12"/>
  <c r="X61" i="12"/>
  <c r="T61" i="12"/>
  <c r="S61" i="12"/>
  <c r="R61" i="12"/>
  <c r="Q61" i="12"/>
  <c r="P61" i="12"/>
  <c r="O61" i="12"/>
  <c r="N61" i="12"/>
  <c r="M61" i="12"/>
  <c r="I61" i="12"/>
  <c r="H61" i="12"/>
  <c r="G61" i="12"/>
  <c r="F61" i="12"/>
  <c r="E61" i="12"/>
  <c r="D61" i="12"/>
  <c r="C61" i="12"/>
  <c r="B61" i="12"/>
  <c r="AE60" i="12"/>
  <c r="AD60" i="12"/>
  <c r="AC60" i="12"/>
  <c r="AB60" i="12"/>
  <c r="AA60" i="12"/>
  <c r="Z60" i="12"/>
  <c r="Y60" i="12"/>
  <c r="X60" i="12"/>
  <c r="T60" i="12"/>
  <c r="S60" i="12"/>
  <c r="R60" i="12"/>
  <c r="Q60" i="12"/>
  <c r="P60" i="12"/>
  <c r="O60" i="12"/>
  <c r="N60" i="12"/>
  <c r="M60" i="12"/>
  <c r="I60" i="12"/>
  <c r="H60" i="12"/>
  <c r="G60" i="12"/>
  <c r="F60" i="12"/>
  <c r="E60" i="12"/>
  <c r="D60" i="12"/>
  <c r="C60" i="12"/>
  <c r="B60" i="12"/>
  <c r="AE59" i="12"/>
  <c r="AD59" i="12"/>
  <c r="AC59" i="12"/>
  <c r="AB59" i="12"/>
  <c r="AA59" i="12"/>
  <c r="Z59" i="12"/>
  <c r="Y59" i="12"/>
  <c r="X59" i="12"/>
  <c r="T59" i="12"/>
  <c r="S59" i="12"/>
  <c r="R59" i="12"/>
  <c r="Q59" i="12"/>
  <c r="P59" i="12"/>
  <c r="O59" i="12"/>
  <c r="N59" i="12"/>
  <c r="M59" i="12"/>
  <c r="I59" i="12"/>
  <c r="H59" i="12"/>
  <c r="G59" i="12"/>
  <c r="F59" i="12"/>
  <c r="E59" i="12"/>
  <c r="D59" i="12"/>
  <c r="C59" i="12"/>
  <c r="B59" i="12"/>
  <c r="AE58" i="12"/>
  <c r="AD58" i="12"/>
  <c r="AC58" i="12"/>
  <c r="AB58" i="12"/>
  <c r="AA58" i="12"/>
  <c r="Z58" i="12"/>
  <c r="Y58" i="12"/>
  <c r="X58" i="12"/>
  <c r="T58" i="12"/>
  <c r="S58" i="12"/>
  <c r="R58" i="12"/>
  <c r="Q58" i="12"/>
  <c r="P58" i="12"/>
  <c r="O58" i="12"/>
  <c r="N58" i="12"/>
  <c r="M58" i="12"/>
  <c r="I58" i="12"/>
  <c r="H58" i="12"/>
  <c r="G58" i="12"/>
  <c r="F58" i="12"/>
  <c r="E58" i="12"/>
  <c r="D58" i="12"/>
  <c r="C58" i="12"/>
  <c r="B58" i="12"/>
  <c r="AE57" i="12"/>
  <c r="AD57" i="12"/>
  <c r="AC57" i="12"/>
  <c r="AB57" i="12"/>
  <c r="AA57" i="12"/>
  <c r="Z57" i="12"/>
  <c r="Y57" i="12"/>
  <c r="X57" i="12"/>
  <c r="T57" i="12"/>
  <c r="S57" i="12"/>
  <c r="R57" i="12"/>
  <c r="Q57" i="12"/>
  <c r="P57" i="12"/>
  <c r="O57" i="12"/>
  <c r="N57" i="12"/>
  <c r="M57" i="12"/>
  <c r="I57" i="12"/>
  <c r="H57" i="12"/>
  <c r="G57" i="12"/>
  <c r="F57" i="12"/>
  <c r="E57" i="12"/>
  <c r="D57" i="12"/>
  <c r="C57" i="12"/>
  <c r="B57" i="12"/>
  <c r="AE56" i="12"/>
  <c r="AD56" i="12"/>
  <c r="AC56" i="12"/>
  <c r="AB56" i="12"/>
  <c r="AA56" i="12"/>
  <c r="Z56" i="12"/>
  <c r="Y56" i="12"/>
  <c r="X56" i="12"/>
  <c r="T56" i="12"/>
  <c r="S56" i="12"/>
  <c r="R56" i="12"/>
  <c r="Q56" i="12"/>
  <c r="P56" i="12"/>
  <c r="O56" i="12"/>
  <c r="N56" i="12"/>
  <c r="M56" i="12"/>
  <c r="I56" i="12"/>
  <c r="H56" i="12"/>
  <c r="G56" i="12"/>
  <c r="F56" i="12"/>
  <c r="E56" i="12"/>
  <c r="D56" i="12"/>
  <c r="C56" i="12"/>
  <c r="B56" i="12"/>
  <c r="AE55" i="12"/>
  <c r="AD55" i="12"/>
  <c r="AC55" i="12"/>
  <c r="AB55" i="12"/>
  <c r="AA55" i="12"/>
  <c r="Z55" i="12"/>
  <c r="Y55" i="12"/>
  <c r="X55" i="12"/>
  <c r="T55" i="12"/>
  <c r="S55" i="12"/>
  <c r="R55" i="12"/>
  <c r="Q55" i="12"/>
  <c r="P55" i="12"/>
  <c r="O55" i="12"/>
  <c r="N55" i="12"/>
  <c r="M55" i="12"/>
  <c r="I55" i="12"/>
  <c r="H55" i="12"/>
  <c r="G55" i="12"/>
  <c r="F55" i="12"/>
  <c r="E55" i="12"/>
  <c r="D55" i="12"/>
  <c r="C55" i="12"/>
  <c r="B55" i="12"/>
  <c r="AE54" i="12"/>
  <c r="AD54" i="12"/>
  <c r="AC54" i="12"/>
  <c r="AB54" i="12"/>
  <c r="AA54" i="12"/>
  <c r="Z54" i="12"/>
  <c r="Y54" i="12"/>
  <c r="X54" i="12"/>
  <c r="T54" i="12"/>
  <c r="S54" i="12"/>
  <c r="R54" i="12"/>
  <c r="Q54" i="12"/>
  <c r="P54" i="12"/>
  <c r="O54" i="12"/>
  <c r="N54" i="12"/>
  <c r="M54" i="12"/>
  <c r="I54" i="12"/>
  <c r="H54" i="12"/>
  <c r="G54" i="12"/>
  <c r="F54" i="12"/>
  <c r="E54" i="12"/>
  <c r="D54" i="12"/>
  <c r="C54" i="12"/>
  <c r="B54" i="12"/>
  <c r="AE53" i="12"/>
  <c r="AD53" i="12"/>
  <c r="AC53" i="12"/>
  <c r="AB53" i="12"/>
  <c r="AA53" i="12"/>
  <c r="Z53" i="12"/>
  <c r="Y53" i="12"/>
  <c r="X53" i="12"/>
  <c r="T53" i="12"/>
  <c r="S53" i="12"/>
  <c r="R53" i="12"/>
  <c r="Q53" i="12"/>
  <c r="P53" i="12"/>
  <c r="O53" i="12"/>
  <c r="N53" i="12"/>
  <c r="M53" i="12"/>
  <c r="I53" i="12"/>
  <c r="H53" i="12"/>
  <c r="G53" i="12"/>
  <c r="F53" i="12"/>
  <c r="E53" i="12"/>
  <c r="D53" i="12"/>
  <c r="C53" i="12"/>
  <c r="B53" i="12"/>
  <c r="AE52" i="12"/>
  <c r="AD52" i="12"/>
  <c r="AC52" i="12"/>
  <c r="AB52" i="12"/>
  <c r="AA52" i="12"/>
  <c r="Z52" i="12"/>
  <c r="Y52" i="12"/>
  <c r="X52" i="12"/>
  <c r="T52" i="12"/>
  <c r="S52" i="12"/>
  <c r="R52" i="12"/>
  <c r="Q52" i="12"/>
  <c r="P52" i="12"/>
  <c r="O52" i="12"/>
  <c r="N52" i="12"/>
  <c r="M52" i="12"/>
  <c r="I52" i="12"/>
  <c r="H52" i="12"/>
  <c r="G52" i="12"/>
  <c r="F52" i="12"/>
  <c r="E52" i="12"/>
  <c r="D52" i="12"/>
  <c r="C52" i="12"/>
  <c r="B52" i="12"/>
  <c r="AE51" i="12"/>
  <c r="AD51" i="12"/>
  <c r="AC51" i="12"/>
  <c r="AB51" i="12"/>
  <c r="AA51" i="12"/>
  <c r="Z51" i="12"/>
  <c r="Y51" i="12"/>
  <c r="X51" i="12"/>
  <c r="T51" i="12"/>
  <c r="S51" i="12"/>
  <c r="R51" i="12"/>
  <c r="Q51" i="12"/>
  <c r="P51" i="12"/>
  <c r="O51" i="12"/>
  <c r="N51" i="12"/>
  <c r="M51" i="12"/>
  <c r="I51" i="12"/>
  <c r="H51" i="12"/>
  <c r="G51" i="12"/>
  <c r="F51" i="12"/>
  <c r="E51" i="12"/>
  <c r="D51" i="12"/>
  <c r="C51" i="12"/>
  <c r="B51" i="12"/>
  <c r="AE50" i="12"/>
  <c r="AD50" i="12"/>
  <c r="AC50" i="12"/>
  <c r="AB50" i="12"/>
  <c r="AA50" i="12"/>
  <c r="Z50" i="12"/>
  <c r="Y50" i="12"/>
  <c r="X50" i="12"/>
  <c r="T50" i="12"/>
  <c r="S50" i="12"/>
  <c r="R50" i="12"/>
  <c r="Q50" i="12"/>
  <c r="P50" i="12"/>
  <c r="O50" i="12"/>
  <c r="N50" i="12"/>
  <c r="M50" i="12"/>
  <c r="I50" i="12"/>
  <c r="H50" i="12"/>
  <c r="G50" i="12"/>
  <c r="F50" i="12"/>
  <c r="E50" i="12"/>
  <c r="D50" i="12"/>
  <c r="C50" i="12"/>
  <c r="B50" i="12"/>
  <c r="AE49" i="12"/>
  <c r="AD49" i="12"/>
  <c r="AC49" i="12"/>
  <c r="AB49" i="12"/>
  <c r="AA49" i="12"/>
  <c r="Z49" i="12"/>
  <c r="Y49" i="12"/>
  <c r="X49" i="12"/>
  <c r="T49" i="12"/>
  <c r="S49" i="12"/>
  <c r="R49" i="12"/>
  <c r="Q49" i="12"/>
  <c r="P49" i="12"/>
  <c r="O49" i="12"/>
  <c r="N49" i="12"/>
  <c r="M49" i="12"/>
  <c r="I49" i="12"/>
  <c r="H49" i="12"/>
  <c r="G49" i="12"/>
  <c r="F49" i="12"/>
  <c r="E49" i="12"/>
  <c r="D49" i="12"/>
  <c r="C49" i="12"/>
  <c r="B49" i="12"/>
  <c r="AE48" i="12"/>
  <c r="AD48" i="12"/>
  <c r="AC48" i="12"/>
  <c r="AB48" i="12"/>
  <c r="AA48" i="12"/>
  <c r="Z48" i="12"/>
  <c r="Y48" i="12"/>
  <c r="X48" i="12"/>
  <c r="T48" i="12"/>
  <c r="S48" i="12"/>
  <c r="R48" i="12"/>
  <c r="Q48" i="12"/>
  <c r="P48" i="12"/>
  <c r="O48" i="12"/>
  <c r="N48" i="12"/>
  <c r="M48" i="12"/>
  <c r="I48" i="12"/>
  <c r="H48" i="12"/>
  <c r="G48" i="12"/>
  <c r="F48" i="12"/>
  <c r="E48" i="12"/>
  <c r="D48" i="12"/>
  <c r="C48" i="12"/>
  <c r="B48" i="12"/>
  <c r="AE47" i="12"/>
  <c r="AD47" i="12"/>
  <c r="AC47" i="12"/>
  <c r="AB47" i="12"/>
  <c r="AA47" i="12"/>
  <c r="Z47" i="12"/>
  <c r="Y47" i="12"/>
  <c r="X47" i="12"/>
  <c r="T47" i="12"/>
  <c r="S47" i="12"/>
  <c r="R47" i="12"/>
  <c r="Q47" i="12"/>
  <c r="P47" i="12"/>
  <c r="O47" i="12"/>
  <c r="N47" i="12"/>
  <c r="M47" i="12"/>
  <c r="I47" i="12"/>
  <c r="H47" i="12"/>
  <c r="G47" i="12"/>
  <c r="F47" i="12"/>
  <c r="E47" i="12"/>
  <c r="D47" i="12"/>
  <c r="C47" i="12"/>
  <c r="B47" i="12"/>
  <c r="AE46" i="12"/>
  <c r="AD46" i="12"/>
  <c r="AC46" i="12"/>
  <c r="AB46" i="12"/>
  <c r="AA46" i="12"/>
  <c r="Z46" i="12"/>
  <c r="Y46" i="12"/>
  <c r="X46" i="12"/>
  <c r="T46" i="12"/>
  <c r="S46" i="12"/>
  <c r="R46" i="12"/>
  <c r="Q46" i="12"/>
  <c r="P46" i="12"/>
  <c r="O46" i="12"/>
  <c r="N46" i="12"/>
  <c r="M46" i="12"/>
  <c r="I46" i="12"/>
  <c r="H46" i="12"/>
  <c r="G46" i="12"/>
  <c r="F46" i="12"/>
  <c r="E46" i="12"/>
  <c r="D46" i="12"/>
  <c r="C46" i="12"/>
  <c r="B46" i="12"/>
  <c r="AE45" i="12"/>
  <c r="AD45" i="12"/>
  <c r="AC45" i="12"/>
  <c r="AB45" i="12"/>
  <c r="AA45" i="12"/>
  <c r="Z45" i="12"/>
  <c r="Y45" i="12"/>
  <c r="X45" i="12"/>
  <c r="T45" i="12"/>
  <c r="S45" i="12"/>
  <c r="R45" i="12"/>
  <c r="Q45" i="12"/>
  <c r="P45" i="12"/>
  <c r="O45" i="12"/>
  <c r="N45" i="12"/>
  <c r="M45" i="12"/>
  <c r="I45" i="12"/>
  <c r="H45" i="12"/>
  <c r="G45" i="12"/>
  <c r="F45" i="12"/>
  <c r="E45" i="12"/>
  <c r="D45" i="12"/>
  <c r="C45" i="12"/>
  <c r="B45" i="12"/>
  <c r="AE44" i="12"/>
  <c r="AD44" i="12"/>
  <c r="AC44" i="12"/>
  <c r="AB44" i="12"/>
  <c r="AA44" i="12"/>
  <c r="Z44" i="12"/>
  <c r="Y44" i="12"/>
  <c r="X44" i="12"/>
  <c r="T44" i="12"/>
  <c r="S44" i="12"/>
  <c r="R44" i="12"/>
  <c r="Q44" i="12"/>
  <c r="P44" i="12"/>
  <c r="O44" i="12"/>
  <c r="N44" i="12"/>
  <c r="M44" i="12"/>
  <c r="I44" i="12"/>
  <c r="H44" i="12"/>
  <c r="G44" i="12"/>
  <c r="F44" i="12"/>
  <c r="E44" i="12"/>
  <c r="D44" i="12"/>
  <c r="C44" i="12"/>
  <c r="B44" i="12"/>
  <c r="AE43" i="12"/>
  <c r="AD43" i="12"/>
  <c r="AC43" i="12"/>
  <c r="AB43" i="12"/>
  <c r="AA43" i="12"/>
  <c r="Z43" i="12"/>
  <c r="Y43" i="12"/>
  <c r="X43" i="12"/>
  <c r="T43" i="12"/>
  <c r="S43" i="12"/>
  <c r="R43" i="12"/>
  <c r="Q43" i="12"/>
  <c r="P43" i="12"/>
  <c r="O43" i="12"/>
  <c r="N43" i="12"/>
  <c r="M43" i="12"/>
  <c r="I43" i="12"/>
  <c r="H43" i="12"/>
  <c r="G43" i="12"/>
  <c r="F43" i="12"/>
  <c r="E43" i="12"/>
  <c r="D43" i="12"/>
  <c r="C43" i="12"/>
  <c r="B43" i="12"/>
  <c r="AE42" i="12"/>
  <c r="AD42" i="12"/>
  <c r="AC42" i="12"/>
  <c r="AB42" i="12"/>
  <c r="AA42" i="12"/>
  <c r="Z42" i="12"/>
  <c r="Y42" i="12"/>
  <c r="X42" i="12"/>
  <c r="T42" i="12"/>
  <c r="S42" i="12"/>
  <c r="R42" i="12"/>
  <c r="Q42" i="12"/>
  <c r="P42" i="12"/>
  <c r="O42" i="12"/>
  <c r="N42" i="12"/>
  <c r="M42" i="12"/>
  <c r="I42" i="12"/>
  <c r="H42" i="12"/>
  <c r="G42" i="12"/>
  <c r="F42" i="12"/>
  <c r="E42" i="12"/>
  <c r="D42" i="12"/>
  <c r="C42" i="12"/>
  <c r="B42" i="12"/>
  <c r="AE41" i="12"/>
  <c r="AD41" i="12"/>
  <c r="AC41" i="12"/>
  <c r="AB41" i="12"/>
  <c r="AA41" i="12"/>
  <c r="Z41" i="12"/>
  <c r="Y41" i="12"/>
  <c r="X41" i="12"/>
  <c r="T41" i="12"/>
  <c r="S41" i="12"/>
  <c r="R41" i="12"/>
  <c r="Q41" i="12"/>
  <c r="P41" i="12"/>
  <c r="O41" i="12"/>
  <c r="N41" i="12"/>
  <c r="M41" i="12"/>
  <c r="I41" i="12"/>
  <c r="H41" i="12"/>
  <c r="G41" i="12"/>
  <c r="F41" i="12"/>
  <c r="E41" i="12"/>
  <c r="D41" i="12"/>
  <c r="C41" i="12"/>
  <c r="B41" i="12"/>
  <c r="AE40" i="12"/>
  <c r="AD40" i="12"/>
  <c r="AC40" i="12"/>
  <c r="AB40" i="12"/>
  <c r="AA40" i="12"/>
  <c r="Z40" i="12"/>
  <c r="Y40" i="12"/>
  <c r="X40" i="12"/>
  <c r="T40" i="12"/>
  <c r="S40" i="12"/>
  <c r="R40" i="12"/>
  <c r="Q40" i="12"/>
  <c r="P40" i="12"/>
  <c r="O40" i="12"/>
  <c r="N40" i="12"/>
  <c r="M40" i="12"/>
  <c r="I40" i="12"/>
  <c r="H40" i="12"/>
  <c r="G40" i="12"/>
  <c r="F40" i="12"/>
  <c r="E40" i="12"/>
  <c r="D40" i="12"/>
  <c r="C40" i="12"/>
  <c r="B40" i="12"/>
  <c r="AE39" i="12"/>
  <c r="AD39" i="12"/>
  <c r="AC39" i="12"/>
  <c r="AB39" i="12"/>
  <c r="AA39" i="12"/>
  <c r="Z39" i="12"/>
  <c r="Y39" i="12"/>
  <c r="X39" i="12"/>
  <c r="T39" i="12"/>
  <c r="S39" i="12"/>
  <c r="R39" i="12"/>
  <c r="Q39" i="12"/>
  <c r="P39" i="12"/>
  <c r="O39" i="12"/>
  <c r="N39" i="12"/>
  <c r="M39" i="12"/>
  <c r="I39" i="12"/>
  <c r="H39" i="12"/>
  <c r="G39" i="12"/>
  <c r="F39" i="12"/>
  <c r="E39" i="12"/>
  <c r="D39" i="12"/>
  <c r="C39" i="12"/>
  <c r="B39" i="12"/>
  <c r="AE38" i="12"/>
  <c r="AD38" i="12"/>
  <c r="AC38" i="12"/>
  <c r="AB38" i="12"/>
  <c r="AA38" i="12"/>
  <c r="Z38" i="12"/>
  <c r="Y38" i="12"/>
  <c r="X38" i="12"/>
  <c r="T38" i="12"/>
  <c r="S38" i="12"/>
  <c r="R38" i="12"/>
  <c r="Q38" i="12"/>
  <c r="P38" i="12"/>
  <c r="O38" i="12"/>
  <c r="N38" i="12"/>
  <c r="M38" i="12"/>
  <c r="I38" i="12"/>
  <c r="H38" i="12"/>
  <c r="G38" i="12"/>
  <c r="F38" i="12"/>
  <c r="E38" i="12"/>
  <c r="D38" i="12"/>
  <c r="C38" i="12"/>
  <c r="B38" i="12"/>
  <c r="AE37" i="12"/>
  <c r="AD37" i="12"/>
  <c r="AC37" i="12"/>
  <c r="AB37" i="12"/>
  <c r="AA37" i="12"/>
  <c r="Z37" i="12"/>
  <c r="Y37" i="12"/>
  <c r="X37" i="12"/>
  <c r="T37" i="12"/>
  <c r="S37" i="12"/>
  <c r="R37" i="12"/>
  <c r="Q37" i="12"/>
  <c r="P37" i="12"/>
  <c r="O37" i="12"/>
  <c r="N37" i="12"/>
  <c r="M37" i="12"/>
  <c r="I37" i="12"/>
  <c r="H37" i="12"/>
  <c r="G37" i="12"/>
  <c r="F37" i="12"/>
  <c r="E37" i="12"/>
  <c r="D37" i="12"/>
  <c r="C37" i="12"/>
  <c r="B37" i="12"/>
  <c r="AE36" i="12"/>
  <c r="AD36" i="12"/>
  <c r="AC36" i="12"/>
  <c r="AB36" i="12"/>
  <c r="AA36" i="12"/>
  <c r="Z36" i="12"/>
  <c r="Y36" i="12"/>
  <c r="X36" i="12"/>
  <c r="T36" i="12"/>
  <c r="S36" i="12"/>
  <c r="R36" i="12"/>
  <c r="Q36" i="12"/>
  <c r="P36" i="12"/>
  <c r="O36" i="12"/>
  <c r="N36" i="12"/>
  <c r="M36" i="12"/>
  <c r="I36" i="12"/>
  <c r="H36" i="12"/>
  <c r="G36" i="12"/>
  <c r="F36" i="12"/>
  <c r="E36" i="12"/>
  <c r="D36" i="12"/>
  <c r="C36" i="12"/>
  <c r="B36" i="12"/>
  <c r="AE35" i="12"/>
  <c r="AD35" i="12"/>
  <c r="AC35" i="12"/>
  <c r="AB35" i="12"/>
  <c r="AA35" i="12"/>
  <c r="Z35" i="12"/>
  <c r="Y35" i="12"/>
  <c r="X35" i="12"/>
  <c r="T35" i="12"/>
  <c r="S35" i="12"/>
  <c r="R35" i="12"/>
  <c r="Q35" i="12"/>
  <c r="P35" i="12"/>
  <c r="O35" i="12"/>
  <c r="N35" i="12"/>
  <c r="M35" i="12"/>
  <c r="I35" i="12"/>
  <c r="H35" i="12"/>
  <c r="G35" i="12"/>
  <c r="F35" i="12"/>
  <c r="E35" i="12"/>
  <c r="D35" i="12"/>
  <c r="C35" i="12"/>
  <c r="B35" i="12"/>
  <c r="AE34" i="12"/>
  <c r="AD34" i="12"/>
  <c r="AC34" i="12"/>
  <c r="AB34" i="12"/>
  <c r="AA34" i="12"/>
  <c r="Z34" i="12"/>
  <c r="Y34" i="12"/>
  <c r="X34" i="12"/>
  <c r="T34" i="12"/>
  <c r="S34" i="12"/>
  <c r="R34" i="12"/>
  <c r="Q34" i="12"/>
  <c r="P34" i="12"/>
  <c r="O34" i="12"/>
  <c r="N34" i="12"/>
  <c r="M34" i="12"/>
  <c r="I34" i="12"/>
  <c r="H34" i="12"/>
  <c r="G34" i="12"/>
  <c r="F34" i="12"/>
  <c r="E34" i="12"/>
  <c r="D34" i="12"/>
  <c r="C34" i="12"/>
  <c r="B34" i="12"/>
  <c r="AE33" i="12"/>
  <c r="AD33" i="12"/>
  <c r="AC33" i="12"/>
  <c r="AB33" i="12"/>
  <c r="AA33" i="12"/>
  <c r="Z33" i="12"/>
  <c r="Y33" i="12"/>
  <c r="X33" i="12"/>
  <c r="T33" i="12"/>
  <c r="S33" i="12"/>
  <c r="R33" i="12"/>
  <c r="Q33" i="12"/>
  <c r="P33" i="12"/>
  <c r="O33" i="12"/>
  <c r="N33" i="12"/>
  <c r="M33" i="12"/>
  <c r="I33" i="12"/>
  <c r="H33" i="12"/>
  <c r="G33" i="12"/>
  <c r="F33" i="12"/>
  <c r="E33" i="12"/>
  <c r="D33" i="12"/>
  <c r="C33" i="12"/>
  <c r="B33" i="12"/>
  <c r="AE32" i="12"/>
  <c r="AD32" i="12"/>
  <c r="AC32" i="12"/>
  <c r="AB32" i="12"/>
  <c r="AA32" i="12"/>
  <c r="Z32" i="12"/>
  <c r="Y32" i="12"/>
  <c r="X32" i="12"/>
  <c r="T32" i="12"/>
  <c r="S32" i="12"/>
  <c r="R32" i="12"/>
  <c r="Q32" i="12"/>
  <c r="P32" i="12"/>
  <c r="O32" i="12"/>
  <c r="N32" i="12"/>
  <c r="M32" i="12"/>
  <c r="I32" i="12"/>
  <c r="H32" i="12"/>
  <c r="G32" i="12"/>
  <c r="F32" i="12"/>
  <c r="E32" i="12"/>
  <c r="D32" i="12"/>
  <c r="C32" i="12"/>
  <c r="B32" i="12"/>
  <c r="AE31" i="12"/>
  <c r="AD31" i="12"/>
  <c r="AC31" i="12"/>
  <c r="AB31" i="12"/>
  <c r="AA31" i="12"/>
  <c r="Z31" i="12"/>
  <c r="Y31" i="12"/>
  <c r="X31" i="12"/>
  <c r="T31" i="12"/>
  <c r="S31" i="12"/>
  <c r="R31" i="12"/>
  <c r="Q31" i="12"/>
  <c r="P31" i="12"/>
  <c r="O31" i="12"/>
  <c r="N31" i="12"/>
  <c r="M31" i="12"/>
  <c r="I31" i="12"/>
  <c r="H31" i="12"/>
  <c r="G31" i="12"/>
  <c r="F31" i="12"/>
  <c r="E31" i="12"/>
  <c r="D31" i="12"/>
  <c r="C31" i="12"/>
  <c r="B31" i="12"/>
  <c r="AE30" i="12"/>
  <c r="AD30" i="12"/>
  <c r="AC30" i="12"/>
  <c r="AB30" i="12"/>
  <c r="AA30" i="12"/>
  <c r="Z30" i="12"/>
  <c r="Y30" i="12"/>
  <c r="X30" i="12"/>
  <c r="T30" i="12"/>
  <c r="S30" i="12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B30" i="12"/>
  <c r="AE29" i="12"/>
  <c r="AD29" i="12"/>
  <c r="AC29" i="12"/>
  <c r="AB29" i="12"/>
  <c r="AA29" i="12"/>
  <c r="Z29" i="12"/>
  <c r="Y29" i="12"/>
  <c r="X29" i="12"/>
  <c r="T29" i="12"/>
  <c r="S29" i="12"/>
  <c r="R29" i="12"/>
  <c r="Q29" i="12"/>
  <c r="P29" i="12"/>
  <c r="O29" i="12"/>
  <c r="N29" i="12"/>
  <c r="M29" i="12"/>
  <c r="I29" i="12"/>
  <c r="H29" i="12"/>
  <c r="G29" i="12"/>
  <c r="F29" i="12"/>
  <c r="E29" i="12"/>
  <c r="D29" i="12"/>
  <c r="C29" i="12"/>
  <c r="B29" i="12"/>
  <c r="AE28" i="12"/>
  <c r="AD28" i="12"/>
  <c r="AC28" i="12"/>
  <c r="AB28" i="12"/>
  <c r="AA28" i="12"/>
  <c r="Z28" i="12"/>
  <c r="Y28" i="12"/>
  <c r="X28" i="12"/>
  <c r="T28" i="12"/>
  <c r="S28" i="12"/>
  <c r="R28" i="12"/>
  <c r="Q28" i="12"/>
  <c r="P28" i="12"/>
  <c r="O28" i="12"/>
  <c r="N28" i="12"/>
  <c r="M28" i="12"/>
  <c r="I28" i="12"/>
  <c r="H28" i="12"/>
  <c r="G28" i="12"/>
  <c r="F28" i="12"/>
  <c r="E28" i="12"/>
  <c r="D28" i="12"/>
  <c r="C28" i="12"/>
  <c r="B28" i="12"/>
  <c r="AE27" i="12"/>
  <c r="AD27" i="12"/>
  <c r="AC27" i="12"/>
  <c r="AB27" i="12"/>
  <c r="AA27" i="12"/>
  <c r="Z27" i="12"/>
  <c r="Y27" i="12"/>
  <c r="X27" i="12"/>
  <c r="T27" i="12"/>
  <c r="S27" i="12"/>
  <c r="R27" i="12"/>
  <c r="Q27" i="12"/>
  <c r="P27" i="12"/>
  <c r="O27" i="12"/>
  <c r="N27" i="12"/>
  <c r="M27" i="12"/>
  <c r="I27" i="12"/>
  <c r="H27" i="12"/>
  <c r="G27" i="12"/>
  <c r="F27" i="12"/>
  <c r="E27" i="12"/>
  <c r="D27" i="12"/>
  <c r="C27" i="12"/>
  <c r="B27" i="12"/>
  <c r="AE26" i="12"/>
  <c r="AD26" i="12"/>
  <c r="AC26" i="12"/>
  <c r="AB26" i="12"/>
  <c r="AA26" i="12"/>
  <c r="Z26" i="12"/>
  <c r="Y26" i="12"/>
  <c r="X26" i="12"/>
  <c r="T26" i="12"/>
  <c r="S26" i="12"/>
  <c r="R26" i="12"/>
  <c r="Q26" i="12"/>
  <c r="P26" i="12"/>
  <c r="O26" i="12"/>
  <c r="N26" i="12"/>
  <c r="M26" i="12"/>
  <c r="I26" i="12"/>
  <c r="H26" i="12"/>
  <c r="G26" i="12"/>
  <c r="F26" i="12"/>
  <c r="E26" i="12"/>
  <c r="D26" i="12"/>
  <c r="C26" i="12"/>
  <c r="B26" i="12"/>
  <c r="AE25" i="12"/>
  <c r="AD25" i="12"/>
  <c r="AC25" i="12"/>
  <c r="AB25" i="12"/>
  <c r="AA25" i="12"/>
  <c r="Z25" i="12"/>
  <c r="Y25" i="12"/>
  <c r="X25" i="12"/>
  <c r="T25" i="12"/>
  <c r="S25" i="12"/>
  <c r="R25" i="12"/>
  <c r="Q25" i="12"/>
  <c r="P25" i="12"/>
  <c r="O25" i="12"/>
  <c r="N25" i="12"/>
  <c r="M25" i="12"/>
  <c r="I25" i="12"/>
  <c r="H25" i="12"/>
  <c r="G25" i="12"/>
  <c r="F25" i="12"/>
  <c r="E25" i="12"/>
  <c r="D25" i="12"/>
  <c r="C25" i="12"/>
  <c r="B25" i="12"/>
  <c r="AE24" i="12"/>
  <c r="AD24" i="12"/>
  <c r="AC24" i="12"/>
  <c r="AB24" i="12"/>
  <c r="AA24" i="12"/>
  <c r="Z24" i="12"/>
  <c r="Y24" i="12"/>
  <c r="X24" i="12"/>
  <c r="T24" i="12"/>
  <c r="S24" i="12"/>
  <c r="R24" i="12"/>
  <c r="Q24" i="12"/>
  <c r="P24" i="12"/>
  <c r="O24" i="12"/>
  <c r="N24" i="12"/>
  <c r="M24" i="12"/>
  <c r="I24" i="12"/>
  <c r="H24" i="12"/>
  <c r="G24" i="12"/>
  <c r="F24" i="12"/>
  <c r="E24" i="12"/>
  <c r="D24" i="12"/>
  <c r="C24" i="12"/>
  <c r="B24" i="12"/>
  <c r="AE23" i="12"/>
  <c r="AD23" i="12"/>
  <c r="AC23" i="12"/>
  <c r="AB23" i="12"/>
  <c r="AA23" i="12"/>
  <c r="Z23" i="12"/>
  <c r="Y23" i="12"/>
  <c r="X23" i="12"/>
  <c r="T23" i="12"/>
  <c r="S23" i="12"/>
  <c r="R23" i="12"/>
  <c r="Q23" i="12"/>
  <c r="P23" i="12"/>
  <c r="O23" i="12"/>
  <c r="N23" i="12"/>
  <c r="M23" i="12"/>
  <c r="I23" i="12"/>
  <c r="H23" i="12"/>
  <c r="G23" i="12"/>
  <c r="F23" i="12"/>
  <c r="E23" i="12"/>
  <c r="D23" i="12"/>
  <c r="C23" i="12"/>
  <c r="B23" i="12"/>
  <c r="AE22" i="12"/>
  <c r="AD22" i="12"/>
  <c r="AC22" i="12"/>
  <c r="AB22" i="12"/>
  <c r="AA22" i="12"/>
  <c r="Z22" i="12"/>
  <c r="Y22" i="12"/>
  <c r="X22" i="12"/>
  <c r="T22" i="12"/>
  <c r="S22" i="12"/>
  <c r="R22" i="12"/>
  <c r="Q22" i="12"/>
  <c r="P22" i="12"/>
  <c r="O22" i="12"/>
  <c r="N22" i="12"/>
  <c r="M22" i="12"/>
  <c r="I22" i="12"/>
  <c r="H22" i="12"/>
  <c r="G22" i="12"/>
  <c r="F22" i="12"/>
  <c r="E22" i="12"/>
  <c r="D22" i="12"/>
  <c r="C22" i="12"/>
  <c r="B22" i="12"/>
  <c r="AE21" i="12"/>
  <c r="AD21" i="12"/>
  <c r="AC21" i="12"/>
  <c r="AB21" i="12"/>
  <c r="AA21" i="12"/>
  <c r="Z21" i="12"/>
  <c r="Y21" i="12"/>
  <c r="X21" i="12"/>
  <c r="T21" i="12"/>
  <c r="S21" i="12"/>
  <c r="R21" i="12"/>
  <c r="Q21" i="12"/>
  <c r="P21" i="12"/>
  <c r="O21" i="12"/>
  <c r="N21" i="12"/>
  <c r="M21" i="12"/>
  <c r="I21" i="12"/>
  <c r="H21" i="12"/>
  <c r="G21" i="12"/>
  <c r="F21" i="12"/>
  <c r="E21" i="12"/>
  <c r="D21" i="12"/>
  <c r="C21" i="12"/>
  <c r="B21" i="12"/>
  <c r="AE20" i="12"/>
  <c r="AD20" i="12"/>
  <c r="AC20" i="12"/>
  <c r="AB20" i="12"/>
  <c r="AA20" i="12"/>
  <c r="Z20" i="12"/>
  <c r="Y20" i="12"/>
  <c r="X20" i="12"/>
  <c r="T20" i="12"/>
  <c r="S20" i="12"/>
  <c r="R20" i="12"/>
  <c r="Q20" i="12"/>
  <c r="P20" i="12"/>
  <c r="O20" i="12"/>
  <c r="N20" i="12"/>
  <c r="M20" i="12"/>
  <c r="I20" i="12"/>
  <c r="H20" i="12"/>
  <c r="G20" i="12"/>
  <c r="F20" i="12"/>
  <c r="E20" i="12"/>
  <c r="D20" i="12"/>
  <c r="C20" i="12"/>
  <c r="B20" i="12"/>
  <c r="AE19" i="12"/>
  <c r="AD19" i="12"/>
  <c r="AC19" i="12"/>
  <c r="AB19" i="12"/>
  <c r="AA19" i="12"/>
  <c r="Z19" i="12"/>
  <c r="Y19" i="12"/>
  <c r="X19" i="12"/>
  <c r="T19" i="12"/>
  <c r="S19" i="12"/>
  <c r="R19" i="12"/>
  <c r="Q19" i="12"/>
  <c r="P19" i="12"/>
  <c r="O19" i="12"/>
  <c r="N19" i="12"/>
  <c r="M19" i="12"/>
  <c r="I19" i="12"/>
  <c r="H19" i="12"/>
  <c r="G19" i="12"/>
  <c r="F19" i="12"/>
  <c r="E19" i="12"/>
  <c r="D19" i="12"/>
  <c r="C19" i="12"/>
  <c r="B19" i="12"/>
  <c r="AE18" i="12"/>
  <c r="AD18" i="12"/>
  <c r="AC18" i="12"/>
  <c r="AB18" i="12"/>
  <c r="AA18" i="12"/>
  <c r="Z18" i="12"/>
  <c r="Y18" i="12"/>
  <c r="X18" i="12"/>
  <c r="T18" i="12"/>
  <c r="S18" i="12"/>
  <c r="R18" i="12"/>
  <c r="Q18" i="12"/>
  <c r="P18" i="12"/>
  <c r="O18" i="12"/>
  <c r="N18" i="12"/>
  <c r="M18" i="12"/>
  <c r="I18" i="12"/>
  <c r="H18" i="12"/>
  <c r="G18" i="12"/>
  <c r="F18" i="12"/>
  <c r="E18" i="12"/>
  <c r="D18" i="12"/>
  <c r="C18" i="12"/>
  <c r="B18" i="12"/>
  <c r="AE17" i="12"/>
  <c r="AD17" i="12"/>
  <c r="AC17" i="12"/>
  <c r="AB17" i="12"/>
  <c r="AA17" i="12"/>
  <c r="Z17" i="12"/>
  <c r="Y17" i="12"/>
  <c r="X17" i="12"/>
  <c r="T17" i="12"/>
  <c r="S17" i="12"/>
  <c r="R17" i="12"/>
  <c r="Q17" i="12"/>
  <c r="P17" i="12"/>
  <c r="O17" i="12"/>
  <c r="N17" i="12"/>
  <c r="M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T16" i="12"/>
  <c r="S16" i="12"/>
  <c r="R16" i="12"/>
  <c r="Q16" i="12"/>
  <c r="P16" i="12"/>
  <c r="O16" i="12"/>
  <c r="N16" i="12"/>
  <c r="M16" i="12"/>
  <c r="I16" i="12"/>
  <c r="H16" i="12"/>
  <c r="G16" i="12"/>
  <c r="F16" i="12"/>
  <c r="E16" i="12"/>
  <c r="D16" i="12"/>
  <c r="C16" i="12"/>
  <c r="B16" i="12"/>
  <c r="AE15" i="12"/>
  <c r="AD15" i="12"/>
  <c r="AC15" i="12"/>
  <c r="AB15" i="12"/>
  <c r="AA15" i="12"/>
  <c r="Z15" i="12"/>
  <c r="Y15" i="12"/>
  <c r="X15" i="12"/>
  <c r="T15" i="12"/>
  <c r="S15" i="12"/>
  <c r="R15" i="12"/>
  <c r="Q15" i="12"/>
  <c r="P15" i="12"/>
  <c r="O15" i="12"/>
  <c r="N15" i="12"/>
  <c r="M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T14" i="12"/>
  <c r="S14" i="12"/>
  <c r="R14" i="12"/>
  <c r="Q14" i="12"/>
  <c r="P14" i="12"/>
  <c r="O14" i="12"/>
  <c r="N14" i="12"/>
  <c r="M14" i="12"/>
  <c r="I14" i="12"/>
  <c r="H14" i="12"/>
  <c r="G14" i="12"/>
  <c r="F14" i="12"/>
  <c r="E14" i="12"/>
  <c r="D14" i="12"/>
  <c r="C14" i="12"/>
  <c r="B14" i="12"/>
  <c r="AE13" i="12"/>
  <c r="AD13" i="12"/>
  <c r="AC13" i="12"/>
  <c r="AB13" i="12"/>
  <c r="AA13" i="12"/>
  <c r="Z13" i="12"/>
  <c r="Y13" i="12"/>
  <c r="X13" i="12"/>
  <c r="T13" i="12"/>
  <c r="S13" i="12"/>
  <c r="R13" i="12"/>
  <c r="Q13" i="12"/>
  <c r="P13" i="12"/>
  <c r="O13" i="12"/>
  <c r="N13" i="12"/>
  <c r="M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T12" i="12"/>
  <c r="S12" i="12"/>
  <c r="R12" i="12"/>
  <c r="Q12" i="12"/>
  <c r="P12" i="12"/>
  <c r="O12" i="12"/>
  <c r="N12" i="12"/>
  <c r="M12" i="12"/>
  <c r="I12" i="12"/>
  <c r="H12" i="12"/>
  <c r="G12" i="12"/>
  <c r="F12" i="12"/>
  <c r="E12" i="12"/>
  <c r="D12" i="12"/>
  <c r="C12" i="12"/>
  <c r="B12" i="12"/>
  <c r="AE11" i="12"/>
  <c r="AD11" i="12"/>
  <c r="AC11" i="12"/>
  <c r="AB11" i="12"/>
  <c r="AA11" i="12"/>
  <c r="Z11" i="12"/>
  <c r="Y11" i="12"/>
  <c r="X11" i="12"/>
  <c r="T11" i="12"/>
  <c r="S11" i="12"/>
  <c r="R11" i="12"/>
  <c r="Q11" i="12"/>
  <c r="P11" i="12"/>
  <c r="O11" i="12"/>
  <c r="N11" i="12"/>
  <c r="M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T10" i="12"/>
  <c r="S10" i="12"/>
  <c r="R10" i="12"/>
  <c r="Q10" i="12"/>
  <c r="P10" i="12"/>
  <c r="O10" i="12"/>
  <c r="N10" i="12"/>
  <c r="M10" i="12"/>
  <c r="I10" i="12"/>
  <c r="H10" i="12"/>
  <c r="G10" i="12"/>
  <c r="F10" i="12"/>
  <c r="E10" i="12"/>
  <c r="D10" i="12"/>
  <c r="C10" i="12"/>
  <c r="B10" i="12"/>
  <c r="AE9" i="12"/>
  <c r="AD9" i="12"/>
  <c r="AC9" i="12"/>
  <c r="AB9" i="12"/>
  <c r="AA9" i="12"/>
  <c r="Z9" i="12"/>
  <c r="Y9" i="12"/>
  <c r="X9" i="12"/>
  <c r="T9" i="12"/>
  <c r="S9" i="12"/>
  <c r="R9" i="12"/>
  <c r="Q9" i="12"/>
  <c r="P9" i="12"/>
  <c r="O9" i="12"/>
  <c r="N9" i="12"/>
  <c r="M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T8" i="12"/>
  <c r="S8" i="12"/>
  <c r="R8" i="12"/>
  <c r="Q8" i="12"/>
  <c r="P8" i="12"/>
  <c r="O8" i="12"/>
  <c r="N8" i="12"/>
  <c r="M8" i="12"/>
  <c r="I8" i="12"/>
  <c r="H8" i="12"/>
  <c r="G8" i="12"/>
  <c r="F8" i="12"/>
  <c r="E8" i="12"/>
  <c r="D8" i="12"/>
  <c r="C8" i="12"/>
  <c r="B8" i="12"/>
  <c r="AE7" i="12"/>
  <c r="AE1" i="12" s="1"/>
  <c r="AD7" i="12"/>
  <c r="AD1" i="12" s="1"/>
  <c r="AC7" i="12"/>
  <c r="AC1" i="12" s="1"/>
  <c r="AB7" i="12"/>
  <c r="AB1" i="12" s="1"/>
  <c r="AA7" i="12"/>
  <c r="AA1" i="12" s="1"/>
  <c r="Z7" i="12"/>
  <c r="Z1" i="12" s="1"/>
  <c r="Y7" i="12"/>
  <c r="X7" i="12"/>
  <c r="T7" i="12"/>
  <c r="T1" i="12" s="1"/>
  <c r="S7" i="12"/>
  <c r="S1" i="12" s="1"/>
  <c r="R7" i="12"/>
  <c r="R1" i="12" s="1"/>
  <c r="Q7" i="12"/>
  <c r="P7" i="12"/>
  <c r="O7" i="12"/>
  <c r="N7" i="12"/>
  <c r="N1" i="12" s="1"/>
  <c r="M7" i="12"/>
  <c r="M1" i="12" s="1"/>
  <c r="I7" i="12"/>
  <c r="H7" i="12"/>
  <c r="H1" i="12" s="1"/>
  <c r="G7" i="12"/>
  <c r="G1" i="12" s="1"/>
  <c r="F7" i="12"/>
  <c r="E7" i="12"/>
  <c r="D7" i="12"/>
  <c r="C7" i="12"/>
  <c r="B7" i="12"/>
  <c r="B1" i="12" s="1"/>
  <c r="AE6" i="12"/>
  <c r="AD6" i="12"/>
  <c r="AC6" i="12"/>
  <c r="AB6" i="12"/>
  <c r="AA6" i="12"/>
  <c r="Z6" i="12"/>
  <c r="Y6" i="12"/>
  <c r="X6" i="12"/>
  <c r="T6" i="12"/>
  <c r="S6" i="12"/>
  <c r="R6" i="12"/>
  <c r="Q6" i="12"/>
  <c r="P6" i="12"/>
  <c r="O6" i="12"/>
  <c r="N6" i="12"/>
  <c r="M6" i="12"/>
  <c r="L6" i="12"/>
  <c r="I6" i="12"/>
  <c r="H6" i="12"/>
  <c r="G6" i="12"/>
  <c r="F6" i="12"/>
  <c r="E6" i="12"/>
  <c r="D6" i="12"/>
  <c r="C6" i="12"/>
  <c r="B6" i="12"/>
  <c r="A6" i="12"/>
  <c r="W6" i="12" s="1"/>
  <c r="W5" i="12"/>
  <c r="L5" i="12"/>
  <c r="A5" i="12"/>
  <c r="W3" i="12"/>
  <c r="L3" i="12"/>
  <c r="A3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Y1" i="12"/>
  <c r="X1" i="12"/>
  <c r="W1" i="12"/>
  <c r="V1" i="12"/>
  <c r="U1" i="12"/>
  <c r="Q1" i="12"/>
  <c r="P1" i="12"/>
  <c r="O1" i="12"/>
  <c r="L1" i="12"/>
  <c r="K1" i="12"/>
  <c r="I1" i="12"/>
  <c r="F1" i="12"/>
  <c r="E1" i="12"/>
  <c r="D1" i="12"/>
  <c r="C1" i="12"/>
  <c r="A71" i="19"/>
  <c r="A70" i="19"/>
  <c r="Q69" i="19"/>
  <c r="P69" i="19"/>
  <c r="O69" i="19"/>
  <c r="N69" i="19"/>
  <c r="M69" i="19"/>
  <c r="L69" i="19"/>
  <c r="K69" i="19"/>
  <c r="J69" i="19"/>
  <c r="I69" i="19"/>
  <c r="H69" i="19"/>
  <c r="G69" i="19"/>
  <c r="F69" i="19"/>
  <c r="E69" i="19"/>
  <c r="D69" i="19"/>
  <c r="C69" i="19"/>
  <c r="B69" i="19"/>
  <c r="Q68" i="19"/>
  <c r="P68" i="19"/>
  <c r="O68" i="19"/>
  <c r="N68" i="19"/>
  <c r="M68" i="19"/>
  <c r="L68" i="19"/>
  <c r="K68" i="19"/>
  <c r="J68" i="19"/>
  <c r="I68" i="19"/>
  <c r="H68" i="19"/>
  <c r="G68" i="19"/>
  <c r="F68" i="19"/>
  <c r="E68" i="19"/>
  <c r="D68" i="19"/>
  <c r="C68" i="19"/>
  <c r="B68" i="19"/>
  <c r="Q67" i="19"/>
  <c r="P67" i="19"/>
  <c r="O67" i="19"/>
  <c r="N67" i="19"/>
  <c r="M67" i="19"/>
  <c r="L67" i="19"/>
  <c r="K67" i="19"/>
  <c r="J67" i="19"/>
  <c r="I67" i="19"/>
  <c r="H67" i="19"/>
  <c r="G67" i="19"/>
  <c r="F67" i="19"/>
  <c r="E67" i="19"/>
  <c r="D67" i="19"/>
  <c r="C67" i="19"/>
  <c r="B67" i="19"/>
  <c r="Q66" i="19"/>
  <c r="P66" i="19"/>
  <c r="O66" i="19"/>
  <c r="N66" i="19"/>
  <c r="M66" i="19"/>
  <c r="L66" i="19"/>
  <c r="K66" i="19"/>
  <c r="J66" i="19"/>
  <c r="I66" i="19"/>
  <c r="H66" i="19"/>
  <c r="G66" i="19"/>
  <c r="F66" i="19"/>
  <c r="E66" i="19"/>
  <c r="D66" i="19"/>
  <c r="C66" i="19"/>
  <c r="B66" i="19"/>
  <c r="Q65" i="19"/>
  <c r="P65" i="19"/>
  <c r="O65" i="19"/>
  <c r="N65" i="19"/>
  <c r="M65" i="19"/>
  <c r="L65" i="19"/>
  <c r="K65" i="19"/>
  <c r="J65" i="19"/>
  <c r="I65" i="19"/>
  <c r="H65" i="19"/>
  <c r="G65" i="19"/>
  <c r="F65" i="19"/>
  <c r="E65" i="19"/>
  <c r="D65" i="19"/>
  <c r="C65" i="19"/>
  <c r="B65" i="19"/>
  <c r="Q64" i="19"/>
  <c r="P64" i="19"/>
  <c r="O64" i="19"/>
  <c r="N64" i="19"/>
  <c r="M64" i="19"/>
  <c r="L64" i="19"/>
  <c r="K64" i="19"/>
  <c r="J64" i="19"/>
  <c r="I64" i="19"/>
  <c r="H64" i="19"/>
  <c r="G64" i="19"/>
  <c r="F64" i="19"/>
  <c r="E64" i="19"/>
  <c r="D64" i="19"/>
  <c r="C64" i="19"/>
  <c r="B64" i="19"/>
  <c r="Q63" i="19"/>
  <c r="P63" i="19"/>
  <c r="O63" i="19"/>
  <c r="N63" i="19"/>
  <c r="M63" i="19"/>
  <c r="L63" i="19"/>
  <c r="K63" i="19"/>
  <c r="J63" i="19"/>
  <c r="I63" i="19"/>
  <c r="H63" i="19"/>
  <c r="G63" i="19"/>
  <c r="F63" i="19"/>
  <c r="E63" i="19"/>
  <c r="D63" i="19"/>
  <c r="C63" i="19"/>
  <c r="B63" i="19"/>
  <c r="Q62" i="19"/>
  <c r="P62" i="19"/>
  <c r="O62" i="19"/>
  <c r="N62" i="19"/>
  <c r="M62" i="19"/>
  <c r="L62" i="19"/>
  <c r="K62" i="19"/>
  <c r="J62" i="19"/>
  <c r="I62" i="19"/>
  <c r="H62" i="19"/>
  <c r="G62" i="19"/>
  <c r="F62" i="19"/>
  <c r="E62" i="19"/>
  <c r="D62" i="19"/>
  <c r="C62" i="19"/>
  <c r="B62" i="19"/>
  <c r="Q61" i="19"/>
  <c r="P61" i="19"/>
  <c r="O61" i="19"/>
  <c r="N61" i="19"/>
  <c r="M61" i="19"/>
  <c r="L61" i="19"/>
  <c r="K61" i="19"/>
  <c r="J61" i="19"/>
  <c r="I61" i="19"/>
  <c r="H61" i="19"/>
  <c r="G61" i="19"/>
  <c r="F61" i="19"/>
  <c r="E61" i="19"/>
  <c r="D61" i="19"/>
  <c r="C61" i="19"/>
  <c r="B61" i="19"/>
  <c r="Q60" i="19"/>
  <c r="P60" i="19"/>
  <c r="O60" i="19"/>
  <c r="N60" i="19"/>
  <c r="M60" i="19"/>
  <c r="L60" i="19"/>
  <c r="K60" i="19"/>
  <c r="J60" i="19"/>
  <c r="I60" i="19"/>
  <c r="H60" i="19"/>
  <c r="G60" i="19"/>
  <c r="F60" i="19"/>
  <c r="E60" i="19"/>
  <c r="D60" i="19"/>
  <c r="C60" i="19"/>
  <c r="B60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Q58" i="19"/>
  <c r="P58" i="19"/>
  <c r="O58" i="19"/>
  <c r="N58" i="19"/>
  <c r="M58" i="19"/>
  <c r="L58" i="19"/>
  <c r="K58" i="19"/>
  <c r="J58" i="19"/>
  <c r="I58" i="19"/>
  <c r="H58" i="19"/>
  <c r="G58" i="19"/>
  <c r="F58" i="19"/>
  <c r="E58" i="19"/>
  <c r="D58" i="19"/>
  <c r="C58" i="19"/>
  <c r="B58" i="19"/>
  <c r="Q57" i="19"/>
  <c r="P57" i="19"/>
  <c r="O57" i="19"/>
  <c r="N57" i="19"/>
  <c r="M57" i="19"/>
  <c r="L57" i="19"/>
  <c r="K57" i="19"/>
  <c r="J57" i="19"/>
  <c r="I57" i="19"/>
  <c r="H57" i="19"/>
  <c r="G57" i="19"/>
  <c r="F57" i="19"/>
  <c r="E57" i="19"/>
  <c r="D57" i="19"/>
  <c r="C57" i="19"/>
  <c r="B57" i="19"/>
  <c r="Q56" i="19"/>
  <c r="P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C56" i="19"/>
  <c r="B56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19"/>
  <c r="B55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19"/>
  <c r="B54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C53" i="19"/>
  <c r="B53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C52" i="19"/>
  <c r="B52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19"/>
  <c r="B51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C44" i="19"/>
  <c r="B44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C43" i="19"/>
  <c r="B43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C42" i="19"/>
  <c r="B42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C41" i="19"/>
  <c r="B41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C39" i="19"/>
  <c r="B39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C37" i="19"/>
  <c r="B37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C35" i="19"/>
  <c r="B35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C34" i="19"/>
  <c r="B34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C33" i="19"/>
  <c r="B33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B32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C31" i="19"/>
  <c r="B31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C30" i="19"/>
  <c r="B30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C27" i="19"/>
  <c r="B27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C23" i="19"/>
  <c r="B23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C22" i="19"/>
  <c r="B22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C21" i="19"/>
  <c r="B21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C20" i="19"/>
  <c r="B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Q9" i="19"/>
  <c r="P9" i="19"/>
  <c r="O9" i="19"/>
  <c r="O1" i="19" s="1"/>
  <c r="N9" i="19"/>
  <c r="M9" i="19"/>
  <c r="L9" i="19"/>
  <c r="L1" i="19" s="1"/>
  <c r="K9" i="19"/>
  <c r="K1" i="19" s="1"/>
  <c r="J9" i="19"/>
  <c r="I9" i="19"/>
  <c r="H9" i="19"/>
  <c r="G9" i="19"/>
  <c r="F9" i="19"/>
  <c r="F1" i="19" s="1"/>
  <c r="E9" i="19"/>
  <c r="D9" i="19"/>
  <c r="C9" i="19"/>
  <c r="B9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A5" i="19"/>
  <c r="Q1" i="19"/>
  <c r="P1" i="19"/>
  <c r="N1" i="19"/>
  <c r="M1" i="19"/>
  <c r="J1" i="19"/>
  <c r="I1" i="19"/>
  <c r="H1" i="19"/>
  <c r="G1" i="19"/>
  <c r="E1" i="19"/>
  <c r="D1" i="19"/>
  <c r="C1" i="19"/>
  <c r="B1" i="19"/>
  <c r="A68" i="18"/>
  <c r="I67" i="18"/>
  <c r="H67" i="18"/>
  <c r="G67" i="18"/>
  <c r="F67" i="18"/>
  <c r="E67" i="18"/>
  <c r="D67" i="18"/>
  <c r="C67" i="18"/>
  <c r="B67" i="18"/>
  <c r="I66" i="18"/>
  <c r="H66" i="18"/>
  <c r="G66" i="18"/>
  <c r="F66" i="18"/>
  <c r="E66" i="18"/>
  <c r="D66" i="18"/>
  <c r="C66" i="18"/>
  <c r="B66" i="18"/>
  <c r="I65" i="18"/>
  <c r="H65" i="18"/>
  <c r="G65" i="18"/>
  <c r="F65" i="18"/>
  <c r="E65" i="18"/>
  <c r="D65" i="18"/>
  <c r="C65" i="18"/>
  <c r="B65" i="18"/>
  <c r="I64" i="18"/>
  <c r="H64" i="18"/>
  <c r="G64" i="18"/>
  <c r="F64" i="18"/>
  <c r="E64" i="18"/>
  <c r="D64" i="18"/>
  <c r="C64" i="18"/>
  <c r="B64" i="18"/>
  <c r="I63" i="18"/>
  <c r="H63" i="18"/>
  <c r="G63" i="18"/>
  <c r="F63" i="18"/>
  <c r="E63" i="18"/>
  <c r="D63" i="18"/>
  <c r="C63" i="18"/>
  <c r="B63" i="18"/>
  <c r="I62" i="18"/>
  <c r="H62" i="18"/>
  <c r="G62" i="18"/>
  <c r="F62" i="18"/>
  <c r="E62" i="18"/>
  <c r="D62" i="18"/>
  <c r="C62" i="18"/>
  <c r="B62" i="18"/>
  <c r="I61" i="18"/>
  <c r="H61" i="18"/>
  <c r="G61" i="18"/>
  <c r="F61" i="18"/>
  <c r="E61" i="18"/>
  <c r="D61" i="18"/>
  <c r="C61" i="18"/>
  <c r="B61" i="18"/>
  <c r="I60" i="18"/>
  <c r="H60" i="18"/>
  <c r="G60" i="18"/>
  <c r="F60" i="18"/>
  <c r="E60" i="18"/>
  <c r="D60" i="18"/>
  <c r="C60" i="18"/>
  <c r="B60" i="18"/>
  <c r="I59" i="18"/>
  <c r="H59" i="18"/>
  <c r="G59" i="18"/>
  <c r="F59" i="18"/>
  <c r="E59" i="18"/>
  <c r="D59" i="18"/>
  <c r="C59" i="18"/>
  <c r="B59" i="18"/>
  <c r="I58" i="18"/>
  <c r="H58" i="18"/>
  <c r="G58" i="18"/>
  <c r="F58" i="18"/>
  <c r="E58" i="18"/>
  <c r="D58" i="18"/>
  <c r="C58" i="18"/>
  <c r="B58" i="18"/>
  <c r="I57" i="18"/>
  <c r="H57" i="18"/>
  <c r="G57" i="18"/>
  <c r="F57" i="18"/>
  <c r="E57" i="18"/>
  <c r="D57" i="18"/>
  <c r="C57" i="18"/>
  <c r="B57" i="18"/>
  <c r="I56" i="18"/>
  <c r="H56" i="18"/>
  <c r="G56" i="18"/>
  <c r="F56" i="18"/>
  <c r="E56" i="18"/>
  <c r="D56" i="18"/>
  <c r="C56" i="18"/>
  <c r="B56" i="18"/>
  <c r="I55" i="18"/>
  <c r="H55" i="18"/>
  <c r="G55" i="18"/>
  <c r="F55" i="18"/>
  <c r="E55" i="18"/>
  <c r="D55" i="18"/>
  <c r="C55" i="18"/>
  <c r="B55" i="18"/>
  <c r="I54" i="18"/>
  <c r="H54" i="18"/>
  <c r="G54" i="18"/>
  <c r="F54" i="18"/>
  <c r="E54" i="18"/>
  <c r="D54" i="18"/>
  <c r="C54" i="18"/>
  <c r="B54" i="18"/>
  <c r="I53" i="18"/>
  <c r="H53" i="18"/>
  <c r="G53" i="18"/>
  <c r="F53" i="18"/>
  <c r="E53" i="18"/>
  <c r="D53" i="18"/>
  <c r="C53" i="18"/>
  <c r="B53" i="18"/>
  <c r="I52" i="18"/>
  <c r="H52" i="18"/>
  <c r="G52" i="18"/>
  <c r="F52" i="18"/>
  <c r="E52" i="18"/>
  <c r="D52" i="18"/>
  <c r="C52" i="18"/>
  <c r="B52" i="18"/>
  <c r="I51" i="18"/>
  <c r="H51" i="18"/>
  <c r="G51" i="18"/>
  <c r="F51" i="18"/>
  <c r="E51" i="18"/>
  <c r="D51" i="18"/>
  <c r="C51" i="18"/>
  <c r="B51" i="18"/>
  <c r="I50" i="18"/>
  <c r="H50" i="18"/>
  <c r="G50" i="18"/>
  <c r="F50" i="18"/>
  <c r="E50" i="18"/>
  <c r="D50" i="18"/>
  <c r="C50" i="18"/>
  <c r="B50" i="18"/>
  <c r="I49" i="18"/>
  <c r="H49" i="18"/>
  <c r="G49" i="18"/>
  <c r="F49" i="18"/>
  <c r="E49" i="18"/>
  <c r="D49" i="18"/>
  <c r="C49" i="18"/>
  <c r="B49" i="18"/>
  <c r="I48" i="18"/>
  <c r="H48" i="18"/>
  <c r="G48" i="18"/>
  <c r="F48" i="18"/>
  <c r="E48" i="18"/>
  <c r="D48" i="18"/>
  <c r="C48" i="18"/>
  <c r="B48" i="18"/>
  <c r="I47" i="18"/>
  <c r="H47" i="18"/>
  <c r="G47" i="18"/>
  <c r="F47" i="18"/>
  <c r="E47" i="18"/>
  <c r="D47" i="18"/>
  <c r="C47" i="18"/>
  <c r="B47" i="18"/>
  <c r="I46" i="18"/>
  <c r="H46" i="18"/>
  <c r="G46" i="18"/>
  <c r="F46" i="18"/>
  <c r="E46" i="18"/>
  <c r="D46" i="18"/>
  <c r="C46" i="18"/>
  <c r="B46" i="18"/>
  <c r="I45" i="18"/>
  <c r="H45" i="18"/>
  <c r="G45" i="18"/>
  <c r="F45" i="18"/>
  <c r="E45" i="18"/>
  <c r="D45" i="18"/>
  <c r="C45" i="18"/>
  <c r="B45" i="18"/>
  <c r="I44" i="18"/>
  <c r="H44" i="18"/>
  <c r="G44" i="18"/>
  <c r="F44" i="18"/>
  <c r="E44" i="18"/>
  <c r="D44" i="18"/>
  <c r="C44" i="18"/>
  <c r="B44" i="18"/>
  <c r="I43" i="18"/>
  <c r="H43" i="18"/>
  <c r="G43" i="18"/>
  <c r="F43" i="18"/>
  <c r="E43" i="18"/>
  <c r="D43" i="18"/>
  <c r="C43" i="18"/>
  <c r="B43" i="18"/>
  <c r="I42" i="18"/>
  <c r="H42" i="18"/>
  <c r="G42" i="18"/>
  <c r="F42" i="18"/>
  <c r="E42" i="18"/>
  <c r="D42" i="18"/>
  <c r="C42" i="18"/>
  <c r="B42" i="18"/>
  <c r="I41" i="18"/>
  <c r="H41" i="18"/>
  <c r="G41" i="18"/>
  <c r="F41" i="18"/>
  <c r="E41" i="18"/>
  <c r="D41" i="18"/>
  <c r="C41" i="18"/>
  <c r="B41" i="18"/>
  <c r="I40" i="18"/>
  <c r="H40" i="18"/>
  <c r="G40" i="18"/>
  <c r="F40" i="18"/>
  <c r="E40" i="18"/>
  <c r="D40" i="18"/>
  <c r="C40" i="18"/>
  <c r="B40" i="18"/>
  <c r="I39" i="18"/>
  <c r="H39" i="18"/>
  <c r="G39" i="18"/>
  <c r="F39" i="18"/>
  <c r="E39" i="18"/>
  <c r="D39" i="18"/>
  <c r="C39" i="18"/>
  <c r="B39" i="18"/>
  <c r="I38" i="18"/>
  <c r="H38" i="18"/>
  <c r="G38" i="18"/>
  <c r="F38" i="18"/>
  <c r="E38" i="18"/>
  <c r="D38" i="18"/>
  <c r="C38" i="18"/>
  <c r="B38" i="18"/>
  <c r="I37" i="18"/>
  <c r="H37" i="18"/>
  <c r="G37" i="18"/>
  <c r="F37" i="18"/>
  <c r="E37" i="18"/>
  <c r="D37" i="18"/>
  <c r="C37" i="18"/>
  <c r="B37" i="18"/>
  <c r="I36" i="18"/>
  <c r="H36" i="18"/>
  <c r="G36" i="18"/>
  <c r="F36" i="18"/>
  <c r="E36" i="18"/>
  <c r="D36" i="18"/>
  <c r="C36" i="18"/>
  <c r="B36" i="18"/>
  <c r="I35" i="18"/>
  <c r="H35" i="18"/>
  <c r="G35" i="18"/>
  <c r="F35" i="18"/>
  <c r="E35" i="18"/>
  <c r="D35" i="18"/>
  <c r="C35" i="18"/>
  <c r="B35" i="18"/>
  <c r="I34" i="18"/>
  <c r="H34" i="18"/>
  <c r="G34" i="18"/>
  <c r="F34" i="18"/>
  <c r="E34" i="18"/>
  <c r="D34" i="18"/>
  <c r="C34" i="18"/>
  <c r="B34" i="18"/>
  <c r="I33" i="18"/>
  <c r="H33" i="18"/>
  <c r="G33" i="18"/>
  <c r="F33" i="18"/>
  <c r="E33" i="18"/>
  <c r="D33" i="18"/>
  <c r="C33" i="18"/>
  <c r="B33" i="18"/>
  <c r="I32" i="18"/>
  <c r="H32" i="18"/>
  <c r="G32" i="18"/>
  <c r="F32" i="18"/>
  <c r="E32" i="18"/>
  <c r="D32" i="18"/>
  <c r="C32" i="18"/>
  <c r="B32" i="18"/>
  <c r="I31" i="18"/>
  <c r="H31" i="18"/>
  <c r="G31" i="18"/>
  <c r="F31" i="18"/>
  <c r="E31" i="18"/>
  <c r="D31" i="18"/>
  <c r="C31" i="18"/>
  <c r="B31" i="18"/>
  <c r="I30" i="18"/>
  <c r="H30" i="18"/>
  <c r="G30" i="18"/>
  <c r="F30" i="18"/>
  <c r="E30" i="18"/>
  <c r="D30" i="18"/>
  <c r="C30" i="18"/>
  <c r="B30" i="18"/>
  <c r="I29" i="18"/>
  <c r="H29" i="18"/>
  <c r="G29" i="18"/>
  <c r="F29" i="18"/>
  <c r="E29" i="18"/>
  <c r="D29" i="18"/>
  <c r="C29" i="18"/>
  <c r="B29" i="18"/>
  <c r="I28" i="18"/>
  <c r="H28" i="18"/>
  <c r="G28" i="18"/>
  <c r="F28" i="18"/>
  <c r="E28" i="18"/>
  <c r="D28" i="18"/>
  <c r="C28" i="18"/>
  <c r="B28" i="18"/>
  <c r="I27" i="18"/>
  <c r="H27" i="18"/>
  <c r="G27" i="18"/>
  <c r="F27" i="18"/>
  <c r="E27" i="18"/>
  <c r="D27" i="18"/>
  <c r="C27" i="18"/>
  <c r="B27" i="18"/>
  <c r="I26" i="18"/>
  <c r="H26" i="18"/>
  <c r="G26" i="18"/>
  <c r="F26" i="18"/>
  <c r="E26" i="18"/>
  <c r="D26" i="18"/>
  <c r="C26" i="18"/>
  <c r="B26" i="18"/>
  <c r="I25" i="18"/>
  <c r="H25" i="18"/>
  <c r="G25" i="18"/>
  <c r="F25" i="18"/>
  <c r="E25" i="18"/>
  <c r="D25" i="18"/>
  <c r="C25" i="18"/>
  <c r="B25" i="18"/>
  <c r="I24" i="18"/>
  <c r="H24" i="18"/>
  <c r="G24" i="18"/>
  <c r="F24" i="18"/>
  <c r="E24" i="18"/>
  <c r="D24" i="18"/>
  <c r="C24" i="18"/>
  <c r="B24" i="18"/>
  <c r="I23" i="18"/>
  <c r="H23" i="18"/>
  <c r="G23" i="18"/>
  <c r="F23" i="18"/>
  <c r="E23" i="18"/>
  <c r="D23" i="18"/>
  <c r="C23" i="18"/>
  <c r="B23" i="18"/>
  <c r="I22" i="18"/>
  <c r="H22" i="18"/>
  <c r="G22" i="18"/>
  <c r="F22" i="18"/>
  <c r="E22" i="18"/>
  <c r="D22" i="18"/>
  <c r="C22" i="18"/>
  <c r="B22" i="18"/>
  <c r="I21" i="18"/>
  <c r="H21" i="18"/>
  <c r="G21" i="18"/>
  <c r="F21" i="18"/>
  <c r="E21" i="18"/>
  <c r="D21" i="18"/>
  <c r="C21" i="18"/>
  <c r="B21" i="18"/>
  <c r="I20" i="18"/>
  <c r="H20" i="18"/>
  <c r="G20" i="18"/>
  <c r="F20" i="18"/>
  <c r="E20" i="18"/>
  <c r="D20" i="18"/>
  <c r="C20" i="18"/>
  <c r="B20" i="18"/>
  <c r="I19" i="18"/>
  <c r="H19" i="18"/>
  <c r="G19" i="18"/>
  <c r="F19" i="18"/>
  <c r="E19" i="18"/>
  <c r="D19" i="18"/>
  <c r="C19" i="18"/>
  <c r="B19" i="18"/>
  <c r="I18" i="18"/>
  <c r="H18" i="18"/>
  <c r="G18" i="18"/>
  <c r="F18" i="18"/>
  <c r="E18" i="18"/>
  <c r="D18" i="18"/>
  <c r="C18" i="18"/>
  <c r="B18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H7" i="18"/>
  <c r="G7" i="18"/>
  <c r="G1" i="18" s="1"/>
  <c r="F7" i="18"/>
  <c r="F1" i="18" s="1"/>
  <c r="E7" i="18"/>
  <c r="E1" i="18" s="1"/>
  <c r="D7" i="18"/>
  <c r="D1" i="18" s="1"/>
  <c r="C7" i="18"/>
  <c r="C1" i="18" s="1"/>
  <c r="B7" i="18"/>
  <c r="B1" i="18" s="1"/>
  <c r="I6" i="18"/>
  <c r="H6" i="18"/>
  <c r="G6" i="18"/>
  <c r="F6" i="18"/>
  <c r="E6" i="18"/>
  <c r="D6" i="18"/>
  <c r="C6" i="18"/>
  <c r="B6" i="18"/>
  <c r="A6" i="18"/>
  <c r="A5" i="18"/>
  <c r="A3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I1" i="18"/>
  <c r="H1" i="18"/>
  <c r="Z191" i="9"/>
  <c r="AB191" i="9" s="1"/>
  <c r="Y191" i="9"/>
  <c r="W191" i="9"/>
  <c r="X191" i="9" s="1"/>
  <c r="V191" i="9"/>
  <c r="U191" i="9"/>
  <c r="T191" i="9"/>
  <c r="Q191" i="9"/>
  <c r="R191" i="9" s="1"/>
  <c r="O191" i="9"/>
  <c r="N191" i="9"/>
  <c r="P191" i="9" s="1"/>
  <c r="Z190" i="9"/>
  <c r="AB190" i="9" s="1"/>
  <c r="W190" i="9"/>
  <c r="V190" i="9"/>
  <c r="T190" i="9"/>
  <c r="U190" i="9" s="1"/>
  <c r="Q190" i="9"/>
  <c r="O190" i="9"/>
  <c r="N190" i="9"/>
  <c r="P190" i="9" s="1"/>
  <c r="M190" i="9"/>
  <c r="L190" i="9"/>
  <c r="K190" i="9"/>
  <c r="J190" i="9"/>
  <c r="AA189" i="9"/>
  <c r="Z189" i="9"/>
  <c r="AB189" i="9" s="1"/>
  <c r="W189" i="9"/>
  <c r="V189" i="9"/>
  <c r="U189" i="9"/>
  <c r="T189" i="9"/>
  <c r="Q189" i="9"/>
  <c r="R189" i="9" s="1"/>
  <c r="O189" i="9"/>
  <c r="N189" i="9"/>
  <c r="P189" i="9" s="1"/>
  <c r="M189" i="9"/>
  <c r="L189" i="9"/>
  <c r="K189" i="9"/>
  <c r="J189" i="9"/>
  <c r="AB188" i="9"/>
  <c r="AA188" i="9"/>
  <c r="Z188" i="9"/>
  <c r="Y188" i="9"/>
  <c r="X188" i="9"/>
  <c r="W188" i="9"/>
  <c r="V188" i="9"/>
  <c r="U188" i="9"/>
  <c r="T188" i="9"/>
  <c r="Q188" i="9"/>
  <c r="N188" i="9"/>
  <c r="M188" i="9"/>
  <c r="L188" i="9"/>
  <c r="K188" i="9"/>
  <c r="J188" i="9"/>
  <c r="Z187" i="9"/>
  <c r="AB187" i="9" s="1"/>
  <c r="X187" i="9"/>
  <c r="W187" i="9"/>
  <c r="Y187" i="9" s="1"/>
  <c r="T187" i="9"/>
  <c r="S187" i="9"/>
  <c r="Q187" i="9"/>
  <c r="R187" i="9" s="1"/>
  <c r="P187" i="9"/>
  <c r="O187" i="9"/>
  <c r="N187" i="9"/>
  <c r="K187" i="9"/>
  <c r="J187" i="9"/>
  <c r="AB186" i="9"/>
  <c r="AA186" i="9"/>
  <c r="Z186" i="9"/>
  <c r="W186" i="9"/>
  <c r="V186" i="9"/>
  <c r="U186" i="9"/>
  <c r="T186" i="9"/>
  <c r="Q186" i="9"/>
  <c r="P186" i="9"/>
  <c r="N186" i="9"/>
  <c r="O186" i="9" s="1"/>
  <c r="L186" i="9"/>
  <c r="K186" i="9"/>
  <c r="M186" i="9" s="1"/>
  <c r="J186" i="9"/>
  <c r="AB185" i="9"/>
  <c r="AA185" i="9"/>
  <c r="Z185" i="9"/>
  <c r="W185" i="9"/>
  <c r="V185" i="9"/>
  <c r="U185" i="9"/>
  <c r="T185" i="9"/>
  <c r="R185" i="9"/>
  <c r="Q185" i="9"/>
  <c r="S185" i="9" s="1"/>
  <c r="P185" i="9"/>
  <c r="O185" i="9"/>
  <c r="N185" i="9"/>
  <c r="K185" i="9"/>
  <c r="J185" i="9"/>
  <c r="AB184" i="9"/>
  <c r="Z184" i="9"/>
  <c r="AA184" i="9" s="1"/>
  <c r="X184" i="9"/>
  <c r="W184" i="9"/>
  <c r="Y184" i="9" s="1"/>
  <c r="V184" i="9"/>
  <c r="U184" i="9"/>
  <c r="T184" i="9"/>
  <c r="Q184" i="9"/>
  <c r="P184" i="9"/>
  <c r="N184" i="9"/>
  <c r="O184" i="9" s="1"/>
  <c r="M184" i="9"/>
  <c r="L184" i="9"/>
  <c r="K184" i="9"/>
  <c r="J184" i="9"/>
  <c r="AB183" i="9"/>
  <c r="AA183" i="9"/>
  <c r="Z183" i="9"/>
  <c r="W183" i="9"/>
  <c r="T183" i="9"/>
  <c r="S183" i="9"/>
  <c r="R183" i="9"/>
  <c r="Q183" i="9"/>
  <c r="P183" i="9"/>
  <c r="O183" i="9"/>
  <c r="N183" i="9"/>
  <c r="M183" i="9"/>
  <c r="L183" i="9"/>
  <c r="K183" i="9"/>
  <c r="J183" i="9"/>
  <c r="AB182" i="9"/>
  <c r="AA182" i="9"/>
  <c r="Z182" i="9"/>
  <c r="W182" i="9"/>
  <c r="Y182" i="9" s="1"/>
  <c r="V182" i="9"/>
  <c r="U182" i="9"/>
  <c r="T182" i="9"/>
  <c r="S182" i="9"/>
  <c r="R182" i="9"/>
  <c r="Q182" i="9"/>
  <c r="P182" i="9"/>
  <c r="O182" i="9"/>
  <c r="N182" i="9"/>
  <c r="K182" i="9"/>
  <c r="M182" i="9" s="1"/>
  <c r="J182" i="9"/>
  <c r="Z181" i="9"/>
  <c r="W181" i="9"/>
  <c r="U181" i="9"/>
  <c r="T181" i="9"/>
  <c r="V181" i="9" s="1"/>
  <c r="S181" i="9"/>
  <c r="R181" i="9"/>
  <c r="Q181" i="9"/>
  <c r="P181" i="9"/>
  <c r="O181" i="9"/>
  <c r="N181" i="9"/>
  <c r="M181" i="9"/>
  <c r="K181" i="9"/>
  <c r="L181" i="9" s="1"/>
  <c r="J181" i="9"/>
  <c r="Z180" i="9"/>
  <c r="Y180" i="9"/>
  <c r="W180" i="9"/>
  <c r="X180" i="9" s="1"/>
  <c r="V180" i="9"/>
  <c r="U180" i="9"/>
  <c r="T180" i="9"/>
  <c r="R180" i="9"/>
  <c r="Q180" i="9"/>
  <c r="S180" i="9" s="1"/>
  <c r="P180" i="9"/>
  <c r="N180" i="9"/>
  <c r="O180" i="9" s="1"/>
  <c r="K180" i="9"/>
  <c r="M180" i="9" s="1"/>
  <c r="J180" i="9"/>
  <c r="AB179" i="9"/>
  <c r="AA179" i="9"/>
  <c r="Z179" i="9"/>
  <c r="Y179" i="9"/>
  <c r="W179" i="9"/>
  <c r="X179" i="9" s="1"/>
  <c r="T179" i="9"/>
  <c r="S179" i="9"/>
  <c r="Q179" i="9"/>
  <c r="R179" i="9" s="1"/>
  <c r="P179" i="9"/>
  <c r="O179" i="9"/>
  <c r="N179" i="9"/>
  <c r="M179" i="9"/>
  <c r="K179" i="9"/>
  <c r="L179" i="9" s="1"/>
  <c r="J179" i="9"/>
  <c r="Z178" i="9"/>
  <c r="AA178" i="9" s="1"/>
  <c r="W178" i="9"/>
  <c r="Y178" i="9" s="1"/>
  <c r="V178" i="9"/>
  <c r="T178" i="9"/>
  <c r="U178" i="9" s="1"/>
  <c r="Q178" i="9"/>
  <c r="N178" i="9"/>
  <c r="L178" i="9"/>
  <c r="K178" i="9"/>
  <c r="M178" i="9" s="1"/>
  <c r="J178" i="9"/>
  <c r="AA177" i="9"/>
  <c r="Z177" i="9"/>
  <c r="AB177" i="9" s="1"/>
  <c r="Y177" i="9"/>
  <c r="W177" i="9"/>
  <c r="X177" i="9" s="1"/>
  <c r="V177" i="9"/>
  <c r="U177" i="9"/>
  <c r="T177" i="9"/>
  <c r="Q177" i="9"/>
  <c r="R177" i="9" s="1"/>
  <c r="O177" i="9"/>
  <c r="N177" i="9"/>
  <c r="P177" i="9" s="1"/>
  <c r="M177" i="9"/>
  <c r="L177" i="9"/>
  <c r="K177" i="9"/>
  <c r="J177" i="9"/>
  <c r="M176" i="9"/>
  <c r="L176" i="9"/>
  <c r="K176" i="9"/>
  <c r="J176" i="9"/>
  <c r="B176" i="9"/>
  <c r="AA175" i="9"/>
  <c r="Z175" i="9"/>
  <c r="AB175" i="9" s="1"/>
  <c r="W175" i="9"/>
  <c r="T175" i="9"/>
  <c r="V175" i="9" s="1"/>
  <c r="Q175" i="9"/>
  <c r="R175" i="9" s="1"/>
  <c r="O175" i="9"/>
  <c r="N175" i="9"/>
  <c r="P175" i="9" s="1"/>
  <c r="M175" i="9"/>
  <c r="L175" i="9"/>
  <c r="K175" i="9"/>
  <c r="J175" i="9"/>
  <c r="AA174" i="9"/>
  <c r="Z174" i="9"/>
  <c r="AB174" i="9" s="1"/>
  <c r="Y174" i="9"/>
  <c r="X174" i="9"/>
  <c r="W174" i="9"/>
  <c r="V174" i="9"/>
  <c r="U174" i="9"/>
  <c r="T174" i="9"/>
  <c r="Q174" i="9"/>
  <c r="N174" i="9"/>
  <c r="M174" i="9"/>
  <c r="L174" i="9"/>
  <c r="K174" i="9"/>
  <c r="J174" i="9"/>
  <c r="AB173" i="9"/>
  <c r="AA173" i="9"/>
  <c r="Z173" i="9"/>
  <c r="Y173" i="9"/>
  <c r="X173" i="9"/>
  <c r="W173" i="9"/>
  <c r="U173" i="9"/>
  <c r="T173" i="9"/>
  <c r="V173" i="9" s="1"/>
  <c r="S173" i="9"/>
  <c r="Q173" i="9"/>
  <c r="R173" i="9" s="1"/>
  <c r="N173" i="9"/>
  <c r="P173" i="9" s="1"/>
  <c r="K173" i="9"/>
  <c r="J173" i="9"/>
  <c r="AA172" i="9"/>
  <c r="Z172" i="9"/>
  <c r="AB172" i="9" s="1"/>
  <c r="W172" i="9"/>
  <c r="V172" i="9"/>
  <c r="U172" i="9"/>
  <c r="T172" i="9"/>
  <c r="Q172" i="9"/>
  <c r="N172" i="9"/>
  <c r="P172" i="9" s="1"/>
  <c r="L172" i="9"/>
  <c r="K172" i="9"/>
  <c r="M172" i="9" s="1"/>
  <c r="J172" i="9"/>
  <c r="AA171" i="9"/>
  <c r="Z171" i="9"/>
  <c r="AB171" i="9" s="1"/>
  <c r="W171" i="9"/>
  <c r="V171" i="9"/>
  <c r="U171" i="9"/>
  <c r="T171" i="9"/>
  <c r="S171" i="9"/>
  <c r="R171" i="9"/>
  <c r="Q171" i="9"/>
  <c r="O171" i="9"/>
  <c r="N171" i="9"/>
  <c r="P171" i="9" s="1"/>
  <c r="K171" i="9"/>
  <c r="J171" i="9"/>
  <c r="Z170" i="9"/>
  <c r="Y170" i="9"/>
  <c r="X170" i="9"/>
  <c r="W170" i="9"/>
  <c r="V170" i="9"/>
  <c r="U170" i="9"/>
  <c r="T170" i="9"/>
  <c r="Q170" i="9"/>
  <c r="N170" i="9"/>
  <c r="L170" i="9"/>
  <c r="K170" i="9"/>
  <c r="M170" i="9" s="1"/>
  <c r="J170" i="9"/>
  <c r="AB169" i="9"/>
  <c r="AA169" i="9"/>
  <c r="Z169" i="9"/>
  <c r="W169" i="9"/>
  <c r="T169" i="9"/>
  <c r="R169" i="9"/>
  <c r="Q169" i="9"/>
  <c r="S169" i="9" s="1"/>
  <c r="N169" i="9"/>
  <c r="M169" i="9"/>
  <c r="L169" i="9"/>
  <c r="K169" i="9"/>
  <c r="J169" i="9"/>
  <c r="AA168" i="9"/>
  <c r="Z168" i="9"/>
  <c r="AB168" i="9" s="1"/>
  <c r="X168" i="9"/>
  <c r="W168" i="9"/>
  <c r="Y168" i="9" s="1"/>
  <c r="V168" i="9"/>
  <c r="U168" i="9"/>
  <c r="T168" i="9"/>
  <c r="S168" i="9"/>
  <c r="R168" i="9"/>
  <c r="Q168" i="9"/>
  <c r="N168" i="9"/>
  <c r="K168" i="9"/>
  <c r="J168" i="9"/>
  <c r="AB167" i="9"/>
  <c r="AA167" i="9"/>
  <c r="Z167" i="9"/>
  <c r="W167" i="9"/>
  <c r="T167" i="9"/>
  <c r="S167" i="9"/>
  <c r="R167" i="9"/>
  <c r="Q167" i="9"/>
  <c r="O167" i="9"/>
  <c r="N167" i="9"/>
  <c r="P167" i="9" s="1"/>
  <c r="M167" i="9"/>
  <c r="K167" i="9"/>
  <c r="L167" i="9" s="1"/>
  <c r="J167" i="9"/>
  <c r="AA166" i="9"/>
  <c r="Z166" i="9"/>
  <c r="AB166" i="9" s="1"/>
  <c r="X166" i="9"/>
  <c r="W166" i="9"/>
  <c r="Y166" i="9" s="1"/>
  <c r="T166" i="9"/>
  <c r="R166" i="9"/>
  <c r="Q166" i="9"/>
  <c r="S166" i="9" s="1"/>
  <c r="P166" i="9"/>
  <c r="N166" i="9"/>
  <c r="O166" i="9" s="1"/>
  <c r="K166" i="9"/>
  <c r="J166" i="9"/>
  <c r="AB165" i="9"/>
  <c r="AA165" i="9"/>
  <c r="Z165" i="9"/>
  <c r="W165" i="9"/>
  <c r="T165" i="9"/>
  <c r="S165" i="9"/>
  <c r="R165" i="9"/>
  <c r="Q165" i="9"/>
  <c r="P165" i="9"/>
  <c r="O165" i="9"/>
  <c r="N165" i="9"/>
  <c r="K165" i="9"/>
  <c r="J165" i="9"/>
  <c r="AA164" i="9"/>
  <c r="Z164" i="9"/>
  <c r="AB164" i="9" s="1"/>
  <c r="W164" i="9"/>
  <c r="X164" i="9" s="1"/>
  <c r="V164" i="9"/>
  <c r="T164" i="9"/>
  <c r="U164" i="9" s="1"/>
  <c r="Q164" i="9"/>
  <c r="N164" i="9"/>
  <c r="K164" i="9"/>
  <c r="J164" i="9"/>
  <c r="AA163" i="9"/>
  <c r="Z163" i="9"/>
  <c r="AB163" i="9" s="1"/>
  <c r="W163" i="9"/>
  <c r="U163" i="9"/>
  <c r="T163" i="9"/>
  <c r="V163" i="9" s="1"/>
  <c r="S163" i="9"/>
  <c r="R163" i="9"/>
  <c r="Q163" i="9"/>
  <c r="O163" i="9"/>
  <c r="N163" i="9"/>
  <c r="P163" i="9" s="1"/>
  <c r="M163" i="9"/>
  <c r="L163" i="9"/>
  <c r="K163" i="9"/>
  <c r="J163" i="9"/>
  <c r="B152" i="9"/>
  <c r="R142" i="9"/>
  <c r="Q142" i="9"/>
  <c r="P142" i="9"/>
  <c r="O142" i="9"/>
  <c r="N142" i="9"/>
  <c r="M142" i="9"/>
  <c r="L142" i="9"/>
  <c r="K142" i="9"/>
  <c r="R141" i="9"/>
  <c r="Q141" i="9"/>
  <c r="O141" i="9"/>
  <c r="P141" i="9" s="1"/>
  <c r="N141" i="9"/>
  <c r="M141" i="9"/>
  <c r="L141" i="9"/>
  <c r="K141" i="9"/>
  <c r="J141" i="9"/>
  <c r="R140" i="9"/>
  <c r="Q140" i="9"/>
  <c r="P140" i="9"/>
  <c r="O140" i="9"/>
  <c r="N140" i="9"/>
  <c r="L140" i="9"/>
  <c r="K140" i="9"/>
  <c r="M140" i="9" s="1"/>
  <c r="J140" i="9"/>
  <c r="R139" i="9"/>
  <c r="P139" i="9"/>
  <c r="O139" i="9"/>
  <c r="Q139" i="9" s="1"/>
  <c r="N139" i="9"/>
  <c r="M139" i="9"/>
  <c r="L139" i="9"/>
  <c r="K139" i="9"/>
  <c r="J139" i="9"/>
  <c r="R138" i="9"/>
  <c r="Q138" i="9"/>
  <c r="O138" i="9"/>
  <c r="P138" i="9" s="1"/>
  <c r="N138" i="9"/>
  <c r="M138" i="9"/>
  <c r="L138" i="9"/>
  <c r="K138" i="9"/>
  <c r="J138" i="9"/>
  <c r="R137" i="9"/>
  <c r="Q137" i="9"/>
  <c r="P137" i="9"/>
  <c r="O137" i="9"/>
  <c r="N137" i="9"/>
  <c r="M137" i="9"/>
  <c r="L137" i="9"/>
  <c r="K137" i="9"/>
  <c r="J137" i="9"/>
  <c r="R136" i="9"/>
  <c r="Q136" i="9"/>
  <c r="P136" i="9"/>
  <c r="O136" i="9"/>
  <c r="N136" i="9"/>
  <c r="M136" i="9"/>
  <c r="K136" i="9"/>
  <c r="L136" i="9" s="1"/>
  <c r="J136" i="9"/>
  <c r="R135" i="9"/>
  <c r="O135" i="9"/>
  <c r="N135" i="9"/>
  <c r="M135" i="9"/>
  <c r="L135" i="9"/>
  <c r="K135" i="9"/>
  <c r="J135" i="9"/>
  <c r="B135" i="9"/>
  <c r="B134" i="9"/>
  <c r="R125" i="9"/>
  <c r="Q125" i="9"/>
  <c r="O125" i="9"/>
  <c r="P125" i="9" s="1"/>
  <c r="N125" i="9"/>
  <c r="M125" i="9"/>
  <c r="L125" i="9"/>
  <c r="K125" i="9"/>
  <c r="R124" i="9"/>
  <c r="O124" i="9"/>
  <c r="N124" i="9"/>
  <c r="K124" i="9"/>
  <c r="J124" i="9"/>
  <c r="R123" i="9"/>
  <c r="Q123" i="9"/>
  <c r="O123" i="9"/>
  <c r="P123" i="9" s="1"/>
  <c r="N123" i="9"/>
  <c r="K123" i="9"/>
  <c r="J123" i="9"/>
  <c r="R122" i="9"/>
  <c r="O122" i="9"/>
  <c r="N122" i="9"/>
  <c r="K122" i="9"/>
  <c r="M122" i="9" s="1"/>
  <c r="J122" i="9"/>
  <c r="R121" i="9"/>
  <c r="Q121" i="9"/>
  <c r="P121" i="9"/>
  <c r="O121" i="9"/>
  <c r="N121" i="9"/>
  <c r="L121" i="9"/>
  <c r="K121" i="9"/>
  <c r="M121" i="9" s="1"/>
  <c r="J121" i="9"/>
  <c r="R120" i="9"/>
  <c r="Q120" i="9"/>
  <c r="P120" i="9"/>
  <c r="O120" i="9"/>
  <c r="N120" i="9"/>
  <c r="K120" i="9"/>
  <c r="J120" i="9"/>
  <c r="R119" i="9"/>
  <c r="P119" i="9"/>
  <c r="O119" i="9"/>
  <c r="Q119" i="9" s="1"/>
  <c r="N119" i="9"/>
  <c r="M119" i="9"/>
  <c r="L119" i="9"/>
  <c r="K119" i="9"/>
  <c r="J119" i="9"/>
  <c r="R118" i="9"/>
  <c r="Q118" i="9"/>
  <c r="P118" i="9"/>
  <c r="O118" i="9"/>
  <c r="N118" i="9"/>
  <c r="M118" i="9"/>
  <c r="K118" i="9"/>
  <c r="L118" i="9" s="1"/>
  <c r="J118" i="9"/>
  <c r="B117" i="9"/>
  <c r="B116" i="9"/>
  <c r="R107" i="9"/>
  <c r="O107" i="9"/>
  <c r="N107" i="9"/>
  <c r="M107" i="9"/>
  <c r="L107" i="9"/>
  <c r="K107" i="9"/>
  <c r="J107" i="9"/>
  <c r="R106" i="9"/>
  <c r="Q106" i="9"/>
  <c r="O106" i="9"/>
  <c r="P106" i="9" s="1"/>
  <c r="N106" i="9"/>
  <c r="K106" i="9"/>
  <c r="M106" i="9" s="1"/>
  <c r="J106" i="9"/>
  <c r="R105" i="9"/>
  <c r="Q105" i="9"/>
  <c r="P105" i="9"/>
  <c r="O105" i="9"/>
  <c r="N105" i="9"/>
  <c r="M105" i="9"/>
  <c r="L105" i="9"/>
  <c r="K105" i="9"/>
  <c r="J105" i="9"/>
  <c r="R104" i="9"/>
  <c r="Q104" i="9"/>
  <c r="P104" i="9"/>
  <c r="O104" i="9"/>
  <c r="N104" i="9"/>
  <c r="K104" i="9"/>
  <c r="J104" i="9"/>
  <c r="R103" i="9"/>
  <c r="P103" i="9"/>
  <c r="O103" i="9"/>
  <c r="Q103" i="9" s="1"/>
  <c r="N103" i="9"/>
  <c r="K103" i="9"/>
  <c r="J103" i="9"/>
  <c r="R102" i="9"/>
  <c r="Q102" i="9"/>
  <c r="P102" i="9"/>
  <c r="O102" i="9"/>
  <c r="N102" i="9"/>
  <c r="K102" i="9"/>
  <c r="L102" i="9" s="1"/>
  <c r="J102" i="9"/>
  <c r="R101" i="9"/>
  <c r="O101" i="9"/>
  <c r="Q101" i="9" s="1"/>
  <c r="N101" i="9"/>
  <c r="M101" i="9"/>
  <c r="L101" i="9"/>
  <c r="K101" i="9"/>
  <c r="J101" i="9"/>
  <c r="B99" i="9"/>
  <c r="B98" i="9"/>
  <c r="B94" i="9"/>
  <c r="P80" i="9"/>
  <c r="O80" i="9"/>
  <c r="N80" i="9"/>
  <c r="M80" i="9"/>
  <c r="L80" i="9"/>
  <c r="K80" i="9"/>
  <c r="J80" i="9"/>
  <c r="P79" i="9"/>
  <c r="O79" i="9"/>
  <c r="N79" i="9"/>
  <c r="M79" i="9"/>
  <c r="L79" i="9"/>
  <c r="K79" i="9"/>
  <c r="J79" i="9"/>
  <c r="P78" i="9"/>
  <c r="O78" i="9"/>
  <c r="N78" i="9"/>
  <c r="M78" i="9"/>
  <c r="L78" i="9"/>
  <c r="K78" i="9"/>
  <c r="J78" i="9"/>
  <c r="Z70" i="9"/>
  <c r="W70" i="9"/>
  <c r="V70" i="9"/>
  <c r="U70" i="9"/>
  <c r="T70" i="9"/>
  <c r="S70" i="9"/>
  <c r="R70" i="9"/>
  <c r="Q70" i="9"/>
  <c r="N70" i="9"/>
  <c r="AA69" i="9"/>
  <c r="Z69" i="9"/>
  <c r="AB69" i="9" s="1"/>
  <c r="Y69" i="9"/>
  <c r="W69" i="9"/>
  <c r="X69" i="9" s="1"/>
  <c r="V69" i="9"/>
  <c r="U69" i="9"/>
  <c r="T69" i="9"/>
  <c r="Q69" i="9"/>
  <c r="N69" i="9"/>
  <c r="P69" i="9" s="1"/>
  <c r="M69" i="9"/>
  <c r="L69" i="9"/>
  <c r="K69" i="9"/>
  <c r="J69" i="9"/>
  <c r="Z68" i="9"/>
  <c r="W68" i="9"/>
  <c r="U68" i="9"/>
  <c r="T68" i="9"/>
  <c r="V68" i="9" s="1"/>
  <c r="S68" i="9"/>
  <c r="R68" i="9"/>
  <c r="Q68" i="9"/>
  <c r="P68" i="9"/>
  <c r="N68" i="9"/>
  <c r="O68" i="9" s="1"/>
  <c r="M68" i="9"/>
  <c r="K68" i="9"/>
  <c r="L68" i="9" s="1"/>
  <c r="J68" i="9"/>
  <c r="Z67" i="9"/>
  <c r="AB67" i="9" s="1"/>
  <c r="Y67" i="9"/>
  <c r="X67" i="9"/>
  <c r="W67" i="9"/>
  <c r="U67" i="9"/>
  <c r="T67" i="9"/>
  <c r="V67" i="9" s="1"/>
  <c r="S67" i="9"/>
  <c r="Q67" i="9"/>
  <c r="R67" i="9" s="1"/>
  <c r="N67" i="9"/>
  <c r="K67" i="9"/>
  <c r="J67" i="9"/>
  <c r="AB66" i="9"/>
  <c r="AA66" i="9"/>
  <c r="Z66" i="9"/>
  <c r="W66" i="9"/>
  <c r="U66" i="9"/>
  <c r="T66" i="9"/>
  <c r="V66" i="9" s="1"/>
  <c r="S66" i="9"/>
  <c r="R66" i="9"/>
  <c r="Q66" i="9"/>
  <c r="O66" i="9"/>
  <c r="N66" i="9"/>
  <c r="P66" i="9" s="1"/>
  <c r="K66" i="9"/>
  <c r="J66" i="9"/>
  <c r="AB65" i="9"/>
  <c r="AA65" i="9"/>
  <c r="Z65" i="9"/>
  <c r="Y65" i="9"/>
  <c r="W65" i="9"/>
  <c r="X65" i="9" s="1"/>
  <c r="V65" i="9"/>
  <c r="T65" i="9"/>
  <c r="U65" i="9" s="1"/>
  <c r="Q65" i="9"/>
  <c r="O65" i="9"/>
  <c r="N65" i="9"/>
  <c r="P65" i="9" s="1"/>
  <c r="M65" i="9"/>
  <c r="K65" i="9"/>
  <c r="L65" i="9" s="1"/>
  <c r="J65" i="9"/>
  <c r="AB64" i="9"/>
  <c r="AA64" i="9"/>
  <c r="Z64" i="9"/>
  <c r="W64" i="9"/>
  <c r="T64" i="9"/>
  <c r="Q64" i="9"/>
  <c r="S64" i="9" s="1"/>
  <c r="P64" i="9"/>
  <c r="O64" i="9"/>
  <c r="N64" i="9"/>
  <c r="M64" i="9"/>
  <c r="K64" i="9"/>
  <c r="L64" i="9" s="1"/>
  <c r="J64" i="9"/>
  <c r="AB63" i="9"/>
  <c r="AA63" i="9"/>
  <c r="Z63" i="9"/>
  <c r="Y63" i="9"/>
  <c r="W63" i="9"/>
  <c r="X63" i="9" s="1"/>
  <c r="T63" i="9"/>
  <c r="V63" i="9" s="1"/>
  <c r="Q63" i="9"/>
  <c r="P63" i="9"/>
  <c r="O63" i="9"/>
  <c r="N63" i="9"/>
  <c r="K63" i="9"/>
  <c r="L63" i="9" s="1"/>
  <c r="J63" i="9"/>
  <c r="AB62" i="9"/>
  <c r="AA62" i="9"/>
  <c r="Z62" i="9"/>
  <c r="Y62" i="9"/>
  <c r="X62" i="9"/>
  <c r="W62" i="9"/>
  <c r="V62" i="9"/>
  <c r="T62" i="9"/>
  <c r="U62" i="9" s="1"/>
  <c r="S62" i="9"/>
  <c r="Q62" i="9"/>
  <c r="R62" i="9" s="1"/>
  <c r="N62" i="9"/>
  <c r="K62" i="9"/>
  <c r="J62" i="9"/>
  <c r="Z61" i="9"/>
  <c r="AB61" i="9" s="1"/>
  <c r="W61" i="9"/>
  <c r="U61" i="9"/>
  <c r="T61" i="9"/>
  <c r="V61" i="9" s="1"/>
  <c r="Q61" i="9"/>
  <c r="N61" i="9"/>
  <c r="L61" i="9"/>
  <c r="K61" i="9"/>
  <c r="M61" i="9" s="1"/>
  <c r="J61" i="9"/>
  <c r="Z60" i="9"/>
  <c r="Y60" i="9"/>
  <c r="X60" i="9"/>
  <c r="W60" i="9"/>
  <c r="U60" i="9"/>
  <c r="T60" i="9"/>
  <c r="V60" i="9" s="1"/>
  <c r="Q60" i="9"/>
  <c r="S60" i="9" s="1"/>
  <c r="P60" i="9"/>
  <c r="O60" i="9"/>
  <c r="N60" i="9"/>
  <c r="M60" i="9"/>
  <c r="L60" i="9"/>
  <c r="K60" i="9"/>
  <c r="J60" i="9"/>
  <c r="AB59" i="9"/>
  <c r="AA59" i="9"/>
  <c r="Z59" i="9"/>
  <c r="W59" i="9"/>
  <c r="V59" i="9"/>
  <c r="U59" i="9"/>
  <c r="T59" i="9"/>
  <c r="Q59" i="9"/>
  <c r="N59" i="9"/>
  <c r="M59" i="9"/>
  <c r="L59" i="9"/>
  <c r="K59" i="9"/>
  <c r="J59" i="9"/>
  <c r="AB58" i="9"/>
  <c r="AA58" i="9"/>
  <c r="Z58" i="9"/>
  <c r="W58" i="9"/>
  <c r="U58" i="9"/>
  <c r="T58" i="9"/>
  <c r="V58" i="9" s="1"/>
  <c r="R58" i="9"/>
  <c r="Q58" i="9"/>
  <c r="S58" i="9" s="1"/>
  <c r="P58" i="9"/>
  <c r="O58" i="9"/>
  <c r="N58" i="9"/>
  <c r="K58" i="9"/>
  <c r="M58" i="9" s="1"/>
  <c r="J58" i="9"/>
  <c r="AA57" i="9"/>
  <c r="Z57" i="9"/>
  <c r="AB57" i="9" s="1"/>
  <c r="W57" i="9"/>
  <c r="V57" i="9"/>
  <c r="U57" i="9"/>
  <c r="T57" i="9"/>
  <c r="Q57" i="9"/>
  <c r="O57" i="9"/>
  <c r="N57" i="9"/>
  <c r="P57" i="9" s="1"/>
  <c r="M57" i="9"/>
  <c r="L57" i="9"/>
  <c r="K57" i="9"/>
  <c r="J57" i="9"/>
  <c r="Z56" i="9"/>
  <c r="W56" i="9"/>
  <c r="T56" i="9"/>
  <c r="S56" i="9"/>
  <c r="R56" i="9"/>
  <c r="Q56" i="9"/>
  <c r="P56" i="9"/>
  <c r="N56" i="9"/>
  <c r="O56" i="9" s="1"/>
  <c r="M56" i="9"/>
  <c r="K56" i="9"/>
  <c r="L56" i="9" s="1"/>
  <c r="J56" i="9"/>
  <c r="B56" i="9"/>
  <c r="K55" i="9"/>
  <c r="L55" i="9" s="1"/>
  <c r="J55" i="9"/>
  <c r="B55" i="9"/>
  <c r="AA54" i="9"/>
  <c r="Z54" i="9"/>
  <c r="AB54" i="9" s="1"/>
  <c r="Y54" i="9"/>
  <c r="W54" i="9"/>
  <c r="X54" i="9" s="1"/>
  <c r="V54" i="9"/>
  <c r="T54" i="9"/>
  <c r="U54" i="9" s="1"/>
  <c r="R54" i="9"/>
  <c r="Q54" i="9"/>
  <c r="S54" i="9" s="1"/>
  <c r="N54" i="9"/>
  <c r="P54" i="9" s="1"/>
  <c r="M54" i="9"/>
  <c r="L54" i="9"/>
  <c r="K54" i="9"/>
  <c r="J54" i="9"/>
  <c r="Z53" i="9"/>
  <c r="Y53" i="9"/>
  <c r="X53" i="9"/>
  <c r="W53" i="9"/>
  <c r="T53" i="9"/>
  <c r="S53" i="9"/>
  <c r="Q53" i="9"/>
  <c r="R53" i="9" s="1"/>
  <c r="P53" i="9"/>
  <c r="N53" i="9"/>
  <c r="O53" i="9" s="1"/>
  <c r="M53" i="9"/>
  <c r="L53" i="9"/>
  <c r="K53" i="9"/>
  <c r="J53" i="9"/>
  <c r="AA52" i="9"/>
  <c r="Z52" i="9"/>
  <c r="AB52" i="9" s="1"/>
  <c r="W52" i="9"/>
  <c r="U52" i="9"/>
  <c r="T52" i="9"/>
  <c r="V52" i="9" s="1"/>
  <c r="S52" i="9"/>
  <c r="Q52" i="9"/>
  <c r="R52" i="9" s="1"/>
  <c r="O52" i="9"/>
  <c r="N52" i="9"/>
  <c r="P52" i="9" s="1"/>
  <c r="M52" i="9"/>
  <c r="K52" i="9"/>
  <c r="L52" i="9" s="1"/>
  <c r="J52" i="9"/>
  <c r="AA51" i="9"/>
  <c r="Z51" i="9"/>
  <c r="AB51" i="9" s="1"/>
  <c r="W51" i="9"/>
  <c r="V51" i="9"/>
  <c r="U51" i="9"/>
  <c r="T51" i="9"/>
  <c r="S51" i="9"/>
  <c r="Q51" i="9"/>
  <c r="R51" i="9" s="1"/>
  <c r="P51" i="9"/>
  <c r="N51" i="9"/>
  <c r="O51" i="9" s="1"/>
  <c r="K51" i="9"/>
  <c r="J51" i="9"/>
  <c r="AB50" i="9"/>
  <c r="AA50" i="9"/>
  <c r="Z50" i="9"/>
  <c r="Y50" i="9"/>
  <c r="W50" i="9"/>
  <c r="X50" i="9" s="1"/>
  <c r="V50" i="9"/>
  <c r="U50" i="9"/>
  <c r="T50" i="9"/>
  <c r="Q50" i="9"/>
  <c r="O50" i="9"/>
  <c r="N50" i="9"/>
  <c r="P50" i="9" s="1"/>
  <c r="M50" i="9"/>
  <c r="K50" i="9"/>
  <c r="L50" i="9" s="1"/>
  <c r="J50" i="9"/>
  <c r="Z49" i="9"/>
  <c r="W49" i="9"/>
  <c r="Y49" i="9" s="1"/>
  <c r="T49" i="9"/>
  <c r="S49" i="9"/>
  <c r="Q49" i="9"/>
  <c r="R49" i="9" s="1"/>
  <c r="P49" i="9"/>
  <c r="N49" i="9"/>
  <c r="O49" i="9" s="1"/>
  <c r="L49" i="9"/>
  <c r="K49" i="9"/>
  <c r="M49" i="9" s="1"/>
  <c r="J49" i="9"/>
  <c r="AB48" i="9"/>
  <c r="AA48" i="9"/>
  <c r="Z48" i="9"/>
  <c r="Y48" i="9"/>
  <c r="W48" i="9"/>
  <c r="X48" i="9" s="1"/>
  <c r="U48" i="9"/>
  <c r="T48" i="9"/>
  <c r="V48" i="9" s="1"/>
  <c r="Q48" i="9"/>
  <c r="O48" i="9"/>
  <c r="N48" i="9"/>
  <c r="P48" i="9" s="1"/>
  <c r="M48" i="9"/>
  <c r="L48" i="9"/>
  <c r="K48" i="9"/>
  <c r="J48" i="9"/>
  <c r="Z47" i="9"/>
  <c r="AA47" i="9" s="1"/>
  <c r="W47" i="9"/>
  <c r="T47" i="9"/>
  <c r="S47" i="9"/>
  <c r="R47" i="9"/>
  <c r="Q47" i="9"/>
  <c r="N47" i="9"/>
  <c r="O47" i="9" s="1"/>
  <c r="M47" i="9"/>
  <c r="L47" i="9"/>
  <c r="K47" i="9"/>
  <c r="J47" i="9"/>
  <c r="Z46" i="9"/>
  <c r="W46" i="9"/>
  <c r="X46" i="9" s="1"/>
  <c r="V46" i="9"/>
  <c r="T46" i="9"/>
  <c r="U46" i="9" s="1"/>
  <c r="Q46" i="9"/>
  <c r="S46" i="9" s="1"/>
  <c r="N46" i="9"/>
  <c r="M46" i="9"/>
  <c r="K46" i="9"/>
  <c r="L46" i="9" s="1"/>
  <c r="J46" i="9"/>
  <c r="AB45" i="9"/>
  <c r="Z45" i="9"/>
  <c r="AA45" i="9" s="1"/>
  <c r="Y45" i="9"/>
  <c r="X45" i="9"/>
  <c r="W45" i="9"/>
  <c r="V45" i="9"/>
  <c r="U45" i="9"/>
  <c r="T45" i="9"/>
  <c r="R45" i="9"/>
  <c r="Q45" i="9"/>
  <c r="S45" i="9" s="1"/>
  <c r="P45" i="9"/>
  <c r="O45" i="9"/>
  <c r="N45" i="9"/>
  <c r="K45" i="9"/>
  <c r="J45" i="9"/>
  <c r="AB44" i="9"/>
  <c r="AA44" i="9"/>
  <c r="Z44" i="9"/>
  <c r="Y44" i="9"/>
  <c r="W44" i="9"/>
  <c r="X44" i="9" s="1"/>
  <c r="T44" i="9"/>
  <c r="U44" i="9" s="1"/>
  <c r="S44" i="9"/>
  <c r="Q44" i="9"/>
  <c r="R44" i="9" s="1"/>
  <c r="P44" i="9"/>
  <c r="O44" i="9"/>
  <c r="N44" i="9"/>
  <c r="M44" i="9"/>
  <c r="K44" i="9"/>
  <c r="L44" i="9" s="1"/>
  <c r="J44" i="9"/>
  <c r="Z43" i="9"/>
  <c r="W43" i="9"/>
  <c r="X43" i="9" s="1"/>
  <c r="V43" i="9"/>
  <c r="T43" i="9"/>
  <c r="U43" i="9" s="1"/>
  <c r="S43" i="9"/>
  <c r="Q43" i="9"/>
  <c r="R43" i="9" s="1"/>
  <c r="P43" i="9"/>
  <c r="N43" i="9"/>
  <c r="O43" i="9" s="1"/>
  <c r="K43" i="9"/>
  <c r="J43" i="9"/>
  <c r="Z42" i="9"/>
  <c r="AB42" i="9" s="1"/>
  <c r="Y42" i="9"/>
  <c r="W42" i="9"/>
  <c r="X42" i="9" s="1"/>
  <c r="T42" i="9"/>
  <c r="U42" i="9" s="1"/>
  <c r="Q42" i="9"/>
  <c r="N42" i="9"/>
  <c r="M42" i="9"/>
  <c r="L42" i="9"/>
  <c r="K42" i="9"/>
  <c r="J42" i="9"/>
  <c r="AB40" i="9"/>
  <c r="AA40" i="9"/>
  <c r="Z40" i="9"/>
  <c r="Y40" i="9"/>
  <c r="X40" i="9"/>
  <c r="V40" i="9"/>
  <c r="U40" i="9"/>
  <c r="S40" i="9"/>
  <c r="R40" i="9"/>
  <c r="P40" i="9"/>
  <c r="O40" i="9"/>
  <c r="M40" i="9"/>
  <c r="L40" i="9"/>
  <c r="B39" i="9"/>
  <c r="Z38" i="9"/>
  <c r="W38" i="9"/>
  <c r="W40" i="9" s="1"/>
  <c r="T38" i="9"/>
  <c r="T40" i="9" s="1"/>
  <c r="Q38" i="9"/>
  <c r="Q40" i="9" s="1"/>
  <c r="N38" i="9"/>
  <c r="N40" i="9" s="1"/>
  <c r="K38" i="9"/>
  <c r="K40" i="9" s="1"/>
  <c r="B31" i="9"/>
  <c r="R22" i="9"/>
  <c r="Q22" i="9"/>
  <c r="P22" i="9"/>
  <c r="O22" i="9"/>
  <c r="N22" i="9"/>
  <c r="K22" i="9"/>
  <c r="J22" i="9"/>
  <c r="R21" i="9"/>
  <c r="Q21" i="9"/>
  <c r="O21" i="9"/>
  <c r="P21" i="9" s="1"/>
  <c r="N21" i="9"/>
  <c r="K21" i="9"/>
  <c r="J21" i="9"/>
  <c r="R20" i="9"/>
  <c r="O20" i="9"/>
  <c r="N20" i="9"/>
  <c r="K20" i="9"/>
  <c r="L20" i="9" s="1"/>
  <c r="J20" i="9"/>
  <c r="R19" i="9"/>
  <c r="O19" i="9"/>
  <c r="Q19" i="9" s="1"/>
  <c r="N19" i="9"/>
  <c r="K19" i="9"/>
  <c r="J19" i="9"/>
  <c r="R18" i="9"/>
  <c r="Q18" i="9"/>
  <c r="P18" i="9"/>
  <c r="O18" i="9"/>
  <c r="N18" i="9"/>
  <c r="K18" i="9"/>
  <c r="J18" i="9"/>
  <c r="R17" i="9"/>
  <c r="O17" i="9"/>
  <c r="N17" i="9"/>
  <c r="M17" i="9"/>
  <c r="L17" i="9"/>
  <c r="K17" i="9"/>
  <c r="J17" i="9"/>
  <c r="R16" i="9"/>
  <c r="Q16" i="9"/>
  <c r="P16" i="9"/>
  <c r="O16" i="9"/>
  <c r="N16" i="9"/>
  <c r="L16" i="9"/>
  <c r="K16" i="9"/>
  <c r="M16" i="9" s="1"/>
  <c r="J16" i="9"/>
  <c r="B14" i="9"/>
  <c r="A2" i="9"/>
  <c r="B77" i="9" s="1"/>
  <c r="A1" i="9"/>
  <c r="B207" i="23"/>
  <c r="CR199" i="23"/>
  <c r="CO199" i="23"/>
  <c r="CL199" i="23"/>
  <c r="CI199" i="23"/>
  <c r="CF199" i="23"/>
  <c r="CD199" i="23"/>
  <c r="CC199" i="23"/>
  <c r="CE199" i="23" s="1"/>
  <c r="CB199" i="23"/>
  <c r="CA199" i="23"/>
  <c r="BZ199" i="23"/>
  <c r="BY199" i="23"/>
  <c r="BW199" i="23"/>
  <c r="BX199" i="23" s="1"/>
  <c r="BT199" i="23"/>
  <c r="BQ199" i="23"/>
  <c r="BP199" i="23"/>
  <c r="BO199" i="23"/>
  <c r="BN199" i="23"/>
  <c r="BK199" i="23"/>
  <c r="BI199" i="23"/>
  <c r="BH199" i="23"/>
  <c r="BJ199" i="23" s="1"/>
  <c r="BE199" i="23"/>
  <c r="BD199" i="23"/>
  <c r="BC199" i="23"/>
  <c r="BB199" i="23"/>
  <c r="BA199" i="23"/>
  <c r="AY199" i="23"/>
  <c r="AZ199" i="23" s="1"/>
  <c r="AV199" i="23"/>
  <c r="AU199" i="23"/>
  <c r="AT199" i="23"/>
  <c r="AS199" i="23"/>
  <c r="AP199" i="23"/>
  <c r="AM199" i="23"/>
  <c r="AN199" i="23" s="1"/>
  <c r="AL199" i="23"/>
  <c r="AK199" i="23"/>
  <c r="AJ199" i="23"/>
  <c r="AI199" i="23"/>
  <c r="AH199" i="23"/>
  <c r="AG199" i="23"/>
  <c r="AD199" i="23"/>
  <c r="AF199" i="23" s="1"/>
  <c r="AA199" i="23"/>
  <c r="AB199" i="23" s="1"/>
  <c r="Z199" i="23"/>
  <c r="X199" i="23"/>
  <c r="Y199" i="23" s="1"/>
  <c r="V199" i="23"/>
  <c r="U199" i="23"/>
  <c r="W199" i="23" s="1"/>
  <c r="T199" i="23"/>
  <c r="S199" i="23"/>
  <c r="R199" i="23"/>
  <c r="Q199" i="23"/>
  <c r="O199" i="23"/>
  <c r="P199" i="23" s="1"/>
  <c r="N199" i="23"/>
  <c r="M199" i="23"/>
  <c r="L199" i="23"/>
  <c r="K199" i="23"/>
  <c r="CR198" i="23"/>
  <c r="CT198" i="23" s="1"/>
  <c r="CO198" i="23"/>
  <c r="CQ198" i="23" s="1"/>
  <c r="CN198" i="23"/>
  <c r="CM198" i="23"/>
  <c r="CL198" i="23"/>
  <c r="CI198" i="23"/>
  <c r="CJ198" i="23" s="1"/>
  <c r="CF198" i="23"/>
  <c r="CH198" i="23" s="1"/>
  <c r="CE198" i="23"/>
  <c r="CD198" i="23"/>
  <c r="CC198" i="23"/>
  <c r="CA198" i="23"/>
  <c r="BZ198" i="23"/>
  <c r="CB198" i="23" s="1"/>
  <c r="BY198" i="23"/>
  <c r="BW198" i="23"/>
  <c r="BX198" i="23" s="1"/>
  <c r="BT198" i="23"/>
  <c r="BQ198" i="23"/>
  <c r="BN198" i="23"/>
  <c r="BO198" i="23" s="1"/>
  <c r="BM198" i="23"/>
  <c r="BK198" i="23"/>
  <c r="BL198" i="23" s="1"/>
  <c r="BI198" i="23"/>
  <c r="BH198" i="23"/>
  <c r="BJ198" i="23" s="1"/>
  <c r="BE198" i="23"/>
  <c r="BC198" i="23"/>
  <c r="BB198" i="23"/>
  <c r="BD198" i="23" s="1"/>
  <c r="AY198" i="23"/>
  <c r="AV198" i="23"/>
  <c r="AU198" i="23"/>
  <c r="AT198" i="23"/>
  <c r="AS198" i="23"/>
  <c r="AP198" i="23"/>
  <c r="AO198" i="23"/>
  <c r="AM198" i="23"/>
  <c r="AN198" i="23" s="1"/>
  <c r="AJ198" i="23"/>
  <c r="AG198" i="23"/>
  <c r="AF198" i="23"/>
  <c r="AE198" i="23"/>
  <c r="AD198" i="23"/>
  <c r="AC198" i="23"/>
  <c r="AA198" i="23"/>
  <c r="AB198" i="23" s="1"/>
  <c r="Y198" i="23"/>
  <c r="X198" i="23"/>
  <c r="Z198" i="23" s="1"/>
  <c r="V198" i="23"/>
  <c r="U198" i="23"/>
  <c r="W198" i="23" s="1"/>
  <c r="R198" i="23"/>
  <c r="S198" i="23" s="1"/>
  <c r="Q198" i="23"/>
  <c r="O198" i="23"/>
  <c r="P198" i="23" s="1"/>
  <c r="M198" i="23"/>
  <c r="L198" i="23"/>
  <c r="N198" i="23" s="1"/>
  <c r="K198" i="23"/>
  <c r="CR197" i="23"/>
  <c r="CS197" i="23" s="1"/>
  <c r="CO197" i="23"/>
  <c r="CM197" i="23"/>
  <c r="CL197" i="23"/>
  <c r="CN197" i="23" s="1"/>
  <c r="CK197" i="23"/>
  <c r="CJ197" i="23"/>
  <c r="CI197" i="23"/>
  <c r="CH197" i="23"/>
  <c r="CG197" i="23"/>
  <c r="CF197" i="23"/>
  <c r="CE197" i="23"/>
  <c r="CD197" i="23"/>
  <c r="CC197" i="23"/>
  <c r="CA197" i="23"/>
  <c r="BZ197" i="23"/>
  <c r="CB197" i="23" s="1"/>
  <c r="BY197" i="23"/>
  <c r="BW197" i="23"/>
  <c r="BX197" i="23" s="1"/>
  <c r="BV197" i="23"/>
  <c r="BU197" i="23"/>
  <c r="BT197" i="23"/>
  <c r="BR197" i="23"/>
  <c r="BQ197" i="23"/>
  <c r="BS197" i="23" s="1"/>
  <c r="BO197" i="23"/>
  <c r="BN197" i="23"/>
  <c r="BP197" i="23" s="1"/>
  <c r="BK197" i="23"/>
  <c r="BL197" i="23" s="1"/>
  <c r="BJ197" i="23"/>
  <c r="BI197" i="23"/>
  <c r="BH197" i="23"/>
  <c r="BG197" i="23"/>
  <c r="BE197" i="23"/>
  <c r="BF197" i="23" s="1"/>
  <c r="BC197" i="23"/>
  <c r="BB197" i="23"/>
  <c r="BD197" i="23" s="1"/>
  <c r="AY197" i="23"/>
  <c r="AW197" i="23"/>
  <c r="AV197" i="23"/>
  <c r="AX197" i="23" s="1"/>
  <c r="AU197" i="23"/>
  <c r="AT197" i="23"/>
  <c r="AS197" i="23"/>
  <c r="AQ197" i="23"/>
  <c r="AP197" i="23"/>
  <c r="AR197" i="23" s="1"/>
  <c r="AO197" i="23"/>
  <c r="AN197" i="23"/>
  <c r="AM197" i="23"/>
  <c r="AJ197" i="23"/>
  <c r="AI197" i="23"/>
  <c r="AH197" i="23"/>
  <c r="AG197" i="23"/>
  <c r="AE197" i="23"/>
  <c r="AD197" i="23"/>
  <c r="AF197" i="23" s="1"/>
  <c r="AC197" i="23"/>
  <c r="AB197" i="23"/>
  <c r="AA197" i="23"/>
  <c r="Y197" i="23"/>
  <c r="X197" i="23"/>
  <c r="Z197" i="23" s="1"/>
  <c r="U197" i="23"/>
  <c r="W197" i="23" s="1"/>
  <c r="S197" i="23"/>
  <c r="R197" i="23"/>
  <c r="T197" i="23" s="1"/>
  <c r="O197" i="23"/>
  <c r="N197" i="23"/>
  <c r="M197" i="23"/>
  <c r="L197" i="23"/>
  <c r="K197" i="23"/>
  <c r="CT196" i="23"/>
  <c r="CS196" i="23"/>
  <c r="CR196" i="23"/>
  <c r="CQ196" i="23"/>
  <c r="CO196" i="23"/>
  <c r="CP196" i="23" s="1"/>
  <c r="CL196" i="23"/>
  <c r="CN196" i="23" s="1"/>
  <c r="CK196" i="23"/>
  <c r="CJ196" i="23"/>
  <c r="CI196" i="23"/>
  <c r="CH196" i="23"/>
  <c r="CG196" i="23"/>
  <c r="CF196" i="23"/>
  <c r="CE196" i="23"/>
  <c r="CD196" i="23"/>
  <c r="CC196" i="23"/>
  <c r="CA196" i="23"/>
  <c r="BZ196" i="23"/>
  <c r="CB196" i="23" s="1"/>
  <c r="BX196" i="23"/>
  <c r="BW196" i="23"/>
  <c r="BY196" i="23" s="1"/>
  <c r="BV196" i="23"/>
  <c r="BU196" i="23"/>
  <c r="BT196" i="23"/>
  <c r="BS196" i="23"/>
  <c r="BR196" i="23"/>
  <c r="BQ196" i="23"/>
  <c r="BN196" i="23"/>
  <c r="BP196" i="23" s="1"/>
  <c r="BK196" i="23"/>
  <c r="BJ196" i="23"/>
  <c r="BI196" i="23"/>
  <c r="BH196" i="23"/>
  <c r="BG196" i="23"/>
  <c r="BF196" i="23"/>
  <c r="BE196" i="23"/>
  <c r="BB196" i="23"/>
  <c r="BD196" i="23" s="1"/>
  <c r="BA196" i="23"/>
  <c r="AY196" i="23"/>
  <c r="AZ196" i="23" s="1"/>
  <c r="AX196" i="23"/>
  <c r="AW196" i="23"/>
  <c r="AV196" i="23"/>
  <c r="AU196" i="23"/>
  <c r="AT196" i="23"/>
  <c r="AS196" i="23"/>
  <c r="AQ196" i="23"/>
  <c r="AP196" i="23"/>
  <c r="AR196" i="23" s="1"/>
  <c r="AO196" i="23"/>
  <c r="AN196" i="23"/>
  <c r="AM196" i="23"/>
  <c r="AJ196" i="23"/>
  <c r="AL196" i="23" s="1"/>
  <c r="AI196" i="23"/>
  <c r="AH196" i="23"/>
  <c r="AG196" i="23"/>
  <c r="AD196" i="23"/>
  <c r="AC196" i="23"/>
  <c r="AB196" i="23"/>
  <c r="AA196" i="23"/>
  <c r="Z196" i="23"/>
  <c r="X196" i="23"/>
  <c r="Y196" i="23" s="1"/>
  <c r="W196" i="23"/>
  <c r="V196" i="23"/>
  <c r="U196" i="23"/>
  <c r="S196" i="23"/>
  <c r="R196" i="23"/>
  <c r="T196" i="23" s="1"/>
  <c r="O196" i="23"/>
  <c r="P196" i="23" s="1"/>
  <c r="N196" i="23"/>
  <c r="M196" i="23"/>
  <c r="L196" i="23"/>
  <c r="K196" i="23"/>
  <c r="CT195" i="23"/>
  <c r="CR195" i="23"/>
  <c r="CS195" i="23" s="1"/>
  <c r="CO195" i="23"/>
  <c r="CL195" i="23"/>
  <c r="CN195" i="23" s="1"/>
  <c r="CI195" i="23"/>
  <c r="CK195" i="23" s="1"/>
  <c r="CH195" i="23"/>
  <c r="CF195" i="23"/>
  <c r="CG195" i="23" s="1"/>
  <c r="CC195" i="23"/>
  <c r="BZ195" i="23"/>
  <c r="BX195" i="23"/>
  <c r="BW195" i="23"/>
  <c r="BY195" i="23" s="1"/>
  <c r="BT195" i="23"/>
  <c r="BS195" i="23"/>
  <c r="BR195" i="23"/>
  <c r="BQ195" i="23"/>
  <c r="BP195" i="23"/>
  <c r="BO195" i="23"/>
  <c r="BN195" i="23"/>
  <c r="BK195" i="23"/>
  <c r="BL195" i="23" s="1"/>
  <c r="BH195" i="23"/>
  <c r="BG195" i="23"/>
  <c r="BF195" i="23"/>
  <c r="BE195" i="23"/>
  <c r="BB195" i="23"/>
  <c r="BD195" i="23" s="1"/>
  <c r="AY195" i="23"/>
  <c r="AV195" i="23"/>
  <c r="AU195" i="23"/>
  <c r="AT195" i="23"/>
  <c r="AS195" i="23"/>
  <c r="AP195" i="23"/>
  <c r="AO195" i="23"/>
  <c r="AM195" i="23"/>
  <c r="AN195" i="23" s="1"/>
  <c r="AL195" i="23"/>
  <c r="AJ195" i="23"/>
  <c r="AK195" i="23" s="1"/>
  <c r="AG195" i="23"/>
  <c r="AH195" i="23" s="1"/>
  <c r="AF195" i="23"/>
  <c r="AE195" i="23"/>
  <c r="AD195" i="23"/>
  <c r="AA195" i="23"/>
  <c r="AC195" i="23" s="1"/>
  <c r="Z195" i="23"/>
  <c r="X195" i="23"/>
  <c r="Y195" i="23" s="1"/>
  <c r="V195" i="23"/>
  <c r="U195" i="23"/>
  <c r="W195" i="23" s="1"/>
  <c r="T195" i="23"/>
  <c r="S195" i="23"/>
  <c r="R195" i="23"/>
  <c r="P195" i="23"/>
  <c r="O195" i="23"/>
  <c r="Q195" i="23" s="1"/>
  <c r="L195" i="23"/>
  <c r="K195" i="23"/>
  <c r="CR194" i="23"/>
  <c r="CQ194" i="23"/>
  <c r="CP194" i="23"/>
  <c r="CO194" i="23"/>
  <c r="CL194" i="23"/>
  <c r="CN194" i="23" s="1"/>
  <c r="CI194" i="23"/>
  <c r="CK194" i="23" s="1"/>
  <c r="CH194" i="23"/>
  <c r="CG194" i="23"/>
  <c r="CF194" i="23"/>
  <c r="CE194" i="23"/>
  <c r="CD194" i="23"/>
  <c r="CC194" i="23"/>
  <c r="BZ194" i="23"/>
  <c r="BW194" i="23"/>
  <c r="BT194" i="23"/>
  <c r="BV194" i="23" s="1"/>
  <c r="BS194" i="23"/>
  <c r="BR194" i="23"/>
  <c r="BQ194" i="23"/>
  <c r="BP194" i="23"/>
  <c r="BO194" i="23"/>
  <c r="BN194" i="23"/>
  <c r="BK194" i="23"/>
  <c r="BM194" i="23" s="1"/>
  <c r="BH194" i="23"/>
  <c r="BJ194" i="23" s="1"/>
  <c r="BG194" i="23"/>
  <c r="BE194" i="23"/>
  <c r="BF194" i="23" s="1"/>
  <c r="BD194" i="23"/>
  <c r="BC194" i="23"/>
  <c r="BB194" i="23"/>
  <c r="AY194" i="23"/>
  <c r="AX194" i="23"/>
  <c r="AV194" i="23"/>
  <c r="AW194" i="23" s="1"/>
  <c r="AU194" i="23"/>
  <c r="AT194" i="23"/>
  <c r="AS194" i="23"/>
  <c r="AR194" i="23"/>
  <c r="AQ194" i="23"/>
  <c r="AP194" i="23"/>
  <c r="AN194" i="23"/>
  <c r="AM194" i="23"/>
  <c r="AO194" i="23" s="1"/>
  <c r="AJ194" i="23"/>
  <c r="AG194" i="23"/>
  <c r="AF194" i="23"/>
  <c r="AE194" i="23"/>
  <c r="AD194" i="23"/>
  <c r="AB194" i="23"/>
  <c r="AA194" i="23"/>
  <c r="AC194" i="23" s="1"/>
  <c r="Y194" i="23"/>
  <c r="X194" i="23"/>
  <c r="Z194" i="23" s="1"/>
  <c r="W194" i="23"/>
  <c r="V194" i="23"/>
  <c r="U194" i="23"/>
  <c r="R194" i="23"/>
  <c r="T194" i="23" s="1"/>
  <c r="P194" i="23"/>
  <c r="O194" i="23"/>
  <c r="Q194" i="23" s="1"/>
  <c r="L194" i="23"/>
  <c r="K194" i="23"/>
  <c r="CT193" i="23"/>
  <c r="CR193" i="23"/>
  <c r="CS193" i="23" s="1"/>
  <c r="CQ193" i="23"/>
  <c r="CP193" i="23"/>
  <c r="CO193" i="23"/>
  <c r="CN193" i="23"/>
  <c r="CM193" i="23"/>
  <c r="CL193" i="23"/>
  <c r="CJ193" i="23"/>
  <c r="CI193" i="23"/>
  <c r="CK193" i="23" s="1"/>
  <c r="CG193" i="23"/>
  <c r="CF193" i="23"/>
  <c r="CH193" i="23" s="1"/>
  <c r="CE193" i="23"/>
  <c r="CD193" i="23"/>
  <c r="CC193" i="23"/>
  <c r="CB193" i="23"/>
  <c r="CA193" i="23"/>
  <c r="BZ193" i="23"/>
  <c r="BW193" i="23"/>
  <c r="BY193" i="23" s="1"/>
  <c r="BT193" i="23"/>
  <c r="BS193" i="23"/>
  <c r="BR193" i="23"/>
  <c r="BQ193" i="23"/>
  <c r="BP193" i="23"/>
  <c r="BO193" i="23"/>
  <c r="BN193" i="23"/>
  <c r="BL193" i="23"/>
  <c r="BK193" i="23"/>
  <c r="BM193" i="23" s="1"/>
  <c r="BJ193" i="23"/>
  <c r="BI193" i="23"/>
  <c r="BH193" i="23"/>
  <c r="BG193" i="23"/>
  <c r="BF193" i="23"/>
  <c r="BE193" i="23"/>
  <c r="BD193" i="23"/>
  <c r="BC193" i="23"/>
  <c r="BB193" i="23"/>
  <c r="AY193" i="23"/>
  <c r="AX193" i="23"/>
  <c r="AW193" i="23"/>
  <c r="AV193" i="23"/>
  <c r="AU193" i="23"/>
  <c r="AT193" i="23"/>
  <c r="AS193" i="23"/>
  <c r="AR193" i="23"/>
  <c r="AQ193" i="23"/>
  <c r="AP193" i="23"/>
  <c r="AM193" i="23"/>
  <c r="AO193" i="23" s="1"/>
  <c r="AL193" i="23"/>
  <c r="AJ193" i="23"/>
  <c r="AK193" i="23" s="1"/>
  <c r="AI193" i="23"/>
  <c r="AH193" i="23"/>
  <c r="AG193" i="23"/>
  <c r="AF193" i="23"/>
  <c r="AE193" i="23"/>
  <c r="AD193" i="23"/>
  <c r="AB193" i="23"/>
  <c r="AA193" i="23"/>
  <c r="AC193" i="23" s="1"/>
  <c r="Z193" i="23"/>
  <c r="Y193" i="23"/>
  <c r="X193" i="23"/>
  <c r="W193" i="23"/>
  <c r="V193" i="23"/>
  <c r="U193" i="23"/>
  <c r="T193" i="23"/>
  <c r="S193" i="23"/>
  <c r="R193" i="23"/>
  <c r="O193" i="23"/>
  <c r="Q193" i="23" s="1"/>
  <c r="L193" i="23"/>
  <c r="K193" i="23"/>
  <c r="CT192" i="23"/>
  <c r="CR192" i="23"/>
  <c r="CS192" i="23" s="1"/>
  <c r="CQ192" i="23"/>
  <c r="CP192" i="23"/>
  <c r="CO192" i="23"/>
  <c r="CL192" i="23"/>
  <c r="CK192" i="23"/>
  <c r="CJ192" i="23"/>
  <c r="CI192" i="23"/>
  <c r="CF192" i="23"/>
  <c r="CE192" i="23"/>
  <c r="CD192" i="23"/>
  <c r="CC192" i="23"/>
  <c r="BZ192" i="23"/>
  <c r="BW192" i="23"/>
  <c r="BY192" i="23" s="1"/>
  <c r="BT192" i="23"/>
  <c r="BU192" i="23" s="1"/>
  <c r="BS192" i="23"/>
  <c r="BR192" i="23"/>
  <c r="BQ192" i="23"/>
  <c r="BP192" i="23"/>
  <c r="BO192" i="23"/>
  <c r="BN192" i="23"/>
  <c r="BK192" i="23"/>
  <c r="BH192" i="23"/>
  <c r="BI192" i="23" s="1"/>
  <c r="BE192" i="23"/>
  <c r="BG192" i="23" s="1"/>
  <c r="BD192" i="23"/>
  <c r="BC192" i="23"/>
  <c r="BB192" i="23"/>
  <c r="AY192" i="23"/>
  <c r="AV192" i="23"/>
  <c r="AU192" i="23"/>
  <c r="AT192" i="23"/>
  <c r="AS192" i="23"/>
  <c r="AR192" i="23"/>
  <c r="AQ192" i="23"/>
  <c r="AP192" i="23"/>
  <c r="AM192" i="23"/>
  <c r="AL192" i="23"/>
  <c r="AJ192" i="23"/>
  <c r="AK192" i="23" s="1"/>
  <c r="AG192" i="23"/>
  <c r="AH192" i="23" s="1"/>
  <c r="AF192" i="23"/>
  <c r="AD192" i="23"/>
  <c r="AE192" i="23" s="1"/>
  <c r="AC192" i="23"/>
  <c r="AB192" i="23"/>
  <c r="AA192" i="23"/>
  <c r="Z192" i="23"/>
  <c r="X192" i="23"/>
  <c r="Y192" i="23" s="1"/>
  <c r="V192" i="23"/>
  <c r="U192" i="23"/>
  <c r="W192" i="23" s="1"/>
  <c r="R192" i="23"/>
  <c r="Q192" i="23"/>
  <c r="P192" i="23"/>
  <c r="O192" i="23"/>
  <c r="L192" i="23"/>
  <c r="K192" i="23"/>
  <c r="CR191" i="23"/>
  <c r="CO191" i="23"/>
  <c r="CL191" i="23"/>
  <c r="CI191" i="23"/>
  <c r="CF191" i="23"/>
  <c r="CC191" i="23"/>
  <c r="BZ191" i="23"/>
  <c r="BW191" i="23"/>
  <c r="BT191" i="23"/>
  <c r="BQ191" i="23"/>
  <c r="BN191" i="23"/>
  <c r="BK191" i="23"/>
  <c r="BH191" i="23"/>
  <c r="BE191" i="23"/>
  <c r="BB191" i="23"/>
  <c r="AY191" i="23"/>
  <c r="AV191" i="23"/>
  <c r="AS191" i="23"/>
  <c r="AP191" i="23"/>
  <c r="AM191" i="23"/>
  <c r="AJ191" i="23"/>
  <c r="AG191" i="23"/>
  <c r="AD191" i="23"/>
  <c r="AA191" i="23"/>
  <c r="X191" i="23"/>
  <c r="U191" i="23"/>
  <c r="R191" i="23"/>
  <c r="O191" i="23"/>
  <c r="L191" i="23"/>
  <c r="CX190" i="23"/>
  <c r="B188" i="23"/>
  <c r="M182" i="23"/>
  <c r="L182" i="23"/>
  <c r="K182" i="23"/>
  <c r="M181" i="23"/>
  <c r="L181" i="23"/>
  <c r="K181" i="23"/>
  <c r="L180" i="23"/>
  <c r="K180" i="23"/>
  <c r="M180" i="23" s="1"/>
  <c r="M179" i="23"/>
  <c r="K179" i="23"/>
  <c r="L179" i="23" s="1"/>
  <c r="M178" i="23"/>
  <c r="L178" i="23"/>
  <c r="K178" i="23"/>
  <c r="M177" i="23"/>
  <c r="L177" i="23"/>
  <c r="K177" i="23"/>
  <c r="L176" i="23"/>
  <c r="K176" i="23"/>
  <c r="M176" i="23" s="1"/>
  <c r="M175" i="23"/>
  <c r="L175" i="23"/>
  <c r="K175" i="23"/>
  <c r="M174" i="23"/>
  <c r="L174" i="23"/>
  <c r="K174" i="23"/>
  <c r="M173" i="23"/>
  <c r="L173" i="23"/>
  <c r="K173" i="23"/>
  <c r="L172" i="23"/>
  <c r="K172" i="23"/>
  <c r="M172" i="23" s="1"/>
  <c r="M171" i="23"/>
  <c r="L171" i="23"/>
  <c r="K171" i="23"/>
  <c r="M170" i="23"/>
  <c r="L170" i="23"/>
  <c r="K170" i="23"/>
  <c r="B170" i="23"/>
  <c r="M169" i="23"/>
  <c r="L169" i="23"/>
  <c r="K169" i="23"/>
  <c r="K168" i="23"/>
  <c r="L168" i="23" s="1"/>
  <c r="M167" i="23"/>
  <c r="L167" i="23"/>
  <c r="K167" i="23"/>
  <c r="M166" i="23"/>
  <c r="K166" i="23"/>
  <c r="L166" i="23" s="1"/>
  <c r="J166" i="23"/>
  <c r="M165" i="23"/>
  <c r="L165" i="23"/>
  <c r="K165" i="23"/>
  <c r="J165" i="23"/>
  <c r="K164" i="23"/>
  <c r="M164" i="23" s="1"/>
  <c r="J164" i="23"/>
  <c r="M163" i="23"/>
  <c r="K163" i="23"/>
  <c r="L163" i="23" s="1"/>
  <c r="K162" i="23"/>
  <c r="M162" i="23" s="1"/>
  <c r="M161" i="23"/>
  <c r="L161" i="23"/>
  <c r="K161" i="23"/>
  <c r="J161" i="23"/>
  <c r="K160" i="23"/>
  <c r="J160" i="23"/>
  <c r="K159" i="23"/>
  <c r="J159" i="23"/>
  <c r="M158" i="23"/>
  <c r="L158" i="23"/>
  <c r="K158" i="23"/>
  <c r="J158" i="23"/>
  <c r="L157" i="23"/>
  <c r="K157" i="23"/>
  <c r="M157" i="23" s="1"/>
  <c r="J157" i="23"/>
  <c r="K156" i="23"/>
  <c r="J156" i="23"/>
  <c r="K155" i="23"/>
  <c r="L155" i="23" s="1"/>
  <c r="J155" i="23"/>
  <c r="B152" i="23"/>
  <c r="A149" i="23"/>
  <c r="B141" i="23"/>
  <c r="CS133" i="23"/>
  <c r="CR133" i="23"/>
  <c r="CT133" i="23" s="1"/>
  <c r="CO133" i="23"/>
  <c r="CQ133" i="23" s="1"/>
  <c r="CL133" i="23"/>
  <c r="CN133" i="23" s="1"/>
  <c r="CK133" i="23"/>
  <c r="CJ133" i="23"/>
  <c r="CI133" i="23"/>
  <c r="CG133" i="23"/>
  <c r="CF133" i="23"/>
  <c r="CH133" i="23" s="1"/>
  <c r="CC133" i="23"/>
  <c r="CA133" i="23"/>
  <c r="BZ133" i="23"/>
  <c r="CB133" i="23" s="1"/>
  <c r="BW133" i="23"/>
  <c r="BT133" i="23"/>
  <c r="BV133" i="23" s="1"/>
  <c r="BS133" i="23"/>
  <c r="BR133" i="23"/>
  <c r="BQ133" i="23"/>
  <c r="BP133" i="23"/>
  <c r="BN133" i="23"/>
  <c r="BO133" i="23" s="1"/>
  <c r="BM133" i="23"/>
  <c r="BK133" i="23"/>
  <c r="BL133" i="23" s="1"/>
  <c r="BH133" i="23"/>
  <c r="BJ133" i="23" s="1"/>
  <c r="BG133" i="23"/>
  <c r="BF133" i="23"/>
  <c r="BE133" i="23"/>
  <c r="BB133" i="23"/>
  <c r="AY133" i="23"/>
  <c r="BA133" i="23" s="1"/>
  <c r="AW133" i="23"/>
  <c r="AV133" i="23"/>
  <c r="AX133" i="23" s="1"/>
  <c r="AU133" i="23"/>
  <c r="AT133" i="23"/>
  <c r="AS133" i="23"/>
  <c r="AP133" i="23"/>
  <c r="AM133" i="23"/>
  <c r="AJ133" i="23"/>
  <c r="AG133" i="23"/>
  <c r="AH133" i="23" s="1"/>
  <c r="AF133" i="23"/>
  <c r="AE133" i="23"/>
  <c r="AD133" i="23"/>
  <c r="AC133" i="23"/>
  <c r="AB133" i="23"/>
  <c r="AA133" i="23"/>
  <c r="Y133" i="23"/>
  <c r="X133" i="23"/>
  <c r="Z133" i="23" s="1"/>
  <c r="U133" i="23"/>
  <c r="W133" i="23" s="1"/>
  <c r="T133" i="23"/>
  <c r="S133" i="23"/>
  <c r="R133" i="23"/>
  <c r="P133" i="23"/>
  <c r="O133" i="23"/>
  <c r="Q133" i="23" s="1"/>
  <c r="M133" i="23"/>
  <c r="L133" i="23"/>
  <c r="N133" i="23" s="1"/>
  <c r="K133" i="23"/>
  <c r="CR132" i="23"/>
  <c r="CT132" i="23" s="1"/>
  <c r="CQ132" i="23"/>
  <c r="CP132" i="23"/>
  <c r="CO132" i="23"/>
  <c r="CN132" i="23"/>
  <c r="CM132" i="23"/>
  <c r="CL132" i="23"/>
  <c r="CI132" i="23"/>
  <c r="CF132" i="23"/>
  <c r="CE132" i="23"/>
  <c r="CD132" i="23"/>
  <c r="CC132" i="23"/>
  <c r="CB132" i="23"/>
  <c r="CA132" i="23"/>
  <c r="BZ132" i="23"/>
  <c r="BW132" i="23"/>
  <c r="BT132" i="23"/>
  <c r="BV132" i="23" s="1"/>
  <c r="BS132" i="23"/>
  <c r="BR132" i="23"/>
  <c r="BQ132" i="23"/>
  <c r="BP132" i="23"/>
  <c r="BO132" i="23"/>
  <c r="BN132" i="23"/>
  <c r="BK132" i="23"/>
  <c r="BH132" i="23"/>
  <c r="BJ132" i="23" s="1"/>
  <c r="BG132" i="23"/>
  <c r="BF132" i="23"/>
  <c r="BE132" i="23"/>
  <c r="BD132" i="23"/>
  <c r="BC132" i="23"/>
  <c r="BB132" i="23"/>
  <c r="AY132" i="23"/>
  <c r="AV132" i="23"/>
  <c r="AU132" i="23"/>
  <c r="AT132" i="23"/>
  <c r="AS132" i="23"/>
  <c r="AR132" i="23"/>
  <c r="AQ132" i="23"/>
  <c r="AP132" i="23"/>
  <c r="AM132" i="23"/>
  <c r="AJ132" i="23"/>
  <c r="AI132" i="23"/>
  <c r="AH132" i="23"/>
  <c r="AG132" i="23"/>
  <c r="AF132" i="23"/>
  <c r="AE132" i="23"/>
  <c r="AD132" i="23"/>
  <c r="AA132" i="23"/>
  <c r="X132" i="23"/>
  <c r="Z132" i="23" s="1"/>
  <c r="W132" i="23"/>
  <c r="V132" i="23"/>
  <c r="U132" i="23"/>
  <c r="T132" i="23"/>
  <c r="S132" i="23"/>
  <c r="R132" i="23"/>
  <c r="O132" i="23"/>
  <c r="L132" i="23"/>
  <c r="N132" i="23" s="1"/>
  <c r="K132" i="23"/>
  <c r="CT131" i="23"/>
  <c r="CS131" i="23"/>
  <c r="CR131" i="23"/>
  <c r="CO131" i="23"/>
  <c r="CL131" i="23"/>
  <c r="CJ131" i="23"/>
  <c r="CI131" i="23"/>
  <c r="CK131" i="23" s="1"/>
  <c r="CH131" i="23"/>
  <c r="CG131" i="23"/>
  <c r="CF131" i="23"/>
  <c r="CC131" i="23"/>
  <c r="CB131" i="23"/>
  <c r="CA131" i="23"/>
  <c r="BZ131" i="23"/>
  <c r="BX131" i="23"/>
  <c r="BW131" i="23"/>
  <c r="BY131" i="23" s="1"/>
  <c r="BV131" i="23"/>
  <c r="BU131" i="23"/>
  <c r="BT131" i="23"/>
  <c r="BS131" i="23"/>
  <c r="BQ131" i="23"/>
  <c r="BR131" i="23" s="1"/>
  <c r="BN131" i="23"/>
  <c r="BO131" i="23" s="1"/>
  <c r="BK131" i="23"/>
  <c r="BH131" i="23"/>
  <c r="BJ131" i="23" s="1"/>
  <c r="BG131" i="23"/>
  <c r="BE131" i="23"/>
  <c r="BF131" i="23" s="1"/>
  <c r="BB131" i="23"/>
  <c r="BA131" i="23"/>
  <c r="AZ131" i="23"/>
  <c r="AY131" i="23"/>
  <c r="AW131" i="23"/>
  <c r="AV131" i="23"/>
  <c r="AX131" i="23" s="1"/>
  <c r="AU131" i="23"/>
  <c r="AS131" i="23"/>
  <c r="AT131" i="23" s="1"/>
  <c r="AP131" i="23"/>
  <c r="AO131" i="23"/>
  <c r="AM131" i="23"/>
  <c r="AN131" i="23" s="1"/>
  <c r="AL131" i="23"/>
  <c r="AK131" i="23"/>
  <c r="AJ131" i="23"/>
  <c r="AG131" i="23"/>
  <c r="AF131" i="23"/>
  <c r="AE131" i="23"/>
  <c r="AD131" i="23"/>
  <c r="AA131" i="23"/>
  <c r="Z131" i="23"/>
  <c r="Y131" i="23"/>
  <c r="X131" i="23"/>
  <c r="W131" i="23"/>
  <c r="U131" i="23"/>
  <c r="V131" i="23" s="1"/>
  <c r="T131" i="23"/>
  <c r="S131" i="23"/>
  <c r="R131" i="23"/>
  <c r="P131" i="23"/>
  <c r="O131" i="23"/>
  <c r="Q131" i="23" s="1"/>
  <c r="L131" i="23"/>
  <c r="N131" i="23" s="1"/>
  <c r="K131" i="23"/>
  <c r="CS130" i="23"/>
  <c r="CR130" i="23"/>
  <c r="CT130" i="23" s="1"/>
  <c r="CQ130" i="23"/>
  <c r="CP130" i="23"/>
  <c r="CO130" i="23"/>
  <c r="CL130" i="23"/>
  <c r="CI130" i="23"/>
  <c r="CF130" i="23"/>
  <c r="CH130" i="23" s="1"/>
  <c r="CE130" i="23"/>
  <c r="CD130" i="23"/>
  <c r="CC130" i="23"/>
  <c r="BZ130" i="23"/>
  <c r="BW130" i="23"/>
  <c r="BV130" i="23"/>
  <c r="BT130" i="23"/>
  <c r="BU130" i="23" s="1"/>
  <c r="BS130" i="23"/>
  <c r="BR130" i="23"/>
  <c r="BQ130" i="23"/>
  <c r="BN130" i="23"/>
  <c r="BL130" i="23"/>
  <c r="BK130" i="23"/>
  <c r="BM130" i="23" s="1"/>
  <c r="BJ130" i="23"/>
  <c r="BH130" i="23"/>
  <c r="BI130" i="23" s="1"/>
  <c r="BG130" i="23"/>
  <c r="BF130" i="23"/>
  <c r="BE130" i="23"/>
  <c r="BB130" i="23"/>
  <c r="BA130" i="23"/>
  <c r="AZ130" i="23"/>
  <c r="AY130" i="23"/>
  <c r="AV130" i="23"/>
  <c r="AW130" i="23" s="1"/>
  <c r="AU130" i="23"/>
  <c r="AT130" i="23"/>
  <c r="AS130" i="23"/>
  <c r="AP130" i="23"/>
  <c r="AM130" i="23"/>
  <c r="AJ130" i="23"/>
  <c r="AI130" i="23"/>
  <c r="AH130" i="23"/>
  <c r="AG130" i="23"/>
  <c r="AD130" i="23"/>
  <c r="AA130" i="23"/>
  <c r="AC130" i="23" s="1"/>
  <c r="Z130" i="23"/>
  <c r="Y130" i="23"/>
  <c r="X130" i="23"/>
  <c r="W130" i="23"/>
  <c r="V130" i="23"/>
  <c r="U130" i="23"/>
  <c r="R130" i="23"/>
  <c r="O130" i="23"/>
  <c r="Q130" i="23" s="1"/>
  <c r="N130" i="23"/>
  <c r="M130" i="23"/>
  <c r="L130" i="23"/>
  <c r="K130" i="23"/>
  <c r="CT129" i="23"/>
  <c r="CS129" i="23"/>
  <c r="CR129" i="23"/>
  <c r="CO129" i="23"/>
  <c r="CN129" i="23"/>
  <c r="CM129" i="23"/>
  <c r="CL129" i="23"/>
  <c r="CI129" i="23"/>
  <c r="CJ129" i="23" s="1"/>
  <c r="CH129" i="23"/>
  <c r="CG129" i="23"/>
  <c r="CF129" i="23"/>
  <c r="CD129" i="23"/>
  <c r="CC129" i="23"/>
  <c r="CE129" i="23" s="1"/>
  <c r="CB129" i="23"/>
  <c r="CA129" i="23"/>
  <c r="BZ129" i="23"/>
  <c r="BW129" i="23"/>
  <c r="BX129" i="23" s="1"/>
  <c r="BV129" i="23"/>
  <c r="BU129" i="23"/>
  <c r="BT129" i="23"/>
  <c r="BQ129" i="23"/>
  <c r="BN129" i="23"/>
  <c r="BP129" i="23" s="1"/>
  <c r="BM129" i="23"/>
  <c r="BL129" i="23"/>
  <c r="BK129" i="23"/>
  <c r="BJ129" i="23"/>
  <c r="BI129" i="23"/>
  <c r="BH129" i="23"/>
  <c r="BF129" i="23"/>
  <c r="BE129" i="23"/>
  <c r="BG129" i="23" s="1"/>
  <c r="BB129" i="23"/>
  <c r="BC129" i="23" s="1"/>
  <c r="BA129" i="23"/>
  <c r="AY129" i="23"/>
  <c r="AZ129" i="23" s="1"/>
  <c r="AX129" i="23"/>
  <c r="AW129" i="23"/>
  <c r="AV129" i="23"/>
  <c r="AT129" i="23"/>
  <c r="AS129" i="23"/>
  <c r="AU129" i="23" s="1"/>
  <c r="AQ129" i="23"/>
  <c r="AP129" i="23"/>
  <c r="AR129" i="23" s="1"/>
  <c r="AM129" i="23"/>
  <c r="AL129" i="23"/>
  <c r="AK129" i="23"/>
  <c r="AJ129" i="23"/>
  <c r="AG129" i="23"/>
  <c r="AD129" i="23"/>
  <c r="AA129" i="23"/>
  <c r="AC129" i="23" s="1"/>
  <c r="Z129" i="23"/>
  <c r="Y129" i="23"/>
  <c r="X129" i="23"/>
  <c r="U129" i="23"/>
  <c r="W129" i="23" s="1"/>
  <c r="T129" i="23"/>
  <c r="S129" i="23"/>
  <c r="R129" i="23"/>
  <c r="O129" i="23"/>
  <c r="P129" i="23" s="1"/>
  <c r="N129" i="23"/>
  <c r="M129" i="23"/>
  <c r="L129" i="23"/>
  <c r="K129" i="23"/>
  <c r="CS128" i="23"/>
  <c r="CR128" i="23"/>
  <c r="CT128" i="23" s="1"/>
  <c r="CO128" i="23"/>
  <c r="CM128" i="23"/>
  <c r="CL128" i="23"/>
  <c r="CN128" i="23" s="1"/>
  <c r="CK128" i="23"/>
  <c r="CJ128" i="23"/>
  <c r="CI128" i="23"/>
  <c r="CH128" i="23"/>
  <c r="CG128" i="23"/>
  <c r="CF128" i="23"/>
  <c r="CC128" i="23"/>
  <c r="CA128" i="23"/>
  <c r="BZ128" i="23"/>
  <c r="CB128" i="23" s="1"/>
  <c r="BY128" i="23"/>
  <c r="BX128" i="23"/>
  <c r="BW128" i="23"/>
  <c r="BT128" i="23"/>
  <c r="BV128" i="23" s="1"/>
  <c r="BQ128" i="23"/>
  <c r="BO128" i="23"/>
  <c r="BN128" i="23"/>
  <c r="BP128" i="23" s="1"/>
  <c r="BM128" i="23"/>
  <c r="BL128" i="23"/>
  <c r="BK128" i="23"/>
  <c r="BJ128" i="23"/>
  <c r="BI128" i="23"/>
  <c r="BH128" i="23"/>
  <c r="BE128" i="23"/>
  <c r="BB128" i="23"/>
  <c r="BD128" i="23" s="1"/>
  <c r="BA128" i="23"/>
  <c r="AZ128" i="23"/>
  <c r="AY128" i="23"/>
  <c r="AW128" i="23"/>
  <c r="AV128" i="23"/>
  <c r="AX128" i="23" s="1"/>
  <c r="AS128" i="23"/>
  <c r="AP128" i="23"/>
  <c r="AO128" i="23"/>
  <c r="AN128" i="23"/>
  <c r="AM128" i="23"/>
  <c r="AL128" i="23"/>
  <c r="AK128" i="23"/>
  <c r="AJ128" i="23"/>
  <c r="AG128" i="23"/>
  <c r="AD128" i="23"/>
  <c r="AF128" i="23" s="1"/>
  <c r="AC128" i="23"/>
  <c r="AB128" i="23"/>
  <c r="AA128" i="23"/>
  <c r="X128" i="23"/>
  <c r="U128" i="23"/>
  <c r="S128" i="23"/>
  <c r="R128" i="23"/>
  <c r="T128" i="23" s="1"/>
  <c r="Q128" i="23"/>
  <c r="P128" i="23"/>
  <c r="O128" i="23"/>
  <c r="L128" i="23"/>
  <c r="K128" i="23"/>
  <c r="CS127" i="23"/>
  <c r="CR127" i="23"/>
  <c r="CT127" i="23" s="1"/>
  <c r="CQ127" i="23"/>
  <c r="CP127" i="23"/>
  <c r="CO127" i="23"/>
  <c r="CL127" i="23"/>
  <c r="CK127" i="23"/>
  <c r="CJ127" i="23"/>
  <c r="CI127" i="23"/>
  <c r="CH127" i="23"/>
  <c r="CG127" i="23"/>
  <c r="CF127" i="23"/>
  <c r="CE127" i="23"/>
  <c r="CD127" i="23"/>
  <c r="CC127" i="23"/>
  <c r="BZ127" i="23"/>
  <c r="BW127" i="23"/>
  <c r="BT127" i="23"/>
  <c r="BU127" i="23" s="1"/>
  <c r="BS127" i="23"/>
  <c r="BR127" i="23"/>
  <c r="BQ127" i="23"/>
  <c r="BN127" i="23"/>
  <c r="BM127" i="23"/>
  <c r="BL127" i="23"/>
  <c r="BK127" i="23"/>
  <c r="BH127" i="23"/>
  <c r="BJ127" i="23" s="1"/>
  <c r="BG127" i="23"/>
  <c r="BF127" i="23"/>
  <c r="BE127" i="23"/>
  <c r="BB127" i="23"/>
  <c r="AY127" i="23"/>
  <c r="AX127" i="23"/>
  <c r="AW127" i="23"/>
  <c r="AV127" i="23"/>
  <c r="AU127" i="23"/>
  <c r="AT127" i="23"/>
  <c r="AS127" i="23"/>
  <c r="AP127" i="23"/>
  <c r="AM127" i="23"/>
  <c r="AK127" i="23"/>
  <c r="AJ127" i="23"/>
  <c r="AL127" i="23" s="1"/>
  <c r="AI127" i="23"/>
  <c r="AH127" i="23"/>
  <c r="AG127" i="23"/>
  <c r="AD127" i="23"/>
  <c r="AC127" i="23"/>
  <c r="AB127" i="23"/>
  <c r="AA127" i="23"/>
  <c r="Y127" i="23"/>
  <c r="X127" i="23"/>
  <c r="Z127" i="23" s="1"/>
  <c r="W127" i="23"/>
  <c r="V127" i="23"/>
  <c r="U127" i="23"/>
  <c r="R127" i="23"/>
  <c r="Q127" i="23"/>
  <c r="O127" i="23"/>
  <c r="P127" i="23" s="1"/>
  <c r="N127" i="23"/>
  <c r="M127" i="23"/>
  <c r="L127" i="23"/>
  <c r="K127" i="23"/>
  <c r="CT126" i="23"/>
  <c r="CS126" i="23"/>
  <c r="CR126" i="23"/>
  <c r="CO126" i="23"/>
  <c r="CQ126" i="23" s="1"/>
  <c r="CN126" i="23"/>
  <c r="CL126" i="23"/>
  <c r="CM126" i="23" s="1"/>
  <c r="CK126" i="23"/>
  <c r="CJ126" i="23"/>
  <c r="CI126" i="23"/>
  <c r="CH126" i="23"/>
  <c r="CG126" i="23"/>
  <c r="CF126" i="23"/>
  <c r="CD126" i="23"/>
  <c r="CC126" i="23"/>
  <c r="CE126" i="23" s="1"/>
  <c r="CB126" i="23"/>
  <c r="CA126" i="23"/>
  <c r="BZ126" i="23"/>
  <c r="BY126" i="23"/>
  <c r="BX126" i="23"/>
  <c r="BW126" i="23"/>
  <c r="BV126" i="23"/>
  <c r="BU126" i="23"/>
  <c r="BT126" i="23"/>
  <c r="BQ126" i="23"/>
  <c r="BS126" i="23" s="1"/>
  <c r="BN126" i="23"/>
  <c r="BM126" i="23"/>
  <c r="BL126" i="23"/>
  <c r="BK126" i="23"/>
  <c r="BJ126" i="23"/>
  <c r="BI126" i="23"/>
  <c r="BH126" i="23"/>
  <c r="BE126" i="23"/>
  <c r="BD126" i="23"/>
  <c r="BC126" i="23"/>
  <c r="BB126" i="23"/>
  <c r="BA126" i="23"/>
  <c r="AZ126" i="23"/>
  <c r="AY126" i="23"/>
  <c r="AX126" i="23"/>
  <c r="AW126" i="23"/>
  <c r="AV126" i="23"/>
  <c r="AT126" i="23"/>
  <c r="AS126" i="23"/>
  <c r="AU126" i="23" s="1"/>
  <c r="AR126" i="23"/>
  <c r="AQ126" i="23"/>
  <c r="AP126" i="23"/>
  <c r="AM126" i="23"/>
  <c r="AL126" i="23"/>
  <c r="AK126" i="23"/>
  <c r="AJ126" i="23"/>
  <c r="AG126" i="23"/>
  <c r="AD126" i="23"/>
  <c r="AF126" i="23" s="1"/>
  <c r="AA126" i="23"/>
  <c r="AC126" i="23" s="1"/>
  <c r="Z126" i="23"/>
  <c r="Y126" i="23"/>
  <c r="X126" i="23"/>
  <c r="V126" i="23"/>
  <c r="U126" i="23"/>
  <c r="W126" i="23" s="1"/>
  <c r="R126" i="23"/>
  <c r="O126" i="23"/>
  <c r="Q126" i="23" s="1"/>
  <c r="N126" i="23"/>
  <c r="M126" i="23"/>
  <c r="L126" i="23"/>
  <c r="K126" i="23"/>
  <c r="CR125" i="23"/>
  <c r="CO125" i="23"/>
  <c r="CL125" i="23"/>
  <c r="CI125" i="23"/>
  <c r="CF125" i="23"/>
  <c r="CC125" i="23"/>
  <c r="BZ125" i="23"/>
  <c r="BW125" i="23"/>
  <c r="BT125" i="23"/>
  <c r="BQ125" i="23"/>
  <c r="BN125" i="23"/>
  <c r="BK125" i="23"/>
  <c r="BH125" i="23"/>
  <c r="BE125" i="23"/>
  <c r="BB125" i="23"/>
  <c r="AY125" i="23"/>
  <c r="AV125" i="23"/>
  <c r="AS125" i="23"/>
  <c r="AP125" i="23"/>
  <c r="AM125" i="23"/>
  <c r="AJ125" i="23"/>
  <c r="AG125" i="23"/>
  <c r="AD125" i="23"/>
  <c r="AA125" i="23"/>
  <c r="X125" i="23"/>
  <c r="U125" i="23"/>
  <c r="R125" i="23"/>
  <c r="O125" i="23"/>
  <c r="L125" i="23"/>
  <c r="CX124" i="23"/>
  <c r="B122" i="23"/>
  <c r="M116" i="23"/>
  <c r="L116" i="23"/>
  <c r="K116" i="23"/>
  <c r="K115" i="23"/>
  <c r="M114" i="23"/>
  <c r="L114" i="23"/>
  <c r="K114" i="23"/>
  <c r="M113" i="23"/>
  <c r="K113" i="23"/>
  <c r="L113" i="23" s="1"/>
  <c r="M112" i="23"/>
  <c r="L112" i="23"/>
  <c r="K112" i="23"/>
  <c r="K111" i="23"/>
  <c r="K110" i="23"/>
  <c r="L110" i="23" s="1"/>
  <c r="K109" i="23"/>
  <c r="M108" i="23"/>
  <c r="L108" i="23"/>
  <c r="K108" i="23"/>
  <c r="K107" i="23"/>
  <c r="K106" i="23"/>
  <c r="M106" i="23" s="1"/>
  <c r="M105" i="23"/>
  <c r="L105" i="23"/>
  <c r="K105" i="23"/>
  <c r="M104" i="23"/>
  <c r="L104" i="23"/>
  <c r="K104" i="23"/>
  <c r="B104" i="23"/>
  <c r="L103" i="23"/>
  <c r="K103" i="23"/>
  <c r="M103" i="23" s="1"/>
  <c r="K102" i="23"/>
  <c r="M102" i="23" s="1"/>
  <c r="M101" i="23"/>
  <c r="L101" i="23"/>
  <c r="K101" i="23"/>
  <c r="M100" i="23"/>
  <c r="L100" i="23"/>
  <c r="K100" i="23"/>
  <c r="J100" i="23"/>
  <c r="K99" i="23"/>
  <c r="L99" i="23" s="1"/>
  <c r="J99" i="23"/>
  <c r="K98" i="23"/>
  <c r="M98" i="23" s="1"/>
  <c r="J98" i="23"/>
  <c r="M97" i="23"/>
  <c r="L97" i="23"/>
  <c r="K97" i="23"/>
  <c r="K96" i="23"/>
  <c r="K95" i="23"/>
  <c r="M95" i="23" s="1"/>
  <c r="J95" i="23"/>
  <c r="M94" i="23"/>
  <c r="L94" i="23"/>
  <c r="K94" i="23"/>
  <c r="J94" i="23"/>
  <c r="K93" i="23"/>
  <c r="J93" i="23"/>
  <c r="M92" i="23"/>
  <c r="L92" i="23"/>
  <c r="K92" i="23"/>
  <c r="J92" i="23"/>
  <c r="L91" i="23"/>
  <c r="K91" i="23"/>
  <c r="M91" i="23" s="1"/>
  <c r="J91" i="23"/>
  <c r="K90" i="23"/>
  <c r="J90" i="23"/>
  <c r="K89" i="23"/>
  <c r="L89" i="23" s="1"/>
  <c r="J89" i="23"/>
  <c r="B86" i="23"/>
  <c r="A83" i="23"/>
  <c r="B75" i="23"/>
  <c r="CT67" i="23"/>
  <c r="CS67" i="23"/>
  <c r="CR67" i="23"/>
  <c r="CO67" i="23"/>
  <c r="CL67" i="23"/>
  <c r="CN67" i="23" s="1"/>
  <c r="CK67" i="23"/>
  <c r="CJ67" i="23"/>
  <c r="CI67" i="23"/>
  <c r="CH67" i="23"/>
  <c r="CG67" i="23"/>
  <c r="CF67" i="23"/>
  <c r="CC67" i="23"/>
  <c r="CA67" i="23"/>
  <c r="BZ67" i="23"/>
  <c r="CB67" i="23" s="1"/>
  <c r="BW67" i="23"/>
  <c r="BX67" i="23" s="1"/>
  <c r="BV67" i="23"/>
  <c r="BU67" i="23"/>
  <c r="BT67" i="23"/>
  <c r="BQ67" i="23"/>
  <c r="BN67" i="23"/>
  <c r="BK67" i="23"/>
  <c r="BJ67" i="23"/>
  <c r="BI67" i="23"/>
  <c r="BH67" i="23"/>
  <c r="BE67" i="23"/>
  <c r="BB67" i="23"/>
  <c r="BD67" i="23" s="1"/>
  <c r="AY67" i="23"/>
  <c r="AZ67" i="23" s="1"/>
  <c r="AX67" i="23"/>
  <c r="AW67" i="23"/>
  <c r="AV67" i="23"/>
  <c r="AS67" i="23"/>
  <c r="AQ67" i="23"/>
  <c r="AP67" i="23"/>
  <c r="AR67" i="23" s="1"/>
  <c r="AM67" i="23"/>
  <c r="AO67" i="23" s="1"/>
  <c r="AL67" i="23"/>
  <c r="AK67" i="23"/>
  <c r="AJ67" i="23"/>
  <c r="AG67" i="23"/>
  <c r="AD67" i="23"/>
  <c r="AF67" i="23" s="1"/>
  <c r="AA67" i="23"/>
  <c r="AB67" i="23" s="1"/>
  <c r="Z67" i="23"/>
  <c r="Y67" i="23"/>
  <c r="X67" i="23"/>
  <c r="U67" i="23"/>
  <c r="R67" i="23"/>
  <c r="Q67" i="23"/>
  <c r="P67" i="23"/>
  <c r="O67" i="23"/>
  <c r="N67" i="23"/>
  <c r="M67" i="23"/>
  <c r="L67" i="23"/>
  <c r="K67" i="23"/>
  <c r="CS66" i="23"/>
  <c r="CR66" i="23"/>
  <c r="CT66" i="23" s="1"/>
  <c r="CO66" i="23"/>
  <c r="CP66" i="23" s="1"/>
  <c r="CL66" i="23"/>
  <c r="CI66" i="23"/>
  <c r="CH66" i="23"/>
  <c r="CG66" i="23"/>
  <c r="CF66" i="23"/>
  <c r="CC66" i="23"/>
  <c r="CD66" i="23" s="1"/>
  <c r="CB66" i="23"/>
  <c r="BZ66" i="23"/>
  <c r="CA66" i="23" s="1"/>
  <c r="BW66" i="23"/>
  <c r="BT66" i="23"/>
  <c r="BQ66" i="23"/>
  <c r="BN66" i="23"/>
  <c r="BK66" i="23"/>
  <c r="BJ66" i="23"/>
  <c r="BI66" i="23"/>
  <c r="BH66" i="23"/>
  <c r="BG66" i="23"/>
  <c r="BF66" i="23"/>
  <c r="BE66" i="23"/>
  <c r="BC66" i="23"/>
  <c r="BB66" i="23"/>
  <c r="BD66" i="23" s="1"/>
  <c r="AY66" i="23"/>
  <c r="AV66" i="23"/>
  <c r="AX66" i="23" s="1"/>
  <c r="AU66" i="23"/>
  <c r="AT66" i="23"/>
  <c r="AS66" i="23"/>
  <c r="AR66" i="23"/>
  <c r="AQ66" i="23"/>
  <c r="AP66" i="23"/>
  <c r="AM66" i="23"/>
  <c r="AK66" i="23"/>
  <c r="AJ66" i="23"/>
  <c r="AL66" i="23" s="1"/>
  <c r="AG66" i="23"/>
  <c r="AI66" i="23" s="1"/>
  <c r="AF66" i="23"/>
  <c r="AE66" i="23"/>
  <c r="AD66" i="23"/>
  <c r="AA66" i="23"/>
  <c r="Y66" i="23"/>
  <c r="X66" i="23"/>
  <c r="Z66" i="23" s="1"/>
  <c r="W66" i="23"/>
  <c r="V66" i="23"/>
  <c r="U66" i="23"/>
  <c r="S66" i="23"/>
  <c r="R66" i="23"/>
  <c r="T66" i="23" s="1"/>
  <c r="O66" i="23"/>
  <c r="N66" i="23"/>
  <c r="M66" i="23"/>
  <c r="L66" i="23"/>
  <c r="K66" i="23"/>
  <c r="CR65" i="23"/>
  <c r="CT65" i="23" s="1"/>
  <c r="CQ65" i="23"/>
  <c r="CP65" i="23"/>
  <c r="CO65" i="23"/>
  <c r="CM65" i="23"/>
  <c r="CL65" i="23"/>
  <c r="CN65" i="23" s="1"/>
  <c r="CK65" i="23"/>
  <c r="CJ65" i="23"/>
  <c r="CI65" i="23"/>
  <c r="CF65" i="23"/>
  <c r="CG65" i="23" s="1"/>
  <c r="CE65" i="23"/>
  <c r="CD65" i="23"/>
  <c r="CC65" i="23"/>
  <c r="BZ65" i="23"/>
  <c r="CB65" i="23" s="1"/>
  <c r="BY65" i="23"/>
  <c r="BX65" i="23"/>
  <c r="BW65" i="23"/>
  <c r="BU65" i="23"/>
  <c r="BT65" i="23"/>
  <c r="BV65" i="23" s="1"/>
  <c r="BS65" i="23"/>
  <c r="BR65" i="23"/>
  <c r="BQ65" i="23"/>
  <c r="BN65" i="23"/>
  <c r="BK65" i="23"/>
  <c r="BH65" i="23"/>
  <c r="BG65" i="23"/>
  <c r="BF65" i="23"/>
  <c r="BE65" i="23"/>
  <c r="BC65" i="23"/>
  <c r="BB65" i="23"/>
  <c r="BD65" i="23" s="1"/>
  <c r="AY65" i="23"/>
  <c r="AX65" i="23"/>
  <c r="AW65" i="23"/>
  <c r="AV65" i="23"/>
  <c r="AU65" i="23"/>
  <c r="AT65" i="23"/>
  <c r="AS65" i="23"/>
  <c r="AP65" i="23"/>
  <c r="AO65" i="23"/>
  <c r="AN65" i="23"/>
  <c r="AM65" i="23"/>
  <c r="AL65" i="23"/>
  <c r="AK65" i="23"/>
  <c r="AJ65" i="23"/>
  <c r="AI65" i="23"/>
  <c r="AH65" i="23"/>
  <c r="AG65" i="23"/>
  <c r="AE65" i="23"/>
  <c r="AD65" i="23"/>
  <c r="AF65" i="23" s="1"/>
  <c r="AC65" i="23"/>
  <c r="AB65" i="23"/>
  <c r="AA65" i="23"/>
  <c r="X65" i="23"/>
  <c r="W65" i="23"/>
  <c r="V65" i="23"/>
  <c r="U65" i="23"/>
  <c r="R65" i="23"/>
  <c r="O65" i="23"/>
  <c r="P65" i="23" s="1"/>
  <c r="L65" i="23"/>
  <c r="M65" i="23" s="1"/>
  <c r="K65" i="23"/>
  <c r="CT64" i="23"/>
  <c r="CS64" i="23"/>
  <c r="CR64" i="23"/>
  <c r="CO64" i="23"/>
  <c r="CL64" i="23"/>
  <c r="CM64" i="23" s="1"/>
  <c r="CI64" i="23"/>
  <c r="CK64" i="23" s="1"/>
  <c r="CH64" i="23"/>
  <c r="CG64" i="23"/>
  <c r="CF64" i="23"/>
  <c r="CD64" i="23"/>
  <c r="CC64" i="23"/>
  <c r="CE64" i="23" s="1"/>
  <c r="CB64" i="23"/>
  <c r="CA64" i="23"/>
  <c r="BZ64" i="23"/>
  <c r="BW64" i="23"/>
  <c r="BX64" i="23" s="1"/>
  <c r="BV64" i="23"/>
  <c r="BU64" i="23"/>
  <c r="BT64" i="23"/>
  <c r="BQ64" i="23"/>
  <c r="BN64" i="23"/>
  <c r="BL64" i="23"/>
  <c r="BK64" i="23"/>
  <c r="BM64" i="23" s="1"/>
  <c r="BJ64" i="23"/>
  <c r="BI64" i="23"/>
  <c r="BH64" i="23"/>
  <c r="BF64" i="23"/>
  <c r="BE64" i="23"/>
  <c r="BG64" i="23" s="1"/>
  <c r="BD64" i="23"/>
  <c r="BC64" i="23"/>
  <c r="BB64" i="23"/>
  <c r="AY64" i="23"/>
  <c r="AX64" i="23"/>
  <c r="AW64" i="23"/>
  <c r="AV64" i="23"/>
  <c r="AS64" i="23"/>
  <c r="AU64" i="23" s="1"/>
  <c r="AR64" i="23"/>
  <c r="AP64" i="23"/>
  <c r="AQ64" i="23" s="1"/>
  <c r="AO64" i="23"/>
  <c r="AN64" i="23"/>
  <c r="AM64" i="23"/>
  <c r="AL64" i="23"/>
  <c r="AK64" i="23"/>
  <c r="AJ64" i="23"/>
  <c r="AH64" i="23"/>
  <c r="AG64" i="23"/>
  <c r="AI64" i="23" s="1"/>
  <c r="AF64" i="23"/>
  <c r="AE64" i="23"/>
  <c r="AD64" i="23"/>
  <c r="AC64" i="23"/>
  <c r="AB64" i="23"/>
  <c r="AA64" i="23"/>
  <c r="Z64" i="23"/>
  <c r="Y64" i="23"/>
  <c r="X64" i="23"/>
  <c r="V64" i="23"/>
  <c r="U64" i="23"/>
  <c r="W64" i="23" s="1"/>
  <c r="R64" i="23"/>
  <c r="T64" i="23" s="1"/>
  <c r="O64" i="23"/>
  <c r="N64" i="23"/>
  <c r="M64" i="23"/>
  <c r="L64" i="23"/>
  <c r="K64" i="23"/>
  <c r="CT63" i="23"/>
  <c r="CS63" i="23"/>
  <c r="CR63" i="23"/>
  <c r="CQ63" i="23"/>
  <c r="CP63" i="23"/>
  <c r="CO63" i="23"/>
  <c r="CN63" i="23"/>
  <c r="CM63" i="23"/>
  <c r="CL63" i="23"/>
  <c r="CI63" i="23"/>
  <c r="CF63" i="23"/>
  <c r="CH63" i="23" s="1"/>
  <c r="CE63" i="23"/>
  <c r="CD63" i="23"/>
  <c r="CC63" i="23"/>
  <c r="CB63" i="23"/>
  <c r="CA63" i="23"/>
  <c r="BZ63" i="23"/>
  <c r="BY63" i="23"/>
  <c r="BW63" i="23"/>
  <c r="BX63" i="23" s="1"/>
  <c r="BV63" i="23"/>
  <c r="BT63" i="23"/>
  <c r="BU63" i="23" s="1"/>
  <c r="BQ63" i="23"/>
  <c r="BR63" i="23" s="1"/>
  <c r="BP63" i="23"/>
  <c r="BO63" i="23"/>
  <c r="BN63" i="23"/>
  <c r="BM63" i="23"/>
  <c r="BK63" i="23"/>
  <c r="BL63" i="23" s="1"/>
  <c r="BI63" i="23"/>
  <c r="BH63" i="23"/>
  <c r="BJ63" i="23" s="1"/>
  <c r="BE63" i="23"/>
  <c r="BF63" i="23" s="1"/>
  <c r="BB63" i="23"/>
  <c r="BC63" i="23" s="1"/>
  <c r="AY63" i="23"/>
  <c r="AZ63" i="23" s="1"/>
  <c r="AV63" i="23"/>
  <c r="AT63" i="23"/>
  <c r="AS63" i="23"/>
  <c r="AU63" i="23" s="1"/>
  <c r="AR63" i="23"/>
  <c r="AQ63" i="23"/>
  <c r="AP63" i="23"/>
  <c r="AM63" i="23"/>
  <c r="AL63" i="23"/>
  <c r="AK63" i="23"/>
  <c r="AJ63" i="23"/>
  <c r="AG63" i="23"/>
  <c r="AH63" i="23" s="1"/>
  <c r="AF63" i="23"/>
  <c r="AD63" i="23"/>
  <c r="AE63" i="23" s="1"/>
  <c r="AC63" i="23"/>
  <c r="AA63" i="23"/>
  <c r="AB63" i="23" s="1"/>
  <c r="Z63" i="23"/>
  <c r="Y63" i="23"/>
  <c r="X63" i="23"/>
  <c r="V63" i="23"/>
  <c r="U63" i="23"/>
  <c r="W63" i="23" s="1"/>
  <c r="R63" i="23"/>
  <c r="T63" i="23" s="1"/>
  <c r="O63" i="23"/>
  <c r="P63" i="23" s="1"/>
  <c r="N63" i="23"/>
  <c r="L63" i="23"/>
  <c r="M63" i="23" s="1"/>
  <c r="K63" i="23"/>
  <c r="CS62" i="23"/>
  <c r="CR62" i="23"/>
  <c r="CT62" i="23" s="1"/>
  <c r="CO62" i="23"/>
  <c r="CQ62" i="23" s="1"/>
  <c r="CL62" i="23"/>
  <c r="CN62" i="23" s="1"/>
  <c r="CK62" i="23"/>
  <c r="CJ62" i="23"/>
  <c r="CI62" i="23"/>
  <c r="CF62" i="23"/>
  <c r="CC62" i="23"/>
  <c r="BZ62" i="23"/>
  <c r="CB62" i="23" s="1"/>
  <c r="BW62" i="23"/>
  <c r="BX62" i="23" s="1"/>
  <c r="BV62" i="23"/>
  <c r="BU62" i="23"/>
  <c r="BT62" i="23"/>
  <c r="BQ62" i="23"/>
  <c r="BN62" i="23"/>
  <c r="BP62" i="23" s="1"/>
  <c r="BK62" i="23"/>
  <c r="BM62" i="23" s="1"/>
  <c r="BJ62" i="23"/>
  <c r="BI62" i="23"/>
  <c r="BH62" i="23"/>
  <c r="BF62" i="23"/>
  <c r="BE62" i="23"/>
  <c r="BG62" i="23" s="1"/>
  <c r="BB62" i="23"/>
  <c r="BA62" i="23"/>
  <c r="AY62" i="23"/>
  <c r="AZ62" i="23" s="1"/>
  <c r="AV62" i="23"/>
  <c r="AX62" i="23" s="1"/>
  <c r="AS62" i="23"/>
  <c r="AP62" i="23"/>
  <c r="AO62" i="23"/>
  <c r="AN62" i="23"/>
  <c r="AM62" i="23"/>
  <c r="AL62" i="23"/>
  <c r="AK62" i="23"/>
  <c r="AJ62" i="23"/>
  <c r="AI62" i="23"/>
  <c r="AH62" i="23"/>
  <c r="AG62" i="23"/>
  <c r="AE62" i="23"/>
  <c r="AD62" i="23"/>
  <c r="AF62" i="23" s="1"/>
  <c r="AA62" i="23"/>
  <c r="AB62" i="23" s="1"/>
  <c r="X62" i="23"/>
  <c r="Z62" i="23" s="1"/>
  <c r="W62" i="23"/>
  <c r="V62" i="23"/>
  <c r="U62" i="23"/>
  <c r="R62" i="23"/>
  <c r="P62" i="23"/>
  <c r="O62" i="23"/>
  <c r="Q62" i="23" s="1"/>
  <c r="L62" i="23"/>
  <c r="N62" i="23" s="1"/>
  <c r="K62" i="23"/>
  <c r="CT61" i="23"/>
  <c r="CS61" i="23"/>
  <c r="CR61" i="23"/>
  <c r="CP61" i="23"/>
  <c r="CO61" i="23"/>
  <c r="CQ61" i="23" s="1"/>
  <c r="CN61" i="23"/>
  <c r="CM61" i="23"/>
  <c r="CL61" i="23"/>
  <c r="CI61" i="23"/>
  <c r="CK61" i="23" s="1"/>
  <c r="CH61" i="23"/>
  <c r="CG61" i="23"/>
  <c r="CF61" i="23"/>
  <c r="CD61" i="23"/>
  <c r="CC61" i="23"/>
  <c r="CE61" i="23" s="1"/>
  <c r="CA61" i="23"/>
  <c r="BZ61" i="23"/>
  <c r="CB61" i="23" s="1"/>
  <c r="BW61" i="23"/>
  <c r="BY61" i="23" s="1"/>
  <c r="BV61" i="23"/>
  <c r="BU61" i="23"/>
  <c r="BT61" i="23"/>
  <c r="BR61" i="23"/>
  <c r="BQ61" i="23"/>
  <c r="BS61" i="23" s="1"/>
  <c r="BN61" i="23"/>
  <c r="BM61" i="23"/>
  <c r="BL61" i="23"/>
  <c r="BK61" i="23"/>
  <c r="BJ61" i="23"/>
  <c r="BI61" i="23"/>
  <c r="BH61" i="23"/>
  <c r="BF61" i="23"/>
  <c r="BE61" i="23"/>
  <c r="BG61" i="23" s="1"/>
  <c r="BD61" i="23"/>
  <c r="BB61" i="23"/>
  <c r="BC61" i="23" s="1"/>
  <c r="AY61" i="23"/>
  <c r="BA61" i="23" s="1"/>
  <c r="AX61" i="23"/>
  <c r="AW61" i="23"/>
  <c r="AV61" i="23"/>
  <c r="AT61" i="23"/>
  <c r="AS61" i="23"/>
  <c r="AU61" i="23" s="1"/>
  <c r="AR61" i="23"/>
  <c r="AQ61" i="23"/>
  <c r="AP61" i="23"/>
  <c r="AM61" i="23"/>
  <c r="AO61" i="23" s="1"/>
  <c r="AL61" i="23"/>
  <c r="AK61" i="23"/>
  <c r="AJ61" i="23"/>
  <c r="AH61" i="23"/>
  <c r="AG61" i="23"/>
  <c r="AI61" i="23" s="1"/>
  <c r="AD61" i="23"/>
  <c r="AA61" i="23"/>
  <c r="Z61" i="23"/>
  <c r="Y61" i="23"/>
  <c r="X61" i="23"/>
  <c r="V61" i="23"/>
  <c r="U61" i="23"/>
  <c r="W61" i="23" s="1"/>
  <c r="S61" i="23"/>
  <c r="R61" i="23"/>
  <c r="T61" i="23" s="1"/>
  <c r="Q61" i="23"/>
  <c r="P61" i="23"/>
  <c r="O61" i="23"/>
  <c r="N61" i="23"/>
  <c r="M61" i="23"/>
  <c r="L61" i="23"/>
  <c r="K61" i="23"/>
  <c r="CR60" i="23"/>
  <c r="CS60" i="23" s="1"/>
  <c r="CO60" i="23"/>
  <c r="CQ60" i="23" s="1"/>
  <c r="CL60" i="23"/>
  <c r="CK60" i="23"/>
  <c r="CI60" i="23"/>
  <c r="CJ60" i="23" s="1"/>
  <c r="CG60" i="23"/>
  <c r="CF60" i="23"/>
  <c r="CH60" i="23" s="1"/>
  <c r="CE60" i="23"/>
  <c r="CD60" i="23"/>
  <c r="CC60" i="23"/>
  <c r="CB60" i="23"/>
  <c r="CA60" i="23"/>
  <c r="BZ60" i="23"/>
  <c r="BW60" i="23"/>
  <c r="BT60" i="23"/>
  <c r="BQ60" i="23"/>
  <c r="BP60" i="23"/>
  <c r="BO60" i="23"/>
  <c r="BN60" i="23"/>
  <c r="BK60" i="23"/>
  <c r="BJ60" i="23"/>
  <c r="BI60" i="23"/>
  <c r="BH60" i="23"/>
  <c r="BE60" i="23"/>
  <c r="BB60" i="23"/>
  <c r="AY60" i="23"/>
  <c r="AZ60" i="23" s="1"/>
  <c r="AX60" i="23"/>
  <c r="AW60" i="23"/>
  <c r="AV60" i="23"/>
  <c r="AT60" i="23"/>
  <c r="AS60" i="23"/>
  <c r="AU60" i="23" s="1"/>
  <c r="AR60" i="23"/>
  <c r="AQ60" i="23"/>
  <c r="AP60" i="23"/>
  <c r="AM60" i="23"/>
  <c r="AL60" i="23"/>
  <c r="AK60" i="23"/>
  <c r="AJ60" i="23"/>
  <c r="AG60" i="23"/>
  <c r="AE60" i="23"/>
  <c r="AD60" i="23"/>
  <c r="AF60" i="23" s="1"/>
  <c r="AA60" i="23"/>
  <c r="AB60" i="23" s="1"/>
  <c r="Z60" i="23"/>
  <c r="X60" i="23"/>
  <c r="Y60" i="23" s="1"/>
  <c r="W60" i="23"/>
  <c r="V60" i="23"/>
  <c r="U60" i="23"/>
  <c r="R60" i="23"/>
  <c r="O60" i="23"/>
  <c r="P60" i="23" s="1"/>
  <c r="N60" i="23"/>
  <c r="L60" i="23"/>
  <c r="M60" i="23" s="1"/>
  <c r="K60" i="23"/>
  <c r="CR59" i="23"/>
  <c r="CO59" i="23"/>
  <c r="CL59" i="23"/>
  <c r="CI59" i="23"/>
  <c r="CF59" i="23"/>
  <c r="CC59" i="23"/>
  <c r="BZ59" i="23"/>
  <c r="BW59" i="23"/>
  <c r="BT59" i="23"/>
  <c r="BQ59" i="23"/>
  <c r="BN59" i="23"/>
  <c r="BK59" i="23"/>
  <c r="BH59" i="23"/>
  <c r="BE59" i="23"/>
  <c r="BB59" i="23"/>
  <c r="AY59" i="23"/>
  <c r="AV59" i="23"/>
  <c r="AS59" i="23"/>
  <c r="AP59" i="23"/>
  <c r="AM59" i="23"/>
  <c r="AJ59" i="23"/>
  <c r="AG59" i="23"/>
  <c r="AD59" i="23"/>
  <c r="AA59" i="23"/>
  <c r="X59" i="23"/>
  <c r="U59" i="23"/>
  <c r="R59" i="23"/>
  <c r="O59" i="23"/>
  <c r="L59" i="23"/>
  <c r="CX58" i="23"/>
  <c r="K50" i="23"/>
  <c r="M50" i="23" s="1"/>
  <c r="K49" i="23"/>
  <c r="M48" i="23"/>
  <c r="L48" i="23"/>
  <c r="K48" i="23"/>
  <c r="M47" i="23"/>
  <c r="L47" i="23"/>
  <c r="K47" i="23"/>
  <c r="K46" i="23"/>
  <c r="M46" i="23" s="1"/>
  <c r="K45" i="23"/>
  <c r="M44" i="23"/>
  <c r="L44" i="23"/>
  <c r="K44" i="23"/>
  <c r="M43" i="23"/>
  <c r="L43" i="23"/>
  <c r="K43" i="23"/>
  <c r="K42" i="23"/>
  <c r="M42" i="23" s="1"/>
  <c r="K41" i="23"/>
  <c r="M40" i="23"/>
  <c r="L40" i="23"/>
  <c r="K40" i="23"/>
  <c r="M39" i="23"/>
  <c r="L39" i="23"/>
  <c r="K39" i="23"/>
  <c r="K38" i="23"/>
  <c r="L38" i="23" s="1"/>
  <c r="B38" i="23"/>
  <c r="M37" i="23"/>
  <c r="L37" i="23"/>
  <c r="K37" i="23"/>
  <c r="K36" i="23"/>
  <c r="K35" i="23"/>
  <c r="L34" i="23"/>
  <c r="K34" i="23"/>
  <c r="M34" i="23" s="1"/>
  <c r="J34" i="23"/>
  <c r="M33" i="23"/>
  <c r="L33" i="23"/>
  <c r="K33" i="23"/>
  <c r="J33" i="23"/>
  <c r="M32" i="23"/>
  <c r="L32" i="23"/>
  <c r="K32" i="23"/>
  <c r="J32" i="23"/>
  <c r="K31" i="23"/>
  <c r="M31" i="23" s="1"/>
  <c r="M30" i="23"/>
  <c r="L30" i="23"/>
  <c r="K30" i="23"/>
  <c r="M29" i="23"/>
  <c r="L29" i="23"/>
  <c r="K29" i="23"/>
  <c r="J29" i="23"/>
  <c r="K28" i="23"/>
  <c r="J28" i="23"/>
  <c r="K27" i="23"/>
  <c r="M27" i="23" s="1"/>
  <c r="J27" i="23"/>
  <c r="M26" i="23"/>
  <c r="L26" i="23"/>
  <c r="K26" i="23"/>
  <c r="J26" i="23"/>
  <c r="L25" i="23"/>
  <c r="K25" i="23"/>
  <c r="M25" i="23" s="1"/>
  <c r="J25" i="23"/>
  <c r="K24" i="23"/>
  <c r="L24" i="23" s="1"/>
  <c r="J24" i="23"/>
  <c r="K23" i="23"/>
  <c r="M23" i="23" s="1"/>
  <c r="J23" i="23"/>
  <c r="A17" i="23"/>
  <c r="A4" i="23"/>
  <c r="A3" i="23"/>
  <c r="B56" i="23" s="1"/>
  <c r="AB51" i="26"/>
  <c r="AA51" i="26"/>
  <c r="Z51" i="26"/>
  <c r="W51" i="26"/>
  <c r="Y51" i="26" s="1"/>
  <c r="T51" i="26"/>
  <c r="U51" i="26" s="1"/>
  <c r="Q51" i="26"/>
  <c r="O51" i="26"/>
  <c r="N51" i="26"/>
  <c r="P51" i="26" s="1"/>
  <c r="AB50" i="26"/>
  <c r="AA50" i="26"/>
  <c r="Z50" i="26"/>
  <c r="W50" i="26"/>
  <c r="Y50" i="26" s="1"/>
  <c r="U50" i="26"/>
  <c r="T50" i="26"/>
  <c r="V50" i="26" s="1"/>
  <c r="S50" i="26"/>
  <c r="R50" i="26"/>
  <c r="Q50" i="26"/>
  <c r="N50" i="26"/>
  <c r="K50" i="26"/>
  <c r="M50" i="26" s="1"/>
  <c r="J50" i="26"/>
  <c r="Z49" i="26"/>
  <c r="AA49" i="26" s="1"/>
  <c r="W49" i="26"/>
  <c r="Y49" i="26" s="1"/>
  <c r="V49" i="26"/>
  <c r="T49" i="26"/>
  <c r="U49" i="26" s="1"/>
  <c r="S49" i="26"/>
  <c r="R49" i="26"/>
  <c r="Q49" i="26"/>
  <c r="N49" i="26"/>
  <c r="O49" i="26" s="1"/>
  <c r="K49" i="26"/>
  <c r="L49" i="26" s="1"/>
  <c r="J49" i="26"/>
  <c r="AB48" i="26"/>
  <c r="Z48" i="26"/>
  <c r="AA48" i="26" s="1"/>
  <c r="W48" i="26"/>
  <c r="T48" i="26"/>
  <c r="U48" i="26" s="1"/>
  <c r="S48" i="26"/>
  <c r="R48" i="26"/>
  <c r="Q48" i="26"/>
  <c r="N48" i="26"/>
  <c r="O48" i="26" s="1"/>
  <c r="M48" i="26"/>
  <c r="K48" i="26"/>
  <c r="L48" i="26" s="1"/>
  <c r="J48" i="26"/>
  <c r="AB47" i="26"/>
  <c r="Z47" i="26"/>
  <c r="AA47" i="26" s="1"/>
  <c r="X47" i="26"/>
  <c r="W47" i="26"/>
  <c r="Y47" i="26" s="1"/>
  <c r="T47" i="26"/>
  <c r="V47" i="26" s="1"/>
  <c r="Q47" i="26"/>
  <c r="S47" i="26" s="1"/>
  <c r="P47" i="26"/>
  <c r="O47" i="26"/>
  <c r="N47" i="26"/>
  <c r="K47" i="26"/>
  <c r="J47" i="26"/>
  <c r="AB46" i="26"/>
  <c r="AA46" i="26"/>
  <c r="Z46" i="26"/>
  <c r="Y46" i="26"/>
  <c r="X46" i="26"/>
  <c r="W46" i="26"/>
  <c r="T46" i="26"/>
  <c r="S46" i="26"/>
  <c r="Q46" i="26"/>
  <c r="R46" i="26" s="1"/>
  <c r="P46" i="26"/>
  <c r="O46" i="26"/>
  <c r="N46" i="26"/>
  <c r="M46" i="26"/>
  <c r="L46" i="26"/>
  <c r="K46" i="26"/>
  <c r="J46" i="26"/>
  <c r="Z45" i="26"/>
  <c r="Y45" i="26"/>
  <c r="X45" i="26"/>
  <c r="W45" i="26"/>
  <c r="T45" i="26"/>
  <c r="Q45" i="26"/>
  <c r="R45" i="26" s="1"/>
  <c r="P45" i="26"/>
  <c r="N45" i="26"/>
  <c r="O45" i="26" s="1"/>
  <c r="L45" i="26"/>
  <c r="K45" i="26"/>
  <c r="M45" i="26" s="1"/>
  <c r="J45" i="26"/>
  <c r="AA44" i="26"/>
  <c r="Z44" i="26"/>
  <c r="AB44" i="26" s="1"/>
  <c r="W44" i="26"/>
  <c r="Y44" i="26" s="1"/>
  <c r="T44" i="26"/>
  <c r="U44" i="26" s="1"/>
  <c r="Q44" i="26"/>
  <c r="R44" i="26" s="1"/>
  <c r="O44" i="26"/>
  <c r="N44" i="26"/>
  <c r="P44" i="26" s="1"/>
  <c r="M44" i="26"/>
  <c r="L44" i="26"/>
  <c r="K44" i="26"/>
  <c r="J44" i="26"/>
  <c r="Z43" i="26"/>
  <c r="AA43" i="26" s="1"/>
  <c r="Y43" i="26"/>
  <c r="X43" i="26"/>
  <c r="W43" i="26"/>
  <c r="V43" i="26"/>
  <c r="U43" i="26"/>
  <c r="T43" i="26"/>
  <c r="S43" i="26"/>
  <c r="R43" i="26"/>
  <c r="Q43" i="26"/>
  <c r="N43" i="26"/>
  <c r="M43" i="26"/>
  <c r="L43" i="26"/>
  <c r="K43" i="26"/>
  <c r="J43" i="26"/>
  <c r="AB42" i="26"/>
  <c r="AA42" i="26"/>
  <c r="Z42" i="26"/>
  <c r="Y42" i="26"/>
  <c r="X42" i="26"/>
  <c r="W42" i="26"/>
  <c r="T42" i="26"/>
  <c r="Q42" i="26"/>
  <c r="R42" i="26" s="1"/>
  <c r="N42" i="26"/>
  <c r="O42" i="26" s="1"/>
  <c r="M42" i="26"/>
  <c r="L42" i="26"/>
  <c r="K42" i="26"/>
  <c r="J42" i="26"/>
  <c r="AA41" i="26"/>
  <c r="Z41" i="26"/>
  <c r="AB41" i="26" s="1"/>
  <c r="W41" i="26"/>
  <c r="V41" i="26"/>
  <c r="U41" i="26"/>
  <c r="T41" i="26"/>
  <c r="Q41" i="26"/>
  <c r="S41" i="26" s="1"/>
  <c r="N41" i="26"/>
  <c r="O41" i="26" s="1"/>
  <c r="L41" i="26"/>
  <c r="K41" i="26"/>
  <c r="M41" i="26" s="1"/>
  <c r="J41" i="26"/>
  <c r="Z40" i="26"/>
  <c r="AA40" i="26" s="1"/>
  <c r="W40" i="26"/>
  <c r="Y40" i="26" s="1"/>
  <c r="V40" i="26"/>
  <c r="U40" i="26"/>
  <c r="T40" i="26"/>
  <c r="S40" i="26"/>
  <c r="R40" i="26"/>
  <c r="Q40" i="26"/>
  <c r="O40" i="26"/>
  <c r="N40" i="26"/>
  <c r="P40" i="26" s="1"/>
  <c r="K40" i="26"/>
  <c r="M40" i="26" s="1"/>
  <c r="J40" i="26"/>
  <c r="Z39" i="26"/>
  <c r="Y39" i="26"/>
  <c r="W39" i="26"/>
  <c r="X39" i="26" s="1"/>
  <c r="V39" i="26"/>
  <c r="T39" i="26"/>
  <c r="U39" i="26" s="1"/>
  <c r="S39" i="26"/>
  <c r="Q39" i="26"/>
  <c r="R39" i="26" s="1"/>
  <c r="P39" i="26"/>
  <c r="N39" i="26"/>
  <c r="O39" i="26" s="1"/>
  <c r="K39" i="26"/>
  <c r="M39" i="26" s="1"/>
  <c r="J39" i="26"/>
  <c r="AB38" i="26"/>
  <c r="AA38" i="26"/>
  <c r="Z38" i="26"/>
  <c r="W38" i="26"/>
  <c r="U38" i="26"/>
  <c r="T38" i="26"/>
  <c r="V38" i="26" s="1"/>
  <c r="Q38" i="26"/>
  <c r="S38" i="26" s="1"/>
  <c r="P38" i="26"/>
  <c r="N38" i="26"/>
  <c r="O38" i="26" s="1"/>
  <c r="M38" i="26"/>
  <c r="L38" i="26"/>
  <c r="K38" i="26"/>
  <c r="J38" i="26"/>
  <c r="Z37" i="26"/>
  <c r="AA37" i="26" s="1"/>
  <c r="Y37" i="26"/>
  <c r="X37" i="26"/>
  <c r="W37" i="26"/>
  <c r="V37" i="26"/>
  <c r="T37" i="26"/>
  <c r="U37" i="26" s="1"/>
  <c r="S37" i="26"/>
  <c r="R37" i="26"/>
  <c r="Q37" i="26"/>
  <c r="N37" i="26"/>
  <c r="O37" i="26" s="1"/>
  <c r="M37" i="26"/>
  <c r="L37" i="26"/>
  <c r="K37" i="26"/>
  <c r="J37" i="26"/>
  <c r="B37" i="26"/>
  <c r="K36" i="26"/>
  <c r="J36" i="26"/>
  <c r="B36" i="26"/>
  <c r="Z35" i="26"/>
  <c r="AB35" i="26" s="1"/>
  <c r="W35" i="26"/>
  <c r="Y35" i="26" s="1"/>
  <c r="V35" i="26"/>
  <c r="U35" i="26"/>
  <c r="T35" i="26"/>
  <c r="Q35" i="26"/>
  <c r="P35" i="26"/>
  <c r="N35" i="26"/>
  <c r="O35" i="26" s="1"/>
  <c r="K35" i="26"/>
  <c r="M35" i="26" s="1"/>
  <c r="J35" i="26"/>
  <c r="Z34" i="26"/>
  <c r="AA34" i="26" s="1"/>
  <c r="W34" i="26"/>
  <c r="Y34" i="26" s="1"/>
  <c r="V34" i="26"/>
  <c r="T34" i="26"/>
  <c r="U34" i="26" s="1"/>
  <c r="Q34" i="26"/>
  <c r="N34" i="26"/>
  <c r="P34" i="26" s="1"/>
  <c r="K34" i="26"/>
  <c r="M34" i="26" s="1"/>
  <c r="J34" i="26"/>
  <c r="Z33" i="26"/>
  <c r="AA33" i="26" s="1"/>
  <c r="Y33" i="26"/>
  <c r="W33" i="26"/>
  <c r="X33" i="26" s="1"/>
  <c r="V33" i="26"/>
  <c r="U33" i="26"/>
  <c r="T33" i="26"/>
  <c r="Q33" i="26"/>
  <c r="R33" i="26" s="1"/>
  <c r="N33" i="26"/>
  <c r="O33" i="26" s="1"/>
  <c r="M33" i="26"/>
  <c r="L33" i="26"/>
  <c r="K33" i="26"/>
  <c r="J33" i="26"/>
  <c r="Z32" i="26"/>
  <c r="W32" i="26"/>
  <c r="X32" i="26" s="1"/>
  <c r="T32" i="26"/>
  <c r="U32" i="26" s="1"/>
  <c r="S32" i="26"/>
  <c r="Q32" i="26"/>
  <c r="R32" i="26" s="1"/>
  <c r="N32" i="26"/>
  <c r="K32" i="26"/>
  <c r="J32" i="26"/>
  <c r="AB31" i="26"/>
  <c r="Z31" i="26"/>
  <c r="AA31" i="26" s="1"/>
  <c r="W31" i="26"/>
  <c r="Y31" i="26" s="1"/>
  <c r="U31" i="26"/>
  <c r="T31" i="26"/>
  <c r="V31" i="26" s="1"/>
  <c r="S31" i="26"/>
  <c r="Q31" i="26"/>
  <c r="R31" i="26" s="1"/>
  <c r="P31" i="26"/>
  <c r="O31" i="26"/>
  <c r="N31" i="26"/>
  <c r="M31" i="26"/>
  <c r="L31" i="26"/>
  <c r="K31" i="26"/>
  <c r="J31" i="26"/>
  <c r="Z30" i="26"/>
  <c r="AA30" i="26" s="1"/>
  <c r="Y30" i="26"/>
  <c r="W30" i="26"/>
  <c r="X30" i="26" s="1"/>
  <c r="T30" i="26"/>
  <c r="U30" i="26" s="1"/>
  <c r="S30" i="26"/>
  <c r="R30" i="26"/>
  <c r="Q30" i="26"/>
  <c r="P30" i="26"/>
  <c r="O30" i="26"/>
  <c r="N30" i="26"/>
  <c r="M30" i="26"/>
  <c r="L30" i="26"/>
  <c r="K30" i="26"/>
  <c r="J30" i="26"/>
  <c r="Z29" i="26"/>
  <c r="AB29" i="26" s="1"/>
  <c r="W29" i="26"/>
  <c r="X29" i="26" s="1"/>
  <c r="V29" i="26"/>
  <c r="U29" i="26"/>
  <c r="T29" i="26"/>
  <c r="Q29" i="26"/>
  <c r="S29" i="26" s="1"/>
  <c r="P29" i="26"/>
  <c r="N29" i="26"/>
  <c r="O29" i="26" s="1"/>
  <c r="K29" i="26"/>
  <c r="J29" i="26"/>
  <c r="Z28" i="26"/>
  <c r="AB28" i="26" s="1"/>
  <c r="W28" i="26"/>
  <c r="X28" i="26" s="1"/>
  <c r="T28" i="26"/>
  <c r="U28" i="26" s="1"/>
  <c r="R28" i="26"/>
  <c r="Q28" i="26"/>
  <c r="S28" i="26" s="1"/>
  <c r="N28" i="26"/>
  <c r="P28" i="26" s="1"/>
  <c r="K28" i="26"/>
  <c r="M28" i="26" s="1"/>
  <c r="J28" i="26"/>
  <c r="AB27" i="26"/>
  <c r="AA27" i="26"/>
  <c r="Z27" i="26"/>
  <c r="Y27" i="26"/>
  <c r="W27" i="26"/>
  <c r="X27" i="26" s="1"/>
  <c r="T27" i="26"/>
  <c r="U27" i="26" s="1"/>
  <c r="S27" i="26"/>
  <c r="R27" i="26"/>
  <c r="Q27" i="26"/>
  <c r="P27" i="26"/>
  <c r="O27" i="26"/>
  <c r="N27" i="26"/>
  <c r="M27" i="26"/>
  <c r="K27" i="26"/>
  <c r="L27" i="26" s="1"/>
  <c r="J27" i="26"/>
  <c r="Z26" i="26"/>
  <c r="AA26" i="26" s="1"/>
  <c r="W26" i="26"/>
  <c r="X26" i="26" s="1"/>
  <c r="T26" i="26"/>
  <c r="Q26" i="26"/>
  <c r="N26" i="26"/>
  <c r="M26" i="26"/>
  <c r="L26" i="26"/>
  <c r="K26" i="26"/>
  <c r="J26" i="26"/>
  <c r="Z25" i="26"/>
  <c r="Y25" i="26"/>
  <c r="W25" i="26"/>
  <c r="X25" i="26" s="1"/>
  <c r="V25" i="26"/>
  <c r="T25" i="26"/>
  <c r="U25" i="26" s="1"/>
  <c r="Q25" i="26"/>
  <c r="R25" i="26" s="1"/>
  <c r="O25" i="26"/>
  <c r="N25" i="26"/>
  <c r="P25" i="26" s="1"/>
  <c r="M25" i="26"/>
  <c r="L25" i="26"/>
  <c r="K25" i="26"/>
  <c r="J25" i="26"/>
  <c r="AB24" i="26"/>
  <c r="Z24" i="26"/>
  <c r="AA24" i="26" s="1"/>
  <c r="W24" i="26"/>
  <c r="X24" i="26" s="1"/>
  <c r="V24" i="26"/>
  <c r="T24" i="26"/>
  <c r="U24" i="26" s="1"/>
  <c r="S24" i="26"/>
  <c r="R24" i="26"/>
  <c r="Q24" i="26"/>
  <c r="P24" i="26"/>
  <c r="O24" i="26"/>
  <c r="N24" i="26"/>
  <c r="K24" i="26"/>
  <c r="M24" i="26" s="1"/>
  <c r="J24" i="26"/>
  <c r="AA23" i="26"/>
  <c r="Z23" i="26"/>
  <c r="AB23" i="26" s="1"/>
  <c r="Y23" i="26"/>
  <c r="X23" i="26"/>
  <c r="W23" i="26"/>
  <c r="V23" i="26"/>
  <c r="U23" i="26"/>
  <c r="T23" i="26"/>
  <c r="Q23" i="26"/>
  <c r="S23" i="26" s="1"/>
  <c r="N23" i="26"/>
  <c r="P23" i="26" s="1"/>
  <c r="K23" i="26"/>
  <c r="M23" i="26" s="1"/>
  <c r="J23" i="26"/>
  <c r="AB21" i="26"/>
  <c r="AA21" i="26"/>
  <c r="Y21" i="26"/>
  <c r="X21" i="26"/>
  <c r="V21" i="26"/>
  <c r="U21" i="26"/>
  <c r="T21" i="26"/>
  <c r="S21" i="26"/>
  <c r="R21" i="26"/>
  <c r="Q21" i="26"/>
  <c r="P21" i="26"/>
  <c r="O21" i="26"/>
  <c r="M21" i="26"/>
  <c r="L21" i="26"/>
  <c r="B20" i="26"/>
  <c r="Z19" i="26"/>
  <c r="Z21" i="26" s="1"/>
  <c r="W19" i="26"/>
  <c r="W21" i="26" s="1"/>
  <c r="T19" i="26"/>
  <c r="Q19" i="26"/>
  <c r="N19" i="26"/>
  <c r="N21" i="26" s="1"/>
  <c r="K19" i="26"/>
  <c r="K21" i="26" s="1"/>
  <c r="A4" i="26"/>
  <c r="A3" i="26"/>
  <c r="B73" i="21"/>
  <c r="CT65" i="21"/>
  <c r="CR65" i="21"/>
  <c r="CS65" i="21" s="1"/>
  <c r="CO65" i="21"/>
  <c r="CQ65" i="21" s="1"/>
  <c r="CL65" i="21"/>
  <c r="CM65" i="21" s="1"/>
  <c r="CI65" i="21"/>
  <c r="CK65" i="21" s="1"/>
  <c r="CF65" i="21"/>
  <c r="CG65" i="21" s="1"/>
  <c r="CE65" i="21"/>
  <c r="CC65" i="21"/>
  <c r="CD65" i="21" s="1"/>
  <c r="CB65" i="21"/>
  <c r="CA65" i="21"/>
  <c r="BZ65" i="21"/>
  <c r="BW65" i="21"/>
  <c r="BY65" i="21" s="1"/>
  <c r="BV65" i="21"/>
  <c r="BT65" i="21"/>
  <c r="BU65" i="21" s="1"/>
  <c r="BS65" i="21"/>
  <c r="BR65" i="21"/>
  <c r="BQ65" i="21"/>
  <c r="BO65" i="21"/>
  <c r="BN65" i="21"/>
  <c r="BP65" i="21" s="1"/>
  <c r="BL65" i="21"/>
  <c r="BK65" i="21"/>
  <c r="BM65" i="21" s="1"/>
  <c r="BH65" i="21"/>
  <c r="BI65" i="21" s="1"/>
  <c r="BG65" i="21"/>
  <c r="BE65" i="21"/>
  <c r="BF65" i="21" s="1"/>
  <c r="BD65" i="21"/>
  <c r="BB65" i="21"/>
  <c r="BC65" i="21" s="1"/>
  <c r="AY65" i="21"/>
  <c r="AZ65" i="21" s="1"/>
  <c r="AX65" i="21"/>
  <c r="AV65" i="21"/>
  <c r="AW65" i="21" s="1"/>
  <c r="AS65" i="21"/>
  <c r="AU65" i="21" s="1"/>
  <c r="AP65" i="21"/>
  <c r="AO65" i="21"/>
  <c r="AN65" i="21"/>
  <c r="AM65" i="21"/>
  <c r="AJ65" i="21"/>
  <c r="AK65" i="21" s="1"/>
  <c r="AI65" i="21"/>
  <c r="AH65" i="21"/>
  <c r="AG65" i="21"/>
  <c r="AF65" i="21"/>
  <c r="AD65" i="21"/>
  <c r="AE65" i="21" s="1"/>
  <c r="AC65" i="21"/>
  <c r="AA65" i="21"/>
  <c r="AB65" i="21" s="1"/>
  <c r="X65" i="21"/>
  <c r="U65" i="21"/>
  <c r="V65" i="21" s="1"/>
  <c r="R65" i="21"/>
  <c r="S65" i="21" s="1"/>
  <c r="O65" i="21"/>
  <c r="N65" i="21"/>
  <c r="L65" i="21"/>
  <c r="M65" i="21" s="1"/>
  <c r="K65" i="21"/>
  <c r="CR64" i="21"/>
  <c r="CT64" i="21" s="1"/>
  <c r="CO64" i="21"/>
  <c r="CP64" i="21" s="1"/>
  <c r="CL64" i="21"/>
  <c r="CJ64" i="21"/>
  <c r="CI64" i="21"/>
  <c r="CK64" i="21" s="1"/>
  <c r="CF64" i="21"/>
  <c r="CH64" i="21" s="1"/>
  <c r="CC64" i="21"/>
  <c r="CE64" i="21" s="1"/>
  <c r="CB64" i="21"/>
  <c r="BZ64" i="21"/>
  <c r="CA64" i="21" s="1"/>
  <c r="BX64" i="21"/>
  <c r="BW64" i="21"/>
  <c r="BY64" i="21" s="1"/>
  <c r="BT64" i="21"/>
  <c r="BS64" i="21"/>
  <c r="BR64" i="21"/>
  <c r="BQ64" i="21"/>
  <c r="BN64" i="21"/>
  <c r="BP64" i="21" s="1"/>
  <c r="BK64" i="21"/>
  <c r="BM64" i="21" s="1"/>
  <c r="BJ64" i="21"/>
  <c r="BH64" i="21"/>
  <c r="BI64" i="21" s="1"/>
  <c r="BE64" i="21"/>
  <c r="BG64" i="21" s="1"/>
  <c r="BD64" i="21"/>
  <c r="BC64" i="21"/>
  <c r="BB64" i="21"/>
  <c r="AY64" i="21"/>
  <c r="BA64" i="21" s="1"/>
  <c r="AX64" i="21"/>
  <c r="AW64" i="21"/>
  <c r="AV64" i="21"/>
  <c r="AS64" i="21"/>
  <c r="AP64" i="21"/>
  <c r="AQ64" i="21" s="1"/>
  <c r="AN64" i="21"/>
  <c r="AM64" i="21"/>
  <c r="AO64" i="21" s="1"/>
  <c r="AL64" i="21"/>
  <c r="AJ64" i="21"/>
  <c r="AK64" i="21" s="1"/>
  <c r="AH64" i="21"/>
  <c r="AG64" i="21"/>
  <c r="AI64" i="21" s="1"/>
  <c r="AD64" i="21"/>
  <c r="AF64" i="21" s="1"/>
  <c r="AA64" i="21"/>
  <c r="AC64" i="21" s="1"/>
  <c r="X64" i="21"/>
  <c r="Z64" i="21" s="1"/>
  <c r="U64" i="21"/>
  <c r="V64" i="21" s="1"/>
  <c r="T64" i="21"/>
  <c r="R64" i="21"/>
  <c r="S64" i="21" s="1"/>
  <c r="O64" i="21"/>
  <c r="Q64" i="21" s="1"/>
  <c r="L64" i="21"/>
  <c r="N64" i="21" s="1"/>
  <c r="K64" i="21"/>
  <c r="CT63" i="21"/>
  <c r="CR63" i="21"/>
  <c r="CS63" i="21" s="1"/>
  <c r="CQ63" i="21"/>
  <c r="CP63" i="21"/>
  <c r="CO63" i="21"/>
  <c r="CL63" i="21"/>
  <c r="CN63" i="21" s="1"/>
  <c r="CI63" i="21"/>
  <c r="CK63" i="21" s="1"/>
  <c r="CF63" i="21"/>
  <c r="CG63" i="21" s="1"/>
  <c r="CE63" i="21"/>
  <c r="CD63" i="21"/>
  <c r="CC63" i="21"/>
  <c r="BZ63" i="21"/>
  <c r="BW63" i="21"/>
  <c r="BY63" i="21" s="1"/>
  <c r="BT63" i="21"/>
  <c r="BV63" i="21" s="1"/>
  <c r="BS63" i="21"/>
  <c r="BR63" i="21"/>
  <c r="BQ63" i="21"/>
  <c r="BN63" i="21"/>
  <c r="BM63" i="21"/>
  <c r="BL63" i="21"/>
  <c r="BK63" i="21"/>
  <c r="BH63" i="21"/>
  <c r="BI63" i="21" s="1"/>
  <c r="BG63" i="21"/>
  <c r="BF63" i="21"/>
  <c r="BE63" i="21"/>
  <c r="BB63" i="21"/>
  <c r="AY63" i="21"/>
  <c r="BA63" i="21" s="1"/>
  <c r="AX63" i="21"/>
  <c r="AW63" i="21"/>
  <c r="AV63" i="21"/>
  <c r="AU63" i="21"/>
  <c r="AT63" i="21"/>
  <c r="AS63" i="21"/>
  <c r="AP63" i="21"/>
  <c r="AM63" i="21"/>
  <c r="AN63" i="21" s="1"/>
  <c r="AL63" i="21"/>
  <c r="AK63" i="21"/>
  <c r="AJ63" i="21"/>
  <c r="AI63" i="21"/>
  <c r="AH63" i="21"/>
  <c r="AG63" i="21"/>
  <c r="AD63" i="21"/>
  <c r="AA63" i="21"/>
  <c r="AC63" i="21" s="1"/>
  <c r="X63" i="21"/>
  <c r="Z63" i="21" s="1"/>
  <c r="W63" i="21"/>
  <c r="V63" i="21"/>
  <c r="U63" i="21"/>
  <c r="R63" i="21"/>
  <c r="O63" i="21"/>
  <c r="Q63" i="21" s="1"/>
  <c r="L63" i="21"/>
  <c r="N63" i="21" s="1"/>
  <c r="K63" i="21"/>
  <c r="CR62" i="21"/>
  <c r="CO62" i="21"/>
  <c r="CN62" i="21"/>
  <c r="CM62" i="21"/>
  <c r="CL62" i="21"/>
  <c r="CI62" i="21"/>
  <c r="CK62" i="21" s="1"/>
  <c r="CF62" i="21"/>
  <c r="CG62" i="21" s="1"/>
  <c r="CE62" i="21"/>
  <c r="CC62" i="21"/>
  <c r="CD62" i="21" s="1"/>
  <c r="BZ62" i="21"/>
  <c r="CB62" i="21" s="1"/>
  <c r="BY62" i="21"/>
  <c r="BX62" i="21"/>
  <c r="BW62" i="21"/>
  <c r="BV62" i="21"/>
  <c r="BT62" i="21"/>
  <c r="BU62" i="21" s="1"/>
  <c r="BS62" i="21"/>
  <c r="BR62" i="21"/>
  <c r="BQ62" i="21"/>
  <c r="BN62" i="21"/>
  <c r="BP62" i="21" s="1"/>
  <c r="BM62" i="21"/>
  <c r="BL62" i="21"/>
  <c r="BK62" i="21"/>
  <c r="BJ62" i="21"/>
  <c r="BH62" i="21"/>
  <c r="BI62" i="21" s="1"/>
  <c r="BE62" i="21"/>
  <c r="BB62" i="21"/>
  <c r="AY62" i="21"/>
  <c r="BA62" i="21" s="1"/>
  <c r="AV62" i="21"/>
  <c r="AW62" i="21" s="1"/>
  <c r="AU62" i="21"/>
  <c r="AS62" i="21"/>
  <c r="AT62" i="21" s="1"/>
  <c r="AR62" i="21"/>
  <c r="AP62" i="21"/>
  <c r="AQ62" i="21" s="1"/>
  <c r="AM62" i="21"/>
  <c r="AN62" i="21" s="1"/>
  <c r="AJ62" i="21"/>
  <c r="AK62" i="21" s="1"/>
  <c r="AI62" i="21"/>
  <c r="AH62" i="21"/>
  <c r="AG62" i="21"/>
  <c r="AF62" i="21"/>
  <c r="AE62" i="21"/>
  <c r="AD62" i="21"/>
  <c r="AB62" i="21"/>
  <c r="AA62" i="21"/>
  <c r="AC62" i="21" s="1"/>
  <c r="X62" i="21"/>
  <c r="Y62" i="21" s="1"/>
  <c r="U62" i="21"/>
  <c r="V62" i="21" s="1"/>
  <c r="R62" i="21"/>
  <c r="O62" i="21"/>
  <c r="L62" i="21"/>
  <c r="M62" i="21" s="1"/>
  <c r="K62" i="21"/>
  <c r="CR61" i="21"/>
  <c r="CT61" i="21" s="1"/>
  <c r="CO61" i="21"/>
  <c r="CL61" i="21"/>
  <c r="CI61" i="21"/>
  <c r="CK61" i="21" s="1"/>
  <c r="CF61" i="21"/>
  <c r="CH61" i="21" s="1"/>
  <c r="CE61" i="21"/>
  <c r="CC61" i="21"/>
  <c r="CD61" i="21" s="1"/>
  <c r="CB61" i="21"/>
  <c r="BZ61" i="21"/>
  <c r="CA61" i="21" s="1"/>
  <c r="BW61" i="21"/>
  <c r="BY61" i="21" s="1"/>
  <c r="BT61" i="21"/>
  <c r="BU61" i="21" s="1"/>
  <c r="BS61" i="21"/>
  <c r="BR61" i="21"/>
  <c r="BQ61" i="21"/>
  <c r="BP61" i="21"/>
  <c r="BO61" i="21"/>
  <c r="BN61" i="21"/>
  <c r="BK61" i="21"/>
  <c r="BH61" i="21"/>
  <c r="BI61" i="21" s="1"/>
  <c r="BE61" i="21"/>
  <c r="BG61" i="21" s="1"/>
  <c r="BB61" i="21"/>
  <c r="AY61" i="21"/>
  <c r="BA61" i="21" s="1"/>
  <c r="AX61" i="21"/>
  <c r="AW61" i="21"/>
  <c r="AV61" i="21"/>
  <c r="AS61" i="21"/>
  <c r="AT61" i="21" s="1"/>
  <c r="AR61" i="21"/>
  <c r="AP61" i="21"/>
  <c r="AQ61" i="21" s="1"/>
  <c r="AN61" i="21"/>
  <c r="AM61" i="21"/>
  <c r="AO61" i="21" s="1"/>
  <c r="AJ61" i="21"/>
  <c r="AL61" i="21" s="1"/>
  <c r="AI61" i="21"/>
  <c r="AH61" i="21"/>
  <c r="AG61" i="21"/>
  <c r="AF61" i="21"/>
  <c r="AE61" i="21"/>
  <c r="AD61" i="21"/>
  <c r="AA61" i="21"/>
  <c r="X61" i="21"/>
  <c r="U61" i="21"/>
  <c r="W61" i="21" s="1"/>
  <c r="T61" i="21"/>
  <c r="S61" i="21"/>
  <c r="R61" i="21"/>
  <c r="O61" i="21"/>
  <c r="Q61" i="21" s="1"/>
  <c r="N61" i="21"/>
  <c r="L61" i="21"/>
  <c r="M61" i="21" s="1"/>
  <c r="K61" i="21"/>
  <c r="CR60" i="21"/>
  <c r="CT60" i="21" s="1"/>
  <c r="CQ60" i="21"/>
  <c r="CP60" i="21"/>
  <c r="CO60" i="21"/>
  <c r="CL60" i="21"/>
  <c r="CI60" i="21"/>
  <c r="CF60" i="21"/>
  <c r="CH60" i="21" s="1"/>
  <c r="CE60" i="21"/>
  <c r="CD60" i="21"/>
  <c r="CC60" i="21"/>
  <c r="BZ60" i="21"/>
  <c r="BW60" i="21"/>
  <c r="BT60" i="21"/>
  <c r="BU60" i="21" s="1"/>
  <c r="BS60" i="21"/>
  <c r="BR60" i="21"/>
  <c r="BQ60" i="21"/>
  <c r="BN60" i="21"/>
  <c r="BK60" i="21"/>
  <c r="BH60" i="21"/>
  <c r="BJ60" i="21" s="1"/>
  <c r="BG60" i="21"/>
  <c r="BF60" i="21"/>
  <c r="BE60" i="21"/>
  <c r="BB60" i="21"/>
  <c r="AY60" i="21"/>
  <c r="AV60" i="21"/>
  <c r="AX60" i="21" s="1"/>
  <c r="AU60" i="21"/>
  <c r="AT60" i="21"/>
  <c r="AS60" i="21"/>
  <c r="AP60" i="21"/>
  <c r="AM60" i="21"/>
  <c r="AJ60" i="21"/>
  <c r="AK60" i="21" s="1"/>
  <c r="AI60" i="21"/>
  <c r="AH60" i="21"/>
  <c r="AG60" i="21"/>
  <c r="AD60" i="21"/>
  <c r="AA60" i="21"/>
  <c r="X60" i="21"/>
  <c r="Y60" i="21" s="1"/>
  <c r="W60" i="21"/>
  <c r="V60" i="21"/>
  <c r="U60" i="21"/>
  <c r="R60" i="21"/>
  <c r="O60" i="21"/>
  <c r="L60" i="21"/>
  <c r="N60" i="21" s="1"/>
  <c r="K60" i="21"/>
  <c r="CR59" i="21"/>
  <c r="CS59" i="21" s="1"/>
  <c r="CO59" i="21"/>
  <c r="CL59" i="21"/>
  <c r="CI59" i="21"/>
  <c r="CK59" i="21" s="1"/>
  <c r="CH59" i="21"/>
  <c r="CF59" i="21"/>
  <c r="CG59" i="21" s="1"/>
  <c r="CE59" i="21"/>
  <c r="CC59" i="21"/>
  <c r="CD59" i="21" s="1"/>
  <c r="CB59" i="21"/>
  <c r="BZ59" i="21"/>
  <c r="CA59" i="21" s="1"/>
  <c r="BW59" i="21"/>
  <c r="BY59" i="21" s="1"/>
  <c r="BT59" i="21"/>
  <c r="BU59" i="21" s="1"/>
  <c r="BS59" i="21"/>
  <c r="BR59" i="21"/>
  <c r="BQ59" i="21"/>
  <c r="BP59" i="21"/>
  <c r="BO59" i="21"/>
  <c r="BN59" i="21"/>
  <c r="BK59" i="21"/>
  <c r="BM59" i="21" s="1"/>
  <c r="BH59" i="21"/>
  <c r="BI59" i="21" s="1"/>
  <c r="BE59" i="21"/>
  <c r="BF59" i="21" s="1"/>
  <c r="BB59" i="21"/>
  <c r="AY59" i="21"/>
  <c r="AV59" i="21"/>
  <c r="AX59" i="21" s="1"/>
  <c r="AS59" i="21"/>
  <c r="AT59" i="21" s="1"/>
  <c r="AP59" i="21"/>
  <c r="AM59" i="21"/>
  <c r="AL59" i="21"/>
  <c r="AK59" i="21"/>
  <c r="AJ59" i="21"/>
  <c r="AG59" i="21"/>
  <c r="AI59" i="21" s="1"/>
  <c r="AD59" i="21"/>
  <c r="AA59" i="21"/>
  <c r="X59" i="21"/>
  <c r="Z59" i="21" s="1"/>
  <c r="U59" i="21"/>
  <c r="W59" i="21" s="1"/>
  <c r="R59" i="21"/>
  <c r="O59" i="21"/>
  <c r="L59" i="21"/>
  <c r="N59" i="21" s="1"/>
  <c r="K59" i="21"/>
  <c r="CT58" i="21"/>
  <c r="CS58" i="21"/>
  <c r="CR58" i="21"/>
  <c r="CQ58" i="21"/>
  <c r="CP58" i="21"/>
  <c r="CO58" i="21"/>
  <c r="CM58" i="21"/>
  <c r="CL58" i="21"/>
  <c r="CN58" i="21" s="1"/>
  <c r="CI58" i="21"/>
  <c r="CJ58" i="21" s="1"/>
  <c r="CH58" i="21"/>
  <c r="CG58" i="21"/>
  <c r="CF58" i="21"/>
  <c r="CE58" i="21"/>
  <c r="CD58" i="21"/>
  <c r="CC58" i="21"/>
  <c r="CA58" i="21"/>
  <c r="BZ58" i="21"/>
  <c r="CB58" i="21" s="1"/>
  <c r="BW58" i="21"/>
  <c r="BY58" i="21" s="1"/>
  <c r="BV58" i="21"/>
  <c r="BU58" i="21"/>
  <c r="BT58" i="21"/>
  <c r="BS58" i="21"/>
  <c r="BR58" i="21"/>
  <c r="BQ58" i="21"/>
  <c r="BN58" i="21"/>
  <c r="BP58" i="21" s="1"/>
  <c r="BM58" i="21"/>
  <c r="BL58" i="21"/>
  <c r="BK58" i="21"/>
  <c r="BJ58" i="21"/>
  <c r="BI58" i="21"/>
  <c r="BH58" i="21"/>
  <c r="BG58" i="21"/>
  <c r="BF58" i="21"/>
  <c r="BE58" i="21"/>
  <c r="BB58" i="21"/>
  <c r="BD58" i="21" s="1"/>
  <c r="BA58" i="21"/>
  <c r="AZ58" i="21"/>
  <c r="AY58" i="21"/>
  <c r="AX58" i="21"/>
  <c r="AW58" i="21"/>
  <c r="AV58" i="21"/>
  <c r="AU58" i="21"/>
  <c r="AT58" i="21"/>
  <c r="AS58" i="21"/>
  <c r="AP58" i="21"/>
  <c r="AR58" i="21" s="1"/>
  <c r="AO58" i="21"/>
  <c r="AN58" i="21"/>
  <c r="AM58" i="21"/>
  <c r="AL58" i="21"/>
  <c r="AK58" i="21"/>
  <c r="AJ58" i="21"/>
  <c r="AI58" i="21"/>
  <c r="AH58" i="21"/>
  <c r="AG58" i="21"/>
  <c r="AD58" i="21"/>
  <c r="AF58" i="21" s="1"/>
  <c r="AA58" i="21"/>
  <c r="AB58" i="21" s="1"/>
  <c r="Z58" i="21"/>
  <c r="Y58" i="21"/>
  <c r="X58" i="21"/>
  <c r="W58" i="21"/>
  <c r="V58" i="21"/>
  <c r="U58" i="21"/>
  <c r="R58" i="21"/>
  <c r="T58" i="21" s="1"/>
  <c r="O58" i="21"/>
  <c r="Q58" i="21" s="1"/>
  <c r="N58" i="21"/>
  <c r="M58" i="21"/>
  <c r="L58" i="21"/>
  <c r="K58" i="21"/>
  <c r="CR57" i="21"/>
  <c r="CO57" i="21"/>
  <c r="CL57" i="21"/>
  <c r="CI57" i="21"/>
  <c r="CF57" i="21"/>
  <c r="CC57" i="21"/>
  <c r="BZ57" i="21"/>
  <c r="BW57" i="21"/>
  <c r="BT57" i="21"/>
  <c r="BQ57" i="21"/>
  <c r="BN57" i="21"/>
  <c r="BK57" i="21"/>
  <c r="BH57" i="21"/>
  <c r="BE57" i="21"/>
  <c r="BB57" i="21"/>
  <c r="AY57" i="21"/>
  <c r="AV57" i="21"/>
  <c r="AS57" i="21"/>
  <c r="AP57" i="21"/>
  <c r="AM57" i="21"/>
  <c r="AJ57" i="21"/>
  <c r="AG57" i="21"/>
  <c r="AD57" i="21"/>
  <c r="AA57" i="21"/>
  <c r="X57" i="21"/>
  <c r="U57" i="21"/>
  <c r="R57" i="21"/>
  <c r="O57" i="21"/>
  <c r="L57" i="21"/>
  <c r="CX56" i="21"/>
  <c r="B54" i="21"/>
  <c r="M48" i="21"/>
  <c r="L48" i="21"/>
  <c r="K48" i="21"/>
  <c r="K47" i="21"/>
  <c r="K46" i="21"/>
  <c r="K45" i="21"/>
  <c r="M45" i="21" s="1"/>
  <c r="K44" i="21"/>
  <c r="M44" i="21" s="1"/>
  <c r="K43" i="21"/>
  <c r="K42" i="21"/>
  <c r="M41" i="21"/>
  <c r="L41" i="21"/>
  <c r="K41" i="21"/>
  <c r="K40" i="21"/>
  <c r="M40" i="21" s="1"/>
  <c r="K39" i="21"/>
  <c r="K38" i="21"/>
  <c r="K37" i="21"/>
  <c r="M37" i="21" s="1"/>
  <c r="M36" i="21"/>
  <c r="L36" i="21"/>
  <c r="K36" i="21"/>
  <c r="B36" i="21"/>
  <c r="M35" i="21"/>
  <c r="L35" i="21"/>
  <c r="K35" i="21"/>
  <c r="K34" i="21"/>
  <c r="M34" i="21" s="1"/>
  <c r="K33" i="21"/>
  <c r="M33" i="21" s="1"/>
  <c r="M32" i="21"/>
  <c r="L32" i="21"/>
  <c r="K32" i="21"/>
  <c r="J32" i="21"/>
  <c r="M31" i="21"/>
  <c r="K31" i="21"/>
  <c r="L31" i="21" s="1"/>
  <c r="J31" i="21"/>
  <c r="K30" i="21"/>
  <c r="M30" i="21" s="1"/>
  <c r="J30" i="21"/>
  <c r="M29" i="21"/>
  <c r="L29" i="21"/>
  <c r="K29" i="21"/>
  <c r="M28" i="21"/>
  <c r="L28" i="21"/>
  <c r="K28" i="21"/>
  <c r="K27" i="21"/>
  <c r="M27" i="21" s="1"/>
  <c r="J27" i="21"/>
  <c r="K26" i="21"/>
  <c r="L26" i="21" s="1"/>
  <c r="J26" i="21"/>
  <c r="K25" i="21"/>
  <c r="J25" i="21"/>
  <c r="M24" i="21"/>
  <c r="L24" i="21"/>
  <c r="K24" i="21"/>
  <c r="J24" i="21"/>
  <c r="K23" i="21"/>
  <c r="M23" i="21" s="1"/>
  <c r="J23" i="21"/>
  <c r="K22" i="21"/>
  <c r="J22" i="21"/>
  <c r="M21" i="21"/>
  <c r="L21" i="21"/>
  <c r="K21" i="21"/>
  <c r="J21" i="21"/>
  <c r="A4" i="21"/>
  <c r="A3" i="21"/>
  <c r="B18" i="21" s="1"/>
  <c r="BD60" i="21" l="1"/>
  <c r="BC60" i="21"/>
  <c r="CN60" i="21"/>
  <c r="CM60" i="21"/>
  <c r="BS60" i="23"/>
  <c r="BR60" i="23"/>
  <c r="BL199" i="23"/>
  <c r="BM199" i="23"/>
  <c r="V59" i="21"/>
  <c r="CJ59" i="21"/>
  <c r="BP63" i="21"/>
  <c r="BO63" i="21"/>
  <c r="Y64" i="21"/>
  <c r="S44" i="26"/>
  <c r="L23" i="23"/>
  <c r="CN60" i="23"/>
  <c r="CM60" i="23"/>
  <c r="AI63" i="23"/>
  <c r="AU67" i="23"/>
  <c r="AT67" i="23"/>
  <c r="AB126" i="23"/>
  <c r="BU132" i="23"/>
  <c r="BV193" i="23"/>
  <c r="BU193" i="23"/>
  <c r="CJ195" i="23"/>
  <c r="V197" i="23"/>
  <c r="V44" i="9"/>
  <c r="M43" i="21"/>
  <c r="L43" i="21"/>
  <c r="AC58" i="21"/>
  <c r="BC58" i="21"/>
  <c r="BG59" i="21"/>
  <c r="AL60" i="21"/>
  <c r="BV60" i="21"/>
  <c r="AK61" i="21"/>
  <c r="CG61" i="21"/>
  <c r="Y63" i="21"/>
  <c r="P26" i="26"/>
  <c r="O26" i="26"/>
  <c r="AB34" i="26"/>
  <c r="M47" i="26"/>
  <c r="L47" i="26"/>
  <c r="V51" i="26"/>
  <c r="M45" i="23"/>
  <c r="L45" i="23"/>
  <c r="AZ61" i="23"/>
  <c r="BJ65" i="23"/>
  <c r="BI65" i="23"/>
  <c r="AC67" i="23"/>
  <c r="M110" i="23"/>
  <c r="AI194" i="23"/>
  <c r="AH194" i="23"/>
  <c r="BM196" i="23"/>
  <c r="BL196" i="23"/>
  <c r="M55" i="9"/>
  <c r="M22" i="21"/>
  <c r="L22" i="21"/>
  <c r="L37" i="21"/>
  <c r="CN59" i="21"/>
  <c r="CM59" i="21"/>
  <c r="AO60" i="21"/>
  <c r="AN60" i="21"/>
  <c r="V61" i="21"/>
  <c r="T62" i="21"/>
  <c r="S62" i="21"/>
  <c r="BO62" i="21"/>
  <c r="BD63" i="21"/>
  <c r="BC63" i="21"/>
  <c r="AL65" i="21"/>
  <c r="L23" i="26"/>
  <c r="AA28" i="26"/>
  <c r="V44" i="26"/>
  <c r="S60" i="23"/>
  <c r="T60" i="23"/>
  <c r="CG63" i="23"/>
  <c r="N65" i="23"/>
  <c r="BS128" i="23"/>
  <c r="BR128" i="23"/>
  <c r="AI129" i="23"/>
  <c r="AH129" i="23"/>
  <c r="BM131" i="23"/>
  <c r="BL131" i="23"/>
  <c r="CM133" i="23"/>
  <c r="M160" i="23"/>
  <c r="L160" i="23"/>
  <c r="AB43" i="9"/>
  <c r="AA43" i="9"/>
  <c r="AE58" i="21"/>
  <c r="Y59" i="21"/>
  <c r="CQ59" i="21"/>
  <c r="CP59" i="21"/>
  <c r="CB60" i="21"/>
  <c r="CA60" i="21"/>
  <c r="BF61" i="21"/>
  <c r="AO63" i="21"/>
  <c r="AU64" i="21"/>
  <c r="AT64" i="21"/>
  <c r="CQ64" i="21"/>
  <c r="CJ65" i="21"/>
  <c r="S25" i="26"/>
  <c r="L34" i="26"/>
  <c r="X49" i="26"/>
  <c r="AN61" i="23"/>
  <c r="CP62" i="23"/>
  <c r="BP65" i="23"/>
  <c r="BO65" i="23"/>
  <c r="AI67" i="23"/>
  <c r="AH67" i="23"/>
  <c r="P126" i="23"/>
  <c r="BU133" i="23"/>
  <c r="BM67" i="23"/>
  <c r="BL67" i="23"/>
  <c r="CQ129" i="23"/>
  <c r="CP129" i="23"/>
  <c r="AH198" i="23"/>
  <c r="AI198" i="23"/>
  <c r="CA62" i="21"/>
  <c r="AB37" i="26"/>
  <c r="M159" i="23"/>
  <c r="L159" i="23"/>
  <c r="BA65" i="21"/>
  <c r="L33" i="21"/>
  <c r="AR64" i="21"/>
  <c r="BM65" i="23"/>
  <c r="BL65" i="23"/>
  <c r="M111" i="23"/>
  <c r="L111" i="23"/>
  <c r="BD133" i="23"/>
  <c r="BC133" i="23"/>
  <c r="H1" i="11"/>
  <c r="AR60" i="21"/>
  <c r="AQ60" i="21"/>
  <c r="U45" i="26"/>
  <c r="V45" i="26"/>
  <c r="BF60" i="23"/>
  <c r="BG60" i="23"/>
  <c r="M26" i="21"/>
  <c r="L28" i="26"/>
  <c r="BY62" i="23"/>
  <c r="L102" i="23"/>
  <c r="AI195" i="23"/>
  <c r="L23" i="21"/>
  <c r="M39" i="21"/>
  <c r="L39" i="21"/>
  <c r="Z60" i="21"/>
  <c r="L42" i="23"/>
  <c r="B1" i="11"/>
  <c r="AN1" i="11"/>
  <c r="U1" i="11"/>
  <c r="L45" i="21"/>
  <c r="BM60" i="21"/>
  <c r="BL60" i="21"/>
  <c r="L39" i="26"/>
  <c r="V42" i="26"/>
  <c r="U42" i="26"/>
  <c r="R47" i="26"/>
  <c r="M49" i="26"/>
  <c r="M62" i="23"/>
  <c r="CA62" i="23"/>
  <c r="BF192" i="23"/>
  <c r="P64" i="21"/>
  <c r="S34" i="26"/>
  <c r="R34" i="26"/>
  <c r="CB127" i="23"/>
  <c r="CA127" i="23"/>
  <c r="CM194" i="23"/>
  <c r="P169" i="9"/>
  <c r="O169" i="9"/>
  <c r="CQ62" i="21"/>
  <c r="CP62" i="21"/>
  <c r="BV64" i="21"/>
  <c r="BU64" i="21"/>
  <c r="AI60" i="23"/>
  <c r="AH60" i="23"/>
  <c r="M115" i="23"/>
  <c r="L115" i="23"/>
  <c r="AK197" i="23"/>
  <c r="AL197" i="23"/>
  <c r="V56" i="9"/>
  <c r="U56" i="9"/>
  <c r="CS62" i="21"/>
  <c r="CT62" i="21"/>
  <c r="Y28" i="26"/>
  <c r="M32" i="26"/>
  <c r="L32" i="26"/>
  <c r="X38" i="26"/>
  <c r="Y38" i="26"/>
  <c r="L31" i="23"/>
  <c r="S63" i="23"/>
  <c r="AR65" i="23"/>
  <c r="AQ65" i="23"/>
  <c r="N128" i="23"/>
  <c r="M128" i="23"/>
  <c r="M168" i="23"/>
  <c r="AF196" i="23"/>
  <c r="AE196" i="23"/>
  <c r="Y56" i="9"/>
  <c r="X56" i="9"/>
  <c r="U63" i="9"/>
  <c r="AO59" i="21"/>
  <c r="AN59" i="21"/>
  <c r="BF64" i="21"/>
  <c r="T65" i="21"/>
  <c r="X35" i="26"/>
  <c r="L36" i="23"/>
  <c r="M36" i="23"/>
  <c r="Q60" i="23"/>
  <c r="BA60" i="23"/>
  <c r="CM62" i="23"/>
  <c r="CE66" i="23"/>
  <c r="AZ127" i="23"/>
  <c r="BA127" i="23"/>
  <c r="AF129" i="23"/>
  <c r="AE129" i="23"/>
  <c r="BY130" i="23"/>
  <c r="BX130" i="23"/>
  <c r="BY132" i="23"/>
  <c r="BX132" i="23"/>
  <c r="AZ133" i="23"/>
  <c r="M155" i="23"/>
  <c r="AW195" i="23"/>
  <c r="AX195" i="23"/>
  <c r="Q196" i="23"/>
  <c r="AC199" i="23"/>
  <c r="Y43" i="9"/>
  <c r="Y59" i="9"/>
  <c r="X59" i="9"/>
  <c r="Y189" i="9"/>
  <c r="X189" i="9"/>
  <c r="AR59" i="21"/>
  <c r="AQ59" i="21"/>
  <c r="R41" i="26"/>
  <c r="S45" i="26"/>
  <c r="BD60" i="23"/>
  <c r="BC60" i="23"/>
  <c r="BS63" i="23"/>
  <c r="V47" i="9"/>
  <c r="U47" i="9"/>
  <c r="S184" i="9"/>
  <c r="R184" i="9"/>
  <c r="L44" i="21"/>
  <c r="BJ59" i="21"/>
  <c r="CH63" i="21"/>
  <c r="AB64" i="21"/>
  <c r="U26" i="26"/>
  <c r="V26" i="26"/>
  <c r="AA29" i="26"/>
  <c r="M41" i="23"/>
  <c r="L41" i="23"/>
  <c r="AN60" i="23"/>
  <c r="AO60" i="23"/>
  <c r="BD63" i="23"/>
  <c r="CJ64" i="23"/>
  <c r="M93" i="23"/>
  <c r="L93" i="23"/>
  <c r="V133" i="23"/>
  <c r="AU59" i="21"/>
  <c r="CT59" i="21"/>
  <c r="BV61" i="21"/>
  <c r="W62" i="21"/>
  <c r="CJ63" i="21"/>
  <c r="CS64" i="21"/>
  <c r="Y65" i="21"/>
  <c r="Z65" i="21"/>
  <c r="L29" i="26"/>
  <c r="M29" i="26"/>
  <c r="O34" i="26"/>
  <c r="X40" i="26"/>
  <c r="AC62" i="23"/>
  <c r="BV127" i="23"/>
  <c r="M131" i="23"/>
  <c r="BP131" i="23"/>
  <c r="BP198" i="23"/>
  <c r="S177" i="9"/>
  <c r="AC60" i="21"/>
  <c r="AB60" i="21"/>
  <c r="CJ62" i="21"/>
  <c r="AR65" i="21"/>
  <c r="AQ65" i="21"/>
  <c r="AU62" i="23"/>
  <c r="AT62" i="23"/>
  <c r="CN64" i="23"/>
  <c r="CN66" i="23"/>
  <c r="CM66" i="23"/>
  <c r="BC67" i="23"/>
  <c r="CM67" i="23"/>
  <c r="W128" i="23"/>
  <c r="V128" i="23"/>
  <c r="AB130" i="23"/>
  <c r="Q132" i="23"/>
  <c r="P132" i="23"/>
  <c r="BU194" i="23"/>
  <c r="BS198" i="23"/>
  <c r="BR198" i="23"/>
  <c r="L27" i="21"/>
  <c r="L40" i="21"/>
  <c r="M59" i="21"/>
  <c r="AW59" i="21"/>
  <c r="O28" i="26"/>
  <c r="X31" i="26"/>
  <c r="L40" i="26"/>
  <c r="Y41" i="26"/>
  <c r="X41" i="26"/>
  <c r="P48" i="26"/>
  <c r="BL60" i="23"/>
  <c r="BM60" i="23"/>
  <c r="AC61" i="23"/>
  <c r="AB61" i="23"/>
  <c r="BL62" i="23"/>
  <c r="CE62" i="23"/>
  <c r="CD62" i="23"/>
  <c r="S64" i="23"/>
  <c r="BA65" i="23"/>
  <c r="AZ65" i="23"/>
  <c r="BY67" i="23"/>
  <c r="BI127" i="23"/>
  <c r="CK129" i="23"/>
  <c r="Y68" i="9"/>
  <c r="X68" i="9"/>
  <c r="S170" i="9"/>
  <c r="R170" i="9"/>
  <c r="U179" i="9"/>
  <c r="V179" i="9"/>
  <c r="M46" i="21"/>
  <c r="L46" i="21"/>
  <c r="BX58" i="21"/>
  <c r="CK58" i="21"/>
  <c r="AH59" i="21"/>
  <c r="M60" i="21"/>
  <c r="AW60" i="21"/>
  <c r="CG60" i="21"/>
  <c r="AU61" i="21"/>
  <c r="BM61" i="21"/>
  <c r="BL61" i="21"/>
  <c r="CS61" i="21"/>
  <c r="AO62" i="21"/>
  <c r="T63" i="21"/>
  <c r="S63" i="21"/>
  <c r="BJ63" i="21"/>
  <c r="BX63" i="21"/>
  <c r="CM63" i="21"/>
  <c r="AZ64" i="21"/>
  <c r="CG64" i="21"/>
  <c r="AT65" i="21"/>
  <c r="CP65" i="21"/>
  <c r="AB25" i="26"/>
  <c r="AA25" i="26"/>
  <c r="AB26" i="26"/>
  <c r="V27" i="26"/>
  <c r="Y32" i="26"/>
  <c r="R35" i="26"/>
  <c r="S35" i="26"/>
  <c r="R38" i="26"/>
  <c r="AB40" i="26"/>
  <c r="U47" i="26"/>
  <c r="P49" i="26"/>
  <c r="M38" i="23"/>
  <c r="AF61" i="23"/>
  <c r="AE61" i="23"/>
  <c r="BX61" i="23"/>
  <c r="AW62" i="23"/>
  <c r="AH66" i="23"/>
  <c r="BV66" i="23"/>
  <c r="BU66" i="23"/>
  <c r="CQ66" i="23"/>
  <c r="AN67" i="23"/>
  <c r="AO126" i="23"/>
  <c r="AN126" i="23"/>
  <c r="BR126" i="23"/>
  <c r="AR128" i="23"/>
  <c r="AQ128" i="23"/>
  <c r="BY129" i="23"/>
  <c r="P130" i="23"/>
  <c r="AF130" i="23"/>
  <c r="AE130" i="23"/>
  <c r="CK130" i="23"/>
  <c r="CJ130" i="23"/>
  <c r="AH131" i="23"/>
  <c r="AI131" i="23"/>
  <c r="CH132" i="23"/>
  <c r="CG132" i="23"/>
  <c r="BI194" i="23"/>
  <c r="BY194" i="23"/>
  <c r="BX194" i="23"/>
  <c r="BI195" i="23"/>
  <c r="BJ195" i="23"/>
  <c r="Q197" i="23"/>
  <c r="P197" i="23"/>
  <c r="M51" i="9"/>
  <c r="L51" i="9"/>
  <c r="P59" i="9"/>
  <c r="O59" i="9"/>
  <c r="AA67" i="9"/>
  <c r="AA68" i="9"/>
  <c r="AB68" i="9"/>
  <c r="L122" i="9"/>
  <c r="L124" i="9"/>
  <c r="M124" i="9"/>
  <c r="V166" i="9"/>
  <c r="U166" i="9"/>
  <c r="Y185" i="9"/>
  <c r="X185" i="9"/>
  <c r="V187" i="9"/>
  <c r="U187" i="9"/>
  <c r="T60" i="21"/>
  <c r="S60" i="21"/>
  <c r="M49" i="23"/>
  <c r="L49" i="23"/>
  <c r="BS64" i="23"/>
  <c r="BR64" i="23"/>
  <c r="BG126" i="23"/>
  <c r="BF126" i="23"/>
  <c r="BD130" i="23"/>
  <c r="BC130" i="23"/>
  <c r="CG192" i="23"/>
  <c r="CH192" i="23"/>
  <c r="S48" i="9"/>
  <c r="R48" i="9"/>
  <c r="M25" i="21"/>
  <c r="L25" i="21"/>
  <c r="BO58" i="21"/>
  <c r="AZ63" i="21"/>
  <c r="L35" i="23"/>
  <c r="M35" i="23"/>
  <c r="BP67" i="23"/>
  <c r="BO67" i="23"/>
  <c r="AE128" i="23"/>
  <c r="AB129" i="23"/>
  <c r="L164" i="23"/>
  <c r="AW192" i="23"/>
  <c r="AX192" i="23"/>
  <c r="P193" i="23"/>
  <c r="CH199" i="23"/>
  <c r="CG199" i="23"/>
  <c r="X57" i="9"/>
  <c r="Y57" i="9"/>
  <c r="Y172" i="9"/>
  <c r="X172" i="9"/>
  <c r="P58" i="21"/>
  <c r="BV59" i="21"/>
  <c r="BD61" i="21"/>
  <c r="BC61" i="21"/>
  <c r="Q62" i="21"/>
  <c r="P62" i="21"/>
  <c r="Y29" i="26"/>
  <c r="O32" i="26"/>
  <c r="P32" i="26"/>
  <c r="L27" i="23"/>
  <c r="BX60" i="23"/>
  <c r="BY60" i="23"/>
  <c r="M195" i="23"/>
  <c r="N195" i="23"/>
  <c r="O54" i="9"/>
  <c r="Y190" i="9"/>
  <c r="X190" i="9"/>
  <c r="AQ58" i="21"/>
  <c r="BY60" i="21"/>
  <c r="BX60" i="21"/>
  <c r="AX62" i="21"/>
  <c r="S26" i="26"/>
  <c r="R26" i="26"/>
  <c r="P37" i="26"/>
  <c r="CP60" i="23"/>
  <c r="AR130" i="23"/>
  <c r="AQ130" i="23"/>
  <c r="Y132" i="23"/>
  <c r="S194" i="23"/>
  <c r="AL194" i="23"/>
  <c r="AK194" i="23"/>
  <c r="BA195" i="23"/>
  <c r="AZ195" i="23"/>
  <c r="M20" i="9"/>
  <c r="AA42" i="9"/>
  <c r="V49" i="9"/>
  <c r="U49" i="9"/>
  <c r="BX59" i="21"/>
  <c r="M63" i="21"/>
  <c r="V30" i="26"/>
  <c r="P33" i="26"/>
  <c r="P42" i="26"/>
  <c r="X51" i="26"/>
  <c r="L46" i="23"/>
  <c r="AE126" i="23"/>
  <c r="Q129" i="23"/>
  <c r="AC132" i="23"/>
  <c r="AB132" i="23"/>
  <c r="BI132" i="23"/>
  <c r="AI133" i="23"/>
  <c r="CN192" i="23"/>
  <c r="CM192" i="23"/>
  <c r="BS199" i="23"/>
  <c r="BR199" i="23"/>
  <c r="V183" i="9"/>
  <c r="U183" i="9"/>
  <c r="L30" i="21"/>
  <c r="M38" i="21"/>
  <c r="L38" i="21"/>
  <c r="S58" i="21"/>
  <c r="BI60" i="21"/>
  <c r="CS60" i="21"/>
  <c r="CJ61" i="21"/>
  <c r="AZ62" i="21"/>
  <c r="AB63" i="21"/>
  <c r="AR63" i="21"/>
  <c r="AQ63" i="21"/>
  <c r="M64" i="21"/>
  <c r="W65" i="21"/>
  <c r="O23" i="26"/>
  <c r="Y24" i="26"/>
  <c r="L35" i="26"/>
  <c r="AB43" i="26"/>
  <c r="X44" i="26"/>
  <c r="CT60" i="23"/>
  <c r="L98" i="23"/>
  <c r="BC128" i="23"/>
  <c r="BU128" i="23"/>
  <c r="AC131" i="23"/>
  <c r="AB131" i="23"/>
  <c r="BM132" i="23"/>
  <c r="BL132" i="23"/>
  <c r="AL133" i="23"/>
  <c r="AK133" i="23"/>
  <c r="BY133" i="23"/>
  <c r="BX133" i="23"/>
  <c r="T192" i="23"/>
  <c r="S192" i="23"/>
  <c r="BU195" i="23"/>
  <c r="BV195" i="23"/>
  <c r="CT199" i="23"/>
  <c r="CS199" i="23"/>
  <c r="Y51" i="9"/>
  <c r="X51" i="9"/>
  <c r="P168" i="9"/>
  <c r="O168" i="9"/>
  <c r="P178" i="9"/>
  <c r="O178" i="9"/>
  <c r="Y183" i="9"/>
  <c r="X183" i="9"/>
  <c r="P188" i="9"/>
  <c r="O188" i="9"/>
  <c r="J1" i="11"/>
  <c r="L34" i="21"/>
  <c r="AC59" i="21"/>
  <c r="AB59" i="21"/>
  <c r="AC61" i="21"/>
  <c r="AB61" i="21"/>
  <c r="CN61" i="21"/>
  <c r="CM61" i="21"/>
  <c r="BU63" i="21"/>
  <c r="AE64" i="21"/>
  <c r="CD64" i="21"/>
  <c r="L24" i="26"/>
  <c r="V32" i="26"/>
  <c r="O43" i="26"/>
  <c r="P43" i="26"/>
  <c r="AR62" i="23"/>
  <c r="AQ62" i="23"/>
  <c r="Q64" i="23"/>
  <c r="P64" i="23"/>
  <c r="BY64" i="23"/>
  <c r="T65" i="23"/>
  <c r="S65" i="23"/>
  <c r="CH65" i="23"/>
  <c r="BM66" i="23"/>
  <c r="BL66" i="23"/>
  <c r="S126" i="23"/>
  <c r="T126" i="23"/>
  <c r="AO127" i="23"/>
  <c r="AN127" i="23"/>
  <c r="CS132" i="23"/>
  <c r="AO133" i="23"/>
  <c r="AN133" i="23"/>
  <c r="AO192" i="23"/>
  <c r="AN192" i="23"/>
  <c r="BV192" i="23"/>
  <c r="CJ194" i="23"/>
  <c r="AB46" i="9"/>
  <c r="AA46" i="9"/>
  <c r="K1" i="11"/>
  <c r="AF59" i="21"/>
  <c r="AE59" i="21"/>
  <c r="CQ61" i="21"/>
  <c r="CP61" i="21"/>
  <c r="BD62" i="21"/>
  <c r="BC62" i="21"/>
  <c r="P63" i="21"/>
  <c r="AF63" i="21"/>
  <c r="AE63" i="21"/>
  <c r="BO64" i="21"/>
  <c r="BX65" i="21"/>
  <c r="CN65" i="21"/>
  <c r="R23" i="26"/>
  <c r="S33" i="26"/>
  <c r="AB49" i="26"/>
  <c r="CJ61" i="23"/>
  <c r="BP66" i="23"/>
  <c r="BO66" i="23"/>
  <c r="BP126" i="23"/>
  <c r="BO126" i="23"/>
  <c r="AR127" i="23"/>
  <c r="AQ127" i="23"/>
  <c r="BY127" i="23"/>
  <c r="BX127" i="23"/>
  <c r="AX132" i="23"/>
  <c r="AW132" i="23"/>
  <c r="BA193" i="23"/>
  <c r="AZ193" i="23"/>
  <c r="L1" i="11"/>
  <c r="AF60" i="21"/>
  <c r="AE60" i="21"/>
  <c r="BP60" i="21"/>
  <c r="BO60" i="21"/>
  <c r="BJ61" i="21"/>
  <c r="BX61" i="21"/>
  <c r="Z62" i="21"/>
  <c r="BG62" i="21"/>
  <c r="BF62" i="21"/>
  <c r="BJ65" i="21"/>
  <c r="M36" i="26"/>
  <c r="L36" i="26"/>
  <c r="AT64" i="23"/>
  <c r="CQ64" i="23"/>
  <c r="CP64" i="23"/>
  <c r="Q66" i="23"/>
  <c r="P66" i="23"/>
  <c r="AW66" i="23"/>
  <c r="W67" i="23"/>
  <c r="V67" i="23"/>
  <c r="BG67" i="23"/>
  <c r="BF67" i="23"/>
  <c r="CQ67" i="23"/>
  <c r="CP67" i="23"/>
  <c r="Z128" i="23"/>
  <c r="Y128" i="23"/>
  <c r="AX130" i="23"/>
  <c r="CG130" i="23"/>
  <c r="CB192" i="23"/>
  <c r="CA192" i="23"/>
  <c r="CT197" i="23"/>
  <c r="AX198" i="23"/>
  <c r="AW198" i="23"/>
  <c r="AA53" i="9"/>
  <c r="AB53" i="9"/>
  <c r="Q107" i="9"/>
  <c r="P107" i="9"/>
  <c r="M47" i="21"/>
  <c r="L47" i="21"/>
  <c r="Q59" i="21"/>
  <c r="P59" i="21"/>
  <c r="BA59" i="21"/>
  <c r="AZ59" i="21"/>
  <c r="AA32" i="26"/>
  <c r="AB32" i="26"/>
  <c r="P50" i="26"/>
  <c r="O50" i="26"/>
  <c r="Z65" i="23"/>
  <c r="Y65" i="23"/>
  <c r="BY66" i="23"/>
  <c r="BX66" i="23"/>
  <c r="CN130" i="23"/>
  <c r="CM130" i="23"/>
  <c r="BL192" i="23"/>
  <c r="BM192" i="23"/>
  <c r="M66" i="9"/>
  <c r="L66" i="9"/>
  <c r="L106" i="9"/>
  <c r="S174" i="9"/>
  <c r="R174" i="9"/>
  <c r="X178" i="9"/>
  <c r="AZ64" i="23"/>
  <c r="BA64" i="23"/>
  <c r="M42" i="21"/>
  <c r="L42" i="21"/>
  <c r="N62" i="21"/>
  <c r="CN64" i="21"/>
  <c r="CM64" i="21"/>
  <c r="X48" i="26"/>
  <c r="Y48" i="26"/>
  <c r="BA63" i="23"/>
  <c r="P46" i="9"/>
  <c r="O46" i="9"/>
  <c r="L50" i="23"/>
  <c r="BP61" i="23"/>
  <c r="BO61" i="23"/>
  <c r="M22" i="9"/>
  <c r="L22" i="9"/>
  <c r="AA1" i="11"/>
  <c r="BX193" i="23"/>
  <c r="CM195" i="23"/>
  <c r="I1" i="11"/>
  <c r="Z61" i="21"/>
  <c r="Y61" i="21"/>
  <c r="AA35" i="26"/>
  <c r="AA39" i="26"/>
  <c r="AB39" i="26"/>
  <c r="X50" i="26"/>
  <c r="AN63" i="23"/>
  <c r="AO63" i="23"/>
  <c r="Q65" i="23"/>
  <c r="M89" i="23"/>
  <c r="L106" i="23"/>
  <c r="CD131" i="23"/>
  <c r="CE131" i="23"/>
  <c r="BC195" i="23"/>
  <c r="CG198" i="23"/>
  <c r="BV199" i="23"/>
  <c r="BU199" i="23"/>
  <c r="BL59" i="21"/>
  <c r="AL62" i="21"/>
  <c r="Y26" i="26"/>
  <c r="S42" i="26"/>
  <c r="M132" i="23"/>
  <c r="R178" i="9"/>
  <c r="S178" i="9"/>
  <c r="T59" i="21"/>
  <c r="S59" i="21"/>
  <c r="BD59" i="21"/>
  <c r="BC59" i="21"/>
  <c r="Q60" i="21"/>
  <c r="P60" i="21"/>
  <c r="BA60" i="21"/>
  <c r="AZ60" i="21"/>
  <c r="CK60" i="21"/>
  <c r="CJ60" i="21"/>
  <c r="CB63" i="21"/>
  <c r="CA63" i="21"/>
  <c r="Q65" i="21"/>
  <c r="P65" i="21"/>
  <c r="S51" i="26"/>
  <c r="R51" i="26"/>
  <c r="T62" i="23"/>
  <c r="S62" i="23"/>
  <c r="BR62" i="23"/>
  <c r="BS62" i="23"/>
  <c r="AX63" i="23"/>
  <c r="AW63" i="23"/>
  <c r="BP64" i="23"/>
  <c r="BO64" i="23"/>
  <c r="M96" i="23"/>
  <c r="L96" i="23"/>
  <c r="T130" i="23"/>
  <c r="S130" i="23"/>
  <c r="BD131" i="23"/>
  <c r="BC131" i="23"/>
  <c r="N193" i="23"/>
  <c r="M193" i="23"/>
  <c r="BA197" i="23"/>
  <c r="AZ197" i="23"/>
  <c r="AR199" i="23"/>
  <c r="AQ199" i="23"/>
  <c r="S50" i="9"/>
  <c r="R50" i="9"/>
  <c r="S63" i="9"/>
  <c r="R63" i="9"/>
  <c r="M67" i="9"/>
  <c r="L67" i="9"/>
  <c r="CE67" i="23"/>
  <c r="CD67" i="23"/>
  <c r="BG128" i="23"/>
  <c r="BF128" i="23"/>
  <c r="AR133" i="23"/>
  <c r="AQ133" i="23"/>
  <c r="Y61" i="9"/>
  <c r="X61" i="9"/>
  <c r="M165" i="9"/>
  <c r="L165" i="9"/>
  <c r="Y186" i="9"/>
  <c r="X186" i="9"/>
  <c r="AF127" i="23"/>
  <c r="AE127" i="23"/>
  <c r="AL130" i="23"/>
  <c r="AK130" i="23"/>
  <c r="CQ195" i="23"/>
  <c r="CP195" i="23"/>
  <c r="Y47" i="9"/>
  <c r="X47" i="9"/>
  <c r="V64" i="9"/>
  <c r="U64" i="9"/>
  <c r="Q135" i="9"/>
  <c r="P135" i="9"/>
  <c r="Y171" i="9"/>
  <c r="X171" i="9"/>
  <c r="AZ61" i="21"/>
  <c r="V48" i="26"/>
  <c r="L50" i="26"/>
  <c r="M24" i="23"/>
  <c r="M28" i="23"/>
  <c r="L28" i="23"/>
  <c r="BV60" i="23"/>
  <c r="BU60" i="23"/>
  <c r="BO62" i="23"/>
  <c r="CH62" i="23"/>
  <c r="CG62" i="23"/>
  <c r="BG63" i="23"/>
  <c r="CA65" i="23"/>
  <c r="BA66" i="23"/>
  <c r="AZ66" i="23"/>
  <c r="BS66" i="23"/>
  <c r="BR66" i="23"/>
  <c r="CK66" i="23"/>
  <c r="CJ66" i="23"/>
  <c r="AE67" i="23"/>
  <c r="L95" i="23"/>
  <c r="M99" i="23"/>
  <c r="BO129" i="23"/>
  <c r="AO130" i="23"/>
  <c r="AN130" i="23"/>
  <c r="BA132" i="23"/>
  <c r="AZ132" i="23"/>
  <c r="BI133" i="23"/>
  <c r="BL194" i="23"/>
  <c r="CB194" i="23"/>
  <c r="CA194" i="23"/>
  <c r="AK196" i="23"/>
  <c r="BO196" i="23"/>
  <c r="AZ198" i="23"/>
  <c r="BA198" i="23"/>
  <c r="BV198" i="23"/>
  <c r="BU198" i="23"/>
  <c r="Q20" i="9"/>
  <c r="P20" i="9"/>
  <c r="L43" i="9"/>
  <c r="M43" i="9"/>
  <c r="X49" i="9"/>
  <c r="U53" i="9"/>
  <c r="V53" i="9"/>
  <c r="M166" i="9"/>
  <c r="L166" i="9"/>
  <c r="AA170" i="9"/>
  <c r="AB170" i="9"/>
  <c r="S175" i="9"/>
  <c r="S189" i="9"/>
  <c r="U46" i="26"/>
  <c r="V46" i="26"/>
  <c r="BD62" i="23"/>
  <c r="BC62" i="23"/>
  <c r="AO66" i="23"/>
  <c r="AN66" i="23"/>
  <c r="BS67" i="23"/>
  <c r="BR67" i="23"/>
  <c r="T127" i="23"/>
  <c r="S127" i="23"/>
  <c r="CQ128" i="23"/>
  <c r="CP128" i="23"/>
  <c r="CN131" i="23"/>
  <c r="CM131" i="23"/>
  <c r="AL132" i="23"/>
  <c r="AK132" i="23"/>
  <c r="CE133" i="23"/>
  <c r="CD133" i="23"/>
  <c r="BA192" i="23"/>
  <c r="AZ192" i="23"/>
  <c r="CT194" i="23"/>
  <c r="CS194" i="23"/>
  <c r="AR195" i="23"/>
  <c r="AQ195" i="23"/>
  <c r="M62" i="9"/>
  <c r="L62" i="9"/>
  <c r="M164" i="9"/>
  <c r="L164" i="9"/>
  <c r="AB180" i="9"/>
  <c r="AA180" i="9"/>
  <c r="P61" i="21"/>
  <c r="CH62" i="21"/>
  <c r="W64" i="21"/>
  <c r="BL64" i="21"/>
  <c r="CH65" i="21"/>
  <c r="V28" i="26"/>
  <c r="R29" i="26"/>
  <c r="AB30" i="26"/>
  <c r="AB33" i="26"/>
  <c r="X34" i="26"/>
  <c r="P41" i="26"/>
  <c r="AB45" i="26"/>
  <c r="AA45" i="26"/>
  <c r="AC60" i="23"/>
  <c r="Y62" i="23"/>
  <c r="Q63" i="23"/>
  <c r="CS65" i="23"/>
  <c r="T67" i="23"/>
  <c r="S67" i="23"/>
  <c r="BA67" i="23"/>
  <c r="M109" i="23"/>
  <c r="L109" i="23"/>
  <c r="CP126" i="23"/>
  <c r="AU128" i="23"/>
  <c r="AT128" i="23"/>
  <c r="V129" i="23"/>
  <c r="AO129" i="23"/>
  <c r="AN129" i="23"/>
  <c r="CB130" i="23"/>
  <c r="CA130" i="23"/>
  <c r="CP131" i="23"/>
  <c r="CQ131" i="23"/>
  <c r="L162" i="23"/>
  <c r="AI192" i="23"/>
  <c r="AN193" i="23"/>
  <c r="AB195" i="23"/>
  <c r="BC196" i="23"/>
  <c r="T198" i="23"/>
  <c r="CP198" i="23"/>
  <c r="AB60" i="9"/>
  <c r="AA60" i="9"/>
  <c r="P62" i="9"/>
  <c r="O62" i="9"/>
  <c r="AB70" i="9"/>
  <c r="AA70" i="9"/>
  <c r="P164" i="9"/>
  <c r="O164" i="9"/>
  <c r="L180" i="9"/>
  <c r="AI126" i="23"/>
  <c r="AH126" i="23"/>
  <c r="CN127" i="23"/>
  <c r="CM127" i="23"/>
  <c r="AI128" i="23"/>
  <c r="AH128" i="23"/>
  <c r="CE128" i="23"/>
  <c r="CD128" i="23"/>
  <c r="BS129" i="23"/>
  <c r="BR129" i="23"/>
  <c r="AR131" i="23"/>
  <c r="AQ131" i="23"/>
  <c r="M156" i="23"/>
  <c r="L156" i="23"/>
  <c r="M192" i="23"/>
  <c r="N192" i="23"/>
  <c r="CB195" i="23"/>
  <c r="CA195" i="23"/>
  <c r="BG199" i="23"/>
  <c r="BF199" i="23"/>
  <c r="Y52" i="9"/>
  <c r="X52" i="9"/>
  <c r="S65" i="9"/>
  <c r="R65" i="9"/>
  <c r="P70" i="9"/>
  <c r="O70" i="9"/>
  <c r="V167" i="9"/>
  <c r="U167" i="9"/>
  <c r="X181" i="9"/>
  <c r="Y181" i="9"/>
  <c r="CJ63" i="23"/>
  <c r="CK63" i="23"/>
  <c r="M107" i="23"/>
  <c r="L107" i="23"/>
  <c r="BD129" i="23"/>
  <c r="BI131" i="23"/>
  <c r="AO132" i="23"/>
  <c r="AN132" i="23"/>
  <c r="CK132" i="23"/>
  <c r="CJ132" i="23"/>
  <c r="CP133" i="23"/>
  <c r="BJ192" i="23"/>
  <c r="BX192" i="23"/>
  <c r="BM195" i="23"/>
  <c r="CE195" i="23"/>
  <c r="CD195" i="23"/>
  <c r="CM196" i="23"/>
  <c r="BM197" i="23"/>
  <c r="CQ197" i="23"/>
  <c r="CP197" i="23"/>
  <c r="AR198" i="23"/>
  <c r="AQ198" i="23"/>
  <c r="CS198" i="23"/>
  <c r="AO199" i="23"/>
  <c r="L21" i="9"/>
  <c r="M21" i="9"/>
  <c r="M45" i="9"/>
  <c r="L45" i="9"/>
  <c r="AA61" i="9"/>
  <c r="R64" i="9"/>
  <c r="O67" i="9"/>
  <c r="P67" i="9"/>
  <c r="Y164" i="9"/>
  <c r="Y165" i="9"/>
  <c r="X165" i="9"/>
  <c r="P174" i="9"/>
  <c r="O174" i="9"/>
  <c r="BP127" i="23"/>
  <c r="BO127" i="23"/>
  <c r="BA194" i="23"/>
  <c r="AZ194" i="23"/>
  <c r="AW199" i="23"/>
  <c r="AX199" i="23"/>
  <c r="M19" i="9"/>
  <c r="L19" i="9"/>
  <c r="M123" i="9"/>
  <c r="L123" i="9"/>
  <c r="V165" i="9"/>
  <c r="U165" i="9"/>
  <c r="BD127" i="23"/>
  <c r="BC127" i="23"/>
  <c r="AL198" i="23"/>
  <c r="AK198" i="23"/>
  <c r="AA56" i="9"/>
  <c r="AB56" i="9"/>
  <c r="M104" i="9"/>
  <c r="L104" i="9"/>
  <c r="L120" i="9"/>
  <c r="M120" i="9"/>
  <c r="Y163" i="9"/>
  <c r="X163" i="9"/>
  <c r="M171" i="9"/>
  <c r="L171" i="9"/>
  <c r="AC66" i="23"/>
  <c r="AB66" i="23"/>
  <c r="M90" i="23"/>
  <c r="L90" i="23"/>
  <c r="BP130" i="23"/>
  <c r="BO130" i="23"/>
  <c r="N194" i="23"/>
  <c r="M194" i="23"/>
  <c r="BG198" i="23"/>
  <c r="BF198" i="23"/>
  <c r="V42" i="9"/>
  <c r="AB47" i="9"/>
  <c r="Y70" i="9"/>
  <c r="X70" i="9"/>
  <c r="X167" i="9"/>
  <c r="Y167" i="9"/>
  <c r="M173" i="9"/>
  <c r="L173" i="9"/>
  <c r="Q17" i="9"/>
  <c r="P17" i="9"/>
  <c r="AA49" i="9"/>
  <c r="AB49" i="9"/>
  <c r="Y64" i="9"/>
  <c r="X64" i="9"/>
  <c r="S188" i="9"/>
  <c r="R188" i="9"/>
  <c r="CK198" i="23"/>
  <c r="AE199" i="23"/>
  <c r="CJ199" i="23"/>
  <c r="CK199" i="23"/>
  <c r="P19" i="9"/>
  <c r="R46" i="9"/>
  <c r="P47" i="9"/>
  <c r="R60" i="9"/>
  <c r="P61" i="9"/>
  <c r="O61" i="9"/>
  <c r="M63" i="9"/>
  <c r="O69" i="9"/>
  <c r="P101" i="9"/>
  <c r="Q122" i="9"/>
  <c r="P122" i="9"/>
  <c r="Q124" i="9"/>
  <c r="P124" i="9"/>
  <c r="S164" i="9"/>
  <c r="R164" i="9"/>
  <c r="O172" i="9"/>
  <c r="O173" i="9"/>
  <c r="U175" i="9"/>
  <c r="AB178" i="9"/>
  <c r="L182" i="9"/>
  <c r="X182" i="9"/>
  <c r="M185" i="9"/>
  <c r="L185" i="9"/>
  <c r="AA190" i="9"/>
  <c r="AA191" i="9"/>
  <c r="CM199" i="23"/>
  <c r="CN199" i="23"/>
  <c r="P42" i="9"/>
  <c r="O42" i="9"/>
  <c r="S61" i="9"/>
  <c r="R61" i="9"/>
  <c r="S69" i="9"/>
  <c r="R69" i="9"/>
  <c r="Y169" i="9"/>
  <c r="X169" i="9"/>
  <c r="S172" i="9"/>
  <c r="R172" i="9"/>
  <c r="Y175" i="9"/>
  <c r="X175" i="9"/>
  <c r="CQ199" i="23"/>
  <c r="CP199" i="23"/>
  <c r="S42" i="9"/>
  <c r="R42" i="9"/>
  <c r="S57" i="9"/>
  <c r="R57" i="9"/>
  <c r="Y66" i="9"/>
  <c r="X66" i="9"/>
  <c r="M168" i="9"/>
  <c r="L168" i="9"/>
  <c r="R59" i="9"/>
  <c r="S59" i="9"/>
  <c r="O170" i="9"/>
  <c r="P170" i="9"/>
  <c r="M187" i="9"/>
  <c r="L187" i="9"/>
  <c r="Y58" i="9"/>
  <c r="X58" i="9"/>
  <c r="AB181" i="9"/>
  <c r="AA181" i="9"/>
  <c r="S186" i="9"/>
  <c r="R186" i="9"/>
  <c r="V169" i="9"/>
  <c r="U169" i="9"/>
  <c r="S190" i="9"/>
  <c r="R190" i="9"/>
  <c r="B160" i="9"/>
  <c r="AA187" i="9"/>
  <c r="S191" i="9"/>
  <c r="Y46" i="9"/>
  <c r="L58" i="9"/>
  <c r="M102" i="9"/>
</calcChain>
</file>

<file path=xl/sharedStrings.xml><?xml version="1.0" encoding="utf-8"?>
<sst xmlns="http://schemas.openxmlformats.org/spreadsheetml/2006/main" count="4625" uniqueCount="195">
  <si>
    <t>recommended figures</t>
  </si>
  <si>
    <t>i</t>
  </si>
  <si>
    <t>nationally</t>
  </si>
  <si>
    <t>%stocking antimalarials and ACTs</t>
  </si>
  <si>
    <t>by outlet type</t>
  </si>
  <si>
    <t>ii</t>
  </si>
  <si>
    <t>nationally, by urban/rural</t>
  </si>
  <si>
    <t>overall</t>
  </si>
  <si>
    <t>iii</t>
  </si>
  <si>
    <t xml:space="preserve">per strata </t>
  </si>
  <si>
    <t>iv</t>
  </si>
  <si>
    <t>per strata, by urban/ rural</t>
  </si>
  <si>
    <t xml:space="preserve">by outlet type </t>
  </si>
  <si>
    <t>Outlet type</t>
  </si>
  <si>
    <t>Stocks any antimalarial</t>
  </si>
  <si>
    <t>lower CI</t>
  </si>
  <si>
    <t>upper CI</t>
  </si>
  <si>
    <t>N</t>
  </si>
  <si>
    <t>Stocks any ACT</t>
  </si>
  <si>
    <t>Add caption here</t>
  </si>
  <si>
    <t>disaggregated by urban and rural study areas</t>
  </si>
  <si>
    <t>Rural</t>
  </si>
  <si>
    <t>Urban</t>
  </si>
  <si>
    <t>All vars chart</t>
  </si>
  <si>
    <t>ACT types</t>
  </si>
  <si>
    <t>Point estimate</t>
  </si>
  <si>
    <t>per strata</t>
  </si>
  <si>
    <t>overall in each state</t>
  </si>
  <si>
    <t>Strata</t>
  </si>
  <si>
    <t>In Abia State, 99% of 1422 retail and 29 wholesale screened outlets had any antimalarial in stock on the day of the study, while 98% had an ACT available. 
Among the 1716 retail and 20 wholesale outlets screened in Kano Stats, 85% and 71% had any antimalarial and any ACT available, respectively. 
In Lagos State, among the 1048 retail and 3 wholesale outlets screened, 88% and 85% had any antimalarial and any ACT available on the day of the study, respectively. </t>
  </si>
  <si>
    <t>Abia</t>
  </si>
  <si>
    <t>Kano</t>
  </si>
  <si>
    <t>Lagos</t>
  </si>
  <si>
    <t>In Abia State, little variability was found in the availabilty of at least one antimalarial by outlet type, with any antimalarial availability ranging from 96% among private not for profit outlets, to 100% among screened pharmacies and informal outlets. ACT availability was lower overall, and more variable, ranging from 69% in private for-profit facilities to 100% pharmacies and informal outlets. 
Lagos State showed a similar pattern to Kano State, although generally had lower levels of antimalarial and ACT availability. 88% and 85% of retail outlets had any antimalarial or any ACT in stock. Among PPMVs these figures were 96.4% and 95.5%, respectively. 
Kano State had the lowest availability of any antimalarial or ACT among all screened outlets was Across all retail outlets, 85% stocked an antimalarial and 71% stocked an ACT on the day of the survey. These figures were 93% and 76% for PPMVs, respectively, while only 46% and 41% of informal outlets had these products available, respectively. </t>
  </si>
  <si>
    <t>iv per strata</t>
  </si>
  <si>
    <t>NA for Nigeria</t>
  </si>
  <si>
    <t>Abia-Rural</t>
  </si>
  <si>
    <t>Kano-Rural</t>
  </si>
  <si>
    <t>Lagos-Rural</t>
  </si>
  <si>
    <t>Abia-Urban</t>
  </si>
  <si>
    <t>Kano-Urban</t>
  </si>
  <si>
    <t>Lagos-Urban</t>
  </si>
  <si>
    <t xml:space="preserve">Similar levels of availability of any antimalarial and any ACT among all screened outlets were seen between urban and rural areas in Abia and Lagos (1 or 2 percentage points). 
In Kano, availability was higher in urban outlets. On the day of survey, 83% of rural and 91% of urban outlets stocked antimalarials and 67% rural and 84% urban stocked ACTs. </t>
  </si>
  <si>
    <t>FOR THE REPORT: GREY OUT COLUMNS WITH N UNDER 50</t>
  </si>
  <si>
    <t>Any antimalarial</t>
  </si>
  <si>
    <t>Any ACT</t>
  </si>
  <si>
    <t>Artemether lumefantrine</t>
  </si>
  <si>
    <t>Artesunate amodiaquine</t>
  </si>
  <si>
    <t>Artemisinin piperaquine</t>
  </si>
  <si>
    <t>Dihydroartemisinin piperaquine</t>
  </si>
  <si>
    <t>Arterolane piperaquine</t>
  </si>
  <si>
    <t>Any other ACT</t>
  </si>
  <si>
    <t>Stocks nationally approved ACT</t>
  </si>
  <si>
    <t>Stocks QA ACT</t>
  </si>
  <si>
    <t>ACT that is both WHO PQ and nationally approved</t>
  </si>
  <si>
    <t>ACT that is WHO PQ but not nationally approved</t>
  </si>
  <si>
    <t>ACT that is nationally approved but not WHO PQ</t>
  </si>
  <si>
    <t>Stocks ACT not QA or nationally approved</t>
  </si>
  <si>
    <t>Two or more ACTs</t>
  </si>
  <si>
    <t>Non-artemisinins</t>
  </si>
  <si>
    <t>Oral quinine</t>
  </si>
  <si>
    <t>Chloroquine</t>
  </si>
  <si>
    <t>Sulfadoxine pyrimethamine</t>
  </si>
  <si>
    <t>Sulfadoxine pyrimethamine amodiaquine</t>
  </si>
  <si>
    <t>Other non-artemisinins</t>
  </si>
  <si>
    <t>Oral artemisinin monotherapy</t>
  </si>
  <si>
    <t>Non-oral artemisinin monotherapy</t>
  </si>
  <si>
    <t>Treatment for severe malaria</t>
  </si>
  <si>
    <t>Rectal artesunate</t>
  </si>
  <si>
    <t>Injectable artesunate</t>
  </si>
  <si>
    <t>injectable artemether</t>
  </si>
  <si>
    <t>Injectable arteether</t>
  </si>
  <si>
    <t>Injectable quinine</t>
  </si>
  <si>
    <t>dissagregated by urban and rural study areas</t>
  </si>
  <si>
    <t>Private Not For-Profit Facility</t>
  </si>
  <si>
    <t>Private For-Profit Facility</t>
  </si>
  <si>
    <t>Pharmacy</t>
  </si>
  <si>
    <t>Laboratory</t>
  </si>
  <si>
    <t>Informal</t>
  </si>
  <si>
    <t>Retail total</t>
  </si>
  <si>
    <t>Wholesale</t>
  </si>
  <si>
    <t>variable name</t>
  </si>
  <si>
    <t>Lower CI</t>
  </si>
  <si>
    <t>Upper CI</t>
  </si>
  <si>
    <t>Stocks anyAM</t>
  </si>
  <si>
    <t>Stocks anyACT</t>
  </si>
  <si>
    <t>Stocks AL</t>
  </si>
  <si>
    <t>Stocks nonart</t>
  </si>
  <si>
    <t>Stocks severe</t>
  </si>
  <si>
    <t>0</t>
  </si>
  <si>
    <t>.</t>
  </si>
  <si>
    <t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t>
  </si>
  <si>
    <t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t>
  </si>
  <si>
    <t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t>
  </si>
  <si>
    <t xml:space="preserve">Rural strat1 Footnote - N screened outlets: Private not for profit=2; private not for profit=3; pharmacy=6; PPMV=335; informal=5; labs = 1; wholesalers= 5. Outlets that met screening criteria for a full interview but did not complete the interview (were not interviewed or completed a partial interview) = 4 </t>
  </si>
  <si>
    <t xml:space="preserve">Urban strat1 Footnote - N screened outlets: Private not for profit=7; private not for profit=10; pharmacy=34; PPMV=535; informal=0; labs = 0; wholesalers= 2. Outlets that met screening criteria for a full interview but did not complete the interview (were not interviewed or completed a partial interview) = 5 </t>
  </si>
  <si>
    <t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t>
  </si>
  <si>
    <t xml:space="preserve">Urban strat2 Footnote - N screened outlets: Private not for profit=8; private not for profit=90; pharmacy=118; PPMV=1030; informal=26; labs = 56; wholesalers= 14. Outlets that met screening criteria for a full interview but did not complete the interview (were not interviewed or completed a partial interview) = 21 </t>
  </si>
  <si>
    <t xml:space="preserve">Rural strat3 Footnote - N screened outlets: Private not for profit=0; private not for profit=12; pharmacy=61; PPMV=83; informal=4; labs = 15; wholesalers= 0. Outlets that met screening criteria for a full interview but did not complete the interview (were not interviewed or completed a partial interview) = 8 </t>
  </si>
  <si>
    <t xml:space="preserve">Urban strat3 Footnote - N screened outlets: Private not for profit=3; private not for profit=68; pharmacy=276; PPMV=417; informal=55; labs = 54; wholesalers= 3. Outlets that met screening criteria for a full interview but did not complete the interview (were not interviewed or completed a partial interview) = 53 </t>
  </si>
  <si>
    <t>Drug store</t>
  </si>
  <si>
    <t>Stocks ASAQ</t>
  </si>
  <si>
    <t>Stocks APPQ</t>
  </si>
  <si>
    <t>Stocks DHAPPQ</t>
  </si>
  <si>
    <t>Stocks ARPPQ</t>
  </si>
  <si>
    <t>Stocks otherACT</t>
  </si>
  <si>
    <t>Stocks QA_all</t>
  </si>
  <si>
    <t>Stocks QA_WHO</t>
  </si>
  <si>
    <t>Stocks QA_NAT</t>
  </si>
  <si>
    <t>Stocks 2 or more ACTs</t>
  </si>
  <si>
    <t>Stocks oralQN</t>
  </si>
  <si>
    <t>Stocks CQ</t>
  </si>
  <si>
    <t>Stocks SP</t>
  </si>
  <si>
    <t>Stocks SPAQ</t>
  </si>
  <si>
    <t>Stocks nonartoth</t>
  </si>
  <si>
    <t>Stocks oartmono</t>
  </si>
  <si>
    <t>Stocks noartmono</t>
  </si>
  <si>
    <t>Stocks recAS</t>
  </si>
  <si>
    <t>Stocks injAS</t>
  </si>
  <si>
    <t>Stocks injAR</t>
  </si>
  <si>
    <t>Stocks injAE</t>
  </si>
  <si>
    <t>Stocks injQN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</si>
  <si>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</si>
  <si>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</si>
  <si>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</si>
  <si>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</si>
  <si>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</si>
  <si>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</si>
  <si>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</si>
  <si>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</si>
  <si>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T_ii!A1</t>
  </si>
  <si>
    <t>proportion with ACT by types</t>
  </si>
  <si>
    <t xml:space="preserve">proportion with WHO pre-qual and nationally approved </t>
  </si>
  <si>
    <t xml:space="preserve">proportion with 2 or more </t>
  </si>
  <si>
    <t>proprtion with treatment for severe</t>
  </si>
  <si>
    <t>proprtion with non-artemisinins and types</t>
  </si>
  <si>
    <t>proprtion with artemisinin monotherapy and types</t>
  </si>
  <si>
    <t>Stocks ACT that is nationally approved*</t>
  </si>
  <si>
    <t>Stocks ACT that is WHO pre-qualified</t>
  </si>
  <si>
    <t>Stocks ACT that is NOT nationally approved or WHO PQ</t>
  </si>
  <si>
    <t>Stocks two or more ACTs</t>
  </si>
  <si>
    <t>SP</t>
  </si>
  <si>
    <t>SP-amodiaquine</t>
  </si>
  <si>
    <t>Injectable artemether</t>
  </si>
  <si>
    <t>Add caption</t>
  </si>
  <si>
    <t>Catgories</t>
  </si>
  <si>
    <t>National level results</t>
  </si>
  <si>
    <t>Use the table and 'All vars chart' to the left of that table to produce additonal figures as desired</t>
  </si>
  <si>
    <t>For example:</t>
  </si>
  <si>
    <t xml:space="preserve">For this indicator dissagregation level, one example figure has been generated below. </t>
  </si>
  <si>
    <t>Data table</t>
  </si>
  <si>
    <t>All-variable chart</t>
  </si>
  <si>
    <t>ALL VARS</t>
  </si>
  <si>
    <t>Ot1</t>
  </si>
  <si>
    <t>Ot2</t>
  </si>
  <si>
    <t>Ot3</t>
  </si>
  <si>
    <t>Ot4</t>
  </si>
  <si>
    <t>Ot5</t>
  </si>
  <si>
    <t>Ot6</t>
  </si>
  <si>
    <t>Ot7</t>
  </si>
  <si>
    <t>Ot8</t>
  </si>
  <si>
    <t>Ot9</t>
  </si>
  <si>
    <t>Ot10</t>
  </si>
  <si>
    <t>Proportion of all screened outlets with any ACT in stock on the day of the visit by ACT type</t>
  </si>
  <si>
    <t>By outlet:</t>
  </si>
  <si>
    <t>Data tables</t>
  </si>
  <si>
    <t>All-variable charts&gt;&gt;&gt;</t>
  </si>
  <si>
    <t>Results by urban rural</t>
  </si>
  <si>
    <t>Results seperated by strata</t>
  </si>
  <si>
    <t xml:space="preserve"> Footnote - N anyAM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t>
  </si>
  <si>
    <t>Informal TOTAL</t>
  </si>
  <si>
    <t>Retail TOTAL</t>
  </si>
  <si>
    <t>ACT</t>
  </si>
  <si>
    <t>AL</t>
  </si>
  <si>
    <t>ASAQ</t>
  </si>
  <si>
    <t>APPQ</t>
  </si>
  <si>
    <t>DHAPPQ</t>
  </si>
  <si>
    <t>ARPPQ</t>
  </si>
  <si>
    <t>any other ACT</t>
  </si>
  <si>
    <t>Nationally regd ACT</t>
  </si>
  <si>
    <t>QAACT</t>
  </si>
  <si>
    <t>ACT: WHO PQ &amp; NAT</t>
  </si>
  <si>
    <t>ACT: WHO PQ, not NAT</t>
  </si>
  <si>
    <t>ACT: NAT, not WHO PQ</t>
  </si>
  <si>
    <t>ACT: not WHO PQ or NAT</t>
  </si>
  <si>
    <t>Non-artemisinin therapy</t>
  </si>
  <si>
    <t>Oral QN</t>
  </si>
  <si>
    <t>CQ - packaged alone</t>
  </si>
  <si>
    <t>SPAQ</t>
  </si>
  <si>
    <t>Non-oral art. monotherapy</t>
  </si>
  <si>
    <t>Severe malaria treatment</t>
  </si>
  <si>
    <t>injAE</t>
  </si>
  <si>
    <t>Injectable QN</t>
  </si>
  <si>
    <t xml:space="preserve">Rural Footnote - N anyAM outlets: Private not for profit=2; private not for profit=14; pharmacy=67; PPMV=682; informal=20; labs = 0; wholesalers= 11. Outlets that met screening criteria for a full interview but did not complete the interview (were not interviewed or completed a partial interview) = 0 </t>
  </si>
  <si>
    <t xml:space="preserve">Urban Footnote - N anyAM outlets: Private not for profit=18; private not for profit=125; pharmacy=397; PPMV=2261; informal=73; labs = 3; wholesalers= 39. Outlets that met screening criteria for a full interview but did not complete the interview (were not interviewed or completed a partial interview)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</si>
</sst>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8"/>
      <name val="Roboto Light"/>
    </font>
    <font>
      <sz val="8"/>
      <color rgb="FFFF0000"/>
      <name val="Roboto Light"/>
    </font>
    <font>
      <i/>
      <sz val="8"/>
      <name val="Roboto Light"/>
    </font>
    <font>
      <sz val="8"/>
      <color theme="0" tint="-0.34998626667073579"/>
      <name val="Roboto Light"/>
    </font>
    <font>
      <sz val="8"/>
      <name val="Calibri"/>
      <family val="2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i/>
      <sz val="5"/>
      <name val="Roboto Light"/>
    </font>
    <font>
      <sz val="11"/>
      <color theme="0"/>
      <name val="Roboto"/>
    </font>
    <font>
      <sz val="11"/>
      <name val="Roboto"/>
    </font>
    <font>
      <sz val="11"/>
      <color rgb="FFFF0000"/>
      <name val="Roboto"/>
    </font>
    <font>
      <b/>
      <sz val="11"/>
      <name val="Roboto"/>
    </font>
    <font>
      <i/>
      <sz val="11"/>
      <color theme="8"/>
      <name val="Roboto"/>
    </font>
    <font>
      <i/>
      <sz val="11"/>
      <color theme="0" tint="-0.34998626667073579"/>
      <name val="Roboto"/>
    </font>
    <font>
      <sz val="8"/>
      <name val="Roboto"/>
    </font>
    <font>
      <sz val="11"/>
      <color theme="0"/>
      <name val="Roboto Light"/>
      <family val="2"/>
      <scheme val="minor"/>
    </font>
    <font>
      <b/>
      <sz val="10"/>
      <name val="Roboto"/>
    </font>
    <font>
      <sz val="10"/>
      <name val="Roboto"/>
    </font>
    <font>
      <sz val="10"/>
      <name val="Roboto Light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i/>
      <sz val="8"/>
      <color theme="0" tint="-0.34998626667073579"/>
      <name val="Roboto"/>
    </font>
    <font>
      <i/>
      <sz val="11"/>
      <name val="Calibri"/>
      <family val="2"/>
    </font>
    <font>
      <sz val="10"/>
      <name val="Roboto"/>
      <scheme val="major"/>
    </font>
    <font>
      <b/>
      <sz val="10"/>
      <name val="Roboto"/>
      <scheme val="major"/>
    </font>
    <font>
      <sz val="10"/>
      <color theme="0"/>
      <name val="Roboto"/>
      <scheme val="major"/>
    </font>
    <font>
      <b/>
      <i/>
      <sz val="11"/>
      <name val="Calibri"/>
      <family val="2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D6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ck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3" fillId="0" borderId="0" xfId="0" applyFont="1"/>
    <xf numFmtId="0" fontId="3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indent="2"/>
    </xf>
    <xf numFmtId="0" fontId="2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indent="4"/>
    </xf>
    <xf numFmtId="0" fontId="6" fillId="0" borderId="0" xfId="0" applyFont="1"/>
    <xf numFmtId="0" fontId="4" fillId="0" borderId="0" xfId="0" applyFont="1"/>
    <xf numFmtId="0" fontId="1" fillId="0" borderId="0" xfId="1"/>
    <xf numFmtId="0" fontId="10" fillId="0" borderId="0" xfId="0" applyFont="1"/>
    <xf numFmtId="0" fontId="9" fillId="0" borderId="0" xfId="0" applyFont="1"/>
    <xf numFmtId="0" fontId="9" fillId="0" borderId="2" xfId="0" applyFont="1" applyBorder="1" applyAlignment="1">
      <alignment horizontal="center"/>
    </xf>
    <xf numFmtId="0" fontId="8" fillId="0" borderId="0" xfId="0" applyFont="1"/>
    <xf numFmtId="0" fontId="11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right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indent="4"/>
    </xf>
    <xf numFmtId="0" fontId="4" fillId="0" borderId="0" xfId="0" applyFont="1" applyAlignment="1">
      <alignment textRotation="90"/>
    </xf>
    <xf numFmtId="0" fontId="2" fillId="0" borderId="0" xfId="0" applyFont="1" applyAlignment="1">
      <alignment wrapText="1"/>
    </xf>
    <xf numFmtId="0" fontId="13" fillId="0" borderId="0" xfId="0" applyFont="1"/>
    <xf numFmtId="0" fontId="13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"/>
    </xf>
    <xf numFmtId="0" fontId="12" fillId="6" borderId="0" xfId="0" applyFont="1" applyFill="1"/>
    <xf numFmtId="0" fontId="3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8" fillId="7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8" fillId="8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8" fillId="9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9" fillId="9" borderId="8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2" xfId="0" applyFont="1" applyBorder="1"/>
    <xf numFmtId="0" fontId="13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" xfId="1" applyFont="1" applyBorder="1"/>
    <xf numFmtId="0" fontId="13" fillId="0" borderId="0" xfId="1" applyFont="1"/>
    <xf numFmtId="0" fontId="12" fillId="0" borderId="0" xfId="1" applyFont="1"/>
    <xf numFmtId="0" fontId="14" fillId="0" borderId="0" xfId="1" applyFont="1"/>
    <xf numFmtId="0" fontId="15" fillId="0" borderId="0" xfId="0" applyFont="1"/>
    <xf numFmtId="0" fontId="13" fillId="0" borderId="4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1" fontId="13" fillId="0" borderId="1" xfId="1" applyNumberFormat="1" applyFont="1" applyBorder="1" applyAlignment="1">
      <alignment horizontal="center"/>
    </xf>
    <xf numFmtId="2" fontId="16" fillId="0" borderId="1" xfId="1" applyNumberFormat="1" applyFont="1" applyBorder="1" applyAlignment="1">
      <alignment horizontal="center"/>
    </xf>
    <xf numFmtId="2" fontId="13" fillId="0" borderId="1" xfId="1" applyNumberFormat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0" xfId="1" applyFont="1" applyAlignment="1">
      <alignment horizontal="center"/>
    </xf>
    <xf numFmtId="1" fontId="12" fillId="4" borderId="0" xfId="1" applyNumberFormat="1" applyFont="1" applyFill="1" applyAlignment="1">
      <alignment horizontal="center"/>
    </xf>
    <xf numFmtId="2" fontId="12" fillId="4" borderId="0" xfId="1" applyNumberFormat="1" applyFont="1" applyFill="1" applyAlignment="1">
      <alignment horizontal="center"/>
    </xf>
    <xf numFmtId="0" fontId="13" fillId="0" borderId="0" xfId="1" applyFont="1" applyAlignment="1">
      <alignment horizontal="center" wrapText="1"/>
    </xf>
    <xf numFmtId="2" fontId="16" fillId="0" borderId="0" xfId="1" applyNumberFormat="1" applyFont="1" applyAlignment="1">
      <alignment horizontal="center"/>
    </xf>
    <xf numFmtId="0" fontId="13" fillId="0" borderId="1" xfId="1" applyFont="1" applyBorder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1" applyFont="1" applyAlignment="1">
      <alignment wrapText="1"/>
    </xf>
    <xf numFmtId="0" fontId="13" fillId="0" borderId="3" xfId="1" applyFont="1" applyBorder="1" applyAlignment="1">
      <alignment horizontal="center" wrapText="1"/>
    </xf>
    <xf numFmtId="1" fontId="13" fillId="0" borderId="0" xfId="1" applyNumberFormat="1" applyFont="1" applyAlignment="1">
      <alignment horizontal="center" wrapText="1"/>
    </xf>
    <xf numFmtId="2" fontId="13" fillId="0" borderId="0" xfId="1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/>
    </xf>
    <xf numFmtId="0" fontId="12" fillId="3" borderId="0" xfId="0" applyFont="1" applyFill="1" applyAlignment="1">
      <alignment horizontal="left"/>
    </xf>
    <xf numFmtId="1" fontId="13" fillId="0" borderId="1" xfId="1" applyNumberFormat="1" applyFont="1" applyBorder="1" applyAlignment="1">
      <alignment horizontal="left"/>
    </xf>
    <xf numFmtId="1" fontId="13" fillId="0" borderId="0" xfId="1" applyNumberFormat="1" applyFont="1" applyAlignment="1">
      <alignment horizontal="left"/>
    </xf>
    <xf numFmtId="0" fontId="13" fillId="0" borderId="0" xfId="1" applyFont="1" applyAlignment="1">
      <alignment horizontal="left"/>
    </xf>
    <xf numFmtId="0" fontId="12" fillId="3" borderId="0" xfId="1" applyFont="1" applyFill="1" applyAlignment="1">
      <alignment horizontal="left"/>
    </xf>
    <xf numFmtId="0" fontId="13" fillId="0" borderId="0" xfId="1" applyFont="1" applyAlignment="1">
      <alignment horizontal="left" vertical="top"/>
    </xf>
    <xf numFmtId="0" fontId="13" fillId="0" borderId="0" xfId="1" applyFont="1" applyAlignment="1">
      <alignment horizontal="left" vertical="top" wrapText="1"/>
    </xf>
    <xf numFmtId="0" fontId="13" fillId="0" borderId="2" xfId="0" applyFont="1" applyBorder="1" applyAlignment="1">
      <alignment horizontal="left"/>
    </xf>
    <xf numFmtId="0" fontId="9" fillId="0" borderId="0" xfId="0" applyFont="1" applyAlignment="1">
      <alignment horizontal="left" indent="4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9" fillId="12" borderId="0" xfId="0" applyFont="1" applyFill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2" fillId="0" borderId="13" xfId="0" applyFont="1" applyBorder="1" applyAlignment="1">
      <alignment wrapText="1"/>
    </xf>
    <xf numFmtId="0" fontId="0" fillId="0" borderId="0" xfId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" fontId="1" fillId="0" borderId="0" xfId="1" applyNumberFormat="1"/>
    <xf numFmtId="2" fontId="1" fillId="0" borderId="0" xfId="1" applyNumberFormat="1"/>
    <xf numFmtId="0" fontId="23" fillId="0" borderId="0" xfId="1" applyFont="1"/>
    <xf numFmtId="0" fontId="24" fillId="0" borderId="0" xfId="1" applyFont="1"/>
    <xf numFmtId="0" fontId="19" fillId="3" borderId="0" xfId="1" applyFont="1" applyFill="1"/>
    <xf numFmtId="1" fontId="25" fillId="4" borderId="0" xfId="1" applyNumberFormat="1" applyFont="1" applyFill="1"/>
    <xf numFmtId="2" fontId="25" fillId="4" borderId="0" xfId="1" applyNumberFormat="1" applyFont="1" applyFill="1"/>
    <xf numFmtId="0" fontId="1" fillId="0" borderId="0" xfId="1" applyAlignment="1">
      <alignment vertical="top"/>
    </xf>
    <xf numFmtId="0" fontId="1" fillId="0" borderId="8" xfId="1" applyBorder="1"/>
    <xf numFmtId="0" fontId="28" fillId="0" borderId="0" xfId="1" applyFont="1"/>
    <xf numFmtId="0" fontId="30" fillId="0" borderId="0" xfId="1" applyFont="1"/>
    <xf numFmtId="0" fontId="30" fillId="0" borderId="8" xfId="1" applyFont="1" applyBorder="1"/>
    <xf numFmtId="0" fontId="29" fillId="0" borderId="0" xfId="1" applyFont="1"/>
    <xf numFmtId="1" fontId="29" fillId="0" borderId="0" xfId="1" applyNumberFormat="1" applyFont="1"/>
    <xf numFmtId="2" fontId="29" fillId="0" borderId="0" xfId="1" applyNumberFormat="1" applyFont="1"/>
    <xf numFmtId="0" fontId="31" fillId="0" borderId="0" xfId="1" applyFont="1" applyAlignment="1">
      <alignment horizontal="left" indent="1"/>
    </xf>
    <xf numFmtId="0" fontId="27" fillId="0" borderId="0" xfId="1" applyFont="1" applyAlignment="1">
      <alignment horizontal="left" indent="1"/>
    </xf>
    <xf numFmtId="0" fontId="1" fillId="0" borderId="3" xfId="1" applyBorder="1"/>
    <xf numFmtId="1" fontId="0" fillId="0" borderId="0" xfId="1" applyNumberFormat="1" applyFont="1"/>
    <xf numFmtId="1" fontId="24" fillId="0" borderId="0" xfId="1" applyNumberFormat="1" applyFont="1"/>
    <xf numFmtId="0" fontId="25" fillId="13" borderId="0" xfId="1" applyFont="1" applyFill="1"/>
    <xf numFmtId="0" fontId="1" fillId="0" borderId="0" xfId="1" applyAlignment="1">
      <alignment wrapText="1"/>
    </xf>
    <xf numFmtId="0" fontId="1" fillId="0" borderId="3" xfId="1" applyBorder="1" applyAlignment="1">
      <alignment wrapText="1"/>
    </xf>
    <xf numFmtId="0" fontId="19" fillId="3" borderId="0" xfId="1" applyFont="1" applyFill="1" applyAlignment="1">
      <alignment wrapText="1"/>
    </xf>
    <xf numFmtId="1" fontId="25" fillId="14" borderId="15" xfId="1" applyNumberFormat="1" applyFont="1" applyFill="1" applyBorder="1" applyAlignment="1">
      <alignment wrapText="1"/>
    </xf>
    <xf numFmtId="1" fontId="25" fillId="4" borderId="0" xfId="1" applyNumberFormat="1" applyFont="1" applyFill="1" applyAlignment="1">
      <alignment wrapText="1"/>
    </xf>
    <xf numFmtId="0" fontId="32" fillId="15" borderId="0" xfId="1" applyFont="1" applyFill="1"/>
    <xf numFmtId="0" fontId="1" fillId="15" borderId="0" xfId="1" applyFill="1"/>
    <xf numFmtId="0" fontId="1" fillId="15" borderId="8" xfId="1" applyFill="1" applyBorder="1"/>
    <xf numFmtId="0" fontId="24" fillId="15" borderId="0" xfId="1" applyFont="1" applyFill="1"/>
    <xf numFmtId="1" fontId="1" fillId="15" borderId="0" xfId="1" applyNumberFormat="1" applyFill="1"/>
    <xf numFmtId="2" fontId="1" fillId="15" borderId="0" xfId="1" applyNumberFormat="1" applyFill="1"/>
    <xf numFmtId="0" fontId="32" fillId="0" borderId="0" xfId="1" applyFont="1"/>
    <xf numFmtId="0" fontId="29" fillId="5" borderId="5" xfId="1" applyFont="1" applyFill="1" applyBorder="1" applyAlignment="1">
      <alignment horizontal="left" wrapText="1"/>
    </xf>
    <xf numFmtId="0" fontId="1" fillId="0" borderId="0" xfId="1" applyAlignment="1">
      <alignment horizontal="center"/>
    </xf>
    <xf numFmtId="0" fontId="26" fillId="0" borderId="0" xfId="1" applyFont="1" applyAlignment="1">
      <alignment horizontal="left"/>
    </xf>
    <xf numFmtId="0" fontId="13" fillId="5" borderId="5" xfId="1" applyFont="1" applyFill="1" applyBorder="1" applyAlignment="1">
      <alignment horizontal="left" vertical="center" wrapText="1"/>
    </xf>
    <xf numFmtId="1" fontId="19" fillId="3" borderId="0" xfId="1" applyNumberFormat="1" applyFont="1" applyFill="1" applyAlignment="1">
      <alignment horizontal="left" vertical="top" wrapText="1"/>
    </xf>
    <xf numFmtId="0" fontId="19" fillId="3" borderId="0" xfId="1" applyFont="1" applyFill="1" applyAlignment="1">
      <alignment horizontal="left" vertical="top" wrapText="1"/>
    </xf>
    <xf numFmtId="0" fontId="12" fillId="0" borderId="14" xfId="1" applyFont="1" applyBorder="1" applyAlignment="1">
      <alignment horizontal="left"/>
    </xf>
    <xf numFmtId="0" fontId="13" fillId="0" borderId="0" xfId="1" applyFont="1" applyAlignment="1">
      <alignment horizontal="center"/>
    </xf>
    <xf numFmtId="0" fontId="17" fillId="0" borderId="0" xfId="0" applyFont="1" applyAlignment="1">
      <alignment horizontal="left" vertical="top" wrapText="1"/>
    </xf>
    <xf numFmtId="0" fontId="13" fillId="5" borderId="5" xfId="0" applyFont="1" applyFill="1" applyBorder="1" applyAlignment="1">
      <alignment horizontal="left" vertical="center" wrapText="1"/>
    </xf>
    <xf numFmtId="0" fontId="15" fillId="5" borderId="5" xfId="1" applyFont="1" applyFill="1" applyBorder="1" applyAlignment="1">
      <alignment horizontal="left" wrapText="1"/>
    </xf>
    <xf numFmtId="0" fontId="13" fillId="0" borderId="0" xfId="1" applyFont="1" applyAlignment="1">
      <alignment horizontal="center" vertical="center"/>
    </xf>
    <xf numFmtId="0" fontId="15" fillId="5" borderId="5" xfId="0" applyFont="1" applyFill="1" applyBorder="1" applyAlignment="1">
      <alignment horizontal="left" wrapText="1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20" fillId="0" borderId="12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 indent="3"/>
    </xf>
    <xf numFmtId="0" fontId="5" fillId="0" borderId="2" xfId="0" applyFont="1" applyBorder="1" applyAlignment="1">
      <alignment horizontal="left" vertical="top" wrapText="1" indent="3"/>
    </xf>
    <xf numFmtId="0" fontId="2" fillId="0" borderId="13" xfId="0" applyFont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20" fillId="0" borderId="11" xfId="0" applyFont="1" applyBorder="1"/>
    <xf numFmtId="0" fontId="21" fillId="0" borderId="0" xfId="0" applyFont="1"/>
    <xf numFmtId="0" fontId="21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 vertical="top" wrapText="1" indent="2"/>
    </xf>
    <xf numFmtId="0" fontId="9" fillId="0" borderId="2" xfId="0" applyFont="1" applyBorder="1" applyAlignment="1">
      <alignment horizontal="left" vertical="top" wrapText="1" indent="2"/>
    </xf>
    <xf numFmtId="0" fontId="2" fillId="0" borderId="10" xfId="0" applyFont="1" applyBorder="1" applyAlignment="1">
      <alignment horizontal="left" vertical="top" wrapText="1"/>
    </xf>
    <xf numFmtId="0" fontId="18" fillId="2" borderId="6" xfId="0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0" borderId="2" xfId="0" applyFont="1" applyFill="1" applyBorder="1" applyAlignment="1">
      <alignment horizontal="left" wrapText="1"/>
    </xf>
  </cellXfs>
  <cellStyles count="2">
    <cellStyle name="Normal" xfId="0" builtinId="0"/>
    <cellStyle name="Normal 2" xfId="1" xr:uid="{503D9401-21DD-419F-8261-95F6B246017E}"/>
  </cellStyles>
  <dxfs count="50"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D6FF"/>
      <color rgb="FFBFF0EF"/>
      <color rgb="FF92D050"/>
      <color rgb="FFFFC000"/>
      <color rgb="FFA2D5FF"/>
      <color rgb="FF00B0F0"/>
      <color rgb="FFA6A6A6"/>
      <color rgb="FFFF9933"/>
      <color rgb="FF00AB6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i'!$J$20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i'!$M$21:$M$48</c:f>
                <c:numCache>
                  <c:formatCode>General</c:formatCode>
                  <c:ptCount val="28"/>
                  <c:pt idx="0">
                    <c:v>1.6947460579311127</c:v>
                  </c:pt>
                  <c:pt idx="1">
                    <c:v>1.8658768508961288</c:v>
                  </c:pt>
                  <c:pt idx="2">
                    <c:v>1.6728457656814264</c:v>
                  </c:pt>
                  <c:pt idx="3">
                    <c:v>1.6720026085924209</c:v>
                  </c:pt>
                  <c:pt idx="4">
                    <c:v>2.5252022628348172</c:v>
                  </c:pt>
                  <c:pt idx="5">
                    <c:v>0.71267213562657239</c:v>
                  </c:pt>
                  <c:pt idx="6">
                    <c:v>0.22358444060433674</c:v>
                  </c:pt>
                  <c:pt idx="7">
                    <c:v>2.0549855029132544</c:v>
                  </c:pt>
                  <c:pt idx="8">
                    <c:v>2.1713573636723833</c:v>
                  </c:pt>
                  <c:pt idx="9">
                    <c:v>1.043344167051476</c:v>
                  </c:pt>
                  <c:pt idx="10">
                    <c:v>1.9180803037448193</c:v>
                  </c:pt>
                  <c:pt idx="11">
                    <c:v>2.6533955727781375</c:v>
                  </c:pt>
                  <c:pt idx="12">
                    <c:v>2.9842089785613979</c:v>
                  </c:pt>
                  <c:pt idx="13">
                    <c:v>3.0993667737444639</c:v>
                  </c:pt>
                  <c:pt idx="14">
                    <c:v>2.8867872978674498</c:v>
                  </c:pt>
                  <c:pt idx="15">
                    <c:v>0.83676104956979969</c:v>
                  </c:pt>
                  <c:pt idx="16">
                    <c:v>2.4785356311962552</c:v>
                  </c:pt>
                  <c:pt idx="17">
                    <c:v>2.6667151448119597</c:v>
                  </c:pt>
                  <c:pt idx="18">
                    <c:v>0.72358147867501577</c:v>
                  </c:pt>
                  <c:pt idx="19">
                    <c:v>0.32907730924360146</c:v>
                  </c:pt>
                  <c:pt idx="20">
                    <c:v>0</c:v>
                  </c:pt>
                  <c:pt idx="21">
                    <c:v>6.4997801268176367</c:v>
                  </c:pt>
                  <c:pt idx="22">
                    <c:v>6.5037736475005588</c:v>
                  </c:pt>
                  <c:pt idx="23">
                    <c:v>0</c:v>
                  </c:pt>
                  <c:pt idx="24">
                    <c:v>1.608025752732587</c:v>
                  </c:pt>
                  <c:pt idx="25">
                    <c:v>5.0553950048887195</c:v>
                  </c:pt>
                  <c:pt idx="26">
                    <c:v>3.1456540287756578</c:v>
                  </c:pt>
                  <c:pt idx="27">
                    <c:v>0.19805379152385816</c:v>
                  </c:pt>
                </c:numCache>
              </c:numRef>
            </c:plus>
            <c:minus>
              <c:numRef>
                <c:f>'Figures i'!$L$21:$L$48</c:f>
                <c:numCache>
                  <c:formatCode>General</c:formatCode>
                  <c:ptCount val="28"/>
                  <c:pt idx="0">
                    <c:v>2.0368578863264446</c:v>
                  </c:pt>
                  <c:pt idx="1">
                    <c:v>2.1939013530617046</c:v>
                  </c:pt>
                  <c:pt idx="2">
                    <c:v>1.3784313206845376</c:v>
                  </c:pt>
                  <c:pt idx="3">
                    <c:v>1.112072176867648</c:v>
                  </c:pt>
                  <c:pt idx="4">
                    <c:v>2.2754725632162245</c:v>
                  </c:pt>
                  <c:pt idx="5">
                    <c:v>0.40729905227140384</c:v>
                  </c:pt>
                  <c:pt idx="6">
                    <c:v>3.4049027859348109E-2</c:v>
                  </c:pt>
                  <c:pt idx="7">
                    <c:v>2.308080583841928</c:v>
                  </c:pt>
                  <c:pt idx="8">
                    <c:v>1.8600716863846589</c:v>
                  </c:pt>
                  <c:pt idx="9">
                    <c:v>0.7907602498311439</c:v>
                  </c:pt>
                  <c:pt idx="10">
                    <c:v>1.5991581542255533</c:v>
                  </c:pt>
                  <c:pt idx="11">
                    <c:v>2.881798049716437</c:v>
                  </c:pt>
                  <c:pt idx="12">
                    <c:v>3.0152598129769999</c:v>
                  </c:pt>
                  <c:pt idx="13">
                    <c:v>2.8073718561528693</c:v>
                  </c:pt>
                  <c:pt idx="14">
                    <c:v>2.7876731219651418</c:v>
                  </c:pt>
                  <c:pt idx="15">
                    <c:v>0.55065338603551583</c:v>
                  </c:pt>
                  <c:pt idx="16">
                    <c:v>2.2445980298122592</c:v>
                  </c:pt>
                  <c:pt idx="17">
                    <c:v>2.4315976741842391</c:v>
                  </c:pt>
                  <c:pt idx="18">
                    <c:v>0.41682056917503174</c:v>
                  </c:pt>
                  <c:pt idx="19">
                    <c:v>0.16252685199673622</c:v>
                  </c:pt>
                  <c:pt idx="20">
                    <c:v>0</c:v>
                  </c:pt>
                  <c:pt idx="21">
                    <c:v>5.5870135261482154</c:v>
                  </c:pt>
                  <c:pt idx="22">
                    <c:v>5.5983756899504193</c:v>
                  </c:pt>
                  <c:pt idx="23">
                    <c:v>0</c:v>
                  </c:pt>
                  <c:pt idx="24">
                    <c:v>1.2083496344888438</c:v>
                  </c:pt>
                  <c:pt idx="25">
                    <c:v>4.3264337822075554</c:v>
                  </c:pt>
                  <c:pt idx="26">
                    <c:v>2.4125485270196494</c:v>
                  </c:pt>
                  <c:pt idx="27">
                    <c:v>0.11351607530704544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i'!$J$21:$J$48</c:f>
              <c:strCache>
                <c:ptCount val="28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ACT: WHO PQ &amp; NAT</c:v>
                </c:pt>
                <c:pt idx="10">
                  <c:v>ACT: WHO PQ, not NAT</c:v>
                </c:pt>
                <c:pt idx="11">
                  <c:v>ACT: NAT, not WHO PQ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i'!$K$21:$K$48</c:f>
              <c:numCache>
                <c:formatCode>0</c:formatCode>
                <c:ptCount val="28"/>
                <c:pt idx="0">
                  <c:v>90.917808152202596</c:v>
                </c:pt>
                <c:pt idx="1">
                  <c:v>89.05442616979019</c:v>
                </c:pt>
                <c:pt idx="2">
                  <c:v>7.2224557811563024</c:v>
                </c:pt>
                <c:pt idx="3">
                  <c:v>3.2105951946162365</c:v>
                </c:pt>
                <c:pt idx="4">
                  <c:v>17.968881508763122</c:v>
                </c:pt>
                <c:pt idx="5">
                  <c:v>0.94150990540832757</c:v>
                </c:pt>
                <c:pt idx="6">
                  <c:v>4.0149621569864832E-2</c:v>
                </c:pt>
                <c:pt idx="7">
                  <c:v>84.656332658708862</c:v>
                </c:pt>
                <c:pt idx="8">
                  <c:v>11.318796338241651</c:v>
                </c:pt>
                <c:pt idx="9">
                  <c:v>3.159801350454007</c:v>
                </c:pt>
                <c:pt idx="10">
                  <c:v>8.7011412253614271</c:v>
                </c:pt>
                <c:pt idx="11">
                  <c:v>76.694709461562084</c:v>
                </c:pt>
                <c:pt idx="12">
                  <c:v>54.281861143989055</c:v>
                </c:pt>
                <c:pt idx="13">
                  <c:v>21.592503298480015</c:v>
                </c:pt>
                <c:pt idx="14">
                  <c:v>35.839493371150752</c:v>
                </c:pt>
                <c:pt idx="15">
                  <c:v>1.5845321181384315</c:v>
                </c:pt>
                <c:pt idx="16">
                  <c:v>18.413830005088723</c:v>
                </c:pt>
                <c:pt idx="17">
                  <c:v>20.47748730141204</c:v>
                </c:pt>
                <c:pt idx="18">
                  <c:v>0.97352234364874068</c:v>
                </c:pt>
                <c:pt idx="19">
                  <c:v>0.32009608610214657</c:v>
                </c:pt>
                <c:pt idx="20">
                  <c:v>0</c:v>
                </c:pt>
                <c:pt idx="21">
                  <c:v>25.88782181262793</c:v>
                </c:pt>
                <c:pt idx="22">
                  <c:v>26.049224193532815</c:v>
                </c:pt>
                <c:pt idx="23">
                  <c:v>0</c:v>
                </c:pt>
                <c:pt idx="24">
                  <c:v>4.6257861765807418</c:v>
                </c:pt>
                <c:pt idx="25">
                  <c:v>21.692475715186703</c:v>
                </c:pt>
                <c:pt idx="26">
                  <c:v>9.2915344657646397</c:v>
                </c:pt>
                <c:pt idx="27">
                  <c:v>0.26523663360588495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F49-95C5-94D1ECBF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iii'!$M$23:$M$50</c15:sqref>
                    </c15:fullRef>
                  </c:ext>
                </c:extLst>
                <c:f>'Figures iii'!$M$23:$M$29</c:f>
                <c:numCache>
                  <c:formatCode>General</c:formatCode>
                  <c:ptCount val="7"/>
                  <c:pt idx="0">
                    <c:v>0.73040092347810059</c:v>
                  </c:pt>
                  <c:pt idx="1">
                    <c:v>0.8941052982652451</c:v>
                  </c:pt>
                  <c:pt idx="2">
                    <c:v>3.8759985623951607</c:v>
                  </c:pt>
                  <c:pt idx="3">
                    <c:v>3.2535261744713262</c:v>
                  </c:pt>
                  <c:pt idx="4">
                    <c:v>6.0559963068407932</c:v>
                  </c:pt>
                  <c:pt idx="5">
                    <c:v>2.051112927949597</c:v>
                  </c:pt>
                  <c:pt idx="6">
                    <c:v>0.63551893926477909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iii'!$L$23:$L$50</c15:sqref>
                    </c15:fullRef>
                  </c:ext>
                </c:extLst>
                <c:f>'Figures iii'!$L$23:$L$29</c:f>
                <c:numCache>
                  <c:formatCode>General</c:formatCode>
                  <c:ptCount val="7"/>
                  <c:pt idx="0">
                    <c:v>1.4743777709231551</c:v>
                  </c:pt>
                  <c:pt idx="1">
                    <c:v>1.7435781997880611</c:v>
                  </c:pt>
                  <c:pt idx="2">
                    <c:v>3.0074447473552848</c:v>
                  </c:pt>
                  <c:pt idx="3">
                    <c:v>1.4088763286852881</c:v>
                  </c:pt>
                  <c:pt idx="4">
                    <c:v>5.1435977453916166</c:v>
                  </c:pt>
                  <c:pt idx="5">
                    <c:v>0.82936403023463223</c:v>
                  </c:pt>
                  <c:pt idx="6">
                    <c:v>0.11134749738382874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iii'!$J$23:$J$50</c15:sqref>
                  </c15:fullRef>
                </c:ext>
              </c:extLst>
              <c:f>'Figures iii'!$J$23:$J$29</c:f>
              <c:strCache>
                <c:ptCount val="7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iii'!$K$23:$K$50</c15:sqref>
                  </c15:fullRef>
                </c:ext>
              </c:extLst>
              <c:f>'Figures iii'!$K$23:$K$29</c:f>
              <c:numCache>
                <c:formatCode>0</c:formatCode>
                <c:ptCount val="7"/>
                <c:pt idx="0">
                  <c:v>98.573473758404091</c:v>
                </c:pt>
                <c:pt idx="1">
                  <c:v>98.198479779388009</c:v>
                </c:pt>
                <c:pt idx="2">
                  <c:v>11.651085412014945</c:v>
                </c:pt>
                <c:pt idx="3">
                  <c:v>2.4232142985021197</c:v>
                </c:pt>
                <c:pt idx="4">
                  <c:v>23.596454019098001</c:v>
                </c:pt>
                <c:pt idx="5">
                  <c:v>1.3729810632291992</c:v>
                </c:pt>
                <c:pt idx="6">
                  <c:v>0.13481831878460604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915-AD74-F0A691D2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CCB-A4DE-E6B0B0AD6CF5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0</c:v>
                  </c:pt>
                  <c:pt idx="4">
                    <c:v>2.0984484663772918</c:v>
                  </c:pt>
                  <c:pt idx="5">
                    <c:v>7.5278070397981622</c:v>
                  </c:pt>
                  <c:pt idx="6">
                    <c:v>1.6947460579311127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0</c:v>
                  </c:pt>
                  <c:pt idx="4">
                    <c:v>2.6068494911063453</c:v>
                  </c:pt>
                  <c:pt idx="5">
                    <c:v>13.426933150356504</c:v>
                  </c:pt>
                  <c:pt idx="6">
                    <c:v>2.0368578863264446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100</c:v>
                </c:pt>
                <c:pt idx="4">
                  <c:v>90.384759756354271</c:v>
                </c:pt>
                <c:pt idx="5">
                  <c:v>85.720301280685234</c:v>
                </c:pt>
                <c:pt idx="6">
                  <c:v>90.917808152202596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CCB-A4DE-E6B0B0AD6CF5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10.466323653905349</c:v>
                  </c:pt>
                  <c:pt idx="2">
                    <c:v>2.6458689882796875</c:v>
                  </c:pt>
                  <c:pt idx="3">
                    <c:v>0</c:v>
                  </c:pt>
                  <c:pt idx="4">
                    <c:v>2.1309400031704371</c:v>
                  </c:pt>
                  <c:pt idx="5">
                    <c:v>7.2161925612858795</c:v>
                  </c:pt>
                  <c:pt idx="6">
                    <c:v>1.8658768508961288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13.808630622834819</c:v>
                  </c:pt>
                  <c:pt idx="2">
                    <c:v>3.972339928384514</c:v>
                  </c:pt>
                  <c:pt idx="3">
                    <c:v>0</c:v>
                  </c:pt>
                  <c:pt idx="4">
                    <c:v>2.585050713085522</c:v>
                  </c:pt>
                  <c:pt idx="5">
                    <c:v>11.527008764848233</c:v>
                  </c:pt>
                  <c:pt idx="6">
                    <c:v>2.1939013530617046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78.18687560604279</c:v>
                </c:pt>
                <c:pt idx="1">
                  <c:v>72.863249070039132</c:v>
                </c:pt>
                <c:pt idx="2">
                  <c:v>92.700426622362983</c:v>
                </c:pt>
                <c:pt idx="3">
                  <c:v>100</c:v>
                </c:pt>
                <c:pt idx="4">
                  <c:v>89.319955539206561</c:v>
                </c:pt>
                <c:pt idx="5">
                  <c:v>84.298233780415913</c:v>
                </c:pt>
                <c:pt idx="6">
                  <c:v>89.05442616979019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3-4CCB-A4DE-E6B0B0AD6CF5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6.7059824714097864</c:v>
                  </c:pt>
                  <c:pt idx="2">
                    <c:v>5.4591800645543671</c:v>
                  </c:pt>
                  <c:pt idx="3">
                    <c:v>0</c:v>
                  </c:pt>
                  <c:pt idx="4">
                    <c:v>1.3919912231535072</c:v>
                  </c:pt>
                  <c:pt idx="5">
                    <c:v>3.0019630462816527</c:v>
                  </c:pt>
                  <c:pt idx="6">
                    <c:v>1.6728457656814264</c:v>
                  </c:pt>
                  <c:pt idx="7">
                    <c:v>5.037147687631534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3.5540770820911036</c:v>
                  </c:pt>
                  <c:pt idx="2">
                    <c:v>4.64189236587751</c:v>
                  </c:pt>
                  <c:pt idx="3">
                    <c:v>0</c:v>
                  </c:pt>
                  <c:pt idx="4">
                    <c:v>1.0666831574127547</c:v>
                  </c:pt>
                  <c:pt idx="5">
                    <c:v>0.83682167715604316</c:v>
                  </c:pt>
                  <c:pt idx="6">
                    <c:v>1.3784313206845376</c:v>
                  </c:pt>
                  <c:pt idx="7">
                    <c:v>2.5236155778052303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2.8131902607596113</c:v>
                </c:pt>
                <c:pt idx="1">
                  <c:v>6.9930897937563508</c:v>
                </c:pt>
                <c:pt idx="2">
                  <c:v>22.172633938996476</c:v>
                </c:pt>
                <c:pt idx="3">
                  <c:v>0</c:v>
                </c:pt>
                <c:pt idx="4">
                  <c:v>4.3564317766843956</c:v>
                </c:pt>
                <c:pt idx="5">
                  <c:v>1.1467911288645039</c:v>
                </c:pt>
                <c:pt idx="6">
                  <c:v>7.2224557811563024</c:v>
                </c:pt>
                <c:pt idx="7">
                  <c:v>4.8022375212623443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3-4CCB-A4DE-E6B0B0AD6CF5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2.3625355318285957</c:v>
                </c:pt>
                <c:pt idx="1">
                  <c:v>0.1200043105121716</c:v>
                </c:pt>
                <c:pt idx="2">
                  <c:v>12.087619647764415</c:v>
                </c:pt>
                <c:pt idx="3">
                  <c:v>0</c:v>
                </c:pt>
                <c:pt idx="4">
                  <c:v>1.4868835340086297</c:v>
                </c:pt>
                <c:pt idx="5">
                  <c:v>1.4819311036740919</c:v>
                </c:pt>
                <c:pt idx="6">
                  <c:v>3.2105951946162365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3-4CCB-A4DE-E6B0B0AD6CF5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2.8131902607596113</c:v>
                </c:pt>
                <c:pt idx="1">
                  <c:v>6.0667763805869619</c:v>
                </c:pt>
                <c:pt idx="2">
                  <c:v>43.820145300946436</c:v>
                </c:pt>
                <c:pt idx="3">
                  <c:v>0</c:v>
                </c:pt>
                <c:pt idx="4">
                  <c:v>13.692683934031159</c:v>
                </c:pt>
                <c:pt idx="5">
                  <c:v>5.3879672793123277</c:v>
                </c:pt>
                <c:pt idx="6">
                  <c:v>17.968881508763122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3-4CCB-A4DE-E6B0B0AD6CF5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4.6262357500785223</c:v>
                </c:pt>
                <c:pt idx="3">
                  <c:v>0</c:v>
                </c:pt>
                <c:pt idx="4">
                  <c:v>0.23148309025312702</c:v>
                </c:pt>
                <c:pt idx="5">
                  <c:v>0</c:v>
                </c:pt>
                <c:pt idx="6">
                  <c:v>0.94150990540832757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3-4CCB-A4DE-E6B0B0AD6CF5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0.24150804844184351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4.0149621569864832E-2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3-4CCB-A4DE-E6B0B0AD6CF5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20.847185454244027</c:v>
                  </c:pt>
                  <c:pt idx="1">
                    <c:v>9.8257971781424089</c:v>
                  </c:pt>
                  <c:pt idx="2">
                    <c:v>3.2002682086500727</c:v>
                  </c:pt>
                  <c:pt idx="3">
                    <c:v>0</c:v>
                  </c:pt>
                  <c:pt idx="4">
                    <c:v>2.2181952638016753</c:v>
                  </c:pt>
                  <c:pt idx="5">
                    <c:v>9.6243859715464026</c:v>
                  </c:pt>
                  <c:pt idx="6">
                    <c:v>2.0549855029132544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23.908389730814008</c:v>
                  </c:pt>
                  <c:pt idx="1">
                    <c:v>11.944328300246973</c:v>
                  </c:pt>
                  <c:pt idx="2">
                    <c:v>4.3282032724693522</c:v>
                  </c:pt>
                  <c:pt idx="3">
                    <c:v>0</c:v>
                  </c:pt>
                  <c:pt idx="4">
                    <c:v>2.5314451062120327</c:v>
                  </c:pt>
                  <c:pt idx="5">
                    <c:v>12.758624550680189</c:v>
                  </c:pt>
                  <c:pt idx="6">
                    <c:v>2.308080583841928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57.504294718468074</c:v>
                </c:pt>
                <c:pt idx="1">
                  <c:v>69.227300642825995</c:v>
                </c:pt>
                <c:pt idx="2">
                  <c:v>89.205655919008649</c:v>
                </c:pt>
                <c:pt idx="3">
                  <c:v>100</c:v>
                </c:pt>
                <c:pt idx="4">
                  <c:v>85.190464542823634</c:v>
                </c:pt>
                <c:pt idx="5">
                  <c:v>74.342897145855474</c:v>
                </c:pt>
                <c:pt idx="6">
                  <c:v>84.656332658708862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3-4CCB-A4DE-E6B0B0AD6CF5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0</c:v>
                </c:pt>
                <c:pt idx="1">
                  <c:v>8.856413429965837</c:v>
                </c:pt>
                <c:pt idx="2">
                  <c:v>19.339592640877829</c:v>
                </c:pt>
                <c:pt idx="3">
                  <c:v>0</c:v>
                </c:pt>
                <c:pt idx="4">
                  <c:v>9.7454202042483633</c:v>
                </c:pt>
                <c:pt idx="5">
                  <c:v>10.879260223303673</c:v>
                </c:pt>
                <c:pt idx="6">
                  <c:v>11.318796338241651</c:v>
                </c:pt>
                <c:pt idx="7">
                  <c:v>11.967627876141238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3-4CCB-A4DE-E6B0B0AD6CF5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0</c:v>
                </c:pt>
                <c:pt idx="1">
                  <c:v>0.91998692847894503</c:v>
                </c:pt>
                <c:pt idx="2">
                  <c:v>2.3684417508684357</c:v>
                </c:pt>
                <c:pt idx="3">
                  <c:v>0</c:v>
                </c:pt>
                <c:pt idx="4">
                  <c:v>3.4843957034555508</c:v>
                </c:pt>
                <c:pt idx="5">
                  <c:v>2.7130073956257705</c:v>
                </c:pt>
                <c:pt idx="6">
                  <c:v>3.159801350454007</c:v>
                </c:pt>
                <c:pt idx="7">
                  <c:v>3.5398339932675444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B3-4CCB-A4DE-E6B0B0AD6CF5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0</c:v>
                </c:pt>
                <c:pt idx="1">
                  <c:v>7.9364265014868911</c:v>
                </c:pt>
                <c:pt idx="2">
                  <c:v>17.106140620231653</c:v>
                </c:pt>
                <c:pt idx="3">
                  <c:v>0</c:v>
                </c:pt>
                <c:pt idx="4">
                  <c:v>6.9384708199463825</c:v>
                </c:pt>
                <c:pt idx="5">
                  <c:v>8.4545871508297061</c:v>
                </c:pt>
                <c:pt idx="6">
                  <c:v>8.7011412253614271</c:v>
                </c:pt>
                <c:pt idx="7">
                  <c:v>8.4277938828736936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B3-4CCB-A4DE-E6B0B0AD6CF5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25.054106393263972</c:v>
                  </c:pt>
                  <c:pt idx="1">
                    <c:v>15.24022882310414</c:v>
                  </c:pt>
                  <c:pt idx="2">
                    <c:v>3.8547316140846277</c:v>
                  </c:pt>
                  <c:pt idx="3">
                    <c:v>0</c:v>
                  </c:pt>
                  <c:pt idx="4">
                    <c:v>3.0418320930002949</c:v>
                  </c:pt>
                  <c:pt idx="5">
                    <c:v>6.9049406219541112</c:v>
                  </c:pt>
                  <c:pt idx="6">
                    <c:v>2.6533955727781375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20.413352624450525</c:v>
                  </c:pt>
                  <c:pt idx="1">
                    <c:v>16.167923691715195</c:v>
                  </c:pt>
                  <c:pt idx="2">
                    <c:v>5.1703614453284672</c:v>
                  </c:pt>
                  <c:pt idx="3">
                    <c:v>0</c:v>
                  </c:pt>
                  <c:pt idx="4">
                    <c:v>3.3435300014129865</c:v>
                  </c:pt>
                  <c:pt idx="5">
                    <c:v>7.4141631543278805</c:v>
                  </c:pt>
                  <c:pt idx="6">
                    <c:v>2.881798049716437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39.187963170562377</c:v>
                </c:pt>
                <c:pt idx="1">
                  <c:v>54.665218988904805</c:v>
                </c:pt>
                <c:pt idx="2">
                  <c:v>87.095607392098856</c:v>
                </c:pt>
                <c:pt idx="3">
                  <c:v>100</c:v>
                </c:pt>
                <c:pt idx="4">
                  <c:v>76.591950655101243</c:v>
                </c:pt>
                <c:pt idx="5">
                  <c:v>61.747240333706998</c:v>
                </c:pt>
                <c:pt idx="6">
                  <c:v>76.694709461562084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3-4CCB-A4DE-E6B0B0AD6CF5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15.858792800908176</c:v>
                  </c:pt>
                  <c:pt idx="1">
                    <c:v>10.998315496255586</c:v>
                  </c:pt>
                  <c:pt idx="2">
                    <c:v>5.6824637394413884</c:v>
                  </c:pt>
                  <c:pt idx="3">
                    <c:v>0</c:v>
                  </c:pt>
                  <c:pt idx="4">
                    <c:v>3.2621966932541184</c:v>
                  </c:pt>
                  <c:pt idx="5">
                    <c:v>14.593775369251041</c:v>
                  </c:pt>
                  <c:pt idx="6">
                    <c:v>2.9842089785613979</c:v>
                  </c:pt>
                  <c:pt idx="7">
                    <c:v>11.658969132631583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20.756359840038797</c:v>
                  </c:pt>
                  <c:pt idx="1">
                    <c:v>9.0646138683719464</c:v>
                  </c:pt>
                  <c:pt idx="2">
                    <c:v>6.3488335983950606</c:v>
                  </c:pt>
                  <c:pt idx="3">
                    <c:v>0</c:v>
                  </c:pt>
                  <c:pt idx="4">
                    <c:v>3.279045963494454</c:v>
                  </c:pt>
                  <c:pt idx="5">
                    <c:v>15.014878498015129</c:v>
                  </c:pt>
                  <c:pt idx="6">
                    <c:v>3.0152598129769999</c:v>
                  </c:pt>
                  <c:pt idx="7">
                    <c:v>15.37346290812026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66.558419250927145</c:v>
                </c:pt>
                <c:pt idx="1">
                  <c:v>29.736863282987848</c:v>
                </c:pt>
                <c:pt idx="2">
                  <c:v>69.556364390088405</c:v>
                </c:pt>
                <c:pt idx="3">
                  <c:v>0</c:v>
                </c:pt>
                <c:pt idx="4">
                  <c:v>51.965900636859217</c:v>
                </c:pt>
                <c:pt idx="5">
                  <c:v>52.396679746870213</c:v>
                </c:pt>
                <c:pt idx="6">
                  <c:v>54.281861143989055</c:v>
                </c:pt>
                <c:pt idx="7">
                  <c:v>71.233075751469499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3-4CCB-A4DE-E6B0B0AD6CF5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6.0515025172695101</c:v>
                  </c:pt>
                  <c:pt idx="2">
                    <c:v>6.3601530421662957</c:v>
                  </c:pt>
                  <c:pt idx="3">
                    <c:v>0</c:v>
                  </c:pt>
                  <c:pt idx="4">
                    <c:v>2.1296425916904553</c:v>
                  </c:pt>
                  <c:pt idx="5">
                    <c:v>9.6358079934440077</c:v>
                  </c:pt>
                  <c:pt idx="6">
                    <c:v>3.0993667737444639</c:v>
                  </c:pt>
                  <c:pt idx="7">
                    <c:v>17.823335999550189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3.6038400502849885</c:v>
                  </c:pt>
                  <c:pt idx="2">
                    <c:v>6.5017364747095172</c:v>
                  </c:pt>
                  <c:pt idx="3">
                    <c:v>0</c:v>
                  </c:pt>
                  <c:pt idx="4">
                    <c:v>1.9236246479115096</c:v>
                  </c:pt>
                  <c:pt idx="5">
                    <c:v>3.9954627973330989</c:v>
                  </c:pt>
                  <c:pt idx="6">
                    <c:v>2.8073718561528693</c:v>
                  </c:pt>
                  <c:pt idx="7">
                    <c:v>14.022949293879559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2.8131902607596113</c:v>
                </c:pt>
                <c:pt idx="1">
                  <c:v>8.1223147733659715</c:v>
                </c:pt>
                <c:pt idx="2">
                  <c:v>54.248914266541661</c:v>
                </c:pt>
                <c:pt idx="3">
                  <c:v>0</c:v>
                </c:pt>
                <c:pt idx="4">
                  <c:v>16.075852387625581</c:v>
                </c:pt>
                <c:pt idx="5">
                  <c:v>6.3619807593565474</c:v>
                </c:pt>
                <c:pt idx="6">
                  <c:v>21.592503298480015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3-4CCB-A4DE-E6B0B0AD6CF5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18.633328619441421</c:v>
                  </c:pt>
                  <c:pt idx="1">
                    <c:v>10.318063273927276</c:v>
                  </c:pt>
                  <c:pt idx="2">
                    <c:v>5.702818605911709</c:v>
                  </c:pt>
                  <c:pt idx="3">
                    <c:v>42.069081160911722</c:v>
                  </c:pt>
                  <c:pt idx="4">
                    <c:v>2.9844621123824382</c:v>
                  </c:pt>
                  <c:pt idx="5">
                    <c:v>8.6530215530152077</c:v>
                  </c:pt>
                  <c:pt idx="6">
                    <c:v>2.8867872978674498</c:v>
                  </c:pt>
                  <c:pt idx="7">
                    <c:v>16.505208022731736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11.598126324206733</c:v>
                  </c:pt>
                  <c:pt idx="1">
                    <c:v>7.0678899183578174</c:v>
                  </c:pt>
                  <c:pt idx="2">
                    <c:v>4.9865239515522788</c:v>
                  </c:pt>
                  <c:pt idx="3">
                    <c:v>21.990485312509385</c:v>
                  </c:pt>
                  <c:pt idx="4">
                    <c:v>2.9006642590632339</c:v>
                  </c:pt>
                  <c:pt idx="5">
                    <c:v>8.1506203480238852</c:v>
                  </c:pt>
                  <c:pt idx="6">
                    <c:v>2.7876731219651418</c:v>
                  </c:pt>
                  <c:pt idx="7">
                    <c:v>15.577972716048656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22.036138214905947</c:v>
                </c:pt>
                <c:pt idx="1">
                  <c:v>17.634050386255478</c:v>
                </c:pt>
                <c:pt idx="2">
                  <c:v>25.855917864786992</c:v>
                </c:pt>
                <c:pt idx="3">
                  <c:v>28.083018576590735</c:v>
                </c:pt>
                <c:pt idx="4">
                  <c:v>38.536222391947319</c:v>
                </c:pt>
                <c:pt idx="5">
                  <c:v>41.361443375485813</c:v>
                </c:pt>
                <c:pt idx="6">
                  <c:v>35.839493371150752</c:v>
                </c:pt>
                <c:pt idx="7">
                  <c:v>45.528221699112954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3-4CCB-A4DE-E6B0B0AD6CF5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7.2376659897071631</c:v>
                </c:pt>
                <c:pt idx="1">
                  <c:v>2.3194253712523287</c:v>
                </c:pt>
                <c:pt idx="2">
                  <c:v>3.582459255398676</c:v>
                </c:pt>
                <c:pt idx="3">
                  <c:v>0</c:v>
                </c:pt>
                <c:pt idx="4">
                  <c:v>1.1810274127971243</c:v>
                </c:pt>
                <c:pt idx="5">
                  <c:v>0</c:v>
                </c:pt>
                <c:pt idx="6">
                  <c:v>1.5845321181384315</c:v>
                </c:pt>
                <c:pt idx="7">
                  <c:v>0.41005530829005576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B3-4CCB-A4DE-E6B0B0AD6CF5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6.1343381068353349</c:v>
                  </c:pt>
                  <c:pt idx="1">
                    <c:v>2.144927714161502</c:v>
                  </c:pt>
                  <c:pt idx="2">
                    <c:v>3.0297371179987085</c:v>
                  </c:pt>
                  <c:pt idx="3">
                    <c:v>0</c:v>
                  </c:pt>
                  <c:pt idx="4">
                    <c:v>2.6964469837322298</c:v>
                  </c:pt>
                  <c:pt idx="5">
                    <c:v>18.179368867065421</c:v>
                  </c:pt>
                  <c:pt idx="6">
                    <c:v>2.4785356311962552</c:v>
                  </c:pt>
                  <c:pt idx="7">
                    <c:v>12.355172770271199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2.4659648699300574</c:v>
                  </c:pt>
                  <c:pt idx="1">
                    <c:v>1.0573710448943494</c:v>
                  </c:pt>
                  <c:pt idx="2">
                    <c:v>2.4114374362108588</c:v>
                  </c:pt>
                  <c:pt idx="3">
                    <c:v>0</c:v>
                  </c:pt>
                  <c:pt idx="4">
                    <c:v>2.4709502138334507</c:v>
                  </c:pt>
                  <c:pt idx="5">
                    <c:v>7.6583722737044599</c:v>
                  </c:pt>
                  <c:pt idx="6">
                    <c:v>2.2445980298122592</c:v>
                  </c:pt>
                  <c:pt idx="7">
                    <c:v>9.7782618204787646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3.9538870186922761</c:v>
                </c:pt>
                <c:pt idx="1">
                  <c:v>2.0419244841536366</c:v>
                </c:pt>
                <c:pt idx="2">
                  <c:v>10.439028247825895</c:v>
                </c:pt>
                <c:pt idx="3">
                  <c:v>0</c:v>
                </c:pt>
                <c:pt idx="4">
                  <c:v>21.469320895674304</c:v>
                </c:pt>
                <c:pt idx="5">
                  <c:v>11.511514187654333</c:v>
                </c:pt>
                <c:pt idx="6">
                  <c:v>18.413830005088723</c:v>
                </c:pt>
                <c:pt idx="7">
                  <c:v>28.340780217089627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B3-4CCB-A4DE-E6B0B0AD6CF5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13.810636600324987</c:v>
                  </c:pt>
                  <c:pt idx="1">
                    <c:v>10.208735072896122</c:v>
                  </c:pt>
                  <c:pt idx="2">
                    <c:v>4.2969373160161837</c:v>
                  </c:pt>
                  <c:pt idx="3">
                    <c:v>42.069081160911722</c:v>
                  </c:pt>
                  <c:pt idx="4">
                    <c:v>2.5560072689117028</c:v>
                  </c:pt>
                  <c:pt idx="5">
                    <c:v>9.1042053836172947</c:v>
                  </c:pt>
                  <c:pt idx="6">
                    <c:v>2.6667151448119597</c:v>
                  </c:pt>
                  <c:pt idx="7">
                    <c:v>21.033662346613369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6.9369416139256348</c:v>
                  </c:pt>
                  <c:pt idx="1">
                    <c:v>5.8913435996740144</c:v>
                  </c:pt>
                  <c:pt idx="2">
                    <c:v>3.6353283432190278</c:v>
                  </c:pt>
                  <c:pt idx="3">
                    <c:v>21.990485312509385</c:v>
                  </c:pt>
                  <c:pt idx="4">
                    <c:v>2.3421407872882263</c:v>
                  </c:pt>
                  <c:pt idx="5">
                    <c:v>7.766869872838285</c:v>
                  </c:pt>
                  <c:pt idx="6">
                    <c:v>2.4315976741842391</c:v>
                  </c:pt>
                  <c:pt idx="7">
                    <c:v>13.46535953074501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12.031451966219215</c:v>
                </c:pt>
                <c:pt idx="1">
                  <c:v>12.026132827698788</c:v>
                </c:pt>
                <c:pt idx="2">
                  <c:v>18.316113482532252</c:v>
                </c:pt>
                <c:pt idx="3">
                  <c:v>28.083018576590735</c:v>
                </c:pt>
                <c:pt idx="4">
                  <c:v>20.689661430699186</c:v>
                </c:pt>
                <c:pt idx="5">
                  <c:v>30.102899458113935</c:v>
                </c:pt>
                <c:pt idx="6">
                  <c:v>20.47748730141204</c:v>
                </c:pt>
                <c:pt idx="7">
                  <c:v>24.969022903202813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3-4CCB-A4DE-E6B0B0AD6CF5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1.5337929306881755</c:v>
                  </c:pt>
                  <c:pt idx="2">
                    <c:v>0.77376462123068745</c:v>
                  </c:pt>
                  <c:pt idx="3">
                    <c:v>0</c:v>
                  </c:pt>
                  <c:pt idx="4">
                    <c:v>0.33939268902287278</c:v>
                  </c:pt>
                  <c:pt idx="5">
                    <c:v>7.8587260612737913</c:v>
                  </c:pt>
                  <c:pt idx="6">
                    <c:v>0.72358147867501577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0.65022317677063368</c:v>
                  </c:pt>
                  <c:pt idx="2">
                    <c:v>0.21929366956032065</c:v>
                  </c:pt>
                  <c:pt idx="3">
                    <c:v>0</c:v>
                  </c:pt>
                  <c:pt idx="4">
                    <c:v>0.23323949827363644</c:v>
                  </c:pt>
                  <c:pt idx="5">
                    <c:v>3.6746910052714101</c:v>
                  </c:pt>
                  <c:pt idx="6">
                    <c:v>0.41682056917503174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1.1159869097583157</c:v>
                </c:pt>
                <c:pt idx="2">
                  <c:v>0.30508797626806294</c:v>
                </c:pt>
                <c:pt idx="3">
                  <c:v>0</c:v>
                </c:pt>
                <c:pt idx="4">
                  <c:v>0.7401521164986592</c:v>
                </c:pt>
                <c:pt idx="5">
                  <c:v>6.4279090749239822</c:v>
                </c:pt>
                <c:pt idx="6">
                  <c:v>0.97352234364874068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B3-4CCB-A4DE-E6B0B0AD6CF5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4.6586580402735045</c:v>
                  </c:pt>
                  <c:pt idx="1">
                    <c:v>1.4213815593681882</c:v>
                  </c:pt>
                  <c:pt idx="2">
                    <c:v>0.87801584420789913</c:v>
                  </c:pt>
                  <c:pt idx="3">
                    <c:v>0</c:v>
                  </c:pt>
                  <c:pt idx="4">
                    <c:v>0.29634770370588215</c:v>
                  </c:pt>
                  <c:pt idx="5">
                    <c:v>0</c:v>
                  </c:pt>
                  <c:pt idx="6">
                    <c:v>0.32907730924360146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1.1435977231177019</c:v>
                  </c:pt>
                  <c:pt idx="1">
                    <c:v>0.35695225737731184</c:v>
                  </c:pt>
                  <c:pt idx="2">
                    <c:v>0.34027618401986126</c:v>
                  </c:pt>
                  <c:pt idx="3">
                    <c:v>0</c:v>
                  </c:pt>
                  <c:pt idx="4">
                    <c:v>0.14320173925332716</c:v>
                  </c:pt>
                  <c:pt idx="5">
                    <c:v>0</c:v>
                  </c:pt>
                  <c:pt idx="6">
                    <c:v>0.16252685199673622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1.4926914796159045</c:v>
                </c:pt>
                <c:pt idx="1">
                  <c:v>0.474382872389564</c:v>
                </c:pt>
                <c:pt idx="2">
                  <c:v>0.55251267739315812</c:v>
                </c:pt>
                <c:pt idx="3">
                  <c:v>0</c:v>
                </c:pt>
                <c:pt idx="4">
                  <c:v>0.27633709587011923</c:v>
                </c:pt>
                <c:pt idx="5">
                  <c:v>0</c:v>
                </c:pt>
                <c:pt idx="6">
                  <c:v>0.32009608610214657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B3-4CCB-A4DE-E6B0B0AD6CF5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B3-4CCB-A4DE-E6B0B0AD6CF5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20.121003733618714</c:v>
                  </c:pt>
                  <c:pt idx="1">
                    <c:v>13.51539863597236</c:v>
                  </c:pt>
                  <c:pt idx="2">
                    <c:v>5.4594216803134437</c:v>
                  </c:pt>
                  <c:pt idx="3">
                    <c:v>0</c:v>
                  </c:pt>
                  <c:pt idx="4">
                    <c:v>7.4309938770316677</c:v>
                  </c:pt>
                  <c:pt idx="5">
                    <c:v>15.47462937935842</c:v>
                  </c:pt>
                  <c:pt idx="6">
                    <c:v>6.4997801268176367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14.330054447476659</c:v>
                  </c:pt>
                  <c:pt idx="1">
                    <c:v>12.953598364281802</c:v>
                  </c:pt>
                  <c:pt idx="2">
                    <c:v>4.2983985754322731</c:v>
                  </c:pt>
                  <c:pt idx="3">
                    <c:v>0</c:v>
                  </c:pt>
                  <c:pt idx="4">
                    <c:v>6.4163900945603487</c:v>
                  </c:pt>
                  <c:pt idx="5">
                    <c:v>6.0344264075819201</c:v>
                  </c:pt>
                  <c:pt idx="6">
                    <c:v>5.5870135261482154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29.22784686433576</c:v>
                </c:pt>
                <c:pt idx="1">
                  <c:v>46.014303514294021</c:v>
                </c:pt>
                <c:pt idx="2">
                  <c:v>16.281350183349851</c:v>
                </c:pt>
                <c:pt idx="3">
                  <c:v>0</c:v>
                </c:pt>
                <c:pt idx="4">
                  <c:v>28.375913641753449</c:v>
                </c:pt>
                <c:pt idx="5">
                  <c:v>8.922706723460438</c:v>
                </c:pt>
                <c:pt idx="6">
                  <c:v>25.88782181262793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B3-4CCB-A4DE-E6B0B0AD6CF5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21.756122874957121</c:v>
                  </c:pt>
                  <c:pt idx="1">
                    <c:v>13.634118473290606</c:v>
                  </c:pt>
                  <c:pt idx="2">
                    <c:v>5.4751984385780084</c:v>
                  </c:pt>
                  <c:pt idx="3">
                    <c:v>0</c:v>
                  </c:pt>
                  <c:pt idx="4">
                    <c:v>7.4264551041944955</c:v>
                  </c:pt>
                  <c:pt idx="5">
                    <c:v>15.47462937935842</c:v>
                  </c:pt>
                  <c:pt idx="6">
                    <c:v>6.5037736475005588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17.574456324436035</c:v>
                  </c:pt>
                  <c:pt idx="1">
                    <c:v>13.182963173147847</c:v>
                  </c:pt>
                  <c:pt idx="2">
                    <c:v>4.3255463052735958</c:v>
                  </c:pt>
                  <c:pt idx="3">
                    <c:v>0</c:v>
                  </c:pt>
                  <c:pt idx="4">
                    <c:v>6.4172297625178238</c:v>
                  </c:pt>
                  <c:pt idx="5">
                    <c:v>6.0344264075819201</c:v>
                  </c:pt>
                  <c:pt idx="6">
                    <c:v>5.5983756899504193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37.221992302877133</c:v>
                </c:pt>
                <c:pt idx="1">
                  <c:v>46.874670363335909</c:v>
                </c:pt>
                <c:pt idx="2">
                  <c:v>16.522858231791695</c:v>
                </c:pt>
                <c:pt idx="3">
                  <c:v>0</c:v>
                </c:pt>
                <c:pt idx="4">
                  <c:v>28.447490896374312</c:v>
                </c:pt>
                <c:pt idx="5">
                  <c:v>8.922706723460438</c:v>
                </c:pt>
                <c:pt idx="6">
                  <c:v>26.049224193532815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B3-4CCB-A4DE-E6B0B0AD6CF5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B3-4CCB-A4DE-E6B0B0AD6CF5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12.300764631314292</c:v>
                  </c:pt>
                  <c:pt idx="1">
                    <c:v>7.2020781032235153</c:v>
                  </c:pt>
                  <c:pt idx="2">
                    <c:v>3.4654230675247186</c:v>
                  </c:pt>
                  <c:pt idx="3">
                    <c:v>0</c:v>
                  </c:pt>
                  <c:pt idx="4">
                    <c:v>1.5833427365667472</c:v>
                  </c:pt>
                  <c:pt idx="5">
                    <c:v>5.6022588546849263</c:v>
                  </c:pt>
                  <c:pt idx="6">
                    <c:v>1.608025752732587</c:v>
                  </c:pt>
                  <c:pt idx="7">
                    <c:v>26.449420973241033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6.2121999942053403</c:v>
                  </c:pt>
                  <c:pt idx="1">
                    <c:v>4.8786219177180765</c:v>
                  </c:pt>
                  <c:pt idx="2">
                    <c:v>2.0521473029916817</c:v>
                  </c:pt>
                  <c:pt idx="3">
                    <c:v>0</c:v>
                  </c:pt>
                  <c:pt idx="4">
                    <c:v>1.1771928067225264</c:v>
                  </c:pt>
                  <c:pt idx="5">
                    <c:v>1.5837969485634709</c:v>
                  </c:pt>
                  <c:pt idx="6">
                    <c:v>1.2083496344888438</c:v>
                  </c:pt>
                  <c:pt idx="7">
                    <c:v>13.963791504946688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10.999443079337782</c:v>
                </c:pt>
                <c:pt idx="1">
                  <c:v>12.885559089958695</c:v>
                </c:pt>
                <c:pt idx="2">
                  <c:v>4.7793990062667371</c:v>
                </c:pt>
                <c:pt idx="3">
                  <c:v>0</c:v>
                </c:pt>
                <c:pt idx="4">
                  <c:v>4.3790261262116008</c:v>
                </c:pt>
                <c:pt idx="5">
                  <c:v>2.1592893238244799</c:v>
                </c:pt>
                <c:pt idx="6">
                  <c:v>4.6257861765807418</c:v>
                </c:pt>
                <c:pt idx="7">
                  <c:v>21.485817740618948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B3-4CCB-A4DE-E6B0B0AD6CF5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16.823145052863506</c:v>
                  </c:pt>
                  <c:pt idx="1">
                    <c:v>14.738543753943084</c:v>
                  </c:pt>
                  <c:pt idx="2">
                    <c:v>2.364223421610621</c:v>
                  </c:pt>
                  <c:pt idx="3">
                    <c:v>0</c:v>
                  </c:pt>
                  <c:pt idx="4">
                    <c:v>6.1146378456408037</c:v>
                  </c:pt>
                  <c:pt idx="5">
                    <c:v>12.994408243960244</c:v>
                  </c:pt>
                  <c:pt idx="6">
                    <c:v>5.0553950048887195</c:v>
                  </c:pt>
                  <c:pt idx="7">
                    <c:v>20.962842143655735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9.9738342771481143</c:v>
                  </c:pt>
                  <c:pt idx="1">
                    <c:v>12.550212921851621</c:v>
                  </c:pt>
                  <c:pt idx="2">
                    <c:v>1.8615381677687575</c:v>
                  </c:pt>
                  <c:pt idx="3">
                    <c:v>0</c:v>
                  </c:pt>
                  <c:pt idx="4">
                    <c:v>5.2676281096123176</c:v>
                  </c:pt>
                  <c:pt idx="5">
                    <c:v>4.7465492767676558</c:v>
                  </c:pt>
                  <c:pt idx="6">
                    <c:v>4.3264337822075554</c:v>
                  </c:pt>
                  <c:pt idx="7">
                    <c:v>13.88522915893026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18.818733423630636</c:v>
                </c:pt>
                <c:pt idx="1">
                  <c:v>36.318912461319933</c:v>
                </c:pt>
                <c:pt idx="2">
                  <c:v>7.9944228041923981</c:v>
                </c:pt>
                <c:pt idx="3">
                  <c:v>0</c:v>
                </c:pt>
                <c:pt idx="4">
                  <c:v>25.209571088007941</c:v>
                </c:pt>
                <c:pt idx="5">
                  <c:v>6.922002410477937</c:v>
                </c:pt>
                <c:pt idx="6">
                  <c:v>21.692475715186703</c:v>
                </c:pt>
                <c:pt idx="7">
                  <c:v>26.385377715616308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CB3-4CCB-A4DE-E6B0B0AD6CF5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16.986649103641028</c:v>
                  </c:pt>
                  <c:pt idx="1">
                    <c:v>7.0002687094038851</c:v>
                  </c:pt>
                  <c:pt idx="2">
                    <c:v>6.049106662296305</c:v>
                  </c:pt>
                  <c:pt idx="3">
                    <c:v>0</c:v>
                  </c:pt>
                  <c:pt idx="4">
                    <c:v>3.2257012374768461</c:v>
                  </c:pt>
                  <c:pt idx="5">
                    <c:v>6.1860284037223963</c:v>
                  </c:pt>
                  <c:pt idx="6">
                    <c:v>3.1456540287756578</c:v>
                  </c:pt>
                  <c:pt idx="7">
                    <c:v>18.910559981648351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9.0685736761383282</c:v>
                  </c:pt>
                  <c:pt idx="1">
                    <c:v>5.0500680056379856</c:v>
                  </c:pt>
                  <c:pt idx="2">
                    <c:v>4.1112347077197224</c:v>
                  </c:pt>
                  <c:pt idx="3">
                    <c:v>0</c:v>
                  </c:pt>
                  <c:pt idx="4">
                    <c:v>2.4395587503670031</c:v>
                  </c:pt>
                  <c:pt idx="5">
                    <c:v>2.1378634588229684</c:v>
                  </c:pt>
                  <c:pt idx="6">
                    <c:v>2.4125485270196494</c:v>
                  </c:pt>
                  <c:pt idx="7">
                    <c:v>10.787320461401524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15.803254492010566</c:v>
                </c:pt>
                <c:pt idx="1">
                  <c:v>14.942711539069231</c:v>
                </c:pt>
                <c:pt idx="2">
                  <c:v>11.212631808957196</c:v>
                </c:pt>
                <c:pt idx="3">
                  <c:v>0</c:v>
                </c:pt>
                <c:pt idx="4">
                  <c:v>9.0178441747791105</c:v>
                </c:pt>
                <c:pt idx="5">
                  <c:v>3.1602720707262222</c:v>
                </c:pt>
                <c:pt idx="6">
                  <c:v>9.2915344657646397</c:v>
                </c:pt>
                <c:pt idx="7">
                  <c:v>19.160359075655411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B3-4CCB-A4DE-E6B0B0AD6CF5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19.464615878552721</c:v>
                  </c:pt>
                  <c:pt idx="1">
                    <c:v>4.262163524167125</c:v>
                  </c:pt>
                  <c:pt idx="2">
                    <c:v>1.0785655637902078</c:v>
                  </c:pt>
                  <c:pt idx="3">
                    <c:v>0</c:v>
                  </c:pt>
                  <c:pt idx="4">
                    <c:v>0.15723452899076595</c:v>
                  </c:pt>
                  <c:pt idx="5">
                    <c:v>0</c:v>
                  </c:pt>
                  <c:pt idx="6">
                    <c:v>0.19805379152385816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6.0387222330183681</c:v>
                  </c:pt>
                  <c:pt idx="1">
                    <c:v>1.4883986925659918</c:v>
                  </c:pt>
                  <c:pt idx="2">
                    <c:v>0.24829306697941764</c:v>
                  </c:pt>
                  <c:pt idx="3">
                    <c:v>0</c:v>
                  </c:pt>
                  <c:pt idx="4">
                    <c:v>7.2949549766229957E-2</c:v>
                  </c:pt>
                  <c:pt idx="5">
                    <c:v>0</c:v>
                  </c:pt>
                  <c:pt idx="6">
                    <c:v>0.11351607530704544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7.9941454385413735</c:v>
                </c:pt>
                <c:pt idx="1">
                  <c:v>2.2347919133891829</c:v>
                </c:pt>
                <c:pt idx="2">
                  <c:v>0.32150478883285211</c:v>
                </c:pt>
                <c:pt idx="3">
                  <c:v>0</c:v>
                </c:pt>
                <c:pt idx="4">
                  <c:v>0.13590296472110203</c:v>
                </c:pt>
                <c:pt idx="5">
                  <c:v>0</c:v>
                </c:pt>
                <c:pt idx="6">
                  <c:v>0.26523663360588495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CB3-4CCB-A4DE-E6B0B0A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95-4C08-BCFB-72CF78DD75D0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95-4C08-BCFB-72CF78DD75D0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95-4C08-BCFB-72CF78DD75D0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95-4C08-BCFB-72CF78DD75D0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95-4C08-BCFB-72CF78DD75D0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95-4C08-BCFB-72CF78DD75D0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95-4C08-BCFB-72CF78DD75D0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95-4C08-BCFB-72CF78DD75D0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95-4C08-BCFB-72CF78DD75D0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95-4C08-BCFB-72CF78DD75D0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95-4C08-BCFB-72CF78DD75D0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D95-4C08-BCFB-72CF78DD75D0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D95-4C08-BCFB-72CF78DD75D0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D95-4C08-BCFB-72CF78DD75D0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95-4C08-BCFB-72CF78DD75D0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D95-4C08-BCFB-72CF78DD75D0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D95-4C08-BCFB-72CF78DD75D0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D95-4C08-BCFB-72CF78DD75D0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D95-4C08-BCFB-72CF78DD75D0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D95-4C08-BCFB-72CF78DD75D0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D95-4C08-BCFB-72CF78DD75D0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D95-4C08-BCFB-72CF78DD75D0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D95-4C08-BCFB-72CF78DD75D0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D95-4C08-BCFB-72CF78DD75D0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D95-4C08-BCFB-72CF78DD75D0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D95-4C08-BCFB-72CF78DD75D0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D95-4C08-BCFB-72CF78DD75D0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D95-4C08-BCFB-72CF78DD75D0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D95-4C08-BCFB-72CF78DD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2.0984484663772918</c:v>
                  </c:pt>
                  <c:pt idx="4">
                    <c:v>7.5278070397981622</c:v>
                  </c:pt>
                  <c:pt idx="5">
                    <c:v>1.6947460579311127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2.6068494911063453</c:v>
                  </c:pt>
                  <c:pt idx="4">
                    <c:v>13.426933150356504</c:v>
                  </c:pt>
                  <c:pt idx="5">
                    <c:v>2.0368578863264446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</c:formatCode>
                <c:ptCount val="6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90.384759756354271</c:v>
                </c:pt>
                <c:pt idx="4">
                  <c:v>85.720301280685234</c:v>
                </c:pt>
                <c:pt idx="5">
                  <c:v>90.917808152202596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50-4012-A7A6-D899603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50-4012-A7A6-D899603222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11.592170191088755</c:v>
                        </c:pt>
                        <c:pt idx="1">
                          <c:v>10.466323653905349</c:v>
                        </c:pt>
                        <c:pt idx="2">
                          <c:v>2.6458689882796875</c:v>
                        </c:pt>
                        <c:pt idx="3">
                          <c:v>2.1309400031704371</c:v>
                        </c:pt>
                        <c:pt idx="4">
                          <c:v>7.2161925612858795</c:v>
                        </c:pt>
                        <c:pt idx="5">
                          <c:v>1.8658768508961288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18.793094499007822</c:v>
                        </c:pt>
                        <c:pt idx="1">
                          <c:v>13.808630622834819</c:v>
                        </c:pt>
                        <c:pt idx="2">
                          <c:v>3.972339928384514</c:v>
                        </c:pt>
                        <c:pt idx="3">
                          <c:v>2.585050713085522</c:v>
                        </c:pt>
                        <c:pt idx="4">
                          <c:v>11.527008764848233</c:v>
                        </c:pt>
                        <c:pt idx="5">
                          <c:v>2.1939013530617046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78.18687560604279</c:v>
                      </c:pt>
                      <c:pt idx="1">
                        <c:v>72.863249070039132</c:v>
                      </c:pt>
                      <c:pt idx="2">
                        <c:v>92.700426622362983</c:v>
                      </c:pt>
                      <c:pt idx="3">
                        <c:v>89.319955539206561</c:v>
                      </c:pt>
                      <c:pt idx="4">
                        <c:v>84.298233780415913</c:v>
                      </c:pt>
                      <c:pt idx="5">
                        <c:v>89.05442616979019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0-4012-A7A6-D8996032223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6.7059824714097864</c:v>
                        </c:pt>
                        <c:pt idx="2">
                          <c:v>5.4591800645543671</c:v>
                        </c:pt>
                        <c:pt idx="3">
                          <c:v>1.3919912231535072</c:v>
                        </c:pt>
                        <c:pt idx="4">
                          <c:v>3.0019630462816527</c:v>
                        </c:pt>
                        <c:pt idx="5">
                          <c:v>1.6728457656814264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3.5540770820911036</c:v>
                        </c:pt>
                        <c:pt idx="2">
                          <c:v>4.64189236587751</c:v>
                        </c:pt>
                        <c:pt idx="3">
                          <c:v>1.0666831574127547</c:v>
                        </c:pt>
                        <c:pt idx="4">
                          <c:v>0.83682167715604316</c:v>
                        </c:pt>
                        <c:pt idx="5">
                          <c:v>1.3784313206845376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6.9930897937563508</c:v>
                      </c:pt>
                      <c:pt idx="2">
                        <c:v>22.172633938996476</c:v>
                      </c:pt>
                      <c:pt idx="3">
                        <c:v>4.3564317766843956</c:v>
                      </c:pt>
                      <c:pt idx="4">
                        <c:v>1.1467911288645039</c:v>
                      </c:pt>
                      <c:pt idx="5">
                        <c:v>7.2224557811563024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0-4012-A7A6-D89960322239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2.3625355318285957</c:v>
                      </c:pt>
                      <c:pt idx="1">
                        <c:v>0.1200043105121716</c:v>
                      </c:pt>
                      <c:pt idx="2">
                        <c:v>12.087619647764415</c:v>
                      </c:pt>
                      <c:pt idx="3">
                        <c:v>1.4868835340086297</c:v>
                      </c:pt>
                      <c:pt idx="4">
                        <c:v>1.4819311036740919</c:v>
                      </c:pt>
                      <c:pt idx="5">
                        <c:v>3.2105951946162365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0-4012-A7A6-D89960322239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6.0667763805869619</c:v>
                      </c:pt>
                      <c:pt idx="2">
                        <c:v>43.820145300946436</c:v>
                      </c:pt>
                      <c:pt idx="3">
                        <c:v>13.692683934031159</c:v>
                      </c:pt>
                      <c:pt idx="4">
                        <c:v>5.3879672793123277</c:v>
                      </c:pt>
                      <c:pt idx="5">
                        <c:v>17.968881508763122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0-4012-A7A6-D89960322239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4.6262357500785223</c:v>
                      </c:pt>
                      <c:pt idx="3">
                        <c:v>0.23148309025312702</c:v>
                      </c:pt>
                      <c:pt idx="4">
                        <c:v>0</c:v>
                      </c:pt>
                      <c:pt idx="5">
                        <c:v>0.94150990540832757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0-4012-A7A6-D89960322239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0.24150804844184351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4.0149621569864832E-2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0-4012-A7A6-D89960322239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20.847185454244027</c:v>
                        </c:pt>
                        <c:pt idx="1">
                          <c:v>9.8257971781424089</c:v>
                        </c:pt>
                        <c:pt idx="2">
                          <c:v>3.2002682086500727</c:v>
                        </c:pt>
                        <c:pt idx="3">
                          <c:v>2.2181952638016753</c:v>
                        </c:pt>
                        <c:pt idx="4">
                          <c:v>9.6243859715464026</c:v>
                        </c:pt>
                        <c:pt idx="5">
                          <c:v>2.0549855029132544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23.908389730814008</c:v>
                        </c:pt>
                        <c:pt idx="1">
                          <c:v>11.944328300246973</c:v>
                        </c:pt>
                        <c:pt idx="2">
                          <c:v>4.3282032724693522</c:v>
                        </c:pt>
                        <c:pt idx="3">
                          <c:v>2.5314451062120327</c:v>
                        </c:pt>
                        <c:pt idx="4">
                          <c:v>12.758624550680189</c:v>
                        </c:pt>
                        <c:pt idx="5">
                          <c:v>2.308080583841928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57.504294718468074</c:v>
                      </c:pt>
                      <c:pt idx="1">
                        <c:v>69.227300642825995</c:v>
                      </c:pt>
                      <c:pt idx="2">
                        <c:v>89.205655919008649</c:v>
                      </c:pt>
                      <c:pt idx="3">
                        <c:v>85.190464542823634</c:v>
                      </c:pt>
                      <c:pt idx="4">
                        <c:v>74.342897145855474</c:v>
                      </c:pt>
                      <c:pt idx="5">
                        <c:v>84.656332658708862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50-4012-A7A6-D89960322239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8.856413429965837</c:v>
                      </c:pt>
                      <c:pt idx="2">
                        <c:v>19.339592640877829</c:v>
                      </c:pt>
                      <c:pt idx="3">
                        <c:v>9.7454202042483633</c:v>
                      </c:pt>
                      <c:pt idx="4">
                        <c:v>10.879260223303673</c:v>
                      </c:pt>
                      <c:pt idx="5">
                        <c:v>11.318796338241651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50-4012-A7A6-D8996032223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0.91998692847894503</c:v>
                      </c:pt>
                      <c:pt idx="2">
                        <c:v>2.3684417508684357</c:v>
                      </c:pt>
                      <c:pt idx="3">
                        <c:v>3.4843957034555508</c:v>
                      </c:pt>
                      <c:pt idx="4">
                        <c:v>2.7130073956257705</c:v>
                      </c:pt>
                      <c:pt idx="5">
                        <c:v>3.159801350454007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50-4012-A7A6-D89960322239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7.9364265014868911</c:v>
                      </c:pt>
                      <c:pt idx="2">
                        <c:v>17.106140620231653</c:v>
                      </c:pt>
                      <c:pt idx="3">
                        <c:v>6.9384708199463825</c:v>
                      </c:pt>
                      <c:pt idx="4">
                        <c:v>8.4545871508297061</c:v>
                      </c:pt>
                      <c:pt idx="5">
                        <c:v>8.7011412253614271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50-4012-A7A6-D89960322239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25.054106393263972</c:v>
                        </c:pt>
                        <c:pt idx="1">
                          <c:v>15.24022882310414</c:v>
                        </c:pt>
                        <c:pt idx="2">
                          <c:v>3.8547316140846277</c:v>
                        </c:pt>
                        <c:pt idx="3">
                          <c:v>3.0418320930002949</c:v>
                        </c:pt>
                        <c:pt idx="4">
                          <c:v>6.9049406219541112</c:v>
                        </c:pt>
                        <c:pt idx="5">
                          <c:v>2.6533955727781375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20.413352624450525</c:v>
                        </c:pt>
                        <c:pt idx="1">
                          <c:v>16.167923691715195</c:v>
                        </c:pt>
                        <c:pt idx="2">
                          <c:v>5.1703614453284672</c:v>
                        </c:pt>
                        <c:pt idx="3">
                          <c:v>3.3435300014129865</c:v>
                        </c:pt>
                        <c:pt idx="4">
                          <c:v>7.4141631543278805</c:v>
                        </c:pt>
                        <c:pt idx="5">
                          <c:v>2.881798049716437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39.187963170562377</c:v>
                      </c:pt>
                      <c:pt idx="1">
                        <c:v>54.665218988904805</c:v>
                      </c:pt>
                      <c:pt idx="2">
                        <c:v>87.095607392098856</c:v>
                      </c:pt>
                      <c:pt idx="3">
                        <c:v>76.591950655101243</c:v>
                      </c:pt>
                      <c:pt idx="4">
                        <c:v>61.747240333706998</c:v>
                      </c:pt>
                      <c:pt idx="5">
                        <c:v>76.694709461562084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50-4012-A7A6-D89960322239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15.858792800908176</c:v>
                        </c:pt>
                        <c:pt idx="1">
                          <c:v>10.998315496255586</c:v>
                        </c:pt>
                        <c:pt idx="2">
                          <c:v>5.6824637394413884</c:v>
                        </c:pt>
                        <c:pt idx="3">
                          <c:v>3.2621966932541184</c:v>
                        </c:pt>
                        <c:pt idx="4">
                          <c:v>14.593775369251041</c:v>
                        </c:pt>
                        <c:pt idx="5">
                          <c:v>2.9842089785613979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20.756359840038797</c:v>
                        </c:pt>
                        <c:pt idx="1">
                          <c:v>9.0646138683719464</c:v>
                        </c:pt>
                        <c:pt idx="2">
                          <c:v>6.3488335983950606</c:v>
                        </c:pt>
                        <c:pt idx="3">
                          <c:v>3.279045963494454</c:v>
                        </c:pt>
                        <c:pt idx="4">
                          <c:v>15.014878498015129</c:v>
                        </c:pt>
                        <c:pt idx="5">
                          <c:v>3.0152598129769999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66.558419250927145</c:v>
                      </c:pt>
                      <c:pt idx="1">
                        <c:v>29.736863282987848</c:v>
                      </c:pt>
                      <c:pt idx="2">
                        <c:v>69.556364390088405</c:v>
                      </c:pt>
                      <c:pt idx="3">
                        <c:v>51.965900636859217</c:v>
                      </c:pt>
                      <c:pt idx="4">
                        <c:v>52.396679746870213</c:v>
                      </c:pt>
                      <c:pt idx="5">
                        <c:v>54.281861143989055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50-4012-A7A6-D89960322239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6.0515025172695101</c:v>
                        </c:pt>
                        <c:pt idx="2">
                          <c:v>6.3601530421662957</c:v>
                        </c:pt>
                        <c:pt idx="3">
                          <c:v>2.1296425916904553</c:v>
                        </c:pt>
                        <c:pt idx="4">
                          <c:v>9.6358079934440077</c:v>
                        </c:pt>
                        <c:pt idx="5">
                          <c:v>3.0993667737444639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3.6038400502849885</c:v>
                        </c:pt>
                        <c:pt idx="2">
                          <c:v>6.5017364747095172</c:v>
                        </c:pt>
                        <c:pt idx="3">
                          <c:v>1.9236246479115096</c:v>
                        </c:pt>
                        <c:pt idx="4">
                          <c:v>3.9954627973330989</c:v>
                        </c:pt>
                        <c:pt idx="5">
                          <c:v>2.8073718561528693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8.1223147733659715</c:v>
                      </c:pt>
                      <c:pt idx="2">
                        <c:v>54.248914266541661</c:v>
                      </c:pt>
                      <c:pt idx="3">
                        <c:v>16.075852387625581</c:v>
                      </c:pt>
                      <c:pt idx="4">
                        <c:v>6.3619807593565474</c:v>
                      </c:pt>
                      <c:pt idx="5">
                        <c:v>21.592503298480015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50-4012-A7A6-D89960322239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18.633328619441421</c:v>
                        </c:pt>
                        <c:pt idx="1">
                          <c:v>10.318063273927276</c:v>
                        </c:pt>
                        <c:pt idx="2">
                          <c:v>5.702818605911709</c:v>
                        </c:pt>
                        <c:pt idx="3">
                          <c:v>2.9844621123824382</c:v>
                        </c:pt>
                        <c:pt idx="4">
                          <c:v>8.6530215530152077</c:v>
                        </c:pt>
                        <c:pt idx="5">
                          <c:v>2.8867872978674498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11.598126324206733</c:v>
                        </c:pt>
                        <c:pt idx="1">
                          <c:v>7.0678899183578174</c:v>
                        </c:pt>
                        <c:pt idx="2">
                          <c:v>4.9865239515522788</c:v>
                        </c:pt>
                        <c:pt idx="3">
                          <c:v>2.9006642590632339</c:v>
                        </c:pt>
                        <c:pt idx="4">
                          <c:v>8.1506203480238852</c:v>
                        </c:pt>
                        <c:pt idx="5">
                          <c:v>2.7876731219651418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22.036138214905947</c:v>
                      </c:pt>
                      <c:pt idx="1">
                        <c:v>17.634050386255478</c:v>
                      </c:pt>
                      <c:pt idx="2">
                        <c:v>25.855917864786992</c:v>
                      </c:pt>
                      <c:pt idx="3">
                        <c:v>38.536222391947319</c:v>
                      </c:pt>
                      <c:pt idx="4">
                        <c:v>41.361443375485813</c:v>
                      </c:pt>
                      <c:pt idx="5">
                        <c:v>35.839493371150752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50-4012-A7A6-D89960322239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7.2376659897071631</c:v>
                      </c:pt>
                      <c:pt idx="1">
                        <c:v>2.3194253712523287</c:v>
                      </c:pt>
                      <c:pt idx="2">
                        <c:v>3.582459255398676</c:v>
                      </c:pt>
                      <c:pt idx="3">
                        <c:v>1.1810274127971243</c:v>
                      </c:pt>
                      <c:pt idx="4">
                        <c:v>0</c:v>
                      </c:pt>
                      <c:pt idx="5">
                        <c:v>1.5845321181384315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50-4012-A7A6-D89960322239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6.1343381068353349</c:v>
                        </c:pt>
                        <c:pt idx="1">
                          <c:v>2.144927714161502</c:v>
                        </c:pt>
                        <c:pt idx="2">
                          <c:v>3.0297371179987085</c:v>
                        </c:pt>
                        <c:pt idx="3">
                          <c:v>2.6964469837322298</c:v>
                        </c:pt>
                        <c:pt idx="4">
                          <c:v>18.179368867065421</c:v>
                        </c:pt>
                        <c:pt idx="5">
                          <c:v>2.4785356311962552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2.4659648699300574</c:v>
                        </c:pt>
                        <c:pt idx="1">
                          <c:v>1.0573710448943494</c:v>
                        </c:pt>
                        <c:pt idx="2">
                          <c:v>2.4114374362108588</c:v>
                        </c:pt>
                        <c:pt idx="3">
                          <c:v>2.4709502138334507</c:v>
                        </c:pt>
                        <c:pt idx="4">
                          <c:v>7.6583722737044599</c:v>
                        </c:pt>
                        <c:pt idx="5">
                          <c:v>2.2445980298122592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3.9538870186922761</c:v>
                      </c:pt>
                      <c:pt idx="1">
                        <c:v>2.0419244841536366</c:v>
                      </c:pt>
                      <c:pt idx="2">
                        <c:v>10.439028247825895</c:v>
                      </c:pt>
                      <c:pt idx="3">
                        <c:v>21.469320895674304</c:v>
                      </c:pt>
                      <c:pt idx="4">
                        <c:v>11.511514187654333</c:v>
                      </c:pt>
                      <c:pt idx="5">
                        <c:v>18.413830005088723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50-4012-A7A6-D89960322239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13.810636600324987</c:v>
                        </c:pt>
                        <c:pt idx="1">
                          <c:v>10.208735072896122</c:v>
                        </c:pt>
                        <c:pt idx="2">
                          <c:v>4.2969373160161837</c:v>
                        </c:pt>
                        <c:pt idx="3">
                          <c:v>2.5560072689117028</c:v>
                        </c:pt>
                        <c:pt idx="4">
                          <c:v>9.1042053836172947</c:v>
                        </c:pt>
                        <c:pt idx="5">
                          <c:v>2.6667151448119597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6.9369416139256348</c:v>
                        </c:pt>
                        <c:pt idx="1">
                          <c:v>5.8913435996740144</c:v>
                        </c:pt>
                        <c:pt idx="2">
                          <c:v>3.6353283432190278</c:v>
                        </c:pt>
                        <c:pt idx="3">
                          <c:v>2.3421407872882263</c:v>
                        </c:pt>
                        <c:pt idx="4">
                          <c:v>7.766869872838285</c:v>
                        </c:pt>
                        <c:pt idx="5">
                          <c:v>2.4315976741842391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12.031451966219215</c:v>
                      </c:pt>
                      <c:pt idx="1">
                        <c:v>12.026132827698788</c:v>
                      </c:pt>
                      <c:pt idx="2">
                        <c:v>18.316113482532252</c:v>
                      </c:pt>
                      <c:pt idx="3">
                        <c:v>20.689661430699186</c:v>
                      </c:pt>
                      <c:pt idx="4">
                        <c:v>30.102899458113935</c:v>
                      </c:pt>
                      <c:pt idx="5">
                        <c:v>20.47748730141204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50-4012-A7A6-D89960322239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1.5337929306881755</c:v>
                        </c:pt>
                        <c:pt idx="2">
                          <c:v>0.77376462123068745</c:v>
                        </c:pt>
                        <c:pt idx="3">
                          <c:v>0.33939268902287278</c:v>
                        </c:pt>
                        <c:pt idx="4">
                          <c:v>7.8587260612737913</c:v>
                        </c:pt>
                        <c:pt idx="5">
                          <c:v>0.72358147867501577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0.65022317677063368</c:v>
                        </c:pt>
                        <c:pt idx="2">
                          <c:v>0.21929366956032065</c:v>
                        </c:pt>
                        <c:pt idx="3">
                          <c:v>0.23323949827363644</c:v>
                        </c:pt>
                        <c:pt idx="4">
                          <c:v>3.6746910052714101</c:v>
                        </c:pt>
                        <c:pt idx="5">
                          <c:v>0.41682056917503174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1.1159869097583157</c:v>
                      </c:pt>
                      <c:pt idx="2">
                        <c:v>0.30508797626806294</c:v>
                      </c:pt>
                      <c:pt idx="3">
                        <c:v>0.7401521164986592</c:v>
                      </c:pt>
                      <c:pt idx="4">
                        <c:v>6.4279090749239822</c:v>
                      </c:pt>
                      <c:pt idx="5">
                        <c:v>0.97352234364874068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50-4012-A7A6-D89960322239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4.6586580402735045</c:v>
                        </c:pt>
                        <c:pt idx="1">
                          <c:v>1.4213815593681882</c:v>
                        </c:pt>
                        <c:pt idx="2">
                          <c:v>0.87801584420789913</c:v>
                        </c:pt>
                        <c:pt idx="3">
                          <c:v>0.29634770370588215</c:v>
                        </c:pt>
                        <c:pt idx="4">
                          <c:v>0</c:v>
                        </c:pt>
                        <c:pt idx="5">
                          <c:v>0.32907730924360146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1.1435977231177019</c:v>
                        </c:pt>
                        <c:pt idx="1">
                          <c:v>0.35695225737731184</c:v>
                        </c:pt>
                        <c:pt idx="2">
                          <c:v>0.34027618401986126</c:v>
                        </c:pt>
                        <c:pt idx="3">
                          <c:v>0.14320173925332716</c:v>
                        </c:pt>
                        <c:pt idx="4">
                          <c:v>0</c:v>
                        </c:pt>
                        <c:pt idx="5">
                          <c:v>0.16252685199673622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1.4926914796159045</c:v>
                      </c:pt>
                      <c:pt idx="1">
                        <c:v>0.474382872389564</c:v>
                      </c:pt>
                      <c:pt idx="2">
                        <c:v>0.55251267739315812</c:v>
                      </c:pt>
                      <c:pt idx="3">
                        <c:v>0.27633709587011923</c:v>
                      </c:pt>
                      <c:pt idx="4">
                        <c:v>0</c:v>
                      </c:pt>
                      <c:pt idx="5">
                        <c:v>0.32009608610214657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50-4012-A7A6-D89960322239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50-4012-A7A6-D89960322239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20.121003733618714</c:v>
                        </c:pt>
                        <c:pt idx="1">
                          <c:v>13.51539863597236</c:v>
                        </c:pt>
                        <c:pt idx="2">
                          <c:v>5.4594216803134437</c:v>
                        </c:pt>
                        <c:pt idx="3">
                          <c:v>7.4309938770316677</c:v>
                        </c:pt>
                        <c:pt idx="4">
                          <c:v>15.47462937935842</c:v>
                        </c:pt>
                        <c:pt idx="5">
                          <c:v>6.4997801268176367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14.330054447476659</c:v>
                        </c:pt>
                        <c:pt idx="1">
                          <c:v>12.953598364281802</c:v>
                        </c:pt>
                        <c:pt idx="2">
                          <c:v>4.2983985754322731</c:v>
                        </c:pt>
                        <c:pt idx="3">
                          <c:v>6.4163900945603487</c:v>
                        </c:pt>
                        <c:pt idx="4">
                          <c:v>6.0344264075819201</c:v>
                        </c:pt>
                        <c:pt idx="5">
                          <c:v>5.5870135261482154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29.22784686433576</c:v>
                      </c:pt>
                      <c:pt idx="1">
                        <c:v>46.014303514294021</c:v>
                      </c:pt>
                      <c:pt idx="2">
                        <c:v>16.281350183349851</c:v>
                      </c:pt>
                      <c:pt idx="3">
                        <c:v>28.375913641753449</c:v>
                      </c:pt>
                      <c:pt idx="4">
                        <c:v>8.922706723460438</c:v>
                      </c:pt>
                      <c:pt idx="5">
                        <c:v>25.88782181262793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50-4012-A7A6-D89960322239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21.756122874957121</c:v>
                        </c:pt>
                        <c:pt idx="1">
                          <c:v>13.634118473290606</c:v>
                        </c:pt>
                        <c:pt idx="2">
                          <c:v>5.4751984385780084</c:v>
                        </c:pt>
                        <c:pt idx="3">
                          <c:v>7.4264551041944955</c:v>
                        </c:pt>
                        <c:pt idx="4">
                          <c:v>15.47462937935842</c:v>
                        </c:pt>
                        <c:pt idx="5">
                          <c:v>6.5037736475005588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17.574456324436035</c:v>
                        </c:pt>
                        <c:pt idx="1">
                          <c:v>13.182963173147847</c:v>
                        </c:pt>
                        <c:pt idx="2">
                          <c:v>4.3255463052735958</c:v>
                        </c:pt>
                        <c:pt idx="3">
                          <c:v>6.4172297625178238</c:v>
                        </c:pt>
                        <c:pt idx="4">
                          <c:v>6.0344264075819201</c:v>
                        </c:pt>
                        <c:pt idx="5">
                          <c:v>5.5983756899504193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37.221992302877133</c:v>
                      </c:pt>
                      <c:pt idx="1">
                        <c:v>46.874670363335909</c:v>
                      </c:pt>
                      <c:pt idx="2">
                        <c:v>16.522858231791695</c:v>
                      </c:pt>
                      <c:pt idx="3">
                        <c:v>28.447490896374312</c:v>
                      </c:pt>
                      <c:pt idx="4">
                        <c:v>8.922706723460438</c:v>
                      </c:pt>
                      <c:pt idx="5">
                        <c:v>26.049224193532815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50-4012-A7A6-D89960322239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50-4012-A7A6-D89960322239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12.300764631314292</c:v>
                        </c:pt>
                        <c:pt idx="1">
                          <c:v>7.2020781032235153</c:v>
                        </c:pt>
                        <c:pt idx="2">
                          <c:v>3.4654230675247186</c:v>
                        </c:pt>
                        <c:pt idx="3">
                          <c:v>1.5833427365667472</c:v>
                        </c:pt>
                        <c:pt idx="4">
                          <c:v>5.6022588546849263</c:v>
                        </c:pt>
                        <c:pt idx="5">
                          <c:v>1.608025752732587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6.2121999942053403</c:v>
                        </c:pt>
                        <c:pt idx="1">
                          <c:v>4.8786219177180765</c:v>
                        </c:pt>
                        <c:pt idx="2">
                          <c:v>2.0521473029916817</c:v>
                        </c:pt>
                        <c:pt idx="3">
                          <c:v>1.1771928067225264</c:v>
                        </c:pt>
                        <c:pt idx="4">
                          <c:v>1.5837969485634709</c:v>
                        </c:pt>
                        <c:pt idx="5">
                          <c:v>1.2083496344888438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10.999443079337782</c:v>
                      </c:pt>
                      <c:pt idx="1">
                        <c:v>12.885559089958695</c:v>
                      </c:pt>
                      <c:pt idx="2">
                        <c:v>4.7793990062667371</c:v>
                      </c:pt>
                      <c:pt idx="3">
                        <c:v>4.3790261262116008</c:v>
                      </c:pt>
                      <c:pt idx="4">
                        <c:v>2.1592893238244799</c:v>
                      </c:pt>
                      <c:pt idx="5">
                        <c:v>4.6257861765807418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50-4012-A7A6-D89960322239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16.823145052863506</c:v>
                        </c:pt>
                        <c:pt idx="1">
                          <c:v>14.738543753943084</c:v>
                        </c:pt>
                        <c:pt idx="2">
                          <c:v>2.364223421610621</c:v>
                        </c:pt>
                        <c:pt idx="3">
                          <c:v>6.1146378456408037</c:v>
                        </c:pt>
                        <c:pt idx="4">
                          <c:v>12.994408243960244</c:v>
                        </c:pt>
                        <c:pt idx="5">
                          <c:v>5.0553950048887195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9.9738342771481143</c:v>
                        </c:pt>
                        <c:pt idx="1">
                          <c:v>12.550212921851621</c:v>
                        </c:pt>
                        <c:pt idx="2">
                          <c:v>1.8615381677687575</c:v>
                        </c:pt>
                        <c:pt idx="3">
                          <c:v>5.2676281096123176</c:v>
                        </c:pt>
                        <c:pt idx="4">
                          <c:v>4.7465492767676558</c:v>
                        </c:pt>
                        <c:pt idx="5">
                          <c:v>4.3264337822075554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18.818733423630636</c:v>
                      </c:pt>
                      <c:pt idx="1">
                        <c:v>36.318912461319933</c:v>
                      </c:pt>
                      <c:pt idx="2">
                        <c:v>7.9944228041923981</c:v>
                      </c:pt>
                      <c:pt idx="3">
                        <c:v>25.209571088007941</c:v>
                      </c:pt>
                      <c:pt idx="4">
                        <c:v>6.922002410477937</c:v>
                      </c:pt>
                      <c:pt idx="5">
                        <c:v>21.692475715186703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50-4012-A7A6-D89960322239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16.986649103641028</c:v>
                        </c:pt>
                        <c:pt idx="1">
                          <c:v>7.0002687094038851</c:v>
                        </c:pt>
                        <c:pt idx="2">
                          <c:v>6.049106662296305</c:v>
                        </c:pt>
                        <c:pt idx="3">
                          <c:v>3.2257012374768461</c:v>
                        </c:pt>
                        <c:pt idx="4">
                          <c:v>6.1860284037223963</c:v>
                        </c:pt>
                        <c:pt idx="5">
                          <c:v>3.1456540287756578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9.0685736761383282</c:v>
                        </c:pt>
                        <c:pt idx="1">
                          <c:v>5.0500680056379856</c:v>
                        </c:pt>
                        <c:pt idx="2">
                          <c:v>4.1112347077197224</c:v>
                        </c:pt>
                        <c:pt idx="3">
                          <c:v>2.4395587503670031</c:v>
                        </c:pt>
                        <c:pt idx="4">
                          <c:v>2.1378634588229684</c:v>
                        </c:pt>
                        <c:pt idx="5">
                          <c:v>2.4125485270196494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15.803254492010566</c:v>
                      </c:pt>
                      <c:pt idx="1">
                        <c:v>14.942711539069231</c:v>
                      </c:pt>
                      <c:pt idx="2">
                        <c:v>11.212631808957196</c:v>
                      </c:pt>
                      <c:pt idx="3">
                        <c:v>9.0178441747791105</c:v>
                      </c:pt>
                      <c:pt idx="4">
                        <c:v>3.1602720707262222</c:v>
                      </c:pt>
                      <c:pt idx="5">
                        <c:v>9.2915344657646397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50-4012-A7A6-D89960322239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19.464615878552721</c:v>
                        </c:pt>
                        <c:pt idx="1">
                          <c:v>4.262163524167125</c:v>
                        </c:pt>
                        <c:pt idx="2">
                          <c:v>1.0785655637902078</c:v>
                        </c:pt>
                        <c:pt idx="3">
                          <c:v>0.15723452899076595</c:v>
                        </c:pt>
                        <c:pt idx="4">
                          <c:v>0</c:v>
                        </c:pt>
                        <c:pt idx="5">
                          <c:v>0.19805379152385816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6.0387222330183681</c:v>
                        </c:pt>
                        <c:pt idx="1">
                          <c:v>1.4883986925659918</c:v>
                        </c:pt>
                        <c:pt idx="2">
                          <c:v>0.24829306697941764</c:v>
                        </c:pt>
                        <c:pt idx="3">
                          <c:v>7.2949549766229957E-2</c:v>
                        </c:pt>
                        <c:pt idx="4">
                          <c:v>0</c:v>
                        </c:pt>
                        <c:pt idx="5">
                          <c:v>0.11351607530704544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7.9941454385413735</c:v>
                      </c:pt>
                      <c:pt idx="1">
                        <c:v>2.2347919133891829</c:v>
                      </c:pt>
                      <c:pt idx="2">
                        <c:v>0.32150478883285211</c:v>
                      </c:pt>
                      <c:pt idx="3">
                        <c:v>0.13590296472110203</c:v>
                      </c:pt>
                      <c:pt idx="4">
                        <c:v>0</c:v>
                      </c:pt>
                      <c:pt idx="5">
                        <c:v>0.26523663360588495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50-4012-A7A6-D89960322239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iii'!$J$88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iii'!$M$89:$M$116</c:f>
                <c:numCache>
                  <c:formatCode>General</c:formatCode>
                  <c:ptCount val="28"/>
                  <c:pt idx="0">
                    <c:v>6.5318020980031264</c:v>
                  </c:pt>
                  <c:pt idx="1">
                    <c:v>6.3375221263087553</c:v>
                  </c:pt>
                  <c:pt idx="2">
                    <c:v>3.0986636509707139</c:v>
                  </c:pt>
                  <c:pt idx="3">
                    <c:v>5.6893124974580065</c:v>
                  </c:pt>
                  <c:pt idx="4">
                    <c:v>5.4381783743647354</c:v>
                  </c:pt>
                  <c:pt idx="5">
                    <c:v>0.2977471841841291</c:v>
                  </c:pt>
                  <c:pt idx="6">
                    <c:v>0.29934748802573674</c:v>
                  </c:pt>
                  <c:pt idx="7">
                    <c:v>7.2529136142055251</c:v>
                  </c:pt>
                  <c:pt idx="8">
                    <c:v>2.2710727712397016</c:v>
                  </c:pt>
                  <c:pt idx="9">
                    <c:v>2.0754403837035467</c:v>
                  </c:pt>
                  <c:pt idx="10">
                    <c:v>2.8278512784152454</c:v>
                  </c:pt>
                  <c:pt idx="11">
                    <c:v>9.1847691555572908</c:v>
                  </c:pt>
                  <c:pt idx="12">
                    <c:v>7.7346920622469284</c:v>
                  </c:pt>
                  <c:pt idx="13">
                    <c:v>6.2151195113328903</c:v>
                  </c:pt>
                  <c:pt idx="14">
                    <c:v>3.8302274797037441</c:v>
                  </c:pt>
                  <c:pt idx="15">
                    <c:v>2.1546558545125309</c:v>
                  </c:pt>
                  <c:pt idx="16">
                    <c:v>5.7902992906139659</c:v>
                  </c:pt>
                  <c:pt idx="17">
                    <c:v>3.908212102708287</c:v>
                  </c:pt>
                  <c:pt idx="18">
                    <c:v>0.61873287989181669</c:v>
                  </c:pt>
                  <c:pt idx="19">
                    <c:v>0</c:v>
                  </c:pt>
                  <c:pt idx="20">
                    <c:v>0</c:v>
                  </c:pt>
                  <c:pt idx="21">
                    <c:v>5.8908779916865939</c:v>
                  </c:pt>
                  <c:pt idx="22">
                    <c:v>5.8895280145124502</c:v>
                  </c:pt>
                  <c:pt idx="23">
                    <c:v>0</c:v>
                  </c:pt>
                  <c:pt idx="24">
                    <c:v>2.9182402567971106</c:v>
                  </c:pt>
                  <c:pt idx="25">
                    <c:v>5.8862173775701123</c:v>
                  </c:pt>
                  <c:pt idx="26">
                    <c:v>4.7270972839341638</c:v>
                  </c:pt>
                  <c:pt idx="27">
                    <c:v>2.9386452761965192</c:v>
                  </c:pt>
                </c:numCache>
              </c:numRef>
            </c:plus>
            <c:minus>
              <c:numRef>
                <c:f>'Figures iii'!$L$89:$L$116</c:f>
                <c:numCache>
                  <c:formatCode>General</c:formatCode>
                  <c:ptCount val="28"/>
                  <c:pt idx="0">
                    <c:v>7.5331138440034096</c:v>
                  </c:pt>
                  <c:pt idx="1">
                    <c:v>7.2059648769657159</c:v>
                  </c:pt>
                  <c:pt idx="2">
                    <c:v>2.0223233136293026</c:v>
                  </c:pt>
                  <c:pt idx="3">
                    <c:v>2.2035423842363091</c:v>
                  </c:pt>
                  <c:pt idx="4">
                    <c:v>4.3172517644176889</c:v>
                  </c:pt>
                  <c:pt idx="5">
                    <c:v>0.1295065602604222</c:v>
                  </c:pt>
                  <c:pt idx="6">
                    <c:v>7.8302961965723977E-2</c:v>
                  </c:pt>
                  <c:pt idx="7">
                    <c:v>8.5994545368515531</c:v>
                  </c:pt>
                  <c:pt idx="8">
                    <c:v>2.0788253841903988</c:v>
                  </c:pt>
                  <c:pt idx="9">
                    <c:v>1.6152946529198022</c:v>
                  </c:pt>
                  <c:pt idx="10">
                    <c:v>2.4031598967167707</c:v>
                  </c:pt>
                  <c:pt idx="11">
                    <c:v>9.6053764798584638</c:v>
                  </c:pt>
                  <c:pt idx="12">
                    <c:v>7.503428968656813</c:v>
                  </c:pt>
                  <c:pt idx="13">
                    <c:v>4.9129611791245473</c:v>
                  </c:pt>
                  <c:pt idx="14">
                    <c:v>3.8597180067076735</c:v>
                  </c:pt>
                  <c:pt idx="15">
                    <c:v>1.3710692152201802</c:v>
                  </c:pt>
                  <c:pt idx="16">
                    <c:v>5.3622166408904235</c:v>
                  </c:pt>
                  <c:pt idx="17">
                    <c:v>3.5673887370303277</c:v>
                  </c:pt>
                  <c:pt idx="18">
                    <c:v>0.29676593393698258</c:v>
                  </c:pt>
                  <c:pt idx="19">
                    <c:v>0</c:v>
                  </c:pt>
                  <c:pt idx="20">
                    <c:v>0</c:v>
                  </c:pt>
                  <c:pt idx="21">
                    <c:v>6.4397524757729627</c:v>
                  </c:pt>
                  <c:pt idx="22">
                    <c:v>6.4402393142557344</c:v>
                  </c:pt>
                  <c:pt idx="23">
                    <c:v>0</c:v>
                  </c:pt>
                  <c:pt idx="24">
                    <c:v>2.5079640398793739</c:v>
                  </c:pt>
                  <c:pt idx="25">
                    <c:v>6.0988010479391477</c:v>
                  </c:pt>
                  <c:pt idx="26">
                    <c:v>4.2107901782045403</c:v>
                  </c:pt>
                  <c:pt idx="27">
                    <c:v>2.5295221562070669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iii'!$J$89:$J$116</c:f>
              <c:strCache>
                <c:ptCount val="28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Stocks QA_all</c:v>
                </c:pt>
                <c:pt idx="10">
                  <c:v>Stocks QA_WHO</c:v>
                </c:pt>
                <c:pt idx="11">
                  <c:v>Stocks QA_NAT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iii'!$K$89:$K$116</c:f>
              <c:numCache>
                <c:formatCode>0</c:formatCode>
                <c:ptCount val="28"/>
                <c:pt idx="0">
                  <c:v>70.965099385784285</c:v>
                </c:pt>
                <c:pt idx="1">
                  <c:v>69.976290159172635</c:v>
                </c:pt>
                <c:pt idx="2">
                  <c:v>5.484222393765279</c:v>
                </c:pt>
                <c:pt idx="3">
                  <c:v>3.4673371335240066</c:v>
                </c:pt>
                <c:pt idx="4">
                  <c:v>16.735383697000074</c:v>
                </c:pt>
                <c:pt idx="5">
                  <c:v>0.22867149704892226</c:v>
                </c:pt>
                <c:pt idx="6">
                  <c:v>0.1059286090843697</c:v>
                </c:pt>
                <c:pt idx="7">
                  <c:v>71.838376471163997</c:v>
                </c:pt>
                <c:pt idx="8">
                  <c:v>18.852427659898662</c:v>
                </c:pt>
                <c:pt idx="9">
                  <c:v>6.7576069223159658</c:v>
                </c:pt>
                <c:pt idx="10">
                  <c:v>13.503554192840717</c:v>
                </c:pt>
                <c:pt idx="11">
                  <c:v>55.877087168036397</c:v>
                </c:pt>
                <c:pt idx="12">
                  <c:v>45.067508137551314</c:v>
                </c:pt>
                <c:pt idx="13">
                  <c:v>18.223648142647509</c:v>
                </c:pt>
                <c:pt idx="14">
                  <c:v>52.487346548264313</c:v>
                </c:pt>
                <c:pt idx="15">
                  <c:v>3.6281440523436723</c:v>
                </c:pt>
                <c:pt idx="16">
                  <c:v>34.435729110731607</c:v>
                </c:pt>
                <c:pt idx="17">
                  <c:v>26.305330990699304</c:v>
                </c:pt>
                <c:pt idx="18">
                  <c:v>0.56705103686445868</c:v>
                </c:pt>
                <c:pt idx="19">
                  <c:v>0</c:v>
                </c:pt>
                <c:pt idx="20">
                  <c:v>0</c:v>
                </c:pt>
                <c:pt idx="21">
                  <c:v>66.189533256494499</c:v>
                </c:pt>
                <c:pt idx="22">
                  <c:v>66.235408283523753</c:v>
                </c:pt>
                <c:pt idx="23">
                  <c:v>0</c:v>
                </c:pt>
                <c:pt idx="24">
                  <c:v>14.7518739982818</c:v>
                </c:pt>
                <c:pt idx="25">
                  <c:v>57.246683343621186</c:v>
                </c:pt>
                <c:pt idx="26">
                  <c:v>25.415298632588581</c:v>
                </c:pt>
                <c:pt idx="27">
                  <c:v>14.970214435840829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09A-8D54-FB8AC745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iii'!$K$87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iii'!$M$89:$M$116</c15:sqref>
                    </c15:fullRef>
                  </c:ext>
                </c:extLst>
                <c:f>'Figures iii'!$M$89:$M$95</c:f>
                <c:numCache>
                  <c:formatCode>General</c:formatCode>
                  <c:ptCount val="7"/>
                  <c:pt idx="0">
                    <c:v>6.5318020980031264</c:v>
                  </c:pt>
                  <c:pt idx="1">
                    <c:v>6.3375221263087553</c:v>
                  </c:pt>
                  <c:pt idx="2">
                    <c:v>3.0986636509707139</c:v>
                  </c:pt>
                  <c:pt idx="3">
                    <c:v>5.6893124974580065</c:v>
                  </c:pt>
                  <c:pt idx="4">
                    <c:v>5.4381783743647354</c:v>
                  </c:pt>
                  <c:pt idx="5">
                    <c:v>0.2977471841841291</c:v>
                  </c:pt>
                  <c:pt idx="6">
                    <c:v>0.29934748802573674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iii'!$L$89:$L$116</c15:sqref>
                    </c15:fullRef>
                  </c:ext>
                </c:extLst>
                <c:f>'Figures iii'!$L$89:$L$95</c:f>
                <c:numCache>
                  <c:formatCode>General</c:formatCode>
                  <c:ptCount val="7"/>
                  <c:pt idx="0">
                    <c:v>7.5331138440034096</c:v>
                  </c:pt>
                  <c:pt idx="1">
                    <c:v>7.2059648769657159</c:v>
                  </c:pt>
                  <c:pt idx="2">
                    <c:v>2.0223233136293026</c:v>
                  </c:pt>
                  <c:pt idx="3">
                    <c:v>2.2035423842363091</c:v>
                  </c:pt>
                  <c:pt idx="4">
                    <c:v>4.3172517644176889</c:v>
                  </c:pt>
                  <c:pt idx="5">
                    <c:v>0.1295065602604222</c:v>
                  </c:pt>
                  <c:pt idx="6">
                    <c:v>7.8302961965723977E-2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iii'!$J$89:$J$116</c15:sqref>
                  </c15:fullRef>
                </c:ext>
              </c:extLst>
              <c:f>'Figures iii'!$J$89:$J$95</c:f>
              <c:strCache>
                <c:ptCount val="7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iii'!$K$89:$K$116</c15:sqref>
                  </c15:fullRef>
                </c:ext>
              </c:extLst>
              <c:f>'Figures iii'!$K$89:$K$95</c:f>
              <c:numCache>
                <c:formatCode>0</c:formatCode>
                <c:ptCount val="7"/>
                <c:pt idx="0">
                  <c:v>70.965099385784285</c:v>
                </c:pt>
                <c:pt idx="1">
                  <c:v>69.976290159172635</c:v>
                </c:pt>
                <c:pt idx="2">
                  <c:v>5.484222393765279</c:v>
                </c:pt>
                <c:pt idx="3">
                  <c:v>3.4673371335240066</c:v>
                </c:pt>
                <c:pt idx="4">
                  <c:v>16.735383697000074</c:v>
                </c:pt>
                <c:pt idx="5">
                  <c:v>0.22867149704892226</c:v>
                </c:pt>
                <c:pt idx="6">
                  <c:v>0.1059286090843697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2AB-8AFF-88246F4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iii'!$L$125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iii'!$N$126:$N$134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iii'!$M$126:$M$134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iii'!$L$126:$L$134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28D-B997-5768F1A22AC7}"/>
            </c:ext>
          </c:extLst>
        </c:ser>
        <c:ser>
          <c:idx val="3"/>
          <c:order val="1"/>
          <c:tx>
            <c:strRef>
              <c:f>'Figures iii'!$O$125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iii'!$Q$126:$Q$134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0</c:v>
                  </c:pt>
                  <c:pt idx="4">
                    <c:v>2.0984484663772918</c:v>
                  </c:pt>
                  <c:pt idx="5">
                    <c:v>7.5278070397981622</c:v>
                  </c:pt>
                  <c:pt idx="6">
                    <c:v>1.6947460579311127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iii'!$P$126:$P$134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0</c:v>
                  </c:pt>
                  <c:pt idx="4">
                    <c:v>2.6068494911063453</c:v>
                  </c:pt>
                  <c:pt idx="5">
                    <c:v>13.426933150356504</c:v>
                  </c:pt>
                  <c:pt idx="6">
                    <c:v>2.0368578863264446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iii'!$O$126:$O$134</c:f>
              <c:numCache>
                <c:formatCode>0</c:formatCode>
                <c:ptCount val="9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100</c:v>
                </c:pt>
                <c:pt idx="4">
                  <c:v>90.384759756354271</c:v>
                </c:pt>
                <c:pt idx="5">
                  <c:v>85.720301280685234</c:v>
                </c:pt>
                <c:pt idx="6">
                  <c:v>90.917808152202596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28D-B997-5768F1A22AC7}"/>
            </c:ext>
          </c:extLst>
        </c:ser>
        <c:ser>
          <c:idx val="6"/>
          <c:order val="2"/>
          <c:tx>
            <c:strRef>
              <c:f>'Figures iii'!$R$125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iii'!$T$126:$T$134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10.466323653905349</c:v>
                  </c:pt>
                  <c:pt idx="2">
                    <c:v>2.6458689882796875</c:v>
                  </c:pt>
                  <c:pt idx="3">
                    <c:v>0</c:v>
                  </c:pt>
                  <c:pt idx="4">
                    <c:v>2.1309400031704371</c:v>
                  </c:pt>
                  <c:pt idx="5">
                    <c:v>7.2161925612858795</c:v>
                  </c:pt>
                  <c:pt idx="6">
                    <c:v>1.8658768508961288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iii'!$S$126:$S$134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13.808630622834819</c:v>
                  </c:pt>
                  <c:pt idx="2">
                    <c:v>3.972339928384514</c:v>
                  </c:pt>
                  <c:pt idx="3">
                    <c:v>0</c:v>
                  </c:pt>
                  <c:pt idx="4">
                    <c:v>2.585050713085522</c:v>
                  </c:pt>
                  <c:pt idx="5">
                    <c:v>11.527008764848233</c:v>
                  </c:pt>
                  <c:pt idx="6">
                    <c:v>2.1939013530617046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iii'!$R$126:$R$134</c:f>
              <c:numCache>
                <c:formatCode>0</c:formatCode>
                <c:ptCount val="9"/>
                <c:pt idx="0">
                  <c:v>78.18687560604279</c:v>
                </c:pt>
                <c:pt idx="1">
                  <c:v>72.863249070039132</c:v>
                </c:pt>
                <c:pt idx="2">
                  <c:v>92.700426622362983</c:v>
                </c:pt>
                <c:pt idx="3">
                  <c:v>100</c:v>
                </c:pt>
                <c:pt idx="4">
                  <c:v>89.319955539206561</c:v>
                </c:pt>
                <c:pt idx="5">
                  <c:v>84.298233780415913</c:v>
                </c:pt>
                <c:pt idx="6">
                  <c:v>89.05442616979019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28D-B997-5768F1A22AC7}"/>
            </c:ext>
          </c:extLst>
        </c:ser>
        <c:ser>
          <c:idx val="9"/>
          <c:order val="3"/>
          <c:tx>
            <c:strRef>
              <c:f>'Figures iii'!$U$125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iii'!$W$126:$W$134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6.7059824714097864</c:v>
                  </c:pt>
                  <c:pt idx="2">
                    <c:v>5.4591800645543671</c:v>
                  </c:pt>
                  <c:pt idx="3">
                    <c:v>0</c:v>
                  </c:pt>
                  <c:pt idx="4">
                    <c:v>1.3919912231535072</c:v>
                  </c:pt>
                  <c:pt idx="5">
                    <c:v>3.0019630462816527</c:v>
                  </c:pt>
                  <c:pt idx="6">
                    <c:v>1.6728457656814264</c:v>
                  </c:pt>
                  <c:pt idx="7">
                    <c:v>5.037147687631534</c:v>
                  </c:pt>
                </c:numCache>
              </c:numRef>
            </c:plus>
            <c:minus>
              <c:numRef>
                <c:f>'Figures iii'!$V$126:$V$134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3.5540770820911036</c:v>
                  </c:pt>
                  <c:pt idx="2">
                    <c:v>4.64189236587751</c:v>
                  </c:pt>
                  <c:pt idx="3">
                    <c:v>0</c:v>
                  </c:pt>
                  <c:pt idx="4">
                    <c:v>1.0666831574127547</c:v>
                  </c:pt>
                  <c:pt idx="5">
                    <c:v>0.83682167715604316</c:v>
                  </c:pt>
                  <c:pt idx="6">
                    <c:v>1.3784313206845376</c:v>
                  </c:pt>
                  <c:pt idx="7">
                    <c:v>2.5236155778052303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iii'!$U$126:$U$134</c:f>
              <c:numCache>
                <c:formatCode>0</c:formatCode>
                <c:ptCount val="9"/>
                <c:pt idx="0">
                  <c:v>2.8131902607596113</c:v>
                </c:pt>
                <c:pt idx="1">
                  <c:v>6.9930897937563508</c:v>
                </c:pt>
                <c:pt idx="2">
                  <c:v>22.172633938996476</c:v>
                </c:pt>
                <c:pt idx="3">
                  <c:v>0</c:v>
                </c:pt>
                <c:pt idx="4">
                  <c:v>4.3564317766843956</c:v>
                </c:pt>
                <c:pt idx="5">
                  <c:v>1.1467911288645039</c:v>
                </c:pt>
                <c:pt idx="6">
                  <c:v>7.2224557811563024</c:v>
                </c:pt>
                <c:pt idx="7">
                  <c:v>4.8022375212623443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28D-B997-5768F1A22AC7}"/>
            </c:ext>
          </c:extLst>
        </c:ser>
        <c:ser>
          <c:idx val="2"/>
          <c:order val="4"/>
          <c:tx>
            <c:strRef>
              <c:f>'Figures iii'!$X$125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iii'!$X$126:$X$134</c:f>
              <c:numCache>
                <c:formatCode>0</c:formatCode>
                <c:ptCount val="9"/>
                <c:pt idx="0">
                  <c:v>2.3625355318285957</c:v>
                </c:pt>
                <c:pt idx="1">
                  <c:v>0.1200043105121716</c:v>
                </c:pt>
                <c:pt idx="2">
                  <c:v>12.087619647764415</c:v>
                </c:pt>
                <c:pt idx="3">
                  <c:v>0</c:v>
                </c:pt>
                <c:pt idx="4">
                  <c:v>1.4868835340086297</c:v>
                </c:pt>
                <c:pt idx="5">
                  <c:v>1.4819311036740919</c:v>
                </c:pt>
                <c:pt idx="6">
                  <c:v>3.2105951946162365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28D-B997-5768F1A22AC7}"/>
            </c:ext>
          </c:extLst>
        </c:ser>
        <c:ser>
          <c:idx val="13"/>
          <c:order val="5"/>
          <c:tx>
            <c:strRef>
              <c:f>'Figures iii'!$AA$125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iii'!$AA$126:$AA$134</c:f>
              <c:numCache>
                <c:formatCode>0</c:formatCode>
                <c:ptCount val="9"/>
                <c:pt idx="0">
                  <c:v>2.8131902607596113</c:v>
                </c:pt>
                <c:pt idx="1">
                  <c:v>6.0667763805869619</c:v>
                </c:pt>
                <c:pt idx="2">
                  <c:v>43.820145300946436</c:v>
                </c:pt>
                <c:pt idx="3">
                  <c:v>0</c:v>
                </c:pt>
                <c:pt idx="4">
                  <c:v>13.692683934031159</c:v>
                </c:pt>
                <c:pt idx="5">
                  <c:v>5.3879672793123277</c:v>
                </c:pt>
                <c:pt idx="6">
                  <c:v>17.968881508763122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F-428D-B997-5768F1A22AC7}"/>
            </c:ext>
          </c:extLst>
        </c:ser>
        <c:ser>
          <c:idx val="16"/>
          <c:order val="6"/>
          <c:tx>
            <c:strRef>
              <c:f>'Figures iii'!$AD$125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iii'!$AD$126:$AD$134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4.6262357500785223</c:v>
                </c:pt>
                <c:pt idx="3">
                  <c:v>0</c:v>
                </c:pt>
                <c:pt idx="4">
                  <c:v>0.23148309025312702</c:v>
                </c:pt>
                <c:pt idx="5">
                  <c:v>0</c:v>
                </c:pt>
                <c:pt idx="6">
                  <c:v>0.94150990540832757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F-428D-B997-5768F1A22AC7}"/>
            </c:ext>
          </c:extLst>
        </c:ser>
        <c:ser>
          <c:idx val="19"/>
          <c:order val="7"/>
          <c:tx>
            <c:strRef>
              <c:f>'Figures iii'!$AG$125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iii'!$AG$126:$AG$134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0.24150804844184351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4.0149621569864832E-2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F-428D-B997-5768F1A22AC7}"/>
            </c:ext>
          </c:extLst>
        </c:ser>
        <c:ser>
          <c:idx val="22"/>
          <c:order val="8"/>
          <c:tx>
            <c:strRef>
              <c:f>'Figures iii'!$AJ$125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iii'!$AL$126:$AL$134</c:f>
                <c:numCache>
                  <c:formatCode>General</c:formatCode>
                  <c:ptCount val="9"/>
                  <c:pt idx="0">
                    <c:v>20.847185454244027</c:v>
                  </c:pt>
                  <c:pt idx="1">
                    <c:v>9.8257971781424089</c:v>
                  </c:pt>
                  <c:pt idx="2">
                    <c:v>3.2002682086500727</c:v>
                  </c:pt>
                  <c:pt idx="3">
                    <c:v>0</c:v>
                  </c:pt>
                  <c:pt idx="4">
                    <c:v>2.2181952638016753</c:v>
                  </c:pt>
                  <c:pt idx="5">
                    <c:v>9.6243859715464026</c:v>
                  </c:pt>
                  <c:pt idx="6">
                    <c:v>2.0549855029132544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iii'!$AK$126:$AK$134</c:f>
                <c:numCache>
                  <c:formatCode>General</c:formatCode>
                  <c:ptCount val="9"/>
                  <c:pt idx="0">
                    <c:v>23.908389730814008</c:v>
                  </c:pt>
                  <c:pt idx="1">
                    <c:v>11.944328300246973</c:v>
                  </c:pt>
                  <c:pt idx="2">
                    <c:v>4.3282032724693522</c:v>
                  </c:pt>
                  <c:pt idx="3">
                    <c:v>0</c:v>
                  </c:pt>
                  <c:pt idx="4">
                    <c:v>2.5314451062120327</c:v>
                  </c:pt>
                  <c:pt idx="5">
                    <c:v>12.758624550680189</c:v>
                  </c:pt>
                  <c:pt idx="6">
                    <c:v>2.308080583841928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iii'!$AJ$126:$AJ$134</c:f>
              <c:numCache>
                <c:formatCode>0</c:formatCode>
                <c:ptCount val="9"/>
                <c:pt idx="0">
                  <c:v>57.504294718468074</c:v>
                </c:pt>
                <c:pt idx="1">
                  <c:v>69.227300642825995</c:v>
                </c:pt>
                <c:pt idx="2">
                  <c:v>89.205655919008649</c:v>
                </c:pt>
                <c:pt idx="3">
                  <c:v>100</c:v>
                </c:pt>
                <c:pt idx="4">
                  <c:v>85.190464542823634</c:v>
                </c:pt>
                <c:pt idx="5">
                  <c:v>74.342897145855474</c:v>
                </c:pt>
                <c:pt idx="6">
                  <c:v>84.656332658708862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F-428D-B997-5768F1A22AC7}"/>
            </c:ext>
          </c:extLst>
        </c:ser>
        <c:ser>
          <c:idx val="25"/>
          <c:order val="9"/>
          <c:tx>
            <c:strRef>
              <c:f>'Figures iii'!$AM$125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iii'!$AM$126:$AM$134</c:f>
              <c:numCache>
                <c:formatCode>0</c:formatCode>
                <c:ptCount val="9"/>
                <c:pt idx="0">
                  <c:v>0</c:v>
                </c:pt>
                <c:pt idx="1">
                  <c:v>8.856413429965837</c:v>
                </c:pt>
                <c:pt idx="2">
                  <c:v>19.339592640877829</c:v>
                </c:pt>
                <c:pt idx="3">
                  <c:v>0</c:v>
                </c:pt>
                <c:pt idx="4">
                  <c:v>9.7454202042483633</c:v>
                </c:pt>
                <c:pt idx="5">
                  <c:v>10.879260223303673</c:v>
                </c:pt>
                <c:pt idx="6">
                  <c:v>11.318796338241651</c:v>
                </c:pt>
                <c:pt idx="7">
                  <c:v>11.967627876141238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F-428D-B997-5768F1A22AC7}"/>
            </c:ext>
          </c:extLst>
        </c:ser>
        <c:ser>
          <c:idx val="28"/>
          <c:order val="10"/>
          <c:tx>
            <c:strRef>
              <c:f>'Figures iii'!$AP$125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iii'!$AP$126:$AP$134</c:f>
              <c:numCache>
                <c:formatCode>0</c:formatCode>
                <c:ptCount val="9"/>
                <c:pt idx="0">
                  <c:v>0</c:v>
                </c:pt>
                <c:pt idx="1">
                  <c:v>0.91998692847894503</c:v>
                </c:pt>
                <c:pt idx="2">
                  <c:v>2.3684417508684357</c:v>
                </c:pt>
                <c:pt idx="3">
                  <c:v>0</c:v>
                </c:pt>
                <c:pt idx="4">
                  <c:v>3.4843957034555508</c:v>
                </c:pt>
                <c:pt idx="5">
                  <c:v>2.7130073956257705</c:v>
                </c:pt>
                <c:pt idx="6">
                  <c:v>3.159801350454007</c:v>
                </c:pt>
                <c:pt idx="7">
                  <c:v>3.5398339932675444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F-428D-B997-5768F1A22AC7}"/>
            </c:ext>
          </c:extLst>
        </c:ser>
        <c:ser>
          <c:idx val="31"/>
          <c:order val="11"/>
          <c:tx>
            <c:strRef>
              <c:f>'Figures iii'!$AS$125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iii'!$AS$126:$AS$134</c:f>
              <c:numCache>
                <c:formatCode>0</c:formatCode>
                <c:ptCount val="9"/>
                <c:pt idx="0">
                  <c:v>0</c:v>
                </c:pt>
                <c:pt idx="1">
                  <c:v>7.9364265014868911</c:v>
                </c:pt>
                <c:pt idx="2">
                  <c:v>17.106140620231653</c:v>
                </c:pt>
                <c:pt idx="3">
                  <c:v>0</c:v>
                </c:pt>
                <c:pt idx="4">
                  <c:v>6.9384708199463825</c:v>
                </c:pt>
                <c:pt idx="5">
                  <c:v>8.4545871508297061</c:v>
                </c:pt>
                <c:pt idx="6">
                  <c:v>8.7011412253614271</c:v>
                </c:pt>
                <c:pt idx="7">
                  <c:v>8.4277938828736936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F-428D-B997-5768F1A22AC7}"/>
            </c:ext>
          </c:extLst>
        </c:ser>
        <c:ser>
          <c:idx val="34"/>
          <c:order val="12"/>
          <c:tx>
            <c:strRef>
              <c:f>'Figures iii'!$AV$125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iii'!$AX$126:$AX$134</c:f>
                <c:numCache>
                  <c:formatCode>General</c:formatCode>
                  <c:ptCount val="9"/>
                  <c:pt idx="0">
                    <c:v>25.054106393263972</c:v>
                  </c:pt>
                  <c:pt idx="1">
                    <c:v>15.24022882310414</c:v>
                  </c:pt>
                  <c:pt idx="2">
                    <c:v>3.8547316140846277</c:v>
                  </c:pt>
                  <c:pt idx="3">
                    <c:v>0</c:v>
                  </c:pt>
                  <c:pt idx="4">
                    <c:v>3.0418320930002949</c:v>
                  </c:pt>
                  <c:pt idx="5">
                    <c:v>6.9049406219541112</c:v>
                  </c:pt>
                  <c:pt idx="6">
                    <c:v>2.6533955727781375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iii'!$AW$126:$AW$134</c:f>
                <c:numCache>
                  <c:formatCode>General</c:formatCode>
                  <c:ptCount val="9"/>
                  <c:pt idx="0">
                    <c:v>20.413352624450525</c:v>
                  </c:pt>
                  <c:pt idx="1">
                    <c:v>16.167923691715195</c:v>
                  </c:pt>
                  <c:pt idx="2">
                    <c:v>5.1703614453284672</c:v>
                  </c:pt>
                  <c:pt idx="3">
                    <c:v>0</c:v>
                  </c:pt>
                  <c:pt idx="4">
                    <c:v>3.3435300014129865</c:v>
                  </c:pt>
                  <c:pt idx="5">
                    <c:v>7.4141631543278805</c:v>
                  </c:pt>
                  <c:pt idx="6">
                    <c:v>2.881798049716437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iii'!$AV$126:$AV$134</c:f>
              <c:numCache>
                <c:formatCode>0</c:formatCode>
                <c:ptCount val="9"/>
                <c:pt idx="0">
                  <c:v>39.187963170562377</c:v>
                </c:pt>
                <c:pt idx="1">
                  <c:v>54.665218988904805</c:v>
                </c:pt>
                <c:pt idx="2">
                  <c:v>87.095607392098856</c:v>
                </c:pt>
                <c:pt idx="3">
                  <c:v>100</c:v>
                </c:pt>
                <c:pt idx="4">
                  <c:v>76.591950655101243</c:v>
                </c:pt>
                <c:pt idx="5">
                  <c:v>61.747240333706998</c:v>
                </c:pt>
                <c:pt idx="6">
                  <c:v>76.694709461562084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F-428D-B997-5768F1A22AC7}"/>
            </c:ext>
          </c:extLst>
        </c:ser>
        <c:ser>
          <c:idx val="37"/>
          <c:order val="13"/>
          <c:tx>
            <c:strRef>
              <c:f>'Figures iii'!$AY$125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iii'!$BA$126:$BA$134</c:f>
                <c:numCache>
                  <c:formatCode>General</c:formatCode>
                  <c:ptCount val="9"/>
                  <c:pt idx="0">
                    <c:v>15.858792800908176</c:v>
                  </c:pt>
                  <c:pt idx="1">
                    <c:v>10.998315496255586</c:v>
                  </c:pt>
                  <c:pt idx="2">
                    <c:v>5.6824637394413884</c:v>
                  </c:pt>
                  <c:pt idx="3">
                    <c:v>0</c:v>
                  </c:pt>
                  <c:pt idx="4">
                    <c:v>3.2621966932541184</c:v>
                  </c:pt>
                  <c:pt idx="5">
                    <c:v>14.593775369251041</c:v>
                  </c:pt>
                  <c:pt idx="6">
                    <c:v>2.9842089785613979</c:v>
                  </c:pt>
                  <c:pt idx="7">
                    <c:v>11.658969132631583</c:v>
                  </c:pt>
                </c:numCache>
              </c:numRef>
            </c:plus>
            <c:minus>
              <c:numRef>
                <c:f>'Figures iii'!$AZ$126:$AZ$134</c:f>
                <c:numCache>
                  <c:formatCode>General</c:formatCode>
                  <c:ptCount val="9"/>
                  <c:pt idx="0">
                    <c:v>20.756359840038797</c:v>
                  </c:pt>
                  <c:pt idx="1">
                    <c:v>9.0646138683719464</c:v>
                  </c:pt>
                  <c:pt idx="2">
                    <c:v>6.3488335983950606</c:v>
                  </c:pt>
                  <c:pt idx="3">
                    <c:v>0</c:v>
                  </c:pt>
                  <c:pt idx="4">
                    <c:v>3.279045963494454</c:v>
                  </c:pt>
                  <c:pt idx="5">
                    <c:v>15.014878498015129</c:v>
                  </c:pt>
                  <c:pt idx="6">
                    <c:v>3.0152598129769999</c:v>
                  </c:pt>
                  <c:pt idx="7">
                    <c:v>15.37346290812026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iii'!$AY$126:$AY$134</c:f>
              <c:numCache>
                <c:formatCode>0</c:formatCode>
                <c:ptCount val="9"/>
                <c:pt idx="0">
                  <c:v>66.558419250927145</c:v>
                </c:pt>
                <c:pt idx="1">
                  <c:v>29.736863282987848</c:v>
                </c:pt>
                <c:pt idx="2">
                  <c:v>69.556364390088405</c:v>
                </c:pt>
                <c:pt idx="3">
                  <c:v>0</c:v>
                </c:pt>
                <c:pt idx="4">
                  <c:v>51.965900636859217</c:v>
                </c:pt>
                <c:pt idx="5">
                  <c:v>52.396679746870213</c:v>
                </c:pt>
                <c:pt idx="6">
                  <c:v>54.281861143989055</c:v>
                </c:pt>
                <c:pt idx="7">
                  <c:v>71.233075751469499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F-428D-B997-5768F1A22AC7}"/>
            </c:ext>
          </c:extLst>
        </c:ser>
        <c:ser>
          <c:idx val="40"/>
          <c:order val="14"/>
          <c:tx>
            <c:strRef>
              <c:f>'Figures iii'!$BB$125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iii'!$BD$126:$BD$134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6.0515025172695101</c:v>
                  </c:pt>
                  <c:pt idx="2">
                    <c:v>6.3601530421662957</c:v>
                  </c:pt>
                  <c:pt idx="3">
                    <c:v>0</c:v>
                  </c:pt>
                  <c:pt idx="4">
                    <c:v>2.1296425916904553</c:v>
                  </c:pt>
                  <c:pt idx="5">
                    <c:v>9.6358079934440077</c:v>
                  </c:pt>
                  <c:pt idx="6">
                    <c:v>3.0993667737444639</c:v>
                  </c:pt>
                  <c:pt idx="7">
                    <c:v>17.823335999550189</c:v>
                  </c:pt>
                </c:numCache>
              </c:numRef>
            </c:plus>
            <c:minus>
              <c:numRef>
                <c:f>'Figures iii'!$BC$126:$BC$134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3.6038400502849885</c:v>
                  </c:pt>
                  <c:pt idx="2">
                    <c:v>6.5017364747095172</c:v>
                  </c:pt>
                  <c:pt idx="3">
                    <c:v>0</c:v>
                  </c:pt>
                  <c:pt idx="4">
                    <c:v>1.9236246479115096</c:v>
                  </c:pt>
                  <c:pt idx="5">
                    <c:v>3.9954627973330989</c:v>
                  </c:pt>
                  <c:pt idx="6">
                    <c:v>2.8073718561528693</c:v>
                  </c:pt>
                  <c:pt idx="7">
                    <c:v>14.022949293879559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iii'!$BB$126:$BB$134</c:f>
              <c:numCache>
                <c:formatCode>0</c:formatCode>
                <c:ptCount val="9"/>
                <c:pt idx="0">
                  <c:v>2.8131902607596113</c:v>
                </c:pt>
                <c:pt idx="1">
                  <c:v>8.1223147733659715</c:v>
                </c:pt>
                <c:pt idx="2">
                  <c:v>54.248914266541661</c:v>
                </c:pt>
                <c:pt idx="3">
                  <c:v>0</c:v>
                </c:pt>
                <c:pt idx="4">
                  <c:v>16.075852387625581</c:v>
                </c:pt>
                <c:pt idx="5">
                  <c:v>6.3619807593565474</c:v>
                </c:pt>
                <c:pt idx="6">
                  <c:v>21.592503298480015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F-428D-B997-5768F1A22AC7}"/>
            </c:ext>
          </c:extLst>
        </c:ser>
        <c:ser>
          <c:idx val="43"/>
          <c:order val="15"/>
          <c:tx>
            <c:strRef>
              <c:f>'Figures iii'!$BE$125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iii'!$BG$126:$BG$134</c:f>
                <c:numCache>
                  <c:formatCode>General</c:formatCode>
                  <c:ptCount val="9"/>
                  <c:pt idx="0">
                    <c:v>18.633328619441421</c:v>
                  </c:pt>
                  <c:pt idx="1">
                    <c:v>10.318063273927276</c:v>
                  </c:pt>
                  <c:pt idx="2">
                    <c:v>5.702818605911709</c:v>
                  </c:pt>
                  <c:pt idx="3">
                    <c:v>42.069081160911722</c:v>
                  </c:pt>
                  <c:pt idx="4">
                    <c:v>2.9844621123824382</c:v>
                  </c:pt>
                  <c:pt idx="5">
                    <c:v>8.6530215530152077</c:v>
                  </c:pt>
                  <c:pt idx="6">
                    <c:v>2.8867872978674498</c:v>
                  </c:pt>
                  <c:pt idx="7">
                    <c:v>16.505208022731736</c:v>
                  </c:pt>
                </c:numCache>
              </c:numRef>
            </c:plus>
            <c:minus>
              <c:numRef>
                <c:f>'Figures iii'!$BF$126:$BF$134</c:f>
                <c:numCache>
                  <c:formatCode>General</c:formatCode>
                  <c:ptCount val="9"/>
                  <c:pt idx="0">
                    <c:v>11.598126324206733</c:v>
                  </c:pt>
                  <c:pt idx="1">
                    <c:v>7.0678899183578174</c:v>
                  </c:pt>
                  <c:pt idx="2">
                    <c:v>4.9865239515522788</c:v>
                  </c:pt>
                  <c:pt idx="3">
                    <c:v>21.990485312509385</c:v>
                  </c:pt>
                  <c:pt idx="4">
                    <c:v>2.9006642590632339</c:v>
                  </c:pt>
                  <c:pt idx="5">
                    <c:v>8.1506203480238852</c:v>
                  </c:pt>
                  <c:pt idx="6">
                    <c:v>2.7876731219651418</c:v>
                  </c:pt>
                  <c:pt idx="7">
                    <c:v>15.577972716048656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iii'!$BE$126:$BE$134</c:f>
              <c:numCache>
                <c:formatCode>0</c:formatCode>
                <c:ptCount val="9"/>
                <c:pt idx="0">
                  <c:v>22.036138214905947</c:v>
                </c:pt>
                <c:pt idx="1">
                  <c:v>17.634050386255478</c:v>
                </c:pt>
                <c:pt idx="2">
                  <c:v>25.855917864786992</c:v>
                </c:pt>
                <c:pt idx="3">
                  <c:v>28.083018576590735</c:v>
                </c:pt>
                <c:pt idx="4">
                  <c:v>38.536222391947319</c:v>
                </c:pt>
                <c:pt idx="5">
                  <c:v>41.361443375485813</c:v>
                </c:pt>
                <c:pt idx="6">
                  <c:v>35.839493371150752</c:v>
                </c:pt>
                <c:pt idx="7">
                  <c:v>45.528221699112954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F-428D-B997-5768F1A22AC7}"/>
            </c:ext>
          </c:extLst>
        </c:ser>
        <c:ser>
          <c:idx val="46"/>
          <c:order val="16"/>
          <c:tx>
            <c:strRef>
              <c:f>'Figures iii'!$BH$125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iii'!$BH$126:$BH$134</c:f>
              <c:numCache>
                <c:formatCode>0</c:formatCode>
                <c:ptCount val="9"/>
                <c:pt idx="0">
                  <c:v>7.2376659897071631</c:v>
                </c:pt>
                <c:pt idx="1">
                  <c:v>2.3194253712523287</c:v>
                </c:pt>
                <c:pt idx="2">
                  <c:v>3.582459255398676</c:v>
                </c:pt>
                <c:pt idx="3">
                  <c:v>0</c:v>
                </c:pt>
                <c:pt idx="4">
                  <c:v>1.1810274127971243</c:v>
                </c:pt>
                <c:pt idx="5">
                  <c:v>0</c:v>
                </c:pt>
                <c:pt idx="6">
                  <c:v>1.5845321181384315</c:v>
                </c:pt>
                <c:pt idx="7">
                  <c:v>0.41005530829005576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F-428D-B997-5768F1A22AC7}"/>
            </c:ext>
          </c:extLst>
        </c:ser>
        <c:ser>
          <c:idx val="49"/>
          <c:order val="17"/>
          <c:tx>
            <c:strRef>
              <c:f>'Figures iii'!$BK$125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iii'!$BM$126:$BM$134</c:f>
                <c:numCache>
                  <c:formatCode>General</c:formatCode>
                  <c:ptCount val="9"/>
                  <c:pt idx="0">
                    <c:v>6.1343381068353349</c:v>
                  </c:pt>
                  <c:pt idx="1">
                    <c:v>2.144927714161502</c:v>
                  </c:pt>
                  <c:pt idx="2">
                    <c:v>3.0297371179987085</c:v>
                  </c:pt>
                  <c:pt idx="3">
                    <c:v>0</c:v>
                  </c:pt>
                  <c:pt idx="4">
                    <c:v>2.6964469837322298</c:v>
                  </c:pt>
                  <c:pt idx="5">
                    <c:v>18.179368867065421</c:v>
                  </c:pt>
                  <c:pt idx="6">
                    <c:v>2.4785356311962552</c:v>
                  </c:pt>
                  <c:pt idx="7">
                    <c:v>12.355172770271199</c:v>
                  </c:pt>
                </c:numCache>
              </c:numRef>
            </c:plus>
            <c:minus>
              <c:numRef>
                <c:f>'Figures iii'!$BL$126:$BL$134</c:f>
                <c:numCache>
                  <c:formatCode>General</c:formatCode>
                  <c:ptCount val="9"/>
                  <c:pt idx="0">
                    <c:v>2.4659648699300574</c:v>
                  </c:pt>
                  <c:pt idx="1">
                    <c:v>1.0573710448943494</c:v>
                  </c:pt>
                  <c:pt idx="2">
                    <c:v>2.4114374362108588</c:v>
                  </c:pt>
                  <c:pt idx="3">
                    <c:v>0</c:v>
                  </c:pt>
                  <c:pt idx="4">
                    <c:v>2.4709502138334507</c:v>
                  </c:pt>
                  <c:pt idx="5">
                    <c:v>7.6583722737044599</c:v>
                  </c:pt>
                  <c:pt idx="6">
                    <c:v>2.2445980298122592</c:v>
                  </c:pt>
                  <c:pt idx="7">
                    <c:v>9.7782618204787646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iii'!$BK$126:$BK$134</c:f>
              <c:numCache>
                <c:formatCode>0</c:formatCode>
                <c:ptCount val="9"/>
                <c:pt idx="0">
                  <c:v>3.9538870186922761</c:v>
                </c:pt>
                <c:pt idx="1">
                  <c:v>2.0419244841536366</c:v>
                </c:pt>
                <c:pt idx="2">
                  <c:v>10.439028247825895</c:v>
                </c:pt>
                <c:pt idx="3">
                  <c:v>0</c:v>
                </c:pt>
                <c:pt idx="4">
                  <c:v>21.469320895674304</c:v>
                </c:pt>
                <c:pt idx="5">
                  <c:v>11.511514187654333</c:v>
                </c:pt>
                <c:pt idx="6">
                  <c:v>18.413830005088723</c:v>
                </c:pt>
                <c:pt idx="7">
                  <c:v>28.340780217089627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F-428D-B997-5768F1A22AC7}"/>
            </c:ext>
          </c:extLst>
        </c:ser>
        <c:ser>
          <c:idx val="52"/>
          <c:order val="18"/>
          <c:tx>
            <c:strRef>
              <c:f>'Figures iii'!$BN$125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iii'!$BP$126:$BP$134</c:f>
                <c:numCache>
                  <c:formatCode>General</c:formatCode>
                  <c:ptCount val="9"/>
                  <c:pt idx="0">
                    <c:v>13.810636600324987</c:v>
                  </c:pt>
                  <c:pt idx="1">
                    <c:v>10.208735072896122</c:v>
                  </c:pt>
                  <c:pt idx="2">
                    <c:v>4.2969373160161837</c:v>
                  </c:pt>
                  <c:pt idx="3">
                    <c:v>42.069081160911722</c:v>
                  </c:pt>
                  <c:pt idx="4">
                    <c:v>2.5560072689117028</c:v>
                  </c:pt>
                  <c:pt idx="5">
                    <c:v>9.1042053836172947</c:v>
                  </c:pt>
                  <c:pt idx="6">
                    <c:v>2.6667151448119597</c:v>
                  </c:pt>
                  <c:pt idx="7">
                    <c:v>21.033662346613369</c:v>
                  </c:pt>
                </c:numCache>
              </c:numRef>
            </c:plus>
            <c:minus>
              <c:numRef>
                <c:f>'Figures iii'!$BO$126:$BO$134</c:f>
                <c:numCache>
                  <c:formatCode>General</c:formatCode>
                  <c:ptCount val="9"/>
                  <c:pt idx="0">
                    <c:v>6.9369416139256348</c:v>
                  </c:pt>
                  <c:pt idx="1">
                    <c:v>5.8913435996740144</c:v>
                  </c:pt>
                  <c:pt idx="2">
                    <c:v>3.6353283432190278</c:v>
                  </c:pt>
                  <c:pt idx="3">
                    <c:v>21.990485312509385</c:v>
                  </c:pt>
                  <c:pt idx="4">
                    <c:v>2.3421407872882263</c:v>
                  </c:pt>
                  <c:pt idx="5">
                    <c:v>7.766869872838285</c:v>
                  </c:pt>
                  <c:pt idx="6">
                    <c:v>2.4315976741842391</c:v>
                  </c:pt>
                  <c:pt idx="7">
                    <c:v>13.46535953074501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iii'!$BN$126:$BN$134</c:f>
              <c:numCache>
                <c:formatCode>0</c:formatCode>
                <c:ptCount val="9"/>
                <c:pt idx="0">
                  <c:v>12.031451966219215</c:v>
                </c:pt>
                <c:pt idx="1">
                  <c:v>12.026132827698788</c:v>
                </c:pt>
                <c:pt idx="2">
                  <c:v>18.316113482532252</c:v>
                </c:pt>
                <c:pt idx="3">
                  <c:v>28.083018576590735</c:v>
                </c:pt>
                <c:pt idx="4">
                  <c:v>20.689661430699186</c:v>
                </c:pt>
                <c:pt idx="5">
                  <c:v>30.102899458113935</c:v>
                </c:pt>
                <c:pt idx="6">
                  <c:v>20.47748730141204</c:v>
                </c:pt>
                <c:pt idx="7">
                  <c:v>24.969022903202813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F-428D-B997-5768F1A22AC7}"/>
            </c:ext>
          </c:extLst>
        </c:ser>
        <c:ser>
          <c:idx val="55"/>
          <c:order val="19"/>
          <c:tx>
            <c:strRef>
              <c:f>'Figures iii'!$BQ$125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iii'!$BS$126:$BS$134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1.5337929306881755</c:v>
                  </c:pt>
                  <c:pt idx="2">
                    <c:v>0.77376462123068745</c:v>
                  </c:pt>
                  <c:pt idx="3">
                    <c:v>0</c:v>
                  </c:pt>
                  <c:pt idx="4">
                    <c:v>0.33939268902287278</c:v>
                  </c:pt>
                  <c:pt idx="5">
                    <c:v>7.8587260612737913</c:v>
                  </c:pt>
                  <c:pt idx="6">
                    <c:v>0.72358147867501577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iii'!$BR$126:$BR$134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0.65022317677063368</c:v>
                  </c:pt>
                  <c:pt idx="2">
                    <c:v>0.21929366956032065</c:v>
                  </c:pt>
                  <c:pt idx="3">
                    <c:v>0</c:v>
                  </c:pt>
                  <c:pt idx="4">
                    <c:v>0.23323949827363644</c:v>
                  </c:pt>
                  <c:pt idx="5">
                    <c:v>3.6746910052714101</c:v>
                  </c:pt>
                  <c:pt idx="6">
                    <c:v>0.41682056917503174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iii'!$BQ$126:$BQ$134</c:f>
              <c:numCache>
                <c:formatCode>0</c:formatCode>
                <c:ptCount val="9"/>
                <c:pt idx="0">
                  <c:v>0</c:v>
                </c:pt>
                <c:pt idx="1">
                  <c:v>1.1159869097583157</c:v>
                </c:pt>
                <c:pt idx="2">
                  <c:v>0.30508797626806294</c:v>
                </c:pt>
                <c:pt idx="3">
                  <c:v>0</c:v>
                </c:pt>
                <c:pt idx="4">
                  <c:v>0.7401521164986592</c:v>
                </c:pt>
                <c:pt idx="5">
                  <c:v>6.4279090749239822</c:v>
                </c:pt>
                <c:pt idx="6">
                  <c:v>0.97352234364874068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F-428D-B997-5768F1A22AC7}"/>
            </c:ext>
          </c:extLst>
        </c:ser>
        <c:ser>
          <c:idx val="58"/>
          <c:order val="20"/>
          <c:tx>
            <c:strRef>
              <c:f>'Figures iii'!$BT$125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iii'!$BV$126:$BV$134</c:f>
                <c:numCache>
                  <c:formatCode>General</c:formatCode>
                  <c:ptCount val="9"/>
                  <c:pt idx="0">
                    <c:v>4.6586580402735045</c:v>
                  </c:pt>
                  <c:pt idx="1">
                    <c:v>1.4213815593681882</c:v>
                  </c:pt>
                  <c:pt idx="2">
                    <c:v>0.87801584420789913</c:v>
                  </c:pt>
                  <c:pt idx="3">
                    <c:v>0</c:v>
                  </c:pt>
                  <c:pt idx="4">
                    <c:v>0.29634770370588215</c:v>
                  </c:pt>
                  <c:pt idx="5">
                    <c:v>0</c:v>
                  </c:pt>
                  <c:pt idx="6">
                    <c:v>0.32907730924360146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iii'!$BU$126:$BU$134</c:f>
                <c:numCache>
                  <c:formatCode>General</c:formatCode>
                  <c:ptCount val="9"/>
                  <c:pt idx="0">
                    <c:v>1.1435977231177019</c:v>
                  </c:pt>
                  <c:pt idx="1">
                    <c:v>0.35695225737731184</c:v>
                  </c:pt>
                  <c:pt idx="2">
                    <c:v>0.34027618401986126</c:v>
                  </c:pt>
                  <c:pt idx="3">
                    <c:v>0</c:v>
                  </c:pt>
                  <c:pt idx="4">
                    <c:v>0.14320173925332716</c:v>
                  </c:pt>
                  <c:pt idx="5">
                    <c:v>0</c:v>
                  </c:pt>
                  <c:pt idx="6">
                    <c:v>0.16252685199673622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iii'!$BT$126:$BT$134</c:f>
              <c:numCache>
                <c:formatCode>0</c:formatCode>
                <c:ptCount val="9"/>
                <c:pt idx="0">
                  <c:v>1.4926914796159045</c:v>
                </c:pt>
                <c:pt idx="1">
                  <c:v>0.474382872389564</c:v>
                </c:pt>
                <c:pt idx="2">
                  <c:v>0.55251267739315812</c:v>
                </c:pt>
                <c:pt idx="3">
                  <c:v>0</c:v>
                </c:pt>
                <c:pt idx="4">
                  <c:v>0.27633709587011923</c:v>
                </c:pt>
                <c:pt idx="5">
                  <c:v>0</c:v>
                </c:pt>
                <c:pt idx="6">
                  <c:v>0.32009608610214657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F-428D-B997-5768F1A22AC7}"/>
            </c:ext>
          </c:extLst>
        </c:ser>
        <c:ser>
          <c:idx val="61"/>
          <c:order val="21"/>
          <c:tx>
            <c:strRef>
              <c:f>'Figures iii'!$BW$125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iii'!$BW$126:$BW$134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4F-428D-B997-5768F1A22AC7}"/>
            </c:ext>
          </c:extLst>
        </c:ser>
        <c:ser>
          <c:idx val="64"/>
          <c:order val="22"/>
          <c:tx>
            <c:strRef>
              <c:f>'Figures iii'!$BZ$125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iii'!$CB$126:$CB$134</c:f>
                <c:numCache>
                  <c:formatCode>General</c:formatCode>
                  <c:ptCount val="9"/>
                  <c:pt idx="0">
                    <c:v>20.121003733618714</c:v>
                  </c:pt>
                  <c:pt idx="1">
                    <c:v>13.51539863597236</c:v>
                  </c:pt>
                  <c:pt idx="2">
                    <c:v>5.4594216803134437</c:v>
                  </c:pt>
                  <c:pt idx="3">
                    <c:v>0</c:v>
                  </c:pt>
                  <c:pt idx="4">
                    <c:v>7.4309938770316677</c:v>
                  </c:pt>
                  <c:pt idx="5">
                    <c:v>15.47462937935842</c:v>
                  </c:pt>
                  <c:pt idx="6">
                    <c:v>6.4997801268176367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iii'!$CA$126:$CA$134</c:f>
                <c:numCache>
                  <c:formatCode>General</c:formatCode>
                  <c:ptCount val="9"/>
                  <c:pt idx="0">
                    <c:v>14.330054447476659</c:v>
                  </c:pt>
                  <c:pt idx="1">
                    <c:v>12.953598364281802</c:v>
                  </c:pt>
                  <c:pt idx="2">
                    <c:v>4.2983985754322731</c:v>
                  </c:pt>
                  <c:pt idx="3">
                    <c:v>0</c:v>
                  </c:pt>
                  <c:pt idx="4">
                    <c:v>6.4163900945603487</c:v>
                  </c:pt>
                  <c:pt idx="5">
                    <c:v>6.0344264075819201</c:v>
                  </c:pt>
                  <c:pt idx="6">
                    <c:v>5.5870135261482154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iii'!$BZ$126:$BZ$134</c:f>
              <c:numCache>
                <c:formatCode>0</c:formatCode>
                <c:ptCount val="9"/>
                <c:pt idx="0">
                  <c:v>29.22784686433576</c:v>
                </c:pt>
                <c:pt idx="1">
                  <c:v>46.014303514294021</c:v>
                </c:pt>
                <c:pt idx="2">
                  <c:v>16.281350183349851</c:v>
                </c:pt>
                <c:pt idx="3">
                  <c:v>0</c:v>
                </c:pt>
                <c:pt idx="4">
                  <c:v>28.375913641753449</c:v>
                </c:pt>
                <c:pt idx="5">
                  <c:v>8.922706723460438</c:v>
                </c:pt>
                <c:pt idx="6">
                  <c:v>25.88782181262793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4F-428D-B997-5768F1A22AC7}"/>
            </c:ext>
          </c:extLst>
        </c:ser>
        <c:ser>
          <c:idx val="67"/>
          <c:order val="23"/>
          <c:tx>
            <c:strRef>
              <c:f>'Figures iii'!$CC$125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iii'!$CE$126:$CE$134</c:f>
                <c:numCache>
                  <c:formatCode>General</c:formatCode>
                  <c:ptCount val="9"/>
                  <c:pt idx="0">
                    <c:v>21.756122874957121</c:v>
                  </c:pt>
                  <c:pt idx="1">
                    <c:v>13.634118473290606</c:v>
                  </c:pt>
                  <c:pt idx="2">
                    <c:v>5.4751984385780084</c:v>
                  </c:pt>
                  <c:pt idx="3">
                    <c:v>0</c:v>
                  </c:pt>
                  <c:pt idx="4">
                    <c:v>7.4264551041944955</c:v>
                  </c:pt>
                  <c:pt idx="5">
                    <c:v>15.47462937935842</c:v>
                  </c:pt>
                  <c:pt idx="6">
                    <c:v>6.5037736475005588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iii'!$CD$126:$CD$134</c:f>
                <c:numCache>
                  <c:formatCode>General</c:formatCode>
                  <c:ptCount val="9"/>
                  <c:pt idx="0">
                    <c:v>17.574456324436035</c:v>
                  </c:pt>
                  <c:pt idx="1">
                    <c:v>13.182963173147847</c:v>
                  </c:pt>
                  <c:pt idx="2">
                    <c:v>4.3255463052735958</c:v>
                  </c:pt>
                  <c:pt idx="3">
                    <c:v>0</c:v>
                  </c:pt>
                  <c:pt idx="4">
                    <c:v>6.4172297625178238</c:v>
                  </c:pt>
                  <c:pt idx="5">
                    <c:v>6.0344264075819201</c:v>
                  </c:pt>
                  <c:pt idx="6">
                    <c:v>5.5983756899504193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iii'!$CC$126:$CC$134</c:f>
              <c:numCache>
                <c:formatCode>0</c:formatCode>
                <c:ptCount val="9"/>
                <c:pt idx="0">
                  <c:v>37.221992302877133</c:v>
                </c:pt>
                <c:pt idx="1">
                  <c:v>46.874670363335909</c:v>
                </c:pt>
                <c:pt idx="2">
                  <c:v>16.522858231791695</c:v>
                </c:pt>
                <c:pt idx="3">
                  <c:v>0</c:v>
                </c:pt>
                <c:pt idx="4">
                  <c:v>28.447490896374312</c:v>
                </c:pt>
                <c:pt idx="5">
                  <c:v>8.922706723460438</c:v>
                </c:pt>
                <c:pt idx="6">
                  <c:v>26.049224193532815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4F-428D-B997-5768F1A22AC7}"/>
            </c:ext>
          </c:extLst>
        </c:ser>
        <c:ser>
          <c:idx val="70"/>
          <c:order val="24"/>
          <c:tx>
            <c:strRef>
              <c:f>'Figures iii'!$CF$125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iii'!$CF$126:$CF$134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4F-428D-B997-5768F1A22AC7}"/>
            </c:ext>
          </c:extLst>
        </c:ser>
        <c:ser>
          <c:idx val="73"/>
          <c:order val="25"/>
          <c:tx>
            <c:strRef>
              <c:f>'Figures iii'!$CI$125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iii'!$CK$126:$CK$134</c:f>
                <c:numCache>
                  <c:formatCode>General</c:formatCode>
                  <c:ptCount val="9"/>
                  <c:pt idx="0">
                    <c:v>12.300764631314292</c:v>
                  </c:pt>
                  <c:pt idx="1">
                    <c:v>7.2020781032235153</c:v>
                  </c:pt>
                  <c:pt idx="2">
                    <c:v>3.4654230675247186</c:v>
                  </c:pt>
                  <c:pt idx="3">
                    <c:v>0</c:v>
                  </c:pt>
                  <c:pt idx="4">
                    <c:v>1.5833427365667472</c:v>
                  </c:pt>
                  <c:pt idx="5">
                    <c:v>5.6022588546849263</c:v>
                  </c:pt>
                  <c:pt idx="6">
                    <c:v>1.608025752732587</c:v>
                  </c:pt>
                  <c:pt idx="7">
                    <c:v>26.449420973241033</c:v>
                  </c:pt>
                </c:numCache>
              </c:numRef>
            </c:plus>
            <c:minus>
              <c:numRef>
                <c:f>'Figures iii'!$CJ$126:$CJ$134</c:f>
                <c:numCache>
                  <c:formatCode>General</c:formatCode>
                  <c:ptCount val="9"/>
                  <c:pt idx="0">
                    <c:v>6.2121999942053403</c:v>
                  </c:pt>
                  <c:pt idx="1">
                    <c:v>4.8786219177180765</c:v>
                  </c:pt>
                  <c:pt idx="2">
                    <c:v>2.0521473029916817</c:v>
                  </c:pt>
                  <c:pt idx="3">
                    <c:v>0</c:v>
                  </c:pt>
                  <c:pt idx="4">
                    <c:v>1.1771928067225264</c:v>
                  </c:pt>
                  <c:pt idx="5">
                    <c:v>1.5837969485634709</c:v>
                  </c:pt>
                  <c:pt idx="6">
                    <c:v>1.2083496344888438</c:v>
                  </c:pt>
                  <c:pt idx="7">
                    <c:v>13.963791504946688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iii'!$CI$126:$CI$134</c:f>
              <c:numCache>
                <c:formatCode>0</c:formatCode>
                <c:ptCount val="9"/>
                <c:pt idx="0">
                  <c:v>10.999443079337782</c:v>
                </c:pt>
                <c:pt idx="1">
                  <c:v>12.885559089958695</c:v>
                </c:pt>
                <c:pt idx="2">
                  <c:v>4.7793990062667371</c:v>
                </c:pt>
                <c:pt idx="3">
                  <c:v>0</c:v>
                </c:pt>
                <c:pt idx="4">
                  <c:v>4.3790261262116008</c:v>
                </c:pt>
                <c:pt idx="5">
                  <c:v>2.1592893238244799</c:v>
                </c:pt>
                <c:pt idx="6">
                  <c:v>4.6257861765807418</c:v>
                </c:pt>
                <c:pt idx="7">
                  <c:v>21.485817740618948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4F-428D-B997-5768F1A22AC7}"/>
            </c:ext>
          </c:extLst>
        </c:ser>
        <c:ser>
          <c:idx val="76"/>
          <c:order val="26"/>
          <c:tx>
            <c:strRef>
              <c:f>'Figures iii'!$CL$125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iii'!$CN$126:$CN$134</c:f>
                <c:numCache>
                  <c:formatCode>General</c:formatCode>
                  <c:ptCount val="9"/>
                  <c:pt idx="0">
                    <c:v>16.823145052863506</c:v>
                  </c:pt>
                  <c:pt idx="1">
                    <c:v>14.738543753943084</c:v>
                  </c:pt>
                  <c:pt idx="2">
                    <c:v>2.364223421610621</c:v>
                  </c:pt>
                  <c:pt idx="3">
                    <c:v>0</c:v>
                  </c:pt>
                  <c:pt idx="4">
                    <c:v>6.1146378456408037</c:v>
                  </c:pt>
                  <c:pt idx="5">
                    <c:v>12.994408243960244</c:v>
                  </c:pt>
                  <c:pt idx="6">
                    <c:v>5.0553950048887195</c:v>
                  </c:pt>
                  <c:pt idx="7">
                    <c:v>20.962842143655735</c:v>
                  </c:pt>
                </c:numCache>
              </c:numRef>
            </c:plus>
            <c:minus>
              <c:numRef>
                <c:f>'Figures iii'!$CM$126:$CM$134</c:f>
                <c:numCache>
                  <c:formatCode>General</c:formatCode>
                  <c:ptCount val="9"/>
                  <c:pt idx="0">
                    <c:v>9.9738342771481143</c:v>
                  </c:pt>
                  <c:pt idx="1">
                    <c:v>12.550212921851621</c:v>
                  </c:pt>
                  <c:pt idx="2">
                    <c:v>1.8615381677687575</c:v>
                  </c:pt>
                  <c:pt idx="3">
                    <c:v>0</c:v>
                  </c:pt>
                  <c:pt idx="4">
                    <c:v>5.2676281096123176</c:v>
                  </c:pt>
                  <c:pt idx="5">
                    <c:v>4.7465492767676558</c:v>
                  </c:pt>
                  <c:pt idx="6">
                    <c:v>4.3264337822075554</c:v>
                  </c:pt>
                  <c:pt idx="7">
                    <c:v>13.88522915893026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iii'!$CL$126:$CL$134</c:f>
              <c:numCache>
                <c:formatCode>0</c:formatCode>
                <c:ptCount val="9"/>
                <c:pt idx="0">
                  <c:v>18.818733423630636</c:v>
                </c:pt>
                <c:pt idx="1">
                  <c:v>36.318912461319933</c:v>
                </c:pt>
                <c:pt idx="2">
                  <c:v>7.9944228041923981</c:v>
                </c:pt>
                <c:pt idx="3">
                  <c:v>0</c:v>
                </c:pt>
                <c:pt idx="4">
                  <c:v>25.209571088007941</c:v>
                </c:pt>
                <c:pt idx="5">
                  <c:v>6.922002410477937</c:v>
                </c:pt>
                <c:pt idx="6">
                  <c:v>21.692475715186703</c:v>
                </c:pt>
                <c:pt idx="7">
                  <c:v>26.385377715616308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4F-428D-B997-5768F1A22AC7}"/>
            </c:ext>
          </c:extLst>
        </c:ser>
        <c:ser>
          <c:idx val="79"/>
          <c:order val="27"/>
          <c:tx>
            <c:strRef>
              <c:f>'Figures iii'!$CO$125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iii'!$CQ$126:$CQ$134</c:f>
                <c:numCache>
                  <c:formatCode>General</c:formatCode>
                  <c:ptCount val="9"/>
                  <c:pt idx="0">
                    <c:v>16.986649103641028</c:v>
                  </c:pt>
                  <c:pt idx="1">
                    <c:v>7.0002687094038851</c:v>
                  </c:pt>
                  <c:pt idx="2">
                    <c:v>6.049106662296305</c:v>
                  </c:pt>
                  <c:pt idx="3">
                    <c:v>0</c:v>
                  </c:pt>
                  <c:pt idx="4">
                    <c:v>3.2257012374768461</c:v>
                  </c:pt>
                  <c:pt idx="5">
                    <c:v>6.1860284037223963</c:v>
                  </c:pt>
                  <c:pt idx="6">
                    <c:v>3.1456540287756578</c:v>
                  </c:pt>
                  <c:pt idx="7">
                    <c:v>18.910559981648351</c:v>
                  </c:pt>
                </c:numCache>
              </c:numRef>
            </c:plus>
            <c:minus>
              <c:numRef>
                <c:f>'Figures iii'!$CP$126:$CP$134</c:f>
                <c:numCache>
                  <c:formatCode>General</c:formatCode>
                  <c:ptCount val="9"/>
                  <c:pt idx="0">
                    <c:v>9.0685736761383282</c:v>
                  </c:pt>
                  <c:pt idx="1">
                    <c:v>5.0500680056379856</c:v>
                  </c:pt>
                  <c:pt idx="2">
                    <c:v>4.1112347077197224</c:v>
                  </c:pt>
                  <c:pt idx="3">
                    <c:v>0</c:v>
                  </c:pt>
                  <c:pt idx="4">
                    <c:v>2.4395587503670031</c:v>
                  </c:pt>
                  <c:pt idx="5">
                    <c:v>2.1378634588229684</c:v>
                  </c:pt>
                  <c:pt idx="6">
                    <c:v>2.4125485270196494</c:v>
                  </c:pt>
                  <c:pt idx="7">
                    <c:v>10.787320461401524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iii'!$CO$126:$CO$134</c:f>
              <c:numCache>
                <c:formatCode>0</c:formatCode>
                <c:ptCount val="9"/>
                <c:pt idx="0">
                  <c:v>15.803254492010566</c:v>
                </c:pt>
                <c:pt idx="1">
                  <c:v>14.942711539069231</c:v>
                </c:pt>
                <c:pt idx="2">
                  <c:v>11.212631808957196</c:v>
                </c:pt>
                <c:pt idx="3">
                  <c:v>0</c:v>
                </c:pt>
                <c:pt idx="4">
                  <c:v>9.0178441747791105</c:v>
                </c:pt>
                <c:pt idx="5">
                  <c:v>3.1602720707262222</c:v>
                </c:pt>
                <c:pt idx="6">
                  <c:v>9.2915344657646397</c:v>
                </c:pt>
                <c:pt idx="7">
                  <c:v>19.160359075655411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4F-428D-B997-5768F1A22AC7}"/>
            </c:ext>
          </c:extLst>
        </c:ser>
        <c:ser>
          <c:idx val="82"/>
          <c:order val="28"/>
          <c:tx>
            <c:strRef>
              <c:f>'Figures iii'!$CR$125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iii'!$CT$126:$CT$134</c:f>
                <c:numCache>
                  <c:formatCode>General</c:formatCode>
                  <c:ptCount val="9"/>
                  <c:pt idx="0">
                    <c:v>19.464615878552721</c:v>
                  </c:pt>
                  <c:pt idx="1">
                    <c:v>4.262163524167125</c:v>
                  </c:pt>
                  <c:pt idx="2">
                    <c:v>1.0785655637902078</c:v>
                  </c:pt>
                  <c:pt idx="3">
                    <c:v>0</c:v>
                  </c:pt>
                  <c:pt idx="4">
                    <c:v>0.15723452899076595</c:v>
                  </c:pt>
                  <c:pt idx="5">
                    <c:v>0</c:v>
                  </c:pt>
                  <c:pt idx="6">
                    <c:v>0.19805379152385816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iii'!$CS$126:$CS$134</c:f>
                <c:numCache>
                  <c:formatCode>General</c:formatCode>
                  <c:ptCount val="9"/>
                  <c:pt idx="0">
                    <c:v>6.0387222330183681</c:v>
                  </c:pt>
                  <c:pt idx="1">
                    <c:v>1.4883986925659918</c:v>
                  </c:pt>
                  <c:pt idx="2">
                    <c:v>0.24829306697941764</c:v>
                  </c:pt>
                  <c:pt idx="3">
                    <c:v>0</c:v>
                  </c:pt>
                  <c:pt idx="4">
                    <c:v>7.2949549766229957E-2</c:v>
                  </c:pt>
                  <c:pt idx="5">
                    <c:v>0</c:v>
                  </c:pt>
                  <c:pt idx="6">
                    <c:v>0.11351607530704544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iii'!$CR$126:$CR$134</c:f>
              <c:numCache>
                <c:formatCode>0</c:formatCode>
                <c:ptCount val="9"/>
                <c:pt idx="0">
                  <c:v>7.9941454385413735</c:v>
                </c:pt>
                <c:pt idx="1">
                  <c:v>2.2347919133891829</c:v>
                </c:pt>
                <c:pt idx="2">
                  <c:v>0.32150478883285211</c:v>
                </c:pt>
                <c:pt idx="3">
                  <c:v>0</c:v>
                </c:pt>
                <c:pt idx="4">
                  <c:v>0.13590296472110203</c:v>
                </c:pt>
                <c:pt idx="5">
                  <c:v>0</c:v>
                </c:pt>
                <c:pt idx="6">
                  <c:v>0.26523663360588495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4F-428D-B997-5768F1A2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82-4AF1-AEAA-ADB856898997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82-4AF1-AEAA-ADB856898997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82-4AF1-AEAA-ADB856898997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82-4AF1-AEAA-ADB856898997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82-4AF1-AEAA-ADB856898997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82-4AF1-AEAA-ADB856898997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82-4AF1-AEAA-ADB856898997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82-4AF1-AEAA-ADB856898997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82-4AF1-AEAA-ADB856898997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82-4AF1-AEAA-ADB856898997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82-4AF1-AEAA-ADB856898997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82-4AF1-AEAA-ADB856898997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82-4AF1-AEAA-ADB856898997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82-4AF1-AEAA-ADB856898997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82-4AF1-AEAA-ADB856898997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82-4AF1-AEAA-ADB856898997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82-4AF1-AEAA-ADB856898997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82-4AF1-AEAA-ADB856898997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82-4AF1-AEAA-ADB856898997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82-4AF1-AEAA-ADB856898997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AE82-4AF1-AEAA-ADB856898997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AE82-4AF1-AEAA-ADB856898997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AE82-4AF1-AEAA-ADB856898997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E82-4AF1-AEAA-ADB856898997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AE82-4AF1-AEAA-ADB856898997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AE82-4AF1-AEAA-ADB856898997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AE82-4AF1-AEAA-ADB856898997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AE82-4AF1-AEAA-ADB856898997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AE82-4AF1-AEAA-ADB8568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iii'!$O$125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iii'!$Q$126:$Q$134</c15:sqref>
                    </c15:fullRef>
                  </c:ext>
                </c:extLst>
                <c:f>('Figures iii'!$Q$126:$Q$128,'Figures iii'!$Q$130:$Q$132)</c:f>
                <c:numCache>
                  <c:formatCode>General</c:formatCode>
                  <c:ptCount val="6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2.0984484663772918</c:v>
                  </c:pt>
                  <c:pt idx="4">
                    <c:v>7.5278070397981622</c:v>
                  </c:pt>
                  <c:pt idx="5">
                    <c:v>1.6947460579311127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iii'!$P$126:$P$134</c15:sqref>
                    </c15:fullRef>
                  </c:ext>
                </c:extLst>
                <c:f>('Figures iii'!$P$126:$P$128,'Figures iii'!$P$130:$P$132)</c:f>
                <c:numCache>
                  <c:formatCode>General</c:formatCode>
                  <c:ptCount val="6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2.6068494911063453</c:v>
                  </c:pt>
                  <c:pt idx="4">
                    <c:v>13.426933150356504</c:v>
                  </c:pt>
                  <c:pt idx="5">
                    <c:v>2.0368578863264446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iii'!$K$126:$K$134</c15:sqref>
                  </c15:fullRef>
                </c:ext>
              </c:extLst>
              <c:f>('Figures iii'!$K$126:$K$128,'Figures iii'!$K$130:$K$132)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iii'!$O$126:$O$134</c15:sqref>
                  </c15:fullRef>
                </c:ext>
              </c:extLst>
              <c:f>('Figures iii'!$O$126:$O$128,'Figures iii'!$O$130:$O$132)</c:f>
              <c:numCache>
                <c:formatCode>0</c:formatCode>
                <c:ptCount val="6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90.384759756354271</c:v>
                </c:pt>
                <c:pt idx="4">
                  <c:v>85.720301280685234</c:v>
                </c:pt>
                <c:pt idx="5">
                  <c:v>90.917808152202596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A24-4E76-BCE6-6D0D3462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iii'!$L$125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iii'!$N$126:$N$134</c15:sqref>
                          </c15:fullRef>
                          <c15:formulaRef>
                            <c15:sqref>('Figures iii'!$N$126:$N$128,'Figures iii'!$N$130:$N$132)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iii'!$M$126:$M$134</c15:sqref>
                          </c15:fullRef>
                          <c15:formulaRef>
                            <c15:sqref>('Figures iii'!$M$126:$M$128,'Figures iii'!$M$130:$M$132)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iii'!$L$126:$L$134</c15:sqref>
                        </c15:fullRef>
                        <c15:formulaRef>
                          <c15:sqref>('Figures iii'!$L$126:$L$128,'Figures iii'!$L$130:$L$132)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24-4E76-BCE6-6D0D3462749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iii'!$R$125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iii'!$T$126:$T$134</c15:sqref>
                          </c15:fullRef>
                          <c15:formulaRef>
                            <c15:sqref>('Figures iii'!$T$126:$T$128,'Figures iii'!$T$130:$T$132)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11.592170191088755</c:v>
                        </c:pt>
                        <c:pt idx="1">
                          <c:v>10.466323653905349</c:v>
                        </c:pt>
                        <c:pt idx="2">
                          <c:v>2.6458689882796875</c:v>
                        </c:pt>
                        <c:pt idx="3">
                          <c:v>2.1309400031704371</c:v>
                        </c:pt>
                        <c:pt idx="4">
                          <c:v>7.2161925612858795</c:v>
                        </c:pt>
                        <c:pt idx="5">
                          <c:v>1.8658768508961288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iii'!$S$126:$S$134</c15:sqref>
                          </c15:fullRef>
                          <c15:formulaRef>
                            <c15:sqref>('Figures iii'!$S$126:$S$128,'Figures iii'!$S$130:$S$132)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18.793094499007822</c:v>
                        </c:pt>
                        <c:pt idx="1">
                          <c:v>13.808630622834819</c:v>
                        </c:pt>
                        <c:pt idx="2">
                          <c:v>3.972339928384514</c:v>
                        </c:pt>
                        <c:pt idx="3">
                          <c:v>2.585050713085522</c:v>
                        </c:pt>
                        <c:pt idx="4">
                          <c:v>11.527008764848233</c:v>
                        </c:pt>
                        <c:pt idx="5">
                          <c:v>2.1939013530617046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iii'!$R$126:$R$134</c15:sqref>
                        </c15:fullRef>
                        <c15:formulaRef>
                          <c15:sqref>('Figures iii'!$R$126:$R$128,'Figures iii'!$R$130:$R$132)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78.18687560604279</c:v>
                      </c:pt>
                      <c:pt idx="1">
                        <c:v>72.863249070039132</c:v>
                      </c:pt>
                      <c:pt idx="2">
                        <c:v>92.700426622362983</c:v>
                      </c:pt>
                      <c:pt idx="3">
                        <c:v>89.319955539206561</c:v>
                      </c:pt>
                      <c:pt idx="4">
                        <c:v>84.298233780415913</c:v>
                      </c:pt>
                      <c:pt idx="5">
                        <c:v>89.05442616979019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24-4E76-BCE6-6D0D3462749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iii'!$U$125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iii'!$W$126:$W$134</c15:sqref>
                          </c15:fullRef>
                          <c15:formulaRef>
                            <c15:sqref>('Figures iii'!$W$126:$W$128,'Figures iii'!$W$130:$W$132)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6.7059824714097864</c:v>
                        </c:pt>
                        <c:pt idx="2">
                          <c:v>5.4591800645543671</c:v>
                        </c:pt>
                        <c:pt idx="3">
                          <c:v>1.3919912231535072</c:v>
                        </c:pt>
                        <c:pt idx="4">
                          <c:v>3.0019630462816527</c:v>
                        </c:pt>
                        <c:pt idx="5">
                          <c:v>1.6728457656814264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iii'!$V$126:$V$134</c15:sqref>
                          </c15:fullRef>
                          <c15:formulaRef>
                            <c15:sqref>('Figures iii'!$V$126:$V$128,'Figures iii'!$V$130:$V$132)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3.5540770820911036</c:v>
                        </c:pt>
                        <c:pt idx="2">
                          <c:v>4.64189236587751</c:v>
                        </c:pt>
                        <c:pt idx="3">
                          <c:v>1.0666831574127547</c:v>
                        </c:pt>
                        <c:pt idx="4">
                          <c:v>0.83682167715604316</c:v>
                        </c:pt>
                        <c:pt idx="5">
                          <c:v>1.3784313206845376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iii'!$U$126:$U$134</c15:sqref>
                        </c15:fullRef>
                        <c15:formulaRef>
                          <c15:sqref>('Figures iii'!$U$126:$U$128,'Figures iii'!$U$130:$U$132)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6.9930897937563508</c:v>
                      </c:pt>
                      <c:pt idx="2">
                        <c:v>22.172633938996476</c:v>
                      </c:pt>
                      <c:pt idx="3">
                        <c:v>4.3564317766843956</c:v>
                      </c:pt>
                      <c:pt idx="4">
                        <c:v>1.1467911288645039</c:v>
                      </c:pt>
                      <c:pt idx="5">
                        <c:v>7.2224557811563024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24-4E76-BCE6-6D0D3462749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iii'!$X$125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iii'!$X$126:$X$134</c15:sqref>
                        </c15:fullRef>
                        <c15:formulaRef>
                          <c15:sqref>('Figures iii'!$X$126:$X$128,'Figures iii'!$X$130:$X$132)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2.3625355318285957</c:v>
                      </c:pt>
                      <c:pt idx="1">
                        <c:v>0.1200043105121716</c:v>
                      </c:pt>
                      <c:pt idx="2">
                        <c:v>12.087619647764415</c:v>
                      </c:pt>
                      <c:pt idx="3">
                        <c:v>1.4868835340086297</c:v>
                      </c:pt>
                      <c:pt idx="4">
                        <c:v>1.4819311036740919</c:v>
                      </c:pt>
                      <c:pt idx="5">
                        <c:v>3.2105951946162365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24-4E76-BCE6-6D0D3462749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iii'!$AA$125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iii'!$AA$126:$AA$134</c15:sqref>
                        </c15:fullRef>
                        <c15:formulaRef>
                          <c15:sqref>('Figures iii'!$AA$126:$AA$128,'Figures iii'!$AA$130:$AA$132)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6.0667763805869619</c:v>
                      </c:pt>
                      <c:pt idx="2">
                        <c:v>43.820145300946436</c:v>
                      </c:pt>
                      <c:pt idx="3">
                        <c:v>13.692683934031159</c:v>
                      </c:pt>
                      <c:pt idx="4">
                        <c:v>5.3879672793123277</c:v>
                      </c:pt>
                      <c:pt idx="5">
                        <c:v>17.968881508763122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24-4E76-BCE6-6D0D3462749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iii'!$AD$125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iii'!$AD$126:$AD$134</c15:sqref>
                        </c15:fullRef>
                        <c15:formulaRef>
                          <c15:sqref>('Figures iii'!$AD$126:$AD$128,'Figures iii'!$AD$130:$AD$132)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4.6262357500785223</c:v>
                      </c:pt>
                      <c:pt idx="3">
                        <c:v>0.23148309025312702</c:v>
                      </c:pt>
                      <c:pt idx="4">
                        <c:v>0</c:v>
                      </c:pt>
                      <c:pt idx="5">
                        <c:v>0.94150990540832757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24-4E76-BCE6-6D0D3462749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iii'!$AG$125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iii'!$AG$126:$AG$134</c15:sqref>
                        </c15:fullRef>
                        <c15:formulaRef>
                          <c15:sqref>('Figures iii'!$AG$126:$AG$128,'Figures iii'!$AG$130:$AG$132)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0.24150804844184351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4.0149621569864832E-2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24-4E76-BCE6-6D0D3462749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iii'!$AJ$125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iii'!$AL$126:$AL$134</c15:sqref>
                          </c15:fullRef>
                          <c15:formulaRef>
                            <c15:sqref>('Figures iii'!$AL$126:$AL$128,'Figures iii'!$AL$130:$AL$132)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20.847185454244027</c:v>
                        </c:pt>
                        <c:pt idx="1">
                          <c:v>9.8257971781424089</c:v>
                        </c:pt>
                        <c:pt idx="2">
                          <c:v>3.2002682086500727</c:v>
                        </c:pt>
                        <c:pt idx="3">
                          <c:v>2.2181952638016753</c:v>
                        </c:pt>
                        <c:pt idx="4">
                          <c:v>9.6243859715464026</c:v>
                        </c:pt>
                        <c:pt idx="5">
                          <c:v>2.0549855029132544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iii'!$AK$126:$AK$134</c15:sqref>
                          </c15:fullRef>
                          <c15:formulaRef>
                            <c15:sqref>('Figures iii'!$AK$126:$AK$128,'Figures iii'!$AK$130:$AK$132)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23.908389730814008</c:v>
                        </c:pt>
                        <c:pt idx="1">
                          <c:v>11.944328300246973</c:v>
                        </c:pt>
                        <c:pt idx="2">
                          <c:v>4.3282032724693522</c:v>
                        </c:pt>
                        <c:pt idx="3">
                          <c:v>2.5314451062120327</c:v>
                        </c:pt>
                        <c:pt idx="4">
                          <c:v>12.758624550680189</c:v>
                        </c:pt>
                        <c:pt idx="5">
                          <c:v>2.308080583841928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iii'!$AJ$126:$AJ$134</c15:sqref>
                        </c15:fullRef>
                        <c15:formulaRef>
                          <c15:sqref>('Figures iii'!$AJ$126:$AJ$128,'Figures iii'!$AJ$130:$AJ$132)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57.504294718468074</c:v>
                      </c:pt>
                      <c:pt idx="1">
                        <c:v>69.227300642825995</c:v>
                      </c:pt>
                      <c:pt idx="2">
                        <c:v>89.205655919008649</c:v>
                      </c:pt>
                      <c:pt idx="3">
                        <c:v>85.190464542823634</c:v>
                      </c:pt>
                      <c:pt idx="4">
                        <c:v>74.342897145855474</c:v>
                      </c:pt>
                      <c:pt idx="5">
                        <c:v>84.656332658708862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24-4E76-BCE6-6D0D3462749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iii'!$AM$125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iii'!$AM$126:$AM$134</c15:sqref>
                        </c15:fullRef>
                        <c15:formulaRef>
                          <c15:sqref>('Figures iii'!$AM$126:$AM$128,'Figures iii'!$AM$130:$AM$132)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8.856413429965837</c:v>
                      </c:pt>
                      <c:pt idx="2">
                        <c:v>19.339592640877829</c:v>
                      </c:pt>
                      <c:pt idx="3">
                        <c:v>9.7454202042483633</c:v>
                      </c:pt>
                      <c:pt idx="4">
                        <c:v>10.879260223303673</c:v>
                      </c:pt>
                      <c:pt idx="5">
                        <c:v>11.318796338241651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24-4E76-BCE6-6D0D3462749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iii'!$AP$125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iii'!$AP$126:$AP$134</c15:sqref>
                        </c15:fullRef>
                        <c15:formulaRef>
                          <c15:sqref>('Figures iii'!$AP$126:$AP$128,'Figures iii'!$AP$130:$AP$132)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0.91998692847894503</c:v>
                      </c:pt>
                      <c:pt idx="2">
                        <c:v>2.3684417508684357</c:v>
                      </c:pt>
                      <c:pt idx="3">
                        <c:v>3.4843957034555508</c:v>
                      </c:pt>
                      <c:pt idx="4">
                        <c:v>2.7130073956257705</c:v>
                      </c:pt>
                      <c:pt idx="5">
                        <c:v>3.159801350454007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24-4E76-BCE6-6D0D3462749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iii'!$AS$125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iii'!$AS$126:$AS$134</c15:sqref>
                        </c15:fullRef>
                        <c15:formulaRef>
                          <c15:sqref>('Figures iii'!$AS$126:$AS$128,'Figures iii'!$AS$130:$AS$132)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7.9364265014868911</c:v>
                      </c:pt>
                      <c:pt idx="2">
                        <c:v>17.106140620231653</c:v>
                      </c:pt>
                      <c:pt idx="3">
                        <c:v>6.9384708199463825</c:v>
                      </c:pt>
                      <c:pt idx="4">
                        <c:v>8.4545871508297061</c:v>
                      </c:pt>
                      <c:pt idx="5">
                        <c:v>8.7011412253614271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24-4E76-BCE6-6D0D3462749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iii'!$AV$125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iii'!$AX$126:$AX$134</c15:sqref>
                          </c15:fullRef>
                          <c15:formulaRef>
                            <c15:sqref>('Figures iii'!$AX$126:$AX$128,'Figures iii'!$AX$130:$AX$132)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25.054106393263972</c:v>
                        </c:pt>
                        <c:pt idx="1">
                          <c:v>15.24022882310414</c:v>
                        </c:pt>
                        <c:pt idx="2">
                          <c:v>3.8547316140846277</c:v>
                        </c:pt>
                        <c:pt idx="3">
                          <c:v>3.0418320930002949</c:v>
                        </c:pt>
                        <c:pt idx="4">
                          <c:v>6.9049406219541112</c:v>
                        </c:pt>
                        <c:pt idx="5">
                          <c:v>2.6533955727781375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iii'!$AW$126:$AW$134</c15:sqref>
                          </c15:fullRef>
                          <c15:formulaRef>
                            <c15:sqref>('Figures iii'!$AW$126:$AW$128,'Figures iii'!$AW$130:$AW$132)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20.413352624450525</c:v>
                        </c:pt>
                        <c:pt idx="1">
                          <c:v>16.167923691715195</c:v>
                        </c:pt>
                        <c:pt idx="2">
                          <c:v>5.1703614453284672</c:v>
                        </c:pt>
                        <c:pt idx="3">
                          <c:v>3.3435300014129865</c:v>
                        </c:pt>
                        <c:pt idx="4">
                          <c:v>7.4141631543278805</c:v>
                        </c:pt>
                        <c:pt idx="5">
                          <c:v>2.881798049716437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iii'!$AV$126:$AV$134</c15:sqref>
                        </c15:fullRef>
                        <c15:formulaRef>
                          <c15:sqref>('Figures iii'!$AV$126:$AV$128,'Figures iii'!$AV$130:$AV$132)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39.187963170562377</c:v>
                      </c:pt>
                      <c:pt idx="1">
                        <c:v>54.665218988904805</c:v>
                      </c:pt>
                      <c:pt idx="2">
                        <c:v>87.095607392098856</c:v>
                      </c:pt>
                      <c:pt idx="3">
                        <c:v>76.591950655101243</c:v>
                      </c:pt>
                      <c:pt idx="4">
                        <c:v>61.747240333706998</c:v>
                      </c:pt>
                      <c:pt idx="5">
                        <c:v>76.694709461562084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24-4E76-BCE6-6D0D3462749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iii'!$AY$125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iii'!$BA$126:$BA$134</c15:sqref>
                          </c15:fullRef>
                          <c15:formulaRef>
                            <c15:sqref>('Figures iii'!$BA$126:$BA$128,'Figures iii'!$BA$130:$BA$132)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15.858792800908176</c:v>
                        </c:pt>
                        <c:pt idx="1">
                          <c:v>10.998315496255586</c:v>
                        </c:pt>
                        <c:pt idx="2">
                          <c:v>5.6824637394413884</c:v>
                        </c:pt>
                        <c:pt idx="3">
                          <c:v>3.2621966932541184</c:v>
                        </c:pt>
                        <c:pt idx="4">
                          <c:v>14.593775369251041</c:v>
                        </c:pt>
                        <c:pt idx="5">
                          <c:v>2.9842089785613979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iii'!$AZ$126:$AZ$134</c15:sqref>
                          </c15:fullRef>
                          <c15:formulaRef>
                            <c15:sqref>('Figures iii'!$AZ$126:$AZ$128,'Figures iii'!$AZ$130:$AZ$132)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20.756359840038797</c:v>
                        </c:pt>
                        <c:pt idx="1">
                          <c:v>9.0646138683719464</c:v>
                        </c:pt>
                        <c:pt idx="2">
                          <c:v>6.3488335983950606</c:v>
                        </c:pt>
                        <c:pt idx="3">
                          <c:v>3.279045963494454</c:v>
                        </c:pt>
                        <c:pt idx="4">
                          <c:v>15.014878498015129</c:v>
                        </c:pt>
                        <c:pt idx="5">
                          <c:v>3.0152598129769999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iii'!$AY$126:$AY$134</c15:sqref>
                        </c15:fullRef>
                        <c15:formulaRef>
                          <c15:sqref>('Figures iii'!$AY$126:$AY$128,'Figures iii'!$AY$130:$AY$132)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66.558419250927145</c:v>
                      </c:pt>
                      <c:pt idx="1">
                        <c:v>29.736863282987848</c:v>
                      </c:pt>
                      <c:pt idx="2">
                        <c:v>69.556364390088405</c:v>
                      </c:pt>
                      <c:pt idx="3">
                        <c:v>51.965900636859217</c:v>
                      </c:pt>
                      <c:pt idx="4">
                        <c:v>52.396679746870213</c:v>
                      </c:pt>
                      <c:pt idx="5">
                        <c:v>54.281861143989055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24-4E76-BCE6-6D0D3462749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iii'!$BB$125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iii'!$BD$126:$BD$134</c15:sqref>
                          </c15:fullRef>
                          <c15:formulaRef>
                            <c15:sqref>('Figures iii'!$BD$126:$BD$128,'Figures iii'!$BD$130:$BD$132)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6.0515025172695101</c:v>
                        </c:pt>
                        <c:pt idx="2">
                          <c:v>6.3601530421662957</c:v>
                        </c:pt>
                        <c:pt idx="3">
                          <c:v>2.1296425916904553</c:v>
                        </c:pt>
                        <c:pt idx="4">
                          <c:v>9.6358079934440077</c:v>
                        </c:pt>
                        <c:pt idx="5">
                          <c:v>3.0993667737444639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iii'!$BC$126:$BC$134</c15:sqref>
                          </c15:fullRef>
                          <c15:formulaRef>
                            <c15:sqref>('Figures iii'!$BC$126:$BC$128,'Figures iii'!$BC$130:$BC$132)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3.6038400502849885</c:v>
                        </c:pt>
                        <c:pt idx="2">
                          <c:v>6.5017364747095172</c:v>
                        </c:pt>
                        <c:pt idx="3">
                          <c:v>1.9236246479115096</c:v>
                        </c:pt>
                        <c:pt idx="4">
                          <c:v>3.9954627973330989</c:v>
                        </c:pt>
                        <c:pt idx="5">
                          <c:v>2.8073718561528693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iii'!$BB$126:$BB$134</c15:sqref>
                        </c15:fullRef>
                        <c15:formulaRef>
                          <c15:sqref>('Figures iii'!$BB$126:$BB$128,'Figures iii'!$BB$130:$BB$132)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8.1223147733659715</c:v>
                      </c:pt>
                      <c:pt idx="2">
                        <c:v>54.248914266541661</c:v>
                      </c:pt>
                      <c:pt idx="3">
                        <c:v>16.075852387625581</c:v>
                      </c:pt>
                      <c:pt idx="4">
                        <c:v>6.3619807593565474</c:v>
                      </c:pt>
                      <c:pt idx="5">
                        <c:v>21.592503298480015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24-4E76-BCE6-6D0D3462749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iii'!$BE$125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iii'!$BG$126:$BG$134</c15:sqref>
                          </c15:fullRef>
                          <c15:formulaRef>
                            <c15:sqref>('Figures iii'!$BG$126:$BG$128,'Figures iii'!$BG$130:$BG$132)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18.633328619441421</c:v>
                        </c:pt>
                        <c:pt idx="1">
                          <c:v>10.318063273927276</c:v>
                        </c:pt>
                        <c:pt idx="2">
                          <c:v>5.702818605911709</c:v>
                        </c:pt>
                        <c:pt idx="3">
                          <c:v>2.9844621123824382</c:v>
                        </c:pt>
                        <c:pt idx="4">
                          <c:v>8.6530215530152077</c:v>
                        </c:pt>
                        <c:pt idx="5">
                          <c:v>2.8867872978674498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iii'!$BF$126:$BF$134</c15:sqref>
                          </c15:fullRef>
                          <c15:formulaRef>
                            <c15:sqref>('Figures iii'!$BF$126:$BF$128,'Figures iii'!$BF$130:$BF$132)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11.598126324206733</c:v>
                        </c:pt>
                        <c:pt idx="1">
                          <c:v>7.0678899183578174</c:v>
                        </c:pt>
                        <c:pt idx="2">
                          <c:v>4.9865239515522788</c:v>
                        </c:pt>
                        <c:pt idx="3">
                          <c:v>2.9006642590632339</c:v>
                        </c:pt>
                        <c:pt idx="4">
                          <c:v>8.1506203480238852</c:v>
                        </c:pt>
                        <c:pt idx="5">
                          <c:v>2.7876731219651418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iii'!$BE$126:$BE$134</c15:sqref>
                        </c15:fullRef>
                        <c15:formulaRef>
                          <c15:sqref>('Figures iii'!$BE$126:$BE$128,'Figures iii'!$BE$130:$BE$132)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22.036138214905947</c:v>
                      </c:pt>
                      <c:pt idx="1">
                        <c:v>17.634050386255478</c:v>
                      </c:pt>
                      <c:pt idx="2">
                        <c:v>25.855917864786992</c:v>
                      </c:pt>
                      <c:pt idx="3">
                        <c:v>38.536222391947319</c:v>
                      </c:pt>
                      <c:pt idx="4">
                        <c:v>41.361443375485813</c:v>
                      </c:pt>
                      <c:pt idx="5">
                        <c:v>35.839493371150752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24-4E76-BCE6-6D0D3462749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iii'!$BH$125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iii'!$BH$126:$BH$134</c15:sqref>
                        </c15:fullRef>
                        <c15:formulaRef>
                          <c15:sqref>('Figures iii'!$BH$126:$BH$128,'Figures iii'!$BH$130:$BH$132)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7.2376659897071631</c:v>
                      </c:pt>
                      <c:pt idx="1">
                        <c:v>2.3194253712523287</c:v>
                      </c:pt>
                      <c:pt idx="2">
                        <c:v>3.582459255398676</c:v>
                      </c:pt>
                      <c:pt idx="3">
                        <c:v>1.1810274127971243</c:v>
                      </c:pt>
                      <c:pt idx="4">
                        <c:v>0</c:v>
                      </c:pt>
                      <c:pt idx="5">
                        <c:v>1.5845321181384315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24-4E76-BCE6-6D0D3462749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iii'!$BK$125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iii'!$BM$126:$BM$134</c15:sqref>
                          </c15:fullRef>
                          <c15:formulaRef>
                            <c15:sqref>('Figures iii'!$BM$126:$BM$128,'Figures iii'!$BM$130:$BM$132)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6.1343381068353349</c:v>
                        </c:pt>
                        <c:pt idx="1">
                          <c:v>2.144927714161502</c:v>
                        </c:pt>
                        <c:pt idx="2">
                          <c:v>3.0297371179987085</c:v>
                        </c:pt>
                        <c:pt idx="3">
                          <c:v>2.6964469837322298</c:v>
                        </c:pt>
                        <c:pt idx="4">
                          <c:v>18.179368867065421</c:v>
                        </c:pt>
                        <c:pt idx="5">
                          <c:v>2.4785356311962552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iii'!$BL$126:$BL$134</c15:sqref>
                          </c15:fullRef>
                          <c15:formulaRef>
                            <c15:sqref>('Figures iii'!$BL$126:$BL$128,'Figures iii'!$BL$130:$BL$132)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2.4659648699300574</c:v>
                        </c:pt>
                        <c:pt idx="1">
                          <c:v>1.0573710448943494</c:v>
                        </c:pt>
                        <c:pt idx="2">
                          <c:v>2.4114374362108588</c:v>
                        </c:pt>
                        <c:pt idx="3">
                          <c:v>2.4709502138334507</c:v>
                        </c:pt>
                        <c:pt idx="4">
                          <c:v>7.6583722737044599</c:v>
                        </c:pt>
                        <c:pt idx="5">
                          <c:v>2.2445980298122592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iii'!$BK$126:$BK$134</c15:sqref>
                        </c15:fullRef>
                        <c15:formulaRef>
                          <c15:sqref>('Figures iii'!$BK$126:$BK$128,'Figures iii'!$BK$130:$BK$132)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3.9538870186922761</c:v>
                      </c:pt>
                      <c:pt idx="1">
                        <c:v>2.0419244841536366</c:v>
                      </c:pt>
                      <c:pt idx="2">
                        <c:v>10.439028247825895</c:v>
                      </c:pt>
                      <c:pt idx="3">
                        <c:v>21.469320895674304</c:v>
                      </c:pt>
                      <c:pt idx="4">
                        <c:v>11.511514187654333</c:v>
                      </c:pt>
                      <c:pt idx="5">
                        <c:v>18.413830005088723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24-4E76-BCE6-6D0D3462749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iii'!$BN$125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iii'!$BP$126:$BP$134</c15:sqref>
                          </c15:fullRef>
                          <c15:formulaRef>
                            <c15:sqref>('Figures iii'!$BP$126:$BP$128,'Figures iii'!$BP$130:$BP$132)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13.810636600324987</c:v>
                        </c:pt>
                        <c:pt idx="1">
                          <c:v>10.208735072896122</c:v>
                        </c:pt>
                        <c:pt idx="2">
                          <c:v>4.2969373160161837</c:v>
                        </c:pt>
                        <c:pt idx="3">
                          <c:v>2.5560072689117028</c:v>
                        </c:pt>
                        <c:pt idx="4">
                          <c:v>9.1042053836172947</c:v>
                        </c:pt>
                        <c:pt idx="5">
                          <c:v>2.6667151448119597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iii'!$BO$126:$BO$134</c15:sqref>
                          </c15:fullRef>
                          <c15:formulaRef>
                            <c15:sqref>('Figures iii'!$BO$126:$BO$128,'Figures iii'!$BO$130:$BO$132)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6.9369416139256348</c:v>
                        </c:pt>
                        <c:pt idx="1">
                          <c:v>5.8913435996740144</c:v>
                        </c:pt>
                        <c:pt idx="2">
                          <c:v>3.6353283432190278</c:v>
                        </c:pt>
                        <c:pt idx="3">
                          <c:v>2.3421407872882263</c:v>
                        </c:pt>
                        <c:pt idx="4">
                          <c:v>7.766869872838285</c:v>
                        </c:pt>
                        <c:pt idx="5">
                          <c:v>2.4315976741842391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iii'!$BN$126:$BN$134</c15:sqref>
                        </c15:fullRef>
                        <c15:formulaRef>
                          <c15:sqref>('Figures iii'!$BN$126:$BN$128,'Figures iii'!$BN$130:$BN$132)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12.031451966219215</c:v>
                      </c:pt>
                      <c:pt idx="1">
                        <c:v>12.026132827698788</c:v>
                      </c:pt>
                      <c:pt idx="2">
                        <c:v>18.316113482532252</c:v>
                      </c:pt>
                      <c:pt idx="3">
                        <c:v>20.689661430699186</c:v>
                      </c:pt>
                      <c:pt idx="4">
                        <c:v>30.102899458113935</c:v>
                      </c:pt>
                      <c:pt idx="5">
                        <c:v>20.47748730141204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24-4E76-BCE6-6D0D3462749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iii'!$BQ$125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iii'!$BS$126:$BS$134</c15:sqref>
                          </c15:fullRef>
                          <c15:formulaRef>
                            <c15:sqref>('Figures iii'!$BS$126:$BS$128,'Figures iii'!$BS$130:$BS$132)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1.5337929306881755</c:v>
                        </c:pt>
                        <c:pt idx="2">
                          <c:v>0.77376462123068745</c:v>
                        </c:pt>
                        <c:pt idx="3">
                          <c:v>0.33939268902287278</c:v>
                        </c:pt>
                        <c:pt idx="4">
                          <c:v>7.8587260612737913</c:v>
                        </c:pt>
                        <c:pt idx="5">
                          <c:v>0.72358147867501577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iii'!$BR$126:$BR$134</c15:sqref>
                          </c15:fullRef>
                          <c15:formulaRef>
                            <c15:sqref>('Figures iii'!$BR$126:$BR$128,'Figures iii'!$BR$130:$BR$132)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0.65022317677063368</c:v>
                        </c:pt>
                        <c:pt idx="2">
                          <c:v>0.21929366956032065</c:v>
                        </c:pt>
                        <c:pt idx="3">
                          <c:v>0.23323949827363644</c:v>
                        </c:pt>
                        <c:pt idx="4">
                          <c:v>3.6746910052714101</c:v>
                        </c:pt>
                        <c:pt idx="5">
                          <c:v>0.41682056917503174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iii'!$BQ$126:$BQ$134</c15:sqref>
                        </c15:fullRef>
                        <c15:formulaRef>
                          <c15:sqref>('Figures iii'!$BQ$126:$BQ$128,'Figures iii'!$BQ$130:$BQ$132)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1.1159869097583157</c:v>
                      </c:pt>
                      <c:pt idx="2">
                        <c:v>0.30508797626806294</c:v>
                      </c:pt>
                      <c:pt idx="3">
                        <c:v>0.7401521164986592</c:v>
                      </c:pt>
                      <c:pt idx="4">
                        <c:v>6.4279090749239822</c:v>
                      </c:pt>
                      <c:pt idx="5">
                        <c:v>0.97352234364874068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24-4E76-BCE6-6D0D3462749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iii'!$BT$125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iii'!$BV$126:$BV$134</c15:sqref>
                          </c15:fullRef>
                          <c15:formulaRef>
                            <c15:sqref>('Figures iii'!$BV$126:$BV$128,'Figures iii'!$BV$130:$BV$132)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4.6586580402735045</c:v>
                        </c:pt>
                        <c:pt idx="1">
                          <c:v>1.4213815593681882</c:v>
                        </c:pt>
                        <c:pt idx="2">
                          <c:v>0.87801584420789913</c:v>
                        </c:pt>
                        <c:pt idx="3">
                          <c:v>0.29634770370588215</c:v>
                        </c:pt>
                        <c:pt idx="4">
                          <c:v>0</c:v>
                        </c:pt>
                        <c:pt idx="5">
                          <c:v>0.32907730924360146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iii'!$BU$126:$BU$134</c15:sqref>
                          </c15:fullRef>
                          <c15:formulaRef>
                            <c15:sqref>('Figures iii'!$BU$126:$BU$128,'Figures iii'!$BU$130:$BU$132)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1.1435977231177019</c:v>
                        </c:pt>
                        <c:pt idx="1">
                          <c:v>0.35695225737731184</c:v>
                        </c:pt>
                        <c:pt idx="2">
                          <c:v>0.34027618401986126</c:v>
                        </c:pt>
                        <c:pt idx="3">
                          <c:v>0.14320173925332716</c:v>
                        </c:pt>
                        <c:pt idx="4">
                          <c:v>0</c:v>
                        </c:pt>
                        <c:pt idx="5">
                          <c:v>0.16252685199673622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iii'!$BT$126:$BT$134</c15:sqref>
                        </c15:fullRef>
                        <c15:formulaRef>
                          <c15:sqref>('Figures iii'!$BT$126:$BT$128,'Figures iii'!$BT$130:$BT$132)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1.4926914796159045</c:v>
                      </c:pt>
                      <c:pt idx="1">
                        <c:v>0.474382872389564</c:v>
                      </c:pt>
                      <c:pt idx="2">
                        <c:v>0.55251267739315812</c:v>
                      </c:pt>
                      <c:pt idx="3">
                        <c:v>0.27633709587011923</c:v>
                      </c:pt>
                      <c:pt idx="4">
                        <c:v>0</c:v>
                      </c:pt>
                      <c:pt idx="5">
                        <c:v>0.32009608610214657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24-4E76-BCE6-6D0D3462749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iii'!$BW$125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iii'!$BW$126:$BW$134</c15:sqref>
                        </c15:fullRef>
                        <c15:formulaRef>
                          <c15:sqref>('Figures iii'!$BW$126:$BW$128,'Figures iii'!$BW$130:$BW$132)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24-4E76-BCE6-6D0D3462749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iii'!$BZ$125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iii'!$CB$126:$CB$134</c15:sqref>
                          </c15:fullRef>
                          <c15:formulaRef>
                            <c15:sqref>('Figures iii'!$CB$126:$CB$128,'Figures iii'!$CB$130:$CB$132)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20.121003733618714</c:v>
                        </c:pt>
                        <c:pt idx="1">
                          <c:v>13.51539863597236</c:v>
                        </c:pt>
                        <c:pt idx="2">
                          <c:v>5.4594216803134437</c:v>
                        </c:pt>
                        <c:pt idx="3">
                          <c:v>7.4309938770316677</c:v>
                        </c:pt>
                        <c:pt idx="4">
                          <c:v>15.47462937935842</c:v>
                        </c:pt>
                        <c:pt idx="5">
                          <c:v>6.4997801268176367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iii'!$CA$126:$CA$134</c15:sqref>
                          </c15:fullRef>
                          <c15:formulaRef>
                            <c15:sqref>('Figures iii'!$CA$126:$CA$128,'Figures iii'!$CA$130:$CA$132)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14.330054447476659</c:v>
                        </c:pt>
                        <c:pt idx="1">
                          <c:v>12.953598364281802</c:v>
                        </c:pt>
                        <c:pt idx="2">
                          <c:v>4.2983985754322731</c:v>
                        </c:pt>
                        <c:pt idx="3">
                          <c:v>6.4163900945603487</c:v>
                        </c:pt>
                        <c:pt idx="4">
                          <c:v>6.0344264075819201</c:v>
                        </c:pt>
                        <c:pt idx="5">
                          <c:v>5.5870135261482154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iii'!$BZ$126:$BZ$134</c15:sqref>
                        </c15:fullRef>
                        <c15:formulaRef>
                          <c15:sqref>('Figures iii'!$BZ$126:$BZ$128,'Figures iii'!$BZ$130:$BZ$132)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29.22784686433576</c:v>
                      </c:pt>
                      <c:pt idx="1">
                        <c:v>46.014303514294021</c:v>
                      </c:pt>
                      <c:pt idx="2">
                        <c:v>16.281350183349851</c:v>
                      </c:pt>
                      <c:pt idx="3">
                        <c:v>28.375913641753449</c:v>
                      </c:pt>
                      <c:pt idx="4">
                        <c:v>8.922706723460438</c:v>
                      </c:pt>
                      <c:pt idx="5">
                        <c:v>25.88782181262793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24-4E76-BCE6-6D0D3462749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iii'!$CC$125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iii'!$CE$126:$CE$134</c15:sqref>
                          </c15:fullRef>
                          <c15:formulaRef>
                            <c15:sqref>('Figures iii'!$CE$126:$CE$128,'Figures iii'!$CE$130:$CE$132)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21.756122874957121</c:v>
                        </c:pt>
                        <c:pt idx="1">
                          <c:v>13.634118473290606</c:v>
                        </c:pt>
                        <c:pt idx="2">
                          <c:v>5.4751984385780084</c:v>
                        </c:pt>
                        <c:pt idx="3">
                          <c:v>7.4264551041944955</c:v>
                        </c:pt>
                        <c:pt idx="4">
                          <c:v>15.47462937935842</c:v>
                        </c:pt>
                        <c:pt idx="5">
                          <c:v>6.5037736475005588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iii'!$CD$126:$CD$134</c15:sqref>
                          </c15:fullRef>
                          <c15:formulaRef>
                            <c15:sqref>('Figures iii'!$CD$126:$CD$128,'Figures iii'!$CD$130:$CD$132)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17.574456324436035</c:v>
                        </c:pt>
                        <c:pt idx="1">
                          <c:v>13.182963173147847</c:v>
                        </c:pt>
                        <c:pt idx="2">
                          <c:v>4.3255463052735958</c:v>
                        </c:pt>
                        <c:pt idx="3">
                          <c:v>6.4172297625178238</c:v>
                        </c:pt>
                        <c:pt idx="4">
                          <c:v>6.0344264075819201</c:v>
                        </c:pt>
                        <c:pt idx="5">
                          <c:v>5.5983756899504193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iii'!$CC$126:$CC$134</c15:sqref>
                        </c15:fullRef>
                        <c15:formulaRef>
                          <c15:sqref>('Figures iii'!$CC$126:$CC$128,'Figures iii'!$CC$130:$CC$132)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37.221992302877133</c:v>
                      </c:pt>
                      <c:pt idx="1">
                        <c:v>46.874670363335909</c:v>
                      </c:pt>
                      <c:pt idx="2">
                        <c:v>16.522858231791695</c:v>
                      </c:pt>
                      <c:pt idx="3">
                        <c:v>28.447490896374312</c:v>
                      </c:pt>
                      <c:pt idx="4">
                        <c:v>8.922706723460438</c:v>
                      </c:pt>
                      <c:pt idx="5">
                        <c:v>26.049224193532815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24-4E76-BCE6-6D0D3462749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iii'!$CF$125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iii'!$CF$126:$CF$134</c15:sqref>
                        </c15:fullRef>
                        <c15:formulaRef>
                          <c15:sqref>('Figures iii'!$CF$126:$CF$128,'Figures iii'!$CF$130:$CF$132)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24-4E76-BCE6-6D0D3462749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iii'!$CI$125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iii'!$CK$126:$CK$134</c15:sqref>
                          </c15:fullRef>
                          <c15:formulaRef>
                            <c15:sqref>('Figures iii'!$CK$126:$CK$128,'Figures iii'!$CK$130:$CK$132)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12.300764631314292</c:v>
                        </c:pt>
                        <c:pt idx="1">
                          <c:v>7.2020781032235153</c:v>
                        </c:pt>
                        <c:pt idx="2">
                          <c:v>3.4654230675247186</c:v>
                        </c:pt>
                        <c:pt idx="3">
                          <c:v>1.5833427365667472</c:v>
                        </c:pt>
                        <c:pt idx="4">
                          <c:v>5.6022588546849263</c:v>
                        </c:pt>
                        <c:pt idx="5">
                          <c:v>1.608025752732587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iii'!$CJ$126:$CJ$134</c15:sqref>
                          </c15:fullRef>
                          <c15:formulaRef>
                            <c15:sqref>('Figures iii'!$CJ$126:$CJ$128,'Figures iii'!$CJ$130:$CJ$132)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6.2121999942053403</c:v>
                        </c:pt>
                        <c:pt idx="1">
                          <c:v>4.8786219177180765</c:v>
                        </c:pt>
                        <c:pt idx="2">
                          <c:v>2.0521473029916817</c:v>
                        </c:pt>
                        <c:pt idx="3">
                          <c:v>1.1771928067225264</c:v>
                        </c:pt>
                        <c:pt idx="4">
                          <c:v>1.5837969485634709</c:v>
                        </c:pt>
                        <c:pt idx="5">
                          <c:v>1.2083496344888438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iii'!$CI$126:$CI$134</c15:sqref>
                        </c15:fullRef>
                        <c15:formulaRef>
                          <c15:sqref>('Figures iii'!$CI$126:$CI$128,'Figures iii'!$CI$130:$CI$132)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10.999443079337782</c:v>
                      </c:pt>
                      <c:pt idx="1">
                        <c:v>12.885559089958695</c:v>
                      </c:pt>
                      <c:pt idx="2">
                        <c:v>4.7793990062667371</c:v>
                      </c:pt>
                      <c:pt idx="3">
                        <c:v>4.3790261262116008</c:v>
                      </c:pt>
                      <c:pt idx="4">
                        <c:v>2.1592893238244799</c:v>
                      </c:pt>
                      <c:pt idx="5">
                        <c:v>4.6257861765807418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24-4E76-BCE6-6D0D3462749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iii'!$CL$125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iii'!$CN$126:$CN$134</c15:sqref>
                          </c15:fullRef>
                          <c15:formulaRef>
                            <c15:sqref>('Figures iii'!$CN$126:$CN$128,'Figures iii'!$CN$130:$CN$132)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16.823145052863506</c:v>
                        </c:pt>
                        <c:pt idx="1">
                          <c:v>14.738543753943084</c:v>
                        </c:pt>
                        <c:pt idx="2">
                          <c:v>2.364223421610621</c:v>
                        </c:pt>
                        <c:pt idx="3">
                          <c:v>6.1146378456408037</c:v>
                        </c:pt>
                        <c:pt idx="4">
                          <c:v>12.994408243960244</c:v>
                        </c:pt>
                        <c:pt idx="5">
                          <c:v>5.0553950048887195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iii'!$CM$126:$CM$134</c15:sqref>
                          </c15:fullRef>
                          <c15:formulaRef>
                            <c15:sqref>('Figures iii'!$CM$126:$CM$128,'Figures iii'!$CM$130:$CM$132)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9.9738342771481143</c:v>
                        </c:pt>
                        <c:pt idx="1">
                          <c:v>12.550212921851621</c:v>
                        </c:pt>
                        <c:pt idx="2">
                          <c:v>1.8615381677687575</c:v>
                        </c:pt>
                        <c:pt idx="3">
                          <c:v>5.2676281096123176</c:v>
                        </c:pt>
                        <c:pt idx="4">
                          <c:v>4.7465492767676558</c:v>
                        </c:pt>
                        <c:pt idx="5">
                          <c:v>4.3264337822075554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iii'!$CL$126:$CL$134</c15:sqref>
                        </c15:fullRef>
                        <c15:formulaRef>
                          <c15:sqref>('Figures iii'!$CL$126:$CL$128,'Figures iii'!$CL$130:$CL$132)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18.818733423630636</c:v>
                      </c:pt>
                      <c:pt idx="1">
                        <c:v>36.318912461319933</c:v>
                      </c:pt>
                      <c:pt idx="2">
                        <c:v>7.9944228041923981</c:v>
                      </c:pt>
                      <c:pt idx="3">
                        <c:v>25.209571088007941</c:v>
                      </c:pt>
                      <c:pt idx="4">
                        <c:v>6.922002410477937</c:v>
                      </c:pt>
                      <c:pt idx="5">
                        <c:v>21.692475715186703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24-4E76-BCE6-6D0D3462749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iii'!$CO$125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iii'!$CQ$126:$CQ$134</c15:sqref>
                          </c15:fullRef>
                          <c15:formulaRef>
                            <c15:sqref>('Figures iii'!$CQ$126:$CQ$128,'Figures iii'!$CQ$130:$CQ$132)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16.986649103641028</c:v>
                        </c:pt>
                        <c:pt idx="1">
                          <c:v>7.0002687094038851</c:v>
                        </c:pt>
                        <c:pt idx="2">
                          <c:v>6.049106662296305</c:v>
                        </c:pt>
                        <c:pt idx="3">
                          <c:v>3.2257012374768461</c:v>
                        </c:pt>
                        <c:pt idx="4">
                          <c:v>6.1860284037223963</c:v>
                        </c:pt>
                        <c:pt idx="5">
                          <c:v>3.1456540287756578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iii'!$CP$126:$CP$134</c15:sqref>
                          </c15:fullRef>
                          <c15:formulaRef>
                            <c15:sqref>('Figures iii'!$CP$126:$CP$128,'Figures iii'!$CP$130:$CP$132)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9.0685736761383282</c:v>
                        </c:pt>
                        <c:pt idx="1">
                          <c:v>5.0500680056379856</c:v>
                        </c:pt>
                        <c:pt idx="2">
                          <c:v>4.1112347077197224</c:v>
                        </c:pt>
                        <c:pt idx="3">
                          <c:v>2.4395587503670031</c:v>
                        </c:pt>
                        <c:pt idx="4">
                          <c:v>2.1378634588229684</c:v>
                        </c:pt>
                        <c:pt idx="5">
                          <c:v>2.4125485270196494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iii'!$CO$126:$CO$134</c15:sqref>
                        </c15:fullRef>
                        <c15:formulaRef>
                          <c15:sqref>('Figures iii'!$CO$126:$CO$128,'Figures iii'!$CO$130:$CO$132)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15.803254492010566</c:v>
                      </c:pt>
                      <c:pt idx="1">
                        <c:v>14.942711539069231</c:v>
                      </c:pt>
                      <c:pt idx="2">
                        <c:v>11.212631808957196</c:v>
                      </c:pt>
                      <c:pt idx="3">
                        <c:v>9.0178441747791105</c:v>
                      </c:pt>
                      <c:pt idx="4">
                        <c:v>3.1602720707262222</c:v>
                      </c:pt>
                      <c:pt idx="5">
                        <c:v>9.2915344657646397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24-4E76-BCE6-6D0D3462749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iii'!$CR$125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iii'!$CT$126:$CT$134</c15:sqref>
                          </c15:fullRef>
                          <c15:formulaRef>
                            <c15:sqref>('Figures iii'!$CT$126:$CT$128,'Figures iii'!$CT$130:$CT$132)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19.464615878552721</c:v>
                        </c:pt>
                        <c:pt idx="1">
                          <c:v>4.262163524167125</c:v>
                        </c:pt>
                        <c:pt idx="2">
                          <c:v>1.0785655637902078</c:v>
                        </c:pt>
                        <c:pt idx="3">
                          <c:v>0.15723452899076595</c:v>
                        </c:pt>
                        <c:pt idx="4">
                          <c:v>0</c:v>
                        </c:pt>
                        <c:pt idx="5">
                          <c:v>0.19805379152385816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iii'!$CS$126:$CS$134</c15:sqref>
                          </c15:fullRef>
                          <c15:formulaRef>
                            <c15:sqref>('Figures iii'!$CS$126:$CS$128,'Figures iii'!$CS$130:$CS$132)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6.0387222330183681</c:v>
                        </c:pt>
                        <c:pt idx="1">
                          <c:v>1.4883986925659918</c:v>
                        </c:pt>
                        <c:pt idx="2">
                          <c:v>0.24829306697941764</c:v>
                        </c:pt>
                        <c:pt idx="3">
                          <c:v>7.2949549766229957E-2</c:v>
                        </c:pt>
                        <c:pt idx="4">
                          <c:v>0</c:v>
                        </c:pt>
                        <c:pt idx="5">
                          <c:v>0.11351607530704544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iii'!$CR$126:$CR$134</c15:sqref>
                        </c15:fullRef>
                        <c15:formulaRef>
                          <c15:sqref>('Figures iii'!$CR$126:$CR$128,'Figures iii'!$CR$130:$CR$132)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7.9941454385413735</c:v>
                      </c:pt>
                      <c:pt idx="1">
                        <c:v>2.2347919133891829</c:v>
                      </c:pt>
                      <c:pt idx="2">
                        <c:v>0.32150478883285211</c:v>
                      </c:pt>
                      <c:pt idx="3">
                        <c:v>0.13590296472110203</c:v>
                      </c:pt>
                      <c:pt idx="4">
                        <c:v>0</c:v>
                      </c:pt>
                      <c:pt idx="5">
                        <c:v>0.26523663360588495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24-4E76-BCE6-6D0D3462749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iii'!$J$154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iii'!$M$155:$M$182</c:f>
                <c:numCache>
                  <c:formatCode>General</c:formatCode>
                  <c:ptCount val="28"/>
                  <c:pt idx="0">
                    <c:v>2.792286391974045</c:v>
                  </c:pt>
                  <c:pt idx="1">
                    <c:v>2.8544334578062092</c:v>
                  </c:pt>
                  <c:pt idx="2">
                    <c:v>8.41676683634741</c:v>
                  </c:pt>
                  <c:pt idx="3">
                    <c:v>4.2396532907447391</c:v>
                  </c:pt>
                  <c:pt idx="4">
                    <c:v>7.2604837228349695</c:v>
                  </c:pt>
                  <c:pt idx="5">
                    <c:v>1.7273926830951747</c:v>
                  </c:pt>
                  <c:pt idx="6">
                    <c:v>0.42167099604126562</c:v>
                  </c:pt>
                  <c:pt idx="7">
                    <c:v>2.8088102107763007</c:v>
                  </c:pt>
                  <c:pt idx="8">
                    <c:v>6.2992034055584547</c:v>
                  </c:pt>
                  <c:pt idx="9">
                    <c:v>2.0173123708326788</c:v>
                  </c:pt>
                  <c:pt idx="10">
                    <c:v>6.682312591278583</c:v>
                  </c:pt>
                  <c:pt idx="11">
                    <c:v>3.1444111609986152</c:v>
                  </c:pt>
                  <c:pt idx="12">
                    <c:v>6.2231040401070175</c:v>
                  </c:pt>
                  <c:pt idx="13">
                    <c:v>8.6930049918236847</c:v>
                  </c:pt>
                  <c:pt idx="14">
                    <c:v>4.3709079412154423</c:v>
                  </c:pt>
                  <c:pt idx="15">
                    <c:v>1.3269370821064785</c:v>
                  </c:pt>
                  <c:pt idx="16">
                    <c:v>5.4199590666632709</c:v>
                  </c:pt>
                  <c:pt idx="17">
                    <c:v>3.5736770613968218</c:v>
                  </c:pt>
                  <c:pt idx="18">
                    <c:v>1.7304348908194338</c:v>
                  </c:pt>
                  <c:pt idx="19">
                    <c:v>0.39533498807071532</c:v>
                  </c:pt>
                  <c:pt idx="20">
                    <c:v>0</c:v>
                  </c:pt>
                  <c:pt idx="21">
                    <c:v>4.2433066334588663</c:v>
                  </c:pt>
                  <c:pt idx="22">
                    <c:v>4.3093322365614863</c:v>
                  </c:pt>
                  <c:pt idx="23">
                    <c:v>0</c:v>
                  </c:pt>
                  <c:pt idx="24">
                    <c:v>2.2246194925049987</c:v>
                  </c:pt>
                  <c:pt idx="25">
                    <c:v>3.4835905430939684</c:v>
                  </c:pt>
                  <c:pt idx="26">
                    <c:v>2.5139436784022431</c:v>
                  </c:pt>
                  <c:pt idx="27">
                    <c:v>2.4953501671802889</c:v>
                  </c:pt>
                </c:numCache>
              </c:numRef>
            </c:plus>
            <c:minus>
              <c:numRef>
                <c:f>'Figures iii'!$L$155:$L$182</c:f>
                <c:numCache>
                  <c:formatCode>General</c:formatCode>
                  <c:ptCount val="28"/>
                  <c:pt idx="0">
                    <c:v>3.3223234310910073</c:v>
                  </c:pt>
                  <c:pt idx="1">
                    <c:v>3.4012203490535029</c:v>
                  </c:pt>
                  <c:pt idx="2">
                    <c:v>6.5039227785032043</c:v>
                  </c:pt>
                  <c:pt idx="3">
                    <c:v>2.8478700587677448</c:v>
                  </c:pt>
                  <c:pt idx="4">
                    <c:v>6.3152031715751065</c:v>
                  </c:pt>
                  <c:pt idx="5">
                    <c:v>1.0290717286595217</c:v>
                  </c:pt>
                  <c:pt idx="6">
                    <c:v>9.3361952571836243E-2</c:v>
                  </c:pt>
                  <c:pt idx="7">
                    <c:v>3.2137786127414643</c:v>
                  </c:pt>
                  <c:pt idx="8">
                    <c:v>4.4697251046737403</c:v>
                  </c:pt>
                  <c:pt idx="9">
                    <c:v>0.88822368205704116</c:v>
                  </c:pt>
                  <c:pt idx="10">
                    <c:v>4.5703077949317432</c:v>
                  </c:pt>
                  <c:pt idx="11">
                    <c:v>3.5735422990670713</c:v>
                  </c:pt>
                  <c:pt idx="12">
                    <c:v>6.9657727698536434</c:v>
                  </c:pt>
                  <c:pt idx="13">
                    <c:v>7.8457300559056655</c:v>
                  </c:pt>
                  <c:pt idx="14">
                    <c:v>4.1691676880541024</c:v>
                  </c:pt>
                  <c:pt idx="15">
                    <c:v>0.58107893103701469</c:v>
                  </c:pt>
                  <c:pt idx="16">
                    <c:v>4.3742366964495822</c:v>
                  </c:pt>
                  <c:pt idx="17">
                    <c:v>3.3298397212167536</c:v>
                  </c:pt>
                  <c:pt idx="18">
                    <c:v>0.93547873462950482</c:v>
                  </c:pt>
                  <c:pt idx="19">
                    <c:v>5.5923598547455239E-2</c:v>
                  </c:pt>
                  <c:pt idx="20">
                    <c:v>0</c:v>
                  </c:pt>
                  <c:pt idx="21">
                    <c:v>3.028003117221413</c:v>
                  </c:pt>
                  <c:pt idx="22">
                    <c:v>3.0703794910369586</c:v>
                  </c:pt>
                  <c:pt idx="23">
                    <c:v>0</c:v>
                  </c:pt>
                  <c:pt idx="24">
                    <c:v>1.3202940223449826</c:v>
                  </c:pt>
                  <c:pt idx="25">
                    <c:v>2.4515858200086429</c:v>
                  </c:pt>
                  <c:pt idx="26">
                    <c:v>1.5903275002398551</c:v>
                  </c:pt>
                  <c:pt idx="27">
                    <c:v>1.5103934457213675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iii'!$J$155:$J$182</c:f>
              <c:strCache>
                <c:ptCount val="28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Stocks QA_all</c:v>
                </c:pt>
                <c:pt idx="10">
                  <c:v>Stocks QA_WHO</c:v>
                </c:pt>
                <c:pt idx="11">
                  <c:v>Stocks QA_NAT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iii'!$K$155:$K$182</c:f>
              <c:numCache>
                <c:formatCode>0</c:formatCode>
                <c:ptCount val="28"/>
                <c:pt idx="0">
                  <c:v>85.472495905942466</c:v>
                </c:pt>
                <c:pt idx="1">
                  <c:v>85.303402411972371</c:v>
                </c:pt>
                <c:pt idx="2">
                  <c:v>21.007385155630534</c:v>
                </c:pt>
                <c:pt idx="3">
                  <c:v>7.9281796329889271</c:v>
                </c:pt>
                <c:pt idx="4">
                  <c:v>28.843616754513796</c:v>
                </c:pt>
                <c:pt idx="5">
                  <c:v>2.4807937794298236</c:v>
                </c:pt>
                <c:pt idx="6">
                  <c:v>0.11976770544038888</c:v>
                </c:pt>
                <c:pt idx="7">
                  <c:v>82.453221485941953</c:v>
                </c:pt>
                <c:pt idx="8">
                  <c:v>13.075082198535501</c:v>
                </c:pt>
                <c:pt idx="9">
                  <c:v>1.5617870955485713</c:v>
                </c:pt>
                <c:pt idx="10">
                  <c:v>12.411282796800451</c:v>
                </c:pt>
                <c:pt idx="11">
                  <c:v>80.256740739006375</c:v>
                </c:pt>
                <c:pt idx="12">
                  <c:v>68.487653974751112</c:v>
                </c:pt>
                <c:pt idx="13">
                  <c:v>35.735346105524187</c:v>
                </c:pt>
                <c:pt idx="14">
                  <c:v>37.08500997102842</c:v>
                </c:pt>
                <c:pt idx="15">
                  <c:v>1.0230966806364541</c:v>
                </c:pt>
                <c:pt idx="16">
                  <c:v>17.771669229372705</c:v>
                </c:pt>
                <c:pt idx="17">
                  <c:v>28.93332740317932</c:v>
                </c:pt>
                <c:pt idx="18">
                  <c:v>1.9948710945498782</c:v>
                </c:pt>
                <c:pt idx="19">
                  <c:v>6.5095500026370531E-2</c:v>
                </c:pt>
                <c:pt idx="20">
                  <c:v>0</c:v>
                </c:pt>
                <c:pt idx="21">
                  <c:v>9.4669118616586942</c:v>
                </c:pt>
                <c:pt idx="22">
                  <c:v>9.5516315032087569</c:v>
                </c:pt>
                <c:pt idx="23">
                  <c:v>0</c:v>
                </c:pt>
                <c:pt idx="24">
                  <c:v>3.1425153888775239</c:v>
                </c:pt>
                <c:pt idx="25">
                  <c:v>7.5952603915979422</c:v>
                </c:pt>
                <c:pt idx="26">
                  <c:v>4.1416104474393753</c:v>
                </c:pt>
                <c:pt idx="27">
                  <c:v>3.680314915186099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3-41BC-B2D1-34D38E1B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i'!$M$21:$M$48</c15:sqref>
                    </c15:fullRef>
                  </c:ext>
                </c:extLst>
                <c:f>'Figures i'!$M$21:$M$27</c:f>
                <c:numCache>
                  <c:formatCode>General</c:formatCode>
                  <c:ptCount val="7"/>
                  <c:pt idx="0">
                    <c:v>1.6947460579311127</c:v>
                  </c:pt>
                  <c:pt idx="1">
                    <c:v>1.8658768508961288</c:v>
                  </c:pt>
                  <c:pt idx="2">
                    <c:v>1.6728457656814264</c:v>
                  </c:pt>
                  <c:pt idx="3">
                    <c:v>1.6720026085924209</c:v>
                  </c:pt>
                  <c:pt idx="4">
                    <c:v>2.5252022628348172</c:v>
                  </c:pt>
                  <c:pt idx="5">
                    <c:v>0.71267213562657239</c:v>
                  </c:pt>
                  <c:pt idx="6">
                    <c:v>0.22358444060433674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i'!$L$21:$L$48</c15:sqref>
                    </c15:fullRef>
                  </c:ext>
                </c:extLst>
                <c:f>'Figures i'!$L$21:$L$27</c:f>
                <c:numCache>
                  <c:formatCode>General</c:formatCode>
                  <c:ptCount val="7"/>
                  <c:pt idx="0">
                    <c:v>2.0368578863264446</c:v>
                  </c:pt>
                  <c:pt idx="1">
                    <c:v>2.1939013530617046</c:v>
                  </c:pt>
                  <c:pt idx="2">
                    <c:v>1.3784313206845376</c:v>
                  </c:pt>
                  <c:pt idx="3">
                    <c:v>1.112072176867648</c:v>
                  </c:pt>
                  <c:pt idx="4">
                    <c:v>2.2754725632162245</c:v>
                  </c:pt>
                  <c:pt idx="5">
                    <c:v>0.40729905227140384</c:v>
                  </c:pt>
                  <c:pt idx="6">
                    <c:v>3.4049027859348109E-2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i'!$J$21:$J$48</c15:sqref>
                  </c15:fullRef>
                </c:ext>
              </c:extLst>
              <c:f>'Figures i'!$J$21:$J$27</c:f>
              <c:strCache>
                <c:ptCount val="7"/>
                <c:pt idx="0">
                  <c:v>ACT</c:v>
                </c:pt>
                <c:pt idx="1">
                  <c:v>AL</c:v>
                </c:pt>
                <c:pt idx="2">
                  <c:v>ASAQ</c:v>
                </c:pt>
                <c:pt idx="3">
                  <c:v>APPQ</c:v>
                </c:pt>
                <c:pt idx="4">
                  <c:v>DHAPPQ</c:v>
                </c:pt>
                <c:pt idx="5">
                  <c:v>ARPPQ</c:v>
                </c:pt>
                <c:pt idx="6">
                  <c:v>any other 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i'!$K$21:$K$48</c15:sqref>
                  </c15:fullRef>
                </c:ext>
              </c:extLst>
              <c:f>'Figures i'!$K$21:$K$27</c:f>
              <c:numCache>
                <c:formatCode>0</c:formatCode>
                <c:ptCount val="7"/>
                <c:pt idx="0">
                  <c:v>90.917808152202596</c:v>
                </c:pt>
                <c:pt idx="1">
                  <c:v>89.05442616979019</c:v>
                </c:pt>
                <c:pt idx="2">
                  <c:v>7.2224557811563024</c:v>
                </c:pt>
                <c:pt idx="3">
                  <c:v>3.2105951946162365</c:v>
                </c:pt>
                <c:pt idx="4">
                  <c:v>17.968881508763122</c:v>
                </c:pt>
                <c:pt idx="5">
                  <c:v>0.94150990540832757</c:v>
                </c:pt>
                <c:pt idx="6">
                  <c:v>4.0149621569864832E-2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CF-8BF7-F4C79637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iii'!$M$155:$M$182</c15:sqref>
                    </c15:fullRef>
                  </c:ext>
                </c:extLst>
                <c:f>'Figures iii'!$M$155:$M$161</c:f>
                <c:numCache>
                  <c:formatCode>General</c:formatCode>
                  <c:ptCount val="7"/>
                  <c:pt idx="0">
                    <c:v>2.792286391974045</c:v>
                  </c:pt>
                  <c:pt idx="1">
                    <c:v>2.8544334578062092</c:v>
                  </c:pt>
                  <c:pt idx="2">
                    <c:v>8.41676683634741</c:v>
                  </c:pt>
                  <c:pt idx="3">
                    <c:v>4.2396532907447391</c:v>
                  </c:pt>
                  <c:pt idx="4">
                    <c:v>7.2604837228349695</c:v>
                  </c:pt>
                  <c:pt idx="5">
                    <c:v>1.7273926830951747</c:v>
                  </c:pt>
                  <c:pt idx="6">
                    <c:v>0.42167099604126562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iii'!$L$155:$L$182</c15:sqref>
                    </c15:fullRef>
                  </c:ext>
                </c:extLst>
                <c:f>'Figures iii'!$L$155:$L$161</c:f>
                <c:numCache>
                  <c:formatCode>General</c:formatCode>
                  <c:ptCount val="7"/>
                  <c:pt idx="0">
                    <c:v>3.3223234310910073</c:v>
                  </c:pt>
                  <c:pt idx="1">
                    <c:v>3.4012203490535029</c:v>
                  </c:pt>
                  <c:pt idx="2">
                    <c:v>6.5039227785032043</c:v>
                  </c:pt>
                  <c:pt idx="3">
                    <c:v>2.8478700587677448</c:v>
                  </c:pt>
                  <c:pt idx="4">
                    <c:v>6.3152031715751065</c:v>
                  </c:pt>
                  <c:pt idx="5">
                    <c:v>1.0290717286595217</c:v>
                  </c:pt>
                  <c:pt idx="6">
                    <c:v>9.3361952571836243E-2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iii'!$J$155:$J$182</c15:sqref>
                  </c15:fullRef>
                </c:ext>
              </c:extLst>
              <c:f>'Figures iii'!$J$155:$J$161</c:f>
              <c:strCache>
                <c:ptCount val="7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iii'!$K$155:$K$182</c15:sqref>
                  </c15:fullRef>
                </c:ext>
              </c:extLst>
              <c:f>'Figures iii'!$K$155:$K$161</c:f>
              <c:numCache>
                <c:formatCode>0</c:formatCode>
                <c:ptCount val="7"/>
                <c:pt idx="0">
                  <c:v>85.472495905942466</c:v>
                </c:pt>
                <c:pt idx="1">
                  <c:v>85.303402411972371</c:v>
                </c:pt>
                <c:pt idx="2">
                  <c:v>21.007385155630534</c:v>
                </c:pt>
                <c:pt idx="3">
                  <c:v>7.9281796329889271</c:v>
                </c:pt>
                <c:pt idx="4">
                  <c:v>28.843616754513796</c:v>
                </c:pt>
                <c:pt idx="5">
                  <c:v>2.4807937794298236</c:v>
                </c:pt>
                <c:pt idx="6">
                  <c:v>0.11976770544038888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499-8031-95FE21EB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iii'!$L$191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iii'!$N$192:$N$200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iii'!$M$192:$M$200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iii'!$L$192:$L$200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4F9-85D5-D6EA05BF7935}"/>
            </c:ext>
          </c:extLst>
        </c:ser>
        <c:ser>
          <c:idx val="3"/>
          <c:order val="1"/>
          <c:tx>
            <c:strRef>
              <c:f>'Figures iii'!$O$191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iii'!$Q$192:$Q$200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0</c:v>
                  </c:pt>
                  <c:pt idx="4">
                    <c:v>2.0984484663772918</c:v>
                  </c:pt>
                  <c:pt idx="5">
                    <c:v>7.5278070397981622</c:v>
                  </c:pt>
                  <c:pt idx="6">
                    <c:v>1.6947460579311127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iii'!$P$192:$P$200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0</c:v>
                  </c:pt>
                  <c:pt idx="4">
                    <c:v>2.6068494911063453</c:v>
                  </c:pt>
                  <c:pt idx="5">
                    <c:v>13.426933150356504</c:v>
                  </c:pt>
                  <c:pt idx="6">
                    <c:v>2.0368578863264446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iii'!$O$192:$O$200</c:f>
              <c:numCache>
                <c:formatCode>0</c:formatCode>
                <c:ptCount val="9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100</c:v>
                </c:pt>
                <c:pt idx="4">
                  <c:v>90.384759756354271</c:v>
                </c:pt>
                <c:pt idx="5">
                  <c:v>85.720301280685234</c:v>
                </c:pt>
                <c:pt idx="6">
                  <c:v>90.917808152202596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4F9-85D5-D6EA05BF7935}"/>
            </c:ext>
          </c:extLst>
        </c:ser>
        <c:ser>
          <c:idx val="6"/>
          <c:order val="2"/>
          <c:tx>
            <c:strRef>
              <c:f>'Figures iii'!$R$191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iii'!$T$192:$T$200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10.466323653905349</c:v>
                  </c:pt>
                  <c:pt idx="2">
                    <c:v>2.6458689882796875</c:v>
                  </c:pt>
                  <c:pt idx="3">
                    <c:v>0</c:v>
                  </c:pt>
                  <c:pt idx="4">
                    <c:v>2.1309400031704371</c:v>
                  </c:pt>
                  <c:pt idx="5">
                    <c:v>7.2161925612858795</c:v>
                  </c:pt>
                  <c:pt idx="6">
                    <c:v>1.8658768508961288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iii'!$S$192:$S$200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13.808630622834819</c:v>
                  </c:pt>
                  <c:pt idx="2">
                    <c:v>3.972339928384514</c:v>
                  </c:pt>
                  <c:pt idx="3">
                    <c:v>0</c:v>
                  </c:pt>
                  <c:pt idx="4">
                    <c:v>2.585050713085522</c:v>
                  </c:pt>
                  <c:pt idx="5">
                    <c:v>11.527008764848233</c:v>
                  </c:pt>
                  <c:pt idx="6">
                    <c:v>2.1939013530617046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iii'!$R$192:$R$200</c:f>
              <c:numCache>
                <c:formatCode>0</c:formatCode>
                <c:ptCount val="9"/>
                <c:pt idx="0">
                  <c:v>78.18687560604279</c:v>
                </c:pt>
                <c:pt idx="1">
                  <c:v>72.863249070039132</c:v>
                </c:pt>
                <c:pt idx="2">
                  <c:v>92.700426622362983</c:v>
                </c:pt>
                <c:pt idx="3">
                  <c:v>100</c:v>
                </c:pt>
                <c:pt idx="4">
                  <c:v>89.319955539206561</c:v>
                </c:pt>
                <c:pt idx="5">
                  <c:v>84.298233780415913</c:v>
                </c:pt>
                <c:pt idx="6">
                  <c:v>89.05442616979019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4F9-85D5-D6EA05BF7935}"/>
            </c:ext>
          </c:extLst>
        </c:ser>
        <c:ser>
          <c:idx val="9"/>
          <c:order val="3"/>
          <c:tx>
            <c:strRef>
              <c:f>'Figures iii'!$U$191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iii'!$W$192:$W$200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6.7059824714097864</c:v>
                  </c:pt>
                  <c:pt idx="2">
                    <c:v>5.4591800645543671</c:v>
                  </c:pt>
                  <c:pt idx="3">
                    <c:v>0</c:v>
                  </c:pt>
                  <c:pt idx="4">
                    <c:v>1.3919912231535072</c:v>
                  </c:pt>
                  <c:pt idx="5">
                    <c:v>3.0019630462816527</c:v>
                  </c:pt>
                  <c:pt idx="6">
                    <c:v>1.6728457656814264</c:v>
                  </c:pt>
                  <c:pt idx="7">
                    <c:v>5.037147687631534</c:v>
                  </c:pt>
                </c:numCache>
              </c:numRef>
            </c:plus>
            <c:minus>
              <c:numRef>
                <c:f>'Figures iii'!$V$192:$V$200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3.5540770820911036</c:v>
                  </c:pt>
                  <c:pt idx="2">
                    <c:v>4.64189236587751</c:v>
                  </c:pt>
                  <c:pt idx="3">
                    <c:v>0</c:v>
                  </c:pt>
                  <c:pt idx="4">
                    <c:v>1.0666831574127547</c:v>
                  </c:pt>
                  <c:pt idx="5">
                    <c:v>0.83682167715604316</c:v>
                  </c:pt>
                  <c:pt idx="6">
                    <c:v>1.3784313206845376</c:v>
                  </c:pt>
                  <c:pt idx="7">
                    <c:v>2.5236155778052303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iii'!$U$192:$U$200</c:f>
              <c:numCache>
                <c:formatCode>0</c:formatCode>
                <c:ptCount val="9"/>
                <c:pt idx="0">
                  <c:v>2.8131902607596113</c:v>
                </c:pt>
                <c:pt idx="1">
                  <c:v>6.9930897937563508</c:v>
                </c:pt>
                <c:pt idx="2">
                  <c:v>22.172633938996476</c:v>
                </c:pt>
                <c:pt idx="3">
                  <c:v>0</c:v>
                </c:pt>
                <c:pt idx="4">
                  <c:v>4.3564317766843956</c:v>
                </c:pt>
                <c:pt idx="5">
                  <c:v>1.1467911288645039</c:v>
                </c:pt>
                <c:pt idx="6">
                  <c:v>7.2224557811563024</c:v>
                </c:pt>
                <c:pt idx="7">
                  <c:v>4.8022375212623443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4F9-85D5-D6EA05BF7935}"/>
            </c:ext>
          </c:extLst>
        </c:ser>
        <c:ser>
          <c:idx val="2"/>
          <c:order val="4"/>
          <c:tx>
            <c:strRef>
              <c:f>'Figures iii'!$X$191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iii'!$X$192:$X$200</c:f>
              <c:numCache>
                <c:formatCode>0</c:formatCode>
                <c:ptCount val="9"/>
                <c:pt idx="0">
                  <c:v>2.3625355318285957</c:v>
                </c:pt>
                <c:pt idx="1">
                  <c:v>0.1200043105121716</c:v>
                </c:pt>
                <c:pt idx="2">
                  <c:v>12.087619647764415</c:v>
                </c:pt>
                <c:pt idx="3">
                  <c:v>0</c:v>
                </c:pt>
                <c:pt idx="4">
                  <c:v>1.4868835340086297</c:v>
                </c:pt>
                <c:pt idx="5">
                  <c:v>1.4819311036740919</c:v>
                </c:pt>
                <c:pt idx="6">
                  <c:v>3.2105951946162365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4F9-85D5-D6EA05BF7935}"/>
            </c:ext>
          </c:extLst>
        </c:ser>
        <c:ser>
          <c:idx val="13"/>
          <c:order val="5"/>
          <c:tx>
            <c:strRef>
              <c:f>'Figures iii'!$AA$191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iii'!$AA$192:$AA$200</c:f>
              <c:numCache>
                <c:formatCode>0</c:formatCode>
                <c:ptCount val="9"/>
                <c:pt idx="0">
                  <c:v>2.8131902607596113</c:v>
                </c:pt>
                <c:pt idx="1">
                  <c:v>6.0667763805869619</c:v>
                </c:pt>
                <c:pt idx="2">
                  <c:v>43.820145300946436</c:v>
                </c:pt>
                <c:pt idx="3">
                  <c:v>0</c:v>
                </c:pt>
                <c:pt idx="4">
                  <c:v>13.692683934031159</c:v>
                </c:pt>
                <c:pt idx="5">
                  <c:v>5.3879672793123277</c:v>
                </c:pt>
                <c:pt idx="6">
                  <c:v>17.968881508763122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8-44F9-85D5-D6EA05BF7935}"/>
            </c:ext>
          </c:extLst>
        </c:ser>
        <c:ser>
          <c:idx val="16"/>
          <c:order val="6"/>
          <c:tx>
            <c:strRef>
              <c:f>'Figures iii'!$AD$191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iii'!$AD$192:$AD$200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4.6262357500785223</c:v>
                </c:pt>
                <c:pt idx="3">
                  <c:v>0</c:v>
                </c:pt>
                <c:pt idx="4">
                  <c:v>0.23148309025312702</c:v>
                </c:pt>
                <c:pt idx="5">
                  <c:v>0</c:v>
                </c:pt>
                <c:pt idx="6">
                  <c:v>0.94150990540832757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8-44F9-85D5-D6EA05BF7935}"/>
            </c:ext>
          </c:extLst>
        </c:ser>
        <c:ser>
          <c:idx val="19"/>
          <c:order val="7"/>
          <c:tx>
            <c:strRef>
              <c:f>'Figures iii'!$AG$191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iii'!$AG$192:$AG$200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0.24150804844184351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4.0149621569864832E-2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4F9-85D5-D6EA05BF7935}"/>
            </c:ext>
          </c:extLst>
        </c:ser>
        <c:ser>
          <c:idx val="22"/>
          <c:order val="8"/>
          <c:tx>
            <c:strRef>
              <c:f>'Figures iii'!$AJ$191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iii'!$AL$192:$AL$200</c:f>
                <c:numCache>
                  <c:formatCode>General</c:formatCode>
                  <c:ptCount val="9"/>
                  <c:pt idx="0">
                    <c:v>20.847185454244027</c:v>
                  </c:pt>
                  <c:pt idx="1">
                    <c:v>9.8257971781424089</c:v>
                  </c:pt>
                  <c:pt idx="2">
                    <c:v>3.2002682086500727</c:v>
                  </c:pt>
                  <c:pt idx="3">
                    <c:v>0</c:v>
                  </c:pt>
                  <c:pt idx="4">
                    <c:v>2.2181952638016753</c:v>
                  </c:pt>
                  <c:pt idx="5">
                    <c:v>9.6243859715464026</c:v>
                  </c:pt>
                  <c:pt idx="6">
                    <c:v>2.0549855029132544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iii'!$AK$192:$AK$200</c:f>
                <c:numCache>
                  <c:formatCode>General</c:formatCode>
                  <c:ptCount val="9"/>
                  <c:pt idx="0">
                    <c:v>23.908389730814008</c:v>
                  </c:pt>
                  <c:pt idx="1">
                    <c:v>11.944328300246973</c:v>
                  </c:pt>
                  <c:pt idx="2">
                    <c:v>4.3282032724693522</c:v>
                  </c:pt>
                  <c:pt idx="3">
                    <c:v>0</c:v>
                  </c:pt>
                  <c:pt idx="4">
                    <c:v>2.5314451062120327</c:v>
                  </c:pt>
                  <c:pt idx="5">
                    <c:v>12.758624550680189</c:v>
                  </c:pt>
                  <c:pt idx="6">
                    <c:v>2.308080583841928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iii'!$AJ$192:$AJ$200</c:f>
              <c:numCache>
                <c:formatCode>0</c:formatCode>
                <c:ptCount val="9"/>
                <c:pt idx="0">
                  <c:v>57.504294718468074</c:v>
                </c:pt>
                <c:pt idx="1">
                  <c:v>69.227300642825995</c:v>
                </c:pt>
                <c:pt idx="2">
                  <c:v>89.205655919008649</c:v>
                </c:pt>
                <c:pt idx="3">
                  <c:v>100</c:v>
                </c:pt>
                <c:pt idx="4">
                  <c:v>85.190464542823634</c:v>
                </c:pt>
                <c:pt idx="5">
                  <c:v>74.342897145855474</c:v>
                </c:pt>
                <c:pt idx="6">
                  <c:v>84.656332658708862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8-44F9-85D5-D6EA05BF7935}"/>
            </c:ext>
          </c:extLst>
        </c:ser>
        <c:ser>
          <c:idx val="25"/>
          <c:order val="9"/>
          <c:tx>
            <c:strRef>
              <c:f>'Figures iii'!$AM$191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iii'!$AM$192:$AM$200</c:f>
              <c:numCache>
                <c:formatCode>0</c:formatCode>
                <c:ptCount val="9"/>
                <c:pt idx="0">
                  <c:v>0</c:v>
                </c:pt>
                <c:pt idx="1">
                  <c:v>8.856413429965837</c:v>
                </c:pt>
                <c:pt idx="2">
                  <c:v>19.339592640877829</c:v>
                </c:pt>
                <c:pt idx="3">
                  <c:v>0</c:v>
                </c:pt>
                <c:pt idx="4">
                  <c:v>9.7454202042483633</c:v>
                </c:pt>
                <c:pt idx="5">
                  <c:v>10.879260223303673</c:v>
                </c:pt>
                <c:pt idx="6">
                  <c:v>11.318796338241651</c:v>
                </c:pt>
                <c:pt idx="7">
                  <c:v>11.967627876141238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8-44F9-85D5-D6EA05BF7935}"/>
            </c:ext>
          </c:extLst>
        </c:ser>
        <c:ser>
          <c:idx val="28"/>
          <c:order val="10"/>
          <c:tx>
            <c:strRef>
              <c:f>'Figures iii'!$AP$191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iii'!$AP$192:$AP$200</c:f>
              <c:numCache>
                <c:formatCode>0</c:formatCode>
                <c:ptCount val="9"/>
                <c:pt idx="0">
                  <c:v>0</c:v>
                </c:pt>
                <c:pt idx="1">
                  <c:v>0.91998692847894503</c:v>
                </c:pt>
                <c:pt idx="2">
                  <c:v>2.3684417508684357</c:v>
                </c:pt>
                <c:pt idx="3">
                  <c:v>0</c:v>
                </c:pt>
                <c:pt idx="4">
                  <c:v>3.4843957034555508</c:v>
                </c:pt>
                <c:pt idx="5">
                  <c:v>2.7130073956257705</c:v>
                </c:pt>
                <c:pt idx="6">
                  <c:v>3.159801350454007</c:v>
                </c:pt>
                <c:pt idx="7">
                  <c:v>3.5398339932675444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8-44F9-85D5-D6EA05BF7935}"/>
            </c:ext>
          </c:extLst>
        </c:ser>
        <c:ser>
          <c:idx val="31"/>
          <c:order val="11"/>
          <c:tx>
            <c:strRef>
              <c:f>'Figures iii'!$AS$191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iii'!$AS$192:$AS$200</c:f>
              <c:numCache>
                <c:formatCode>0</c:formatCode>
                <c:ptCount val="9"/>
                <c:pt idx="0">
                  <c:v>0</c:v>
                </c:pt>
                <c:pt idx="1">
                  <c:v>7.9364265014868911</c:v>
                </c:pt>
                <c:pt idx="2">
                  <c:v>17.106140620231653</c:v>
                </c:pt>
                <c:pt idx="3">
                  <c:v>0</c:v>
                </c:pt>
                <c:pt idx="4">
                  <c:v>6.9384708199463825</c:v>
                </c:pt>
                <c:pt idx="5">
                  <c:v>8.4545871508297061</c:v>
                </c:pt>
                <c:pt idx="6">
                  <c:v>8.7011412253614271</c:v>
                </c:pt>
                <c:pt idx="7">
                  <c:v>8.4277938828736936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98-44F9-85D5-D6EA05BF7935}"/>
            </c:ext>
          </c:extLst>
        </c:ser>
        <c:ser>
          <c:idx val="34"/>
          <c:order val="12"/>
          <c:tx>
            <c:strRef>
              <c:f>'Figures iii'!$AV$191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iii'!$AX$192:$AX$200</c:f>
                <c:numCache>
                  <c:formatCode>General</c:formatCode>
                  <c:ptCount val="9"/>
                  <c:pt idx="0">
                    <c:v>25.054106393263972</c:v>
                  </c:pt>
                  <c:pt idx="1">
                    <c:v>15.24022882310414</c:v>
                  </c:pt>
                  <c:pt idx="2">
                    <c:v>3.8547316140846277</c:v>
                  </c:pt>
                  <c:pt idx="3">
                    <c:v>0</c:v>
                  </c:pt>
                  <c:pt idx="4">
                    <c:v>3.0418320930002949</c:v>
                  </c:pt>
                  <c:pt idx="5">
                    <c:v>6.9049406219541112</c:v>
                  </c:pt>
                  <c:pt idx="6">
                    <c:v>2.6533955727781375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iii'!$AW$192:$AW$200</c:f>
                <c:numCache>
                  <c:formatCode>General</c:formatCode>
                  <c:ptCount val="9"/>
                  <c:pt idx="0">
                    <c:v>20.413352624450525</c:v>
                  </c:pt>
                  <c:pt idx="1">
                    <c:v>16.167923691715195</c:v>
                  </c:pt>
                  <c:pt idx="2">
                    <c:v>5.1703614453284672</c:v>
                  </c:pt>
                  <c:pt idx="3">
                    <c:v>0</c:v>
                  </c:pt>
                  <c:pt idx="4">
                    <c:v>3.3435300014129865</c:v>
                  </c:pt>
                  <c:pt idx="5">
                    <c:v>7.4141631543278805</c:v>
                  </c:pt>
                  <c:pt idx="6">
                    <c:v>2.881798049716437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iii'!$AV$192:$AV$200</c:f>
              <c:numCache>
                <c:formatCode>0</c:formatCode>
                <c:ptCount val="9"/>
                <c:pt idx="0">
                  <c:v>39.187963170562377</c:v>
                </c:pt>
                <c:pt idx="1">
                  <c:v>54.665218988904805</c:v>
                </c:pt>
                <c:pt idx="2">
                  <c:v>87.095607392098856</c:v>
                </c:pt>
                <c:pt idx="3">
                  <c:v>100</c:v>
                </c:pt>
                <c:pt idx="4">
                  <c:v>76.591950655101243</c:v>
                </c:pt>
                <c:pt idx="5">
                  <c:v>61.747240333706998</c:v>
                </c:pt>
                <c:pt idx="6">
                  <c:v>76.694709461562084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8-44F9-85D5-D6EA05BF7935}"/>
            </c:ext>
          </c:extLst>
        </c:ser>
        <c:ser>
          <c:idx val="37"/>
          <c:order val="13"/>
          <c:tx>
            <c:strRef>
              <c:f>'Figures iii'!$AY$191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iii'!$BA$192:$BA$200</c:f>
                <c:numCache>
                  <c:formatCode>General</c:formatCode>
                  <c:ptCount val="9"/>
                  <c:pt idx="0">
                    <c:v>15.858792800908176</c:v>
                  </c:pt>
                  <c:pt idx="1">
                    <c:v>10.998315496255586</c:v>
                  </c:pt>
                  <c:pt idx="2">
                    <c:v>5.6824637394413884</c:v>
                  </c:pt>
                  <c:pt idx="3">
                    <c:v>0</c:v>
                  </c:pt>
                  <c:pt idx="4">
                    <c:v>3.2621966932541184</c:v>
                  </c:pt>
                  <c:pt idx="5">
                    <c:v>14.593775369251041</c:v>
                  </c:pt>
                  <c:pt idx="6">
                    <c:v>2.9842089785613979</c:v>
                  </c:pt>
                  <c:pt idx="7">
                    <c:v>11.658969132631583</c:v>
                  </c:pt>
                </c:numCache>
              </c:numRef>
            </c:plus>
            <c:minus>
              <c:numRef>
                <c:f>'Figures iii'!$AZ$192:$AZ$200</c:f>
                <c:numCache>
                  <c:formatCode>General</c:formatCode>
                  <c:ptCount val="9"/>
                  <c:pt idx="0">
                    <c:v>20.756359840038797</c:v>
                  </c:pt>
                  <c:pt idx="1">
                    <c:v>9.0646138683719464</c:v>
                  </c:pt>
                  <c:pt idx="2">
                    <c:v>6.3488335983950606</c:v>
                  </c:pt>
                  <c:pt idx="3">
                    <c:v>0</c:v>
                  </c:pt>
                  <c:pt idx="4">
                    <c:v>3.279045963494454</c:v>
                  </c:pt>
                  <c:pt idx="5">
                    <c:v>15.014878498015129</c:v>
                  </c:pt>
                  <c:pt idx="6">
                    <c:v>3.0152598129769999</c:v>
                  </c:pt>
                  <c:pt idx="7">
                    <c:v>15.37346290812026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iii'!$AY$192:$AY$200</c:f>
              <c:numCache>
                <c:formatCode>0</c:formatCode>
                <c:ptCount val="9"/>
                <c:pt idx="0">
                  <c:v>66.558419250927145</c:v>
                </c:pt>
                <c:pt idx="1">
                  <c:v>29.736863282987848</c:v>
                </c:pt>
                <c:pt idx="2">
                  <c:v>69.556364390088405</c:v>
                </c:pt>
                <c:pt idx="3">
                  <c:v>0</c:v>
                </c:pt>
                <c:pt idx="4">
                  <c:v>51.965900636859217</c:v>
                </c:pt>
                <c:pt idx="5">
                  <c:v>52.396679746870213</c:v>
                </c:pt>
                <c:pt idx="6">
                  <c:v>54.281861143989055</c:v>
                </c:pt>
                <c:pt idx="7">
                  <c:v>71.233075751469499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8-44F9-85D5-D6EA05BF7935}"/>
            </c:ext>
          </c:extLst>
        </c:ser>
        <c:ser>
          <c:idx val="40"/>
          <c:order val="14"/>
          <c:tx>
            <c:strRef>
              <c:f>'Figures iii'!$BB$191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iii'!$BD$192:$BD$200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6.0515025172695101</c:v>
                  </c:pt>
                  <c:pt idx="2">
                    <c:v>6.3601530421662957</c:v>
                  </c:pt>
                  <c:pt idx="3">
                    <c:v>0</c:v>
                  </c:pt>
                  <c:pt idx="4">
                    <c:v>2.1296425916904553</c:v>
                  </c:pt>
                  <c:pt idx="5">
                    <c:v>9.6358079934440077</c:v>
                  </c:pt>
                  <c:pt idx="6">
                    <c:v>3.0993667737444639</c:v>
                  </c:pt>
                  <c:pt idx="7">
                    <c:v>17.823335999550189</c:v>
                  </c:pt>
                </c:numCache>
              </c:numRef>
            </c:plus>
            <c:minus>
              <c:numRef>
                <c:f>'Figures iii'!$BC$192:$BC$200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3.6038400502849885</c:v>
                  </c:pt>
                  <c:pt idx="2">
                    <c:v>6.5017364747095172</c:v>
                  </c:pt>
                  <c:pt idx="3">
                    <c:v>0</c:v>
                  </c:pt>
                  <c:pt idx="4">
                    <c:v>1.9236246479115096</c:v>
                  </c:pt>
                  <c:pt idx="5">
                    <c:v>3.9954627973330989</c:v>
                  </c:pt>
                  <c:pt idx="6">
                    <c:v>2.8073718561528693</c:v>
                  </c:pt>
                  <c:pt idx="7">
                    <c:v>14.022949293879559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iii'!$BB$192:$BB$200</c:f>
              <c:numCache>
                <c:formatCode>0</c:formatCode>
                <c:ptCount val="9"/>
                <c:pt idx="0">
                  <c:v>2.8131902607596113</c:v>
                </c:pt>
                <c:pt idx="1">
                  <c:v>8.1223147733659715</c:v>
                </c:pt>
                <c:pt idx="2">
                  <c:v>54.248914266541661</c:v>
                </c:pt>
                <c:pt idx="3">
                  <c:v>0</c:v>
                </c:pt>
                <c:pt idx="4">
                  <c:v>16.075852387625581</c:v>
                </c:pt>
                <c:pt idx="5">
                  <c:v>6.3619807593565474</c:v>
                </c:pt>
                <c:pt idx="6">
                  <c:v>21.592503298480015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8-44F9-85D5-D6EA05BF7935}"/>
            </c:ext>
          </c:extLst>
        </c:ser>
        <c:ser>
          <c:idx val="43"/>
          <c:order val="15"/>
          <c:tx>
            <c:strRef>
              <c:f>'Figures iii'!$BE$191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iii'!$BG$192:$BG$200</c:f>
                <c:numCache>
                  <c:formatCode>General</c:formatCode>
                  <c:ptCount val="9"/>
                  <c:pt idx="0">
                    <c:v>18.633328619441421</c:v>
                  </c:pt>
                  <c:pt idx="1">
                    <c:v>10.318063273927276</c:v>
                  </c:pt>
                  <c:pt idx="2">
                    <c:v>5.702818605911709</c:v>
                  </c:pt>
                  <c:pt idx="3">
                    <c:v>42.069081160911722</c:v>
                  </c:pt>
                  <c:pt idx="4">
                    <c:v>2.9844621123824382</c:v>
                  </c:pt>
                  <c:pt idx="5">
                    <c:v>8.6530215530152077</c:v>
                  </c:pt>
                  <c:pt idx="6">
                    <c:v>2.8867872978674498</c:v>
                  </c:pt>
                  <c:pt idx="7">
                    <c:v>16.505208022731736</c:v>
                  </c:pt>
                </c:numCache>
              </c:numRef>
            </c:plus>
            <c:minus>
              <c:numRef>
                <c:f>'Figures iii'!$BF$192:$BF$200</c:f>
                <c:numCache>
                  <c:formatCode>General</c:formatCode>
                  <c:ptCount val="9"/>
                  <c:pt idx="0">
                    <c:v>11.598126324206733</c:v>
                  </c:pt>
                  <c:pt idx="1">
                    <c:v>7.0678899183578174</c:v>
                  </c:pt>
                  <c:pt idx="2">
                    <c:v>4.9865239515522788</c:v>
                  </c:pt>
                  <c:pt idx="3">
                    <c:v>21.990485312509385</c:v>
                  </c:pt>
                  <c:pt idx="4">
                    <c:v>2.9006642590632339</c:v>
                  </c:pt>
                  <c:pt idx="5">
                    <c:v>8.1506203480238852</c:v>
                  </c:pt>
                  <c:pt idx="6">
                    <c:v>2.7876731219651418</c:v>
                  </c:pt>
                  <c:pt idx="7">
                    <c:v>15.577972716048656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iii'!$BE$192:$BE$200</c:f>
              <c:numCache>
                <c:formatCode>0</c:formatCode>
                <c:ptCount val="9"/>
                <c:pt idx="0">
                  <c:v>22.036138214905947</c:v>
                </c:pt>
                <c:pt idx="1">
                  <c:v>17.634050386255478</c:v>
                </c:pt>
                <c:pt idx="2">
                  <c:v>25.855917864786992</c:v>
                </c:pt>
                <c:pt idx="3">
                  <c:v>28.083018576590735</c:v>
                </c:pt>
                <c:pt idx="4">
                  <c:v>38.536222391947319</c:v>
                </c:pt>
                <c:pt idx="5">
                  <c:v>41.361443375485813</c:v>
                </c:pt>
                <c:pt idx="6">
                  <c:v>35.839493371150752</c:v>
                </c:pt>
                <c:pt idx="7">
                  <c:v>45.528221699112954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4F9-85D5-D6EA05BF7935}"/>
            </c:ext>
          </c:extLst>
        </c:ser>
        <c:ser>
          <c:idx val="46"/>
          <c:order val="16"/>
          <c:tx>
            <c:strRef>
              <c:f>'Figures iii'!$BH$191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iii'!$BH$192:$BH$200</c:f>
              <c:numCache>
                <c:formatCode>0</c:formatCode>
                <c:ptCount val="9"/>
                <c:pt idx="0">
                  <c:v>7.2376659897071631</c:v>
                </c:pt>
                <c:pt idx="1">
                  <c:v>2.3194253712523287</c:v>
                </c:pt>
                <c:pt idx="2">
                  <c:v>3.582459255398676</c:v>
                </c:pt>
                <c:pt idx="3">
                  <c:v>0</c:v>
                </c:pt>
                <c:pt idx="4">
                  <c:v>1.1810274127971243</c:v>
                </c:pt>
                <c:pt idx="5">
                  <c:v>0</c:v>
                </c:pt>
                <c:pt idx="6">
                  <c:v>1.5845321181384315</c:v>
                </c:pt>
                <c:pt idx="7">
                  <c:v>0.41005530829005576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98-44F9-85D5-D6EA05BF7935}"/>
            </c:ext>
          </c:extLst>
        </c:ser>
        <c:ser>
          <c:idx val="49"/>
          <c:order val="17"/>
          <c:tx>
            <c:strRef>
              <c:f>'Figures iii'!$BK$191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iii'!$BM$192:$BM$200</c:f>
                <c:numCache>
                  <c:formatCode>General</c:formatCode>
                  <c:ptCount val="9"/>
                  <c:pt idx="0">
                    <c:v>6.1343381068353349</c:v>
                  </c:pt>
                  <c:pt idx="1">
                    <c:v>2.144927714161502</c:v>
                  </c:pt>
                  <c:pt idx="2">
                    <c:v>3.0297371179987085</c:v>
                  </c:pt>
                  <c:pt idx="3">
                    <c:v>0</c:v>
                  </c:pt>
                  <c:pt idx="4">
                    <c:v>2.6964469837322298</c:v>
                  </c:pt>
                  <c:pt idx="5">
                    <c:v>18.179368867065421</c:v>
                  </c:pt>
                  <c:pt idx="6">
                    <c:v>2.4785356311962552</c:v>
                  </c:pt>
                  <c:pt idx="7">
                    <c:v>12.355172770271199</c:v>
                  </c:pt>
                </c:numCache>
              </c:numRef>
            </c:plus>
            <c:minus>
              <c:numRef>
                <c:f>'Figures iii'!$BL$192:$BL$200</c:f>
                <c:numCache>
                  <c:formatCode>General</c:formatCode>
                  <c:ptCount val="9"/>
                  <c:pt idx="0">
                    <c:v>2.4659648699300574</c:v>
                  </c:pt>
                  <c:pt idx="1">
                    <c:v>1.0573710448943494</c:v>
                  </c:pt>
                  <c:pt idx="2">
                    <c:v>2.4114374362108588</c:v>
                  </c:pt>
                  <c:pt idx="3">
                    <c:v>0</c:v>
                  </c:pt>
                  <c:pt idx="4">
                    <c:v>2.4709502138334507</c:v>
                  </c:pt>
                  <c:pt idx="5">
                    <c:v>7.6583722737044599</c:v>
                  </c:pt>
                  <c:pt idx="6">
                    <c:v>2.2445980298122592</c:v>
                  </c:pt>
                  <c:pt idx="7">
                    <c:v>9.7782618204787646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iii'!$BK$192:$BK$200</c:f>
              <c:numCache>
                <c:formatCode>0</c:formatCode>
                <c:ptCount val="9"/>
                <c:pt idx="0">
                  <c:v>3.9538870186922761</c:v>
                </c:pt>
                <c:pt idx="1">
                  <c:v>2.0419244841536366</c:v>
                </c:pt>
                <c:pt idx="2">
                  <c:v>10.439028247825895</c:v>
                </c:pt>
                <c:pt idx="3">
                  <c:v>0</c:v>
                </c:pt>
                <c:pt idx="4">
                  <c:v>21.469320895674304</c:v>
                </c:pt>
                <c:pt idx="5">
                  <c:v>11.511514187654333</c:v>
                </c:pt>
                <c:pt idx="6">
                  <c:v>18.413830005088723</c:v>
                </c:pt>
                <c:pt idx="7">
                  <c:v>28.340780217089627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98-44F9-85D5-D6EA05BF7935}"/>
            </c:ext>
          </c:extLst>
        </c:ser>
        <c:ser>
          <c:idx val="52"/>
          <c:order val="18"/>
          <c:tx>
            <c:strRef>
              <c:f>'Figures iii'!$BN$191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iii'!$BP$192:$BP$200</c:f>
                <c:numCache>
                  <c:formatCode>General</c:formatCode>
                  <c:ptCount val="9"/>
                  <c:pt idx="0">
                    <c:v>13.810636600324987</c:v>
                  </c:pt>
                  <c:pt idx="1">
                    <c:v>10.208735072896122</c:v>
                  </c:pt>
                  <c:pt idx="2">
                    <c:v>4.2969373160161837</c:v>
                  </c:pt>
                  <c:pt idx="3">
                    <c:v>42.069081160911722</c:v>
                  </c:pt>
                  <c:pt idx="4">
                    <c:v>2.5560072689117028</c:v>
                  </c:pt>
                  <c:pt idx="5">
                    <c:v>9.1042053836172947</c:v>
                  </c:pt>
                  <c:pt idx="6">
                    <c:v>2.6667151448119597</c:v>
                  </c:pt>
                  <c:pt idx="7">
                    <c:v>21.033662346613369</c:v>
                  </c:pt>
                </c:numCache>
              </c:numRef>
            </c:plus>
            <c:minus>
              <c:numRef>
                <c:f>'Figures iii'!$BO$192:$BO$200</c:f>
                <c:numCache>
                  <c:formatCode>General</c:formatCode>
                  <c:ptCount val="9"/>
                  <c:pt idx="0">
                    <c:v>6.9369416139256348</c:v>
                  </c:pt>
                  <c:pt idx="1">
                    <c:v>5.8913435996740144</c:v>
                  </c:pt>
                  <c:pt idx="2">
                    <c:v>3.6353283432190278</c:v>
                  </c:pt>
                  <c:pt idx="3">
                    <c:v>21.990485312509385</c:v>
                  </c:pt>
                  <c:pt idx="4">
                    <c:v>2.3421407872882263</c:v>
                  </c:pt>
                  <c:pt idx="5">
                    <c:v>7.766869872838285</c:v>
                  </c:pt>
                  <c:pt idx="6">
                    <c:v>2.4315976741842391</c:v>
                  </c:pt>
                  <c:pt idx="7">
                    <c:v>13.46535953074501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iii'!$BN$192:$BN$200</c:f>
              <c:numCache>
                <c:formatCode>0</c:formatCode>
                <c:ptCount val="9"/>
                <c:pt idx="0">
                  <c:v>12.031451966219215</c:v>
                </c:pt>
                <c:pt idx="1">
                  <c:v>12.026132827698788</c:v>
                </c:pt>
                <c:pt idx="2">
                  <c:v>18.316113482532252</c:v>
                </c:pt>
                <c:pt idx="3">
                  <c:v>28.083018576590735</c:v>
                </c:pt>
                <c:pt idx="4">
                  <c:v>20.689661430699186</c:v>
                </c:pt>
                <c:pt idx="5">
                  <c:v>30.102899458113935</c:v>
                </c:pt>
                <c:pt idx="6">
                  <c:v>20.47748730141204</c:v>
                </c:pt>
                <c:pt idx="7">
                  <c:v>24.969022903202813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98-44F9-85D5-D6EA05BF7935}"/>
            </c:ext>
          </c:extLst>
        </c:ser>
        <c:ser>
          <c:idx val="55"/>
          <c:order val="19"/>
          <c:tx>
            <c:strRef>
              <c:f>'Figures iii'!$BQ$191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iii'!$BS$192:$BS$200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1.5337929306881755</c:v>
                  </c:pt>
                  <c:pt idx="2">
                    <c:v>0.77376462123068745</c:v>
                  </c:pt>
                  <c:pt idx="3">
                    <c:v>0</c:v>
                  </c:pt>
                  <c:pt idx="4">
                    <c:v>0.33939268902287278</c:v>
                  </c:pt>
                  <c:pt idx="5">
                    <c:v>7.8587260612737913</c:v>
                  </c:pt>
                  <c:pt idx="6">
                    <c:v>0.72358147867501577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iii'!$BR$192:$BR$200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0.65022317677063368</c:v>
                  </c:pt>
                  <c:pt idx="2">
                    <c:v>0.21929366956032065</c:v>
                  </c:pt>
                  <c:pt idx="3">
                    <c:v>0</c:v>
                  </c:pt>
                  <c:pt idx="4">
                    <c:v>0.23323949827363644</c:v>
                  </c:pt>
                  <c:pt idx="5">
                    <c:v>3.6746910052714101</c:v>
                  </c:pt>
                  <c:pt idx="6">
                    <c:v>0.41682056917503174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iii'!$BQ$192:$BQ$200</c:f>
              <c:numCache>
                <c:formatCode>0</c:formatCode>
                <c:ptCount val="9"/>
                <c:pt idx="0">
                  <c:v>0</c:v>
                </c:pt>
                <c:pt idx="1">
                  <c:v>1.1159869097583157</c:v>
                </c:pt>
                <c:pt idx="2">
                  <c:v>0.30508797626806294</c:v>
                </c:pt>
                <c:pt idx="3">
                  <c:v>0</c:v>
                </c:pt>
                <c:pt idx="4">
                  <c:v>0.7401521164986592</c:v>
                </c:pt>
                <c:pt idx="5">
                  <c:v>6.4279090749239822</c:v>
                </c:pt>
                <c:pt idx="6">
                  <c:v>0.97352234364874068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98-44F9-85D5-D6EA05BF7935}"/>
            </c:ext>
          </c:extLst>
        </c:ser>
        <c:ser>
          <c:idx val="58"/>
          <c:order val="20"/>
          <c:tx>
            <c:strRef>
              <c:f>'Figures iii'!$BT$191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iii'!$BV$192:$BV$200</c:f>
                <c:numCache>
                  <c:formatCode>General</c:formatCode>
                  <c:ptCount val="9"/>
                  <c:pt idx="0">
                    <c:v>4.6586580402735045</c:v>
                  </c:pt>
                  <c:pt idx="1">
                    <c:v>1.4213815593681882</c:v>
                  </c:pt>
                  <c:pt idx="2">
                    <c:v>0.87801584420789913</c:v>
                  </c:pt>
                  <c:pt idx="3">
                    <c:v>0</c:v>
                  </c:pt>
                  <c:pt idx="4">
                    <c:v>0.29634770370588215</c:v>
                  </c:pt>
                  <c:pt idx="5">
                    <c:v>0</c:v>
                  </c:pt>
                  <c:pt idx="6">
                    <c:v>0.32907730924360146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iii'!$BU$192:$BU$200</c:f>
                <c:numCache>
                  <c:formatCode>General</c:formatCode>
                  <c:ptCount val="9"/>
                  <c:pt idx="0">
                    <c:v>1.1435977231177019</c:v>
                  </c:pt>
                  <c:pt idx="1">
                    <c:v>0.35695225737731184</c:v>
                  </c:pt>
                  <c:pt idx="2">
                    <c:v>0.34027618401986126</c:v>
                  </c:pt>
                  <c:pt idx="3">
                    <c:v>0</c:v>
                  </c:pt>
                  <c:pt idx="4">
                    <c:v>0.14320173925332716</c:v>
                  </c:pt>
                  <c:pt idx="5">
                    <c:v>0</c:v>
                  </c:pt>
                  <c:pt idx="6">
                    <c:v>0.16252685199673622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iii'!$BT$192:$BT$200</c:f>
              <c:numCache>
                <c:formatCode>0</c:formatCode>
                <c:ptCount val="9"/>
                <c:pt idx="0">
                  <c:v>1.4926914796159045</c:v>
                </c:pt>
                <c:pt idx="1">
                  <c:v>0.474382872389564</c:v>
                </c:pt>
                <c:pt idx="2">
                  <c:v>0.55251267739315812</c:v>
                </c:pt>
                <c:pt idx="3">
                  <c:v>0</c:v>
                </c:pt>
                <c:pt idx="4">
                  <c:v>0.27633709587011923</c:v>
                </c:pt>
                <c:pt idx="5">
                  <c:v>0</c:v>
                </c:pt>
                <c:pt idx="6">
                  <c:v>0.32009608610214657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8-44F9-85D5-D6EA05BF7935}"/>
            </c:ext>
          </c:extLst>
        </c:ser>
        <c:ser>
          <c:idx val="61"/>
          <c:order val="21"/>
          <c:tx>
            <c:strRef>
              <c:f>'Figures iii'!$BW$191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iii'!$BW$192:$BW$200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8-44F9-85D5-D6EA05BF7935}"/>
            </c:ext>
          </c:extLst>
        </c:ser>
        <c:ser>
          <c:idx val="64"/>
          <c:order val="22"/>
          <c:tx>
            <c:strRef>
              <c:f>'Figures iii'!$BZ$191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iii'!$CB$192:$CB$200</c:f>
                <c:numCache>
                  <c:formatCode>General</c:formatCode>
                  <c:ptCount val="9"/>
                  <c:pt idx="0">
                    <c:v>20.121003733618714</c:v>
                  </c:pt>
                  <c:pt idx="1">
                    <c:v>13.51539863597236</c:v>
                  </c:pt>
                  <c:pt idx="2">
                    <c:v>5.4594216803134437</c:v>
                  </c:pt>
                  <c:pt idx="3">
                    <c:v>0</c:v>
                  </c:pt>
                  <c:pt idx="4">
                    <c:v>7.4309938770316677</c:v>
                  </c:pt>
                  <c:pt idx="5">
                    <c:v>15.47462937935842</c:v>
                  </c:pt>
                  <c:pt idx="6">
                    <c:v>6.4997801268176367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iii'!$CA$192:$CA$200</c:f>
                <c:numCache>
                  <c:formatCode>General</c:formatCode>
                  <c:ptCount val="9"/>
                  <c:pt idx="0">
                    <c:v>14.330054447476659</c:v>
                  </c:pt>
                  <c:pt idx="1">
                    <c:v>12.953598364281802</c:v>
                  </c:pt>
                  <c:pt idx="2">
                    <c:v>4.2983985754322731</c:v>
                  </c:pt>
                  <c:pt idx="3">
                    <c:v>0</c:v>
                  </c:pt>
                  <c:pt idx="4">
                    <c:v>6.4163900945603487</c:v>
                  </c:pt>
                  <c:pt idx="5">
                    <c:v>6.0344264075819201</c:v>
                  </c:pt>
                  <c:pt idx="6">
                    <c:v>5.5870135261482154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iii'!$BZ$192:$BZ$200</c:f>
              <c:numCache>
                <c:formatCode>0</c:formatCode>
                <c:ptCount val="9"/>
                <c:pt idx="0">
                  <c:v>29.22784686433576</c:v>
                </c:pt>
                <c:pt idx="1">
                  <c:v>46.014303514294021</c:v>
                </c:pt>
                <c:pt idx="2">
                  <c:v>16.281350183349851</c:v>
                </c:pt>
                <c:pt idx="3">
                  <c:v>0</c:v>
                </c:pt>
                <c:pt idx="4">
                  <c:v>28.375913641753449</c:v>
                </c:pt>
                <c:pt idx="5">
                  <c:v>8.922706723460438</c:v>
                </c:pt>
                <c:pt idx="6">
                  <c:v>25.88782181262793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98-44F9-85D5-D6EA05BF7935}"/>
            </c:ext>
          </c:extLst>
        </c:ser>
        <c:ser>
          <c:idx val="67"/>
          <c:order val="23"/>
          <c:tx>
            <c:strRef>
              <c:f>'Figures iii'!$CC$191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iii'!$CE$192:$CE$200</c:f>
                <c:numCache>
                  <c:formatCode>General</c:formatCode>
                  <c:ptCount val="9"/>
                  <c:pt idx="0">
                    <c:v>21.756122874957121</c:v>
                  </c:pt>
                  <c:pt idx="1">
                    <c:v>13.634118473290606</c:v>
                  </c:pt>
                  <c:pt idx="2">
                    <c:v>5.4751984385780084</c:v>
                  </c:pt>
                  <c:pt idx="3">
                    <c:v>0</c:v>
                  </c:pt>
                  <c:pt idx="4">
                    <c:v>7.4264551041944955</c:v>
                  </c:pt>
                  <c:pt idx="5">
                    <c:v>15.47462937935842</c:v>
                  </c:pt>
                  <c:pt idx="6">
                    <c:v>6.5037736475005588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iii'!$CD$192:$CD$200</c:f>
                <c:numCache>
                  <c:formatCode>General</c:formatCode>
                  <c:ptCount val="9"/>
                  <c:pt idx="0">
                    <c:v>17.574456324436035</c:v>
                  </c:pt>
                  <c:pt idx="1">
                    <c:v>13.182963173147847</c:v>
                  </c:pt>
                  <c:pt idx="2">
                    <c:v>4.3255463052735958</c:v>
                  </c:pt>
                  <c:pt idx="3">
                    <c:v>0</c:v>
                  </c:pt>
                  <c:pt idx="4">
                    <c:v>6.4172297625178238</c:v>
                  </c:pt>
                  <c:pt idx="5">
                    <c:v>6.0344264075819201</c:v>
                  </c:pt>
                  <c:pt idx="6">
                    <c:v>5.5983756899504193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iii'!$CC$192:$CC$200</c:f>
              <c:numCache>
                <c:formatCode>0</c:formatCode>
                <c:ptCount val="9"/>
                <c:pt idx="0">
                  <c:v>37.221992302877133</c:v>
                </c:pt>
                <c:pt idx="1">
                  <c:v>46.874670363335909</c:v>
                </c:pt>
                <c:pt idx="2">
                  <c:v>16.522858231791695</c:v>
                </c:pt>
                <c:pt idx="3">
                  <c:v>0</c:v>
                </c:pt>
                <c:pt idx="4">
                  <c:v>28.447490896374312</c:v>
                </c:pt>
                <c:pt idx="5">
                  <c:v>8.922706723460438</c:v>
                </c:pt>
                <c:pt idx="6">
                  <c:v>26.049224193532815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4F9-85D5-D6EA05BF7935}"/>
            </c:ext>
          </c:extLst>
        </c:ser>
        <c:ser>
          <c:idx val="70"/>
          <c:order val="24"/>
          <c:tx>
            <c:strRef>
              <c:f>'Figures iii'!$CF$191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iii'!$CF$192:$CF$200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98-44F9-85D5-D6EA05BF7935}"/>
            </c:ext>
          </c:extLst>
        </c:ser>
        <c:ser>
          <c:idx val="73"/>
          <c:order val="25"/>
          <c:tx>
            <c:strRef>
              <c:f>'Figures iii'!$CI$191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iii'!$CK$192:$CK$200</c:f>
                <c:numCache>
                  <c:formatCode>General</c:formatCode>
                  <c:ptCount val="9"/>
                  <c:pt idx="0">
                    <c:v>12.300764631314292</c:v>
                  </c:pt>
                  <c:pt idx="1">
                    <c:v>7.2020781032235153</c:v>
                  </c:pt>
                  <c:pt idx="2">
                    <c:v>3.4654230675247186</c:v>
                  </c:pt>
                  <c:pt idx="3">
                    <c:v>0</c:v>
                  </c:pt>
                  <c:pt idx="4">
                    <c:v>1.5833427365667472</c:v>
                  </c:pt>
                  <c:pt idx="5">
                    <c:v>5.6022588546849263</c:v>
                  </c:pt>
                  <c:pt idx="6">
                    <c:v>1.608025752732587</c:v>
                  </c:pt>
                  <c:pt idx="7">
                    <c:v>26.449420973241033</c:v>
                  </c:pt>
                </c:numCache>
              </c:numRef>
            </c:plus>
            <c:minus>
              <c:numRef>
                <c:f>'Figures iii'!$CJ$192:$CJ$200</c:f>
                <c:numCache>
                  <c:formatCode>General</c:formatCode>
                  <c:ptCount val="9"/>
                  <c:pt idx="0">
                    <c:v>6.2121999942053403</c:v>
                  </c:pt>
                  <c:pt idx="1">
                    <c:v>4.8786219177180765</c:v>
                  </c:pt>
                  <c:pt idx="2">
                    <c:v>2.0521473029916817</c:v>
                  </c:pt>
                  <c:pt idx="3">
                    <c:v>0</c:v>
                  </c:pt>
                  <c:pt idx="4">
                    <c:v>1.1771928067225264</c:v>
                  </c:pt>
                  <c:pt idx="5">
                    <c:v>1.5837969485634709</c:v>
                  </c:pt>
                  <c:pt idx="6">
                    <c:v>1.2083496344888438</c:v>
                  </c:pt>
                  <c:pt idx="7">
                    <c:v>13.963791504946688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iii'!$CI$192:$CI$200</c:f>
              <c:numCache>
                <c:formatCode>0</c:formatCode>
                <c:ptCount val="9"/>
                <c:pt idx="0">
                  <c:v>10.999443079337782</c:v>
                </c:pt>
                <c:pt idx="1">
                  <c:v>12.885559089958695</c:v>
                </c:pt>
                <c:pt idx="2">
                  <c:v>4.7793990062667371</c:v>
                </c:pt>
                <c:pt idx="3">
                  <c:v>0</c:v>
                </c:pt>
                <c:pt idx="4">
                  <c:v>4.3790261262116008</c:v>
                </c:pt>
                <c:pt idx="5">
                  <c:v>2.1592893238244799</c:v>
                </c:pt>
                <c:pt idx="6">
                  <c:v>4.6257861765807418</c:v>
                </c:pt>
                <c:pt idx="7">
                  <c:v>21.485817740618948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8-44F9-85D5-D6EA05BF7935}"/>
            </c:ext>
          </c:extLst>
        </c:ser>
        <c:ser>
          <c:idx val="76"/>
          <c:order val="26"/>
          <c:tx>
            <c:strRef>
              <c:f>'Figures iii'!$CL$191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iii'!$CN$192:$CN$200</c:f>
                <c:numCache>
                  <c:formatCode>General</c:formatCode>
                  <c:ptCount val="9"/>
                  <c:pt idx="0">
                    <c:v>16.823145052863506</c:v>
                  </c:pt>
                  <c:pt idx="1">
                    <c:v>14.738543753943084</c:v>
                  </c:pt>
                  <c:pt idx="2">
                    <c:v>2.364223421610621</c:v>
                  </c:pt>
                  <c:pt idx="3">
                    <c:v>0</c:v>
                  </c:pt>
                  <c:pt idx="4">
                    <c:v>6.1146378456408037</c:v>
                  </c:pt>
                  <c:pt idx="5">
                    <c:v>12.994408243960244</c:v>
                  </c:pt>
                  <c:pt idx="6">
                    <c:v>5.0553950048887195</c:v>
                  </c:pt>
                  <c:pt idx="7">
                    <c:v>20.962842143655735</c:v>
                  </c:pt>
                </c:numCache>
              </c:numRef>
            </c:plus>
            <c:minus>
              <c:numRef>
                <c:f>'Figures iii'!$CM$192:$CM$200</c:f>
                <c:numCache>
                  <c:formatCode>General</c:formatCode>
                  <c:ptCount val="9"/>
                  <c:pt idx="0">
                    <c:v>9.9738342771481143</c:v>
                  </c:pt>
                  <c:pt idx="1">
                    <c:v>12.550212921851621</c:v>
                  </c:pt>
                  <c:pt idx="2">
                    <c:v>1.8615381677687575</c:v>
                  </c:pt>
                  <c:pt idx="3">
                    <c:v>0</c:v>
                  </c:pt>
                  <c:pt idx="4">
                    <c:v>5.2676281096123176</c:v>
                  </c:pt>
                  <c:pt idx="5">
                    <c:v>4.7465492767676558</c:v>
                  </c:pt>
                  <c:pt idx="6">
                    <c:v>4.3264337822075554</c:v>
                  </c:pt>
                  <c:pt idx="7">
                    <c:v>13.88522915893026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iii'!$CL$192:$CL$200</c:f>
              <c:numCache>
                <c:formatCode>0</c:formatCode>
                <c:ptCount val="9"/>
                <c:pt idx="0">
                  <c:v>18.818733423630636</c:v>
                </c:pt>
                <c:pt idx="1">
                  <c:v>36.318912461319933</c:v>
                </c:pt>
                <c:pt idx="2">
                  <c:v>7.9944228041923981</c:v>
                </c:pt>
                <c:pt idx="3">
                  <c:v>0</c:v>
                </c:pt>
                <c:pt idx="4">
                  <c:v>25.209571088007941</c:v>
                </c:pt>
                <c:pt idx="5">
                  <c:v>6.922002410477937</c:v>
                </c:pt>
                <c:pt idx="6">
                  <c:v>21.692475715186703</c:v>
                </c:pt>
                <c:pt idx="7">
                  <c:v>26.385377715616308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98-44F9-85D5-D6EA05BF7935}"/>
            </c:ext>
          </c:extLst>
        </c:ser>
        <c:ser>
          <c:idx val="79"/>
          <c:order val="27"/>
          <c:tx>
            <c:strRef>
              <c:f>'Figures iii'!$CO$191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iii'!$CQ$192:$CQ$200</c:f>
                <c:numCache>
                  <c:formatCode>General</c:formatCode>
                  <c:ptCount val="9"/>
                  <c:pt idx="0">
                    <c:v>16.986649103641028</c:v>
                  </c:pt>
                  <c:pt idx="1">
                    <c:v>7.0002687094038851</c:v>
                  </c:pt>
                  <c:pt idx="2">
                    <c:v>6.049106662296305</c:v>
                  </c:pt>
                  <c:pt idx="3">
                    <c:v>0</c:v>
                  </c:pt>
                  <c:pt idx="4">
                    <c:v>3.2257012374768461</c:v>
                  </c:pt>
                  <c:pt idx="5">
                    <c:v>6.1860284037223963</c:v>
                  </c:pt>
                  <c:pt idx="6">
                    <c:v>3.1456540287756578</c:v>
                  </c:pt>
                  <c:pt idx="7">
                    <c:v>18.910559981648351</c:v>
                  </c:pt>
                </c:numCache>
              </c:numRef>
            </c:plus>
            <c:minus>
              <c:numRef>
                <c:f>'Figures iii'!$CP$192:$CP$200</c:f>
                <c:numCache>
                  <c:formatCode>General</c:formatCode>
                  <c:ptCount val="9"/>
                  <c:pt idx="0">
                    <c:v>9.0685736761383282</c:v>
                  </c:pt>
                  <c:pt idx="1">
                    <c:v>5.0500680056379856</c:v>
                  </c:pt>
                  <c:pt idx="2">
                    <c:v>4.1112347077197224</c:v>
                  </c:pt>
                  <c:pt idx="3">
                    <c:v>0</c:v>
                  </c:pt>
                  <c:pt idx="4">
                    <c:v>2.4395587503670031</c:v>
                  </c:pt>
                  <c:pt idx="5">
                    <c:v>2.1378634588229684</c:v>
                  </c:pt>
                  <c:pt idx="6">
                    <c:v>2.4125485270196494</c:v>
                  </c:pt>
                  <c:pt idx="7">
                    <c:v>10.787320461401524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iii'!$CO$192:$CO$200</c:f>
              <c:numCache>
                <c:formatCode>0</c:formatCode>
                <c:ptCount val="9"/>
                <c:pt idx="0">
                  <c:v>15.803254492010566</c:v>
                </c:pt>
                <c:pt idx="1">
                  <c:v>14.942711539069231</c:v>
                </c:pt>
                <c:pt idx="2">
                  <c:v>11.212631808957196</c:v>
                </c:pt>
                <c:pt idx="3">
                  <c:v>0</c:v>
                </c:pt>
                <c:pt idx="4">
                  <c:v>9.0178441747791105</c:v>
                </c:pt>
                <c:pt idx="5">
                  <c:v>3.1602720707262222</c:v>
                </c:pt>
                <c:pt idx="6">
                  <c:v>9.2915344657646397</c:v>
                </c:pt>
                <c:pt idx="7">
                  <c:v>19.160359075655411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8-44F9-85D5-D6EA05BF7935}"/>
            </c:ext>
          </c:extLst>
        </c:ser>
        <c:ser>
          <c:idx val="82"/>
          <c:order val="28"/>
          <c:tx>
            <c:strRef>
              <c:f>'Figures iii'!$CR$191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iii'!$CT$192:$CT$200</c:f>
                <c:numCache>
                  <c:formatCode>General</c:formatCode>
                  <c:ptCount val="9"/>
                  <c:pt idx="0">
                    <c:v>19.464615878552721</c:v>
                  </c:pt>
                  <c:pt idx="1">
                    <c:v>4.262163524167125</c:v>
                  </c:pt>
                  <c:pt idx="2">
                    <c:v>1.0785655637902078</c:v>
                  </c:pt>
                  <c:pt idx="3">
                    <c:v>0</c:v>
                  </c:pt>
                  <c:pt idx="4">
                    <c:v>0.15723452899076595</c:v>
                  </c:pt>
                  <c:pt idx="5">
                    <c:v>0</c:v>
                  </c:pt>
                  <c:pt idx="6">
                    <c:v>0.19805379152385816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iii'!$CS$192:$CS$200</c:f>
                <c:numCache>
                  <c:formatCode>General</c:formatCode>
                  <c:ptCount val="9"/>
                  <c:pt idx="0">
                    <c:v>6.0387222330183681</c:v>
                  </c:pt>
                  <c:pt idx="1">
                    <c:v>1.4883986925659918</c:v>
                  </c:pt>
                  <c:pt idx="2">
                    <c:v>0.24829306697941764</c:v>
                  </c:pt>
                  <c:pt idx="3">
                    <c:v>0</c:v>
                  </c:pt>
                  <c:pt idx="4">
                    <c:v>7.2949549766229957E-2</c:v>
                  </c:pt>
                  <c:pt idx="5">
                    <c:v>0</c:v>
                  </c:pt>
                  <c:pt idx="6">
                    <c:v>0.11351607530704544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iii'!$CR$192:$CR$200</c:f>
              <c:numCache>
                <c:formatCode>0</c:formatCode>
                <c:ptCount val="9"/>
                <c:pt idx="0">
                  <c:v>7.9941454385413735</c:v>
                </c:pt>
                <c:pt idx="1">
                  <c:v>2.2347919133891829</c:v>
                </c:pt>
                <c:pt idx="2">
                  <c:v>0.32150478883285211</c:v>
                </c:pt>
                <c:pt idx="3">
                  <c:v>0</c:v>
                </c:pt>
                <c:pt idx="4">
                  <c:v>0.13590296472110203</c:v>
                </c:pt>
                <c:pt idx="5">
                  <c:v>0</c:v>
                </c:pt>
                <c:pt idx="6">
                  <c:v>0.26523663360588495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8-44F9-85D5-D6EA05B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A-469C-9250-E0069E9FBAE8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A-469C-9250-E0069E9FBAE8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6A-469C-9250-E0069E9FBAE8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6A-469C-9250-E0069E9FBAE8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6A-469C-9250-E0069E9FBAE8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56A-469C-9250-E0069E9FBAE8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56A-469C-9250-E0069E9FBAE8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56A-469C-9250-E0069E9FBAE8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56A-469C-9250-E0069E9FBAE8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56A-469C-9250-E0069E9FBAE8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56A-469C-9250-E0069E9FBAE8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56A-469C-9250-E0069E9FBAE8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56A-469C-9250-E0069E9FBAE8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56A-469C-9250-E0069E9FBAE8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56A-469C-9250-E0069E9FBAE8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56A-469C-9250-E0069E9FBAE8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56A-469C-9250-E0069E9FBAE8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56A-469C-9250-E0069E9FBAE8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056A-469C-9250-E0069E9FBAE8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056A-469C-9250-E0069E9FBAE8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056A-469C-9250-E0069E9FBAE8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056A-469C-9250-E0069E9FBAE8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056A-469C-9250-E0069E9FBAE8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056A-469C-9250-E0069E9FBAE8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056A-469C-9250-E0069E9FBAE8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056A-469C-9250-E0069E9FBAE8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056A-469C-9250-E0069E9FBAE8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056A-469C-9250-E0069E9FBAE8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056A-469C-9250-E0069E9F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iii'!$O$191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iii'!$Q$192:$Q$200</c15:sqref>
                    </c15:fullRef>
                  </c:ext>
                </c:extLst>
                <c:f>('Figures iii'!$Q$192:$Q$194,'Figures iii'!$Q$196:$Q$198)</c:f>
                <c:numCache>
                  <c:formatCode>General</c:formatCode>
                  <c:ptCount val="6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2.0984484663772918</c:v>
                  </c:pt>
                  <c:pt idx="4">
                    <c:v>7.5278070397981622</c:v>
                  </c:pt>
                  <c:pt idx="5">
                    <c:v>1.6947460579311127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iii'!$P$192:$P$200</c15:sqref>
                    </c15:fullRef>
                  </c:ext>
                </c:extLst>
                <c:f>('Figures iii'!$P$192:$P$194,'Figures iii'!$P$196:$P$198)</c:f>
                <c:numCache>
                  <c:formatCode>General</c:formatCode>
                  <c:ptCount val="6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2.6068494911063453</c:v>
                  </c:pt>
                  <c:pt idx="4">
                    <c:v>13.426933150356504</c:v>
                  </c:pt>
                  <c:pt idx="5">
                    <c:v>2.0368578863264446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iii'!$K$192:$K$200</c15:sqref>
                  </c15:fullRef>
                </c:ext>
              </c:extLst>
              <c:f>('Figures iii'!$K$192:$K$194,'Figures iii'!$K$196:$K$198)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iii'!$O$192:$O$200</c15:sqref>
                  </c15:fullRef>
                </c:ext>
              </c:extLst>
              <c:f>('Figures iii'!$O$192:$O$194,'Figures iii'!$O$196:$O$198)</c:f>
              <c:numCache>
                <c:formatCode>0</c:formatCode>
                <c:ptCount val="6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90.384759756354271</c:v>
                </c:pt>
                <c:pt idx="4">
                  <c:v>85.720301280685234</c:v>
                </c:pt>
                <c:pt idx="5">
                  <c:v>90.917808152202596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20E-45C6-AB12-AD85D67F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iii'!$L$191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iii'!$N$192:$N$200</c15:sqref>
                          </c15:fullRef>
                          <c15:formulaRef>
                            <c15:sqref>('Figures iii'!$N$192:$N$194,'Figures iii'!$N$196:$N$198)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iii'!$M$192:$M$200</c15:sqref>
                          </c15:fullRef>
                          <c15:formulaRef>
                            <c15:sqref>('Figures iii'!$M$192:$M$194,'Figures iii'!$M$196:$M$198)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iii'!$L$192:$L$200</c15:sqref>
                        </c15:fullRef>
                        <c15:formulaRef>
                          <c15:sqref>('Figures iii'!$L$192:$L$194,'Figures iii'!$L$196:$L$198)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E-45C6-AB12-AD85D67FDF3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iii'!$R$191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iii'!$T$192:$T$200</c15:sqref>
                          </c15:fullRef>
                          <c15:formulaRef>
                            <c15:sqref>('Figures iii'!$T$192:$T$194,'Figures iii'!$T$196:$T$198)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11.592170191088755</c:v>
                        </c:pt>
                        <c:pt idx="1">
                          <c:v>10.466323653905349</c:v>
                        </c:pt>
                        <c:pt idx="2">
                          <c:v>2.6458689882796875</c:v>
                        </c:pt>
                        <c:pt idx="3">
                          <c:v>2.1309400031704371</c:v>
                        </c:pt>
                        <c:pt idx="4">
                          <c:v>7.2161925612858795</c:v>
                        </c:pt>
                        <c:pt idx="5">
                          <c:v>1.8658768508961288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iii'!$S$192:$S$200</c15:sqref>
                          </c15:fullRef>
                          <c15:formulaRef>
                            <c15:sqref>('Figures iii'!$S$192:$S$194,'Figures iii'!$S$196:$S$198)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18.793094499007822</c:v>
                        </c:pt>
                        <c:pt idx="1">
                          <c:v>13.808630622834819</c:v>
                        </c:pt>
                        <c:pt idx="2">
                          <c:v>3.972339928384514</c:v>
                        </c:pt>
                        <c:pt idx="3">
                          <c:v>2.585050713085522</c:v>
                        </c:pt>
                        <c:pt idx="4">
                          <c:v>11.527008764848233</c:v>
                        </c:pt>
                        <c:pt idx="5">
                          <c:v>2.1939013530617046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iii'!$R$192:$R$200</c15:sqref>
                        </c15:fullRef>
                        <c15:formulaRef>
                          <c15:sqref>('Figures iii'!$R$192:$R$194,'Figures iii'!$R$196:$R$198)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78.18687560604279</c:v>
                      </c:pt>
                      <c:pt idx="1">
                        <c:v>72.863249070039132</c:v>
                      </c:pt>
                      <c:pt idx="2">
                        <c:v>92.700426622362983</c:v>
                      </c:pt>
                      <c:pt idx="3">
                        <c:v>89.319955539206561</c:v>
                      </c:pt>
                      <c:pt idx="4">
                        <c:v>84.298233780415913</c:v>
                      </c:pt>
                      <c:pt idx="5">
                        <c:v>89.05442616979019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E-45C6-AB12-AD85D67FDF37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iii'!$U$191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iii'!$W$192:$W$200</c15:sqref>
                          </c15:fullRef>
                          <c15:formulaRef>
                            <c15:sqref>('Figures iii'!$W$192:$W$194,'Figures iii'!$W$196:$W$198)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6.7059824714097864</c:v>
                        </c:pt>
                        <c:pt idx="2">
                          <c:v>5.4591800645543671</c:v>
                        </c:pt>
                        <c:pt idx="3">
                          <c:v>1.3919912231535072</c:v>
                        </c:pt>
                        <c:pt idx="4">
                          <c:v>3.0019630462816527</c:v>
                        </c:pt>
                        <c:pt idx="5">
                          <c:v>1.6728457656814264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iii'!$V$192:$V$200</c15:sqref>
                          </c15:fullRef>
                          <c15:formulaRef>
                            <c15:sqref>('Figures iii'!$V$192:$V$194,'Figures iii'!$V$196:$V$198)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3.5540770820911036</c:v>
                        </c:pt>
                        <c:pt idx="2">
                          <c:v>4.64189236587751</c:v>
                        </c:pt>
                        <c:pt idx="3">
                          <c:v>1.0666831574127547</c:v>
                        </c:pt>
                        <c:pt idx="4">
                          <c:v>0.83682167715604316</c:v>
                        </c:pt>
                        <c:pt idx="5">
                          <c:v>1.3784313206845376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iii'!$U$192:$U$200</c15:sqref>
                        </c15:fullRef>
                        <c15:formulaRef>
                          <c15:sqref>('Figures iii'!$U$192:$U$194,'Figures iii'!$U$196:$U$198)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6.9930897937563508</c:v>
                      </c:pt>
                      <c:pt idx="2">
                        <c:v>22.172633938996476</c:v>
                      </c:pt>
                      <c:pt idx="3">
                        <c:v>4.3564317766843956</c:v>
                      </c:pt>
                      <c:pt idx="4">
                        <c:v>1.1467911288645039</c:v>
                      </c:pt>
                      <c:pt idx="5">
                        <c:v>7.2224557811563024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E-45C6-AB12-AD85D67FDF37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iii'!$X$191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iii'!$X$192:$X$200</c15:sqref>
                        </c15:fullRef>
                        <c15:formulaRef>
                          <c15:sqref>('Figures iii'!$X$192:$X$194,'Figures iii'!$X$196:$X$198)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2.3625355318285957</c:v>
                      </c:pt>
                      <c:pt idx="1">
                        <c:v>0.1200043105121716</c:v>
                      </c:pt>
                      <c:pt idx="2">
                        <c:v>12.087619647764415</c:v>
                      </c:pt>
                      <c:pt idx="3">
                        <c:v>1.4868835340086297</c:v>
                      </c:pt>
                      <c:pt idx="4">
                        <c:v>1.4819311036740919</c:v>
                      </c:pt>
                      <c:pt idx="5">
                        <c:v>3.2105951946162365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E-45C6-AB12-AD85D67FDF37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iii'!$AA$191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iii'!$AA$192:$AA$200</c15:sqref>
                        </c15:fullRef>
                        <c15:formulaRef>
                          <c15:sqref>('Figures iii'!$AA$192:$AA$194,'Figures iii'!$AA$196:$AA$198)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6.0667763805869619</c:v>
                      </c:pt>
                      <c:pt idx="2">
                        <c:v>43.820145300946436</c:v>
                      </c:pt>
                      <c:pt idx="3">
                        <c:v>13.692683934031159</c:v>
                      </c:pt>
                      <c:pt idx="4">
                        <c:v>5.3879672793123277</c:v>
                      </c:pt>
                      <c:pt idx="5">
                        <c:v>17.968881508763122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E-45C6-AB12-AD85D67FDF37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iii'!$AD$191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iii'!$AD$192:$AD$200</c15:sqref>
                        </c15:fullRef>
                        <c15:formulaRef>
                          <c15:sqref>('Figures iii'!$AD$192:$AD$194,'Figures iii'!$AD$196:$AD$198)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4.6262357500785223</c:v>
                      </c:pt>
                      <c:pt idx="3">
                        <c:v>0.23148309025312702</c:v>
                      </c:pt>
                      <c:pt idx="4">
                        <c:v>0</c:v>
                      </c:pt>
                      <c:pt idx="5">
                        <c:v>0.94150990540832757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0E-45C6-AB12-AD85D67FDF37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iii'!$AG$191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iii'!$AG$192:$AG$200</c15:sqref>
                        </c15:fullRef>
                        <c15:formulaRef>
                          <c15:sqref>('Figures iii'!$AG$192:$AG$194,'Figures iii'!$AG$196:$AG$198)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0.24150804844184351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4.0149621569864832E-2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0E-45C6-AB12-AD85D67FDF37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iii'!$AJ$191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iii'!$AL$192:$AL$200</c15:sqref>
                          </c15:fullRef>
                          <c15:formulaRef>
                            <c15:sqref>('Figures iii'!$AL$192:$AL$194,'Figures iii'!$AL$196:$AL$198)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20.847185454244027</c:v>
                        </c:pt>
                        <c:pt idx="1">
                          <c:v>9.8257971781424089</c:v>
                        </c:pt>
                        <c:pt idx="2">
                          <c:v>3.2002682086500727</c:v>
                        </c:pt>
                        <c:pt idx="3">
                          <c:v>2.2181952638016753</c:v>
                        </c:pt>
                        <c:pt idx="4">
                          <c:v>9.6243859715464026</c:v>
                        </c:pt>
                        <c:pt idx="5">
                          <c:v>2.0549855029132544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iii'!$AK$192:$AK$200</c15:sqref>
                          </c15:fullRef>
                          <c15:formulaRef>
                            <c15:sqref>('Figures iii'!$AK$192:$AK$194,'Figures iii'!$AK$196:$AK$198)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23.908389730814008</c:v>
                        </c:pt>
                        <c:pt idx="1">
                          <c:v>11.944328300246973</c:v>
                        </c:pt>
                        <c:pt idx="2">
                          <c:v>4.3282032724693522</c:v>
                        </c:pt>
                        <c:pt idx="3">
                          <c:v>2.5314451062120327</c:v>
                        </c:pt>
                        <c:pt idx="4">
                          <c:v>12.758624550680189</c:v>
                        </c:pt>
                        <c:pt idx="5">
                          <c:v>2.308080583841928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iii'!$AJ$192:$AJ$200</c15:sqref>
                        </c15:fullRef>
                        <c15:formulaRef>
                          <c15:sqref>('Figures iii'!$AJ$192:$AJ$194,'Figures iii'!$AJ$196:$AJ$198)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57.504294718468074</c:v>
                      </c:pt>
                      <c:pt idx="1">
                        <c:v>69.227300642825995</c:v>
                      </c:pt>
                      <c:pt idx="2">
                        <c:v>89.205655919008649</c:v>
                      </c:pt>
                      <c:pt idx="3">
                        <c:v>85.190464542823634</c:v>
                      </c:pt>
                      <c:pt idx="4">
                        <c:v>74.342897145855474</c:v>
                      </c:pt>
                      <c:pt idx="5">
                        <c:v>84.656332658708862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0E-45C6-AB12-AD85D67FDF37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iii'!$AM$191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iii'!$AM$192:$AM$200</c15:sqref>
                        </c15:fullRef>
                        <c15:formulaRef>
                          <c15:sqref>('Figures iii'!$AM$192:$AM$194,'Figures iii'!$AM$196:$AM$198)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8.856413429965837</c:v>
                      </c:pt>
                      <c:pt idx="2">
                        <c:v>19.339592640877829</c:v>
                      </c:pt>
                      <c:pt idx="3">
                        <c:v>9.7454202042483633</c:v>
                      </c:pt>
                      <c:pt idx="4">
                        <c:v>10.879260223303673</c:v>
                      </c:pt>
                      <c:pt idx="5">
                        <c:v>11.318796338241651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0E-45C6-AB12-AD85D67FDF37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iii'!$AP$191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iii'!$AP$192:$AP$200</c15:sqref>
                        </c15:fullRef>
                        <c15:formulaRef>
                          <c15:sqref>('Figures iii'!$AP$192:$AP$194,'Figures iii'!$AP$196:$AP$198)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0.91998692847894503</c:v>
                      </c:pt>
                      <c:pt idx="2">
                        <c:v>2.3684417508684357</c:v>
                      </c:pt>
                      <c:pt idx="3">
                        <c:v>3.4843957034555508</c:v>
                      </c:pt>
                      <c:pt idx="4">
                        <c:v>2.7130073956257705</c:v>
                      </c:pt>
                      <c:pt idx="5">
                        <c:v>3.159801350454007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0E-45C6-AB12-AD85D67FDF37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iii'!$AS$191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iii'!$AS$192:$AS$200</c15:sqref>
                        </c15:fullRef>
                        <c15:formulaRef>
                          <c15:sqref>('Figures iii'!$AS$192:$AS$194,'Figures iii'!$AS$196:$AS$198)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7.9364265014868911</c:v>
                      </c:pt>
                      <c:pt idx="2">
                        <c:v>17.106140620231653</c:v>
                      </c:pt>
                      <c:pt idx="3">
                        <c:v>6.9384708199463825</c:v>
                      </c:pt>
                      <c:pt idx="4">
                        <c:v>8.4545871508297061</c:v>
                      </c:pt>
                      <c:pt idx="5">
                        <c:v>8.7011412253614271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0E-45C6-AB12-AD85D67FDF37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iii'!$AV$191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iii'!$AX$192:$AX$200</c15:sqref>
                          </c15:fullRef>
                          <c15:formulaRef>
                            <c15:sqref>('Figures iii'!$AX$192:$AX$194,'Figures iii'!$AX$196:$AX$198)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25.054106393263972</c:v>
                        </c:pt>
                        <c:pt idx="1">
                          <c:v>15.24022882310414</c:v>
                        </c:pt>
                        <c:pt idx="2">
                          <c:v>3.8547316140846277</c:v>
                        </c:pt>
                        <c:pt idx="3">
                          <c:v>3.0418320930002949</c:v>
                        </c:pt>
                        <c:pt idx="4">
                          <c:v>6.9049406219541112</c:v>
                        </c:pt>
                        <c:pt idx="5">
                          <c:v>2.6533955727781375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iii'!$AW$192:$AW$200</c15:sqref>
                          </c15:fullRef>
                          <c15:formulaRef>
                            <c15:sqref>('Figures iii'!$AW$192:$AW$194,'Figures iii'!$AW$196:$AW$198)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20.413352624450525</c:v>
                        </c:pt>
                        <c:pt idx="1">
                          <c:v>16.167923691715195</c:v>
                        </c:pt>
                        <c:pt idx="2">
                          <c:v>5.1703614453284672</c:v>
                        </c:pt>
                        <c:pt idx="3">
                          <c:v>3.3435300014129865</c:v>
                        </c:pt>
                        <c:pt idx="4">
                          <c:v>7.4141631543278805</c:v>
                        </c:pt>
                        <c:pt idx="5">
                          <c:v>2.881798049716437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iii'!$AV$192:$AV$200</c15:sqref>
                        </c15:fullRef>
                        <c15:formulaRef>
                          <c15:sqref>('Figures iii'!$AV$192:$AV$194,'Figures iii'!$AV$196:$AV$198)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39.187963170562377</c:v>
                      </c:pt>
                      <c:pt idx="1">
                        <c:v>54.665218988904805</c:v>
                      </c:pt>
                      <c:pt idx="2">
                        <c:v>87.095607392098856</c:v>
                      </c:pt>
                      <c:pt idx="3">
                        <c:v>76.591950655101243</c:v>
                      </c:pt>
                      <c:pt idx="4">
                        <c:v>61.747240333706998</c:v>
                      </c:pt>
                      <c:pt idx="5">
                        <c:v>76.694709461562084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0E-45C6-AB12-AD85D67FDF37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iii'!$AY$191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iii'!$BA$192:$BA$200</c15:sqref>
                          </c15:fullRef>
                          <c15:formulaRef>
                            <c15:sqref>('Figures iii'!$BA$192:$BA$194,'Figures iii'!$BA$196:$BA$198)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15.858792800908176</c:v>
                        </c:pt>
                        <c:pt idx="1">
                          <c:v>10.998315496255586</c:v>
                        </c:pt>
                        <c:pt idx="2">
                          <c:v>5.6824637394413884</c:v>
                        </c:pt>
                        <c:pt idx="3">
                          <c:v>3.2621966932541184</c:v>
                        </c:pt>
                        <c:pt idx="4">
                          <c:v>14.593775369251041</c:v>
                        </c:pt>
                        <c:pt idx="5">
                          <c:v>2.9842089785613979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iii'!$AZ$192:$AZ$200</c15:sqref>
                          </c15:fullRef>
                          <c15:formulaRef>
                            <c15:sqref>('Figures iii'!$AZ$192:$AZ$194,'Figures iii'!$AZ$196:$AZ$198)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20.756359840038797</c:v>
                        </c:pt>
                        <c:pt idx="1">
                          <c:v>9.0646138683719464</c:v>
                        </c:pt>
                        <c:pt idx="2">
                          <c:v>6.3488335983950606</c:v>
                        </c:pt>
                        <c:pt idx="3">
                          <c:v>3.279045963494454</c:v>
                        </c:pt>
                        <c:pt idx="4">
                          <c:v>15.014878498015129</c:v>
                        </c:pt>
                        <c:pt idx="5">
                          <c:v>3.0152598129769999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iii'!$AY$192:$AY$200</c15:sqref>
                        </c15:fullRef>
                        <c15:formulaRef>
                          <c15:sqref>('Figures iii'!$AY$192:$AY$194,'Figures iii'!$AY$196:$AY$198)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66.558419250927145</c:v>
                      </c:pt>
                      <c:pt idx="1">
                        <c:v>29.736863282987848</c:v>
                      </c:pt>
                      <c:pt idx="2">
                        <c:v>69.556364390088405</c:v>
                      </c:pt>
                      <c:pt idx="3">
                        <c:v>51.965900636859217</c:v>
                      </c:pt>
                      <c:pt idx="4">
                        <c:v>52.396679746870213</c:v>
                      </c:pt>
                      <c:pt idx="5">
                        <c:v>54.281861143989055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0E-45C6-AB12-AD85D67FDF37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iii'!$BB$191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iii'!$BD$192:$BD$200</c15:sqref>
                          </c15:fullRef>
                          <c15:formulaRef>
                            <c15:sqref>('Figures iii'!$BD$192:$BD$194,'Figures iii'!$BD$196:$BD$198)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6.0515025172695101</c:v>
                        </c:pt>
                        <c:pt idx="2">
                          <c:v>6.3601530421662957</c:v>
                        </c:pt>
                        <c:pt idx="3">
                          <c:v>2.1296425916904553</c:v>
                        </c:pt>
                        <c:pt idx="4">
                          <c:v>9.6358079934440077</c:v>
                        </c:pt>
                        <c:pt idx="5">
                          <c:v>3.0993667737444639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iii'!$BC$192:$BC$200</c15:sqref>
                          </c15:fullRef>
                          <c15:formulaRef>
                            <c15:sqref>('Figures iii'!$BC$192:$BC$194,'Figures iii'!$BC$196:$BC$198)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3.6038400502849885</c:v>
                        </c:pt>
                        <c:pt idx="2">
                          <c:v>6.5017364747095172</c:v>
                        </c:pt>
                        <c:pt idx="3">
                          <c:v>1.9236246479115096</c:v>
                        </c:pt>
                        <c:pt idx="4">
                          <c:v>3.9954627973330989</c:v>
                        </c:pt>
                        <c:pt idx="5">
                          <c:v>2.8073718561528693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iii'!$BB$192:$BB$200</c15:sqref>
                        </c15:fullRef>
                        <c15:formulaRef>
                          <c15:sqref>('Figures iii'!$BB$192:$BB$194,'Figures iii'!$BB$196:$BB$198)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8.1223147733659715</c:v>
                      </c:pt>
                      <c:pt idx="2">
                        <c:v>54.248914266541661</c:v>
                      </c:pt>
                      <c:pt idx="3">
                        <c:v>16.075852387625581</c:v>
                      </c:pt>
                      <c:pt idx="4">
                        <c:v>6.3619807593565474</c:v>
                      </c:pt>
                      <c:pt idx="5">
                        <c:v>21.592503298480015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0E-45C6-AB12-AD85D67FDF37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iii'!$BE$191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iii'!$BG$192:$BG$200</c15:sqref>
                          </c15:fullRef>
                          <c15:formulaRef>
                            <c15:sqref>('Figures iii'!$BG$192:$BG$194,'Figures iii'!$BG$196:$BG$198)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18.633328619441421</c:v>
                        </c:pt>
                        <c:pt idx="1">
                          <c:v>10.318063273927276</c:v>
                        </c:pt>
                        <c:pt idx="2">
                          <c:v>5.702818605911709</c:v>
                        </c:pt>
                        <c:pt idx="3">
                          <c:v>2.9844621123824382</c:v>
                        </c:pt>
                        <c:pt idx="4">
                          <c:v>8.6530215530152077</c:v>
                        </c:pt>
                        <c:pt idx="5">
                          <c:v>2.8867872978674498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iii'!$BF$192:$BF$200</c15:sqref>
                          </c15:fullRef>
                          <c15:formulaRef>
                            <c15:sqref>('Figures iii'!$BF$192:$BF$194,'Figures iii'!$BF$196:$BF$198)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11.598126324206733</c:v>
                        </c:pt>
                        <c:pt idx="1">
                          <c:v>7.0678899183578174</c:v>
                        </c:pt>
                        <c:pt idx="2">
                          <c:v>4.9865239515522788</c:v>
                        </c:pt>
                        <c:pt idx="3">
                          <c:v>2.9006642590632339</c:v>
                        </c:pt>
                        <c:pt idx="4">
                          <c:v>8.1506203480238852</c:v>
                        </c:pt>
                        <c:pt idx="5">
                          <c:v>2.7876731219651418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iii'!$BE$192:$BE$200</c15:sqref>
                        </c15:fullRef>
                        <c15:formulaRef>
                          <c15:sqref>('Figures iii'!$BE$192:$BE$194,'Figures iii'!$BE$196:$BE$198)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22.036138214905947</c:v>
                      </c:pt>
                      <c:pt idx="1">
                        <c:v>17.634050386255478</c:v>
                      </c:pt>
                      <c:pt idx="2">
                        <c:v>25.855917864786992</c:v>
                      </c:pt>
                      <c:pt idx="3">
                        <c:v>38.536222391947319</c:v>
                      </c:pt>
                      <c:pt idx="4">
                        <c:v>41.361443375485813</c:v>
                      </c:pt>
                      <c:pt idx="5">
                        <c:v>35.839493371150752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0E-45C6-AB12-AD85D67FDF37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iii'!$BH$191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iii'!$BH$192:$BH$200</c15:sqref>
                        </c15:fullRef>
                        <c15:formulaRef>
                          <c15:sqref>('Figures iii'!$BH$192:$BH$194,'Figures iii'!$BH$196:$BH$198)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7.2376659897071631</c:v>
                      </c:pt>
                      <c:pt idx="1">
                        <c:v>2.3194253712523287</c:v>
                      </c:pt>
                      <c:pt idx="2">
                        <c:v>3.582459255398676</c:v>
                      </c:pt>
                      <c:pt idx="3">
                        <c:v>1.1810274127971243</c:v>
                      </c:pt>
                      <c:pt idx="4">
                        <c:v>0</c:v>
                      </c:pt>
                      <c:pt idx="5">
                        <c:v>1.5845321181384315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0E-45C6-AB12-AD85D67FDF37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iii'!$BK$191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iii'!$BM$192:$BM$200</c15:sqref>
                          </c15:fullRef>
                          <c15:formulaRef>
                            <c15:sqref>('Figures iii'!$BM$192:$BM$194,'Figures iii'!$BM$196:$BM$198)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6.1343381068353349</c:v>
                        </c:pt>
                        <c:pt idx="1">
                          <c:v>2.144927714161502</c:v>
                        </c:pt>
                        <c:pt idx="2">
                          <c:v>3.0297371179987085</c:v>
                        </c:pt>
                        <c:pt idx="3">
                          <c:v>2.6964469837322298</c:v>
                        </c:pt>
                        <c:pt idx="4">
                          <c:v>18.179368867065421</c:v>
                        </c:pt>
                        <c:pt idx="5">
                          <c:v>2.4785356311962552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iii'!$BL$192:$BL$200</c15:sqref>
                          </c15:fullRef>
                          <c15:formulaRef>
                            <c15:sqref>('Figures iii'!$BL$192:$BL$194,'Figures iii'!$BL$196:$BL$198)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2.4659648699300574</c:v>
                        </c:pt>
                        <c:pt idx="1">
                          <c:v>1.0573710448943494</c:v>
                        </c:pt>
                        <c:pt idx="2">
                          <c:v>2.4114374362108588</c:v>
                        </c:pt>
                        <c:pt idx="3">
                          <c:v>2.4709502138334507</c:v>
                        </c:pt>
                        <c:pt idx="4">
                          <c:v>7.6583722737044599</c:v>
                        </c:pt>
                        <c:pt idx="5">
                          <c:v>2.2445980298122592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iii'!$BK$192:$BK$200</c15:sqref>
                        </c15:fullRef>
                        <c15:formulaRef>
                          <c15:sqref>('Figures iii'!$BK$192:$BK$194,'Figures iii'!$BK$196:$BK$198)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3.9538870186922761</c:v>
                      </c:pt>
                      <c:pt idx="1">
                        <c:v>2.0419244841536366</c:v>
                      </c:pt>
                      <c:pt idx="2">
                        <c:v>10.439028247825895</c:v>
                      </c:pt>
                      <c:pt idx="3">
                        <c:v>21.469320895674304</c:v>
                      </c:pt>
                      <c:pt idx="4">
                        <c:v>11.511514187654333</c:v>
                      </c:pt>
                      <c:pt idx="5">
                        <c:v>18.413830005088723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0E-45C6-AB12-AD85D67FDF37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iii'!$BN$191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iii'!$BP$192:$BP$200</c15:sqref>
                          </c15:fullRef>
                          <c15:formulaRef>
                            <c15:sqref>('Figures iii'!$BP$192:$BP$194,'Figures iii'!$BP$196:$BP$198)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13.810636600324987</c:v>
                        </c:pt>
                        <c:pt idx="1">
                          <c:v>10.208735072896122</c:v>
                        </c:pt>
                        <c:pt idx="2">
                          <c:v>4.2969373160161837</c:v>
                        </c:pt>
                        <c:pt idx="3">
                          <c:v>2.5560072689117028</c:v>
                        </c:pt>
                        <c:pt idx="4">
                          <c:v>9.1042053836172947</c:v>
                        </c:pt>
                        <c:pt idx="5">
                          <c:v>2.6667151448119597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iii'!$BO$192:$BO$200</c15:sqref>
                          </c15:fullRef>
                          <c15:formulaRef>
                            <c15:sqref>('Figures iii'!$BO$192:$BO$194,'Figures iii'!$BO$196:$BO$198)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6.9369416139256348</c:v>
                        </c:pt>
                        <c:pt idx="1">
                          <c:v>5.8913435996740144</c:v>
                        </c:pt>
                        <c:pt idx="2">
                          <c:v>3.6353283432190278</c:v>
                        </c:pt>
                        <c:pt idx="3">
                          <c:v>2.3421407872882263</c:v>
                        </c:pt>
                        <c:pt idx="4">
                          <c:v>7.766869872838285</c:v>
                        </c:pt>
                        <c:pt idx="5">
                          <c:v>2.4315976741842391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iii'!$BN$192:$BN$200</c15:sqref>
                        </c15:fullRef>
                        <c15:formulaRef>
                          <c15:sqref>('Figures iii'!$BN$192:$BN$194,'Figures iii'!$BN$196:$BN$198)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12.031451966219215</c:v>
                      </c:pt>
                      <c:pt idx="1">
                        <c:v>12.026132827698788</c:v>
                      </c:pt>
                      <c:pt idx="2">
                        <c:v>18.316113482532252</c:v>
                      </c:pt>
                      <c:pt idx="3">
                        <c:v>20.689661430699186</c:v>
                      </c:pt>
                      <c:pt idx="4">
                        <c:v>30.102899458113935</c:v>
                      </c:pt>
                      <c:pt idx="5">
                        <c:v>20.47748730141204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0E-45C6-AB12-AD85D67FDF37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iii'!$BQ$191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iii'!$BS$192:$BS$200</c15:sqref>
                          </c15:fullRef>
                          <c15:formulaRef>
                            <c15:sqref>('Figures iii'!$BS$192:$BS$194,'Figures iii'!$BS$196:$BS$198)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1.5337929306881755</c:v>
                        </c:pt>
                        <c:pt idx="2">
                          <c:v>0.77376462123068745</c:v>
                        </c:pt>
                        <c:pt idx="3">
                          <c:v>0.33939268902287278</c:v>
                        </c:pt>
                        <c:pt idx="4">
                          <c:v>7.8587260612737913</c:v>
                        </c:pt>
                        <c:pt idx="5">
                          <c:v>0.72358147867501577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iii'!$BR$192:$BR$200</c15:sqref>
                          </c15:fullRef>
                          <c15:formulaRef>
                            <c15:sqref>('Figures iii'!$BR$192:$BR$194,'Figures iii'!$BR$196:$BR$198)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0.65022317677063368</c:v>
                        </c:pt>
                        <c:pt idx="2">
                          <c:v>0.21929366956032065</c:v>
                        </c:pt>
                        <c:pt idx="3">
                          <c:v>0.23323949827363644</c:v>
                        </c:pt>
                        <c:pt idx="4">
                          <c:v>3.6746910052714101</c:v>
                        </c:pt>
                        <c:pt idx="5">
                          <c:v>0.41682056917503174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iii'!$BQ$192:$BQ$200</c15:sqref>
                        </c15:fullRef>
                        <c15:formulaRef>
                          <c15:sqref>('Figures iii'!$BQ$192:$BQ$194,'Figures iii'!$BQ$196:$BQ$198)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1.1159869097583157</c:v>
                      </c:pt>
                      <c:pt idx="2">
                        <c:v>0.30508797626806294</c:v>
                      </c:pt>
                      <c:pt idx="3">
                        <c:v>0.7401521164986592</c:v>
                      </c:pt>
                      <c:pt idx="4">
                        <c:v>6.4279090749239822</c:v>
                      </c:pt>
                      <c:pt idx="5">
                        <c:v>0.97352234364874068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0E-45C6-AB12-AD85D67FDF37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iii'!$BT$191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iii'!$BV$192:$BV$200</c15:sqref>
                          </c15:fullRef>
                          <c15:formulaRef>
                            <c15:sqref>('Figures iii'!$BV$192:$BV$194,'Figures iii'!$BV$196:$BV$198)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4.6586580402735045</c:v>
                        </c:pt>
                        <c:pt idx="1">
                          <c:v>1.4213815593681882</c:v>
                        </c:pt>
                        <c:pt idx="2">
                          <c:v>0.87801584420789913</c:v>
                        </c:pt>
                        <c:pt idx="3">
                          <c:v>0.29634770370588215</c:v>
                        </c:pt>
                        <c:pt idx="4">
                          <c:v>0</c:v>
                        </c:pt>
                        <c:pt idx="5">
                          <c:v>0.32907730924360146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iii'!$BU$192:$BU$200</c15:sqref>
                          </c15:fullRef>
                          <c15:formulaRef>
                            <c15:sqref>('Figures iii'!$BU$192:$BU$194,'Figures iii'!$BU$196:$BU$198)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1.1435977231177019</c:v>
                        </c:pt>
                        <c:pt idx="1">
                          <c:v>0.35695225737731184</c:v>
                        </c:pt>
                        <c:pt idx="2">
                          <c:v>0.34027618401986126</c:v>
                        </c:pt>
                        <c:pt idx="3">
                          <c:v>0.14320173925332716</c:v>
                        </c:pt>
                        <c:pt idx="4">
                          <c:v>0</c:v>
                        </c:pt>
                        <c:pt idx="5">
                          <c:v>0.16252685199673622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iii'!$BT$192:$BT$200</c15:sqref>
                        </c15:fullRef>
                        <c15:formulaRef>
                          <c15:sqref>('Figures iii'!$BT$192:$BT$194,'Figures iii'!$BT$196:$BT$198)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1.4926914796159045</c:v>
                      </c:pt>
                      <c:pt idx="1">
                        <c:v>0.474382872389564</c:v>
                      </c:pt>
                      <c:pt idx="2">
                        <c:v>0.55251267739315812</c:v>
                      </c:pt>
                      <c:pt idx="3">
                        <c:v>0.27633709587011923</c:v>
                      </c:pt>
                      <c:pt idx="4">
                        <c:v>0</c:v>
                      </c:pt>
                      <c:pt idx="5">
                        <c:v>0.32009608610214657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0E-45C6-AB12-AD85D67FDF37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iii'!$BW$191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iii'!$BW$192:$BW$200</c15:sqref>
                        </c15:fullRef>
                        <c15:formulaRef>
                          <c15:sqref>('Figures iii'!$BW$192:$BW$194,'Figures iii'!$BW$196:$BW$198)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0E-45C6-AB12-AD85D67FDF37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iii'!$BZ$191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iii'!$CB$192:$CB$200</c15:sqref>
                          </c15:fullRef>
                          <c15:formulaRef>
                            <c15:sqref>('Figures iii'!$CB$192:$CB$194,'Figures iii'!$CB$196:$CB$198)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20.121003733618714</c:v>
                        </c:pt>
                        <c:pt idx="1">
                          <c:v>13.51539863597236</c:v>
                        </c:pt>
                        <c:pt idx="2">
                          <c:v>5.4594216803134437</c:v>
                        </c:pt>
                        <c:pt idx="3">
                          <c:v>7.4309938770316677</c:v>
                        </c:pt>
                        <c:pt idx="4">
                          <c:v>15.47462937935842</c:v>
                        </c:pt>
                        <c:pt idx="5">
                          <c:v>6.4997801268176367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iii'!$CA$192:$CA$200</c15:sqref>
                          </c15:fullRef>
                          <c15:formulaRef>
                            <c15:sqref>('Figures iii'!$CA$192:$CA$194,'Figures iii'!$CA$196:$CA$198)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14.330054447476659</c:v>
                        </c:pt>
                        <c:pt idx="1">
                          <c:v>12.953598364281802</c:v>
                        </c:pt>
                        <c:pt idx="2">
                          <c:v>4.2983985754322731</c:v>
                        </c:pt>
                        <c:pt idx="3">
                          <c:v>6.4163900945603487</c:v>
                        </c:pt>
                        <c:pt idx="4">
                          <c:v>6.0344264075819201</c:v>
                        </c:pt>
                        <c:pt idx="5">
                          <c:v>5.5870135261482154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iii'!$BZ$192:$BZ$200</c15:sqref>
                        </c15:fullRef>
                        <c15:formulaRef>
                          <c15:sqref>('Figures iii'!$BZ$192:$BZ$194,'Figures iii'!$BZ$196:$BZ$198)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29.22784686433576</c:v>
                      </c:pt>
                      <c:pt idx="1">
                        <c:v>46.014303514294021</c:v>
                      </c:pt>
                      <c:pt idx="2">
                        <c:v>16.281350183349851</c:v>
                      </c:pt>
                      <c:pt idx="3">
                        <c:v>28.375913641753449</c:v>
                      </c:pt>
                      <c:pt idx="4">
                        <c:v>8.922706723460438</c:v>
                      </c:pt>
                      <c:pt idx="5">
                        <c:v>25.88782181262793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0E-45C6-AB12-AD85D67FDF37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iii'!$CC$191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iii'!$CE$192:$CE$200</c15:sqref>
                          </c15:fullRef>
                          <c15:formulaRef>
                            <c15:sqref>('Figures iii'!$CE$192:$CE$194,'Figures iii'!$CE$196:$CE$198)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21.756122874957121</c:v>
                        </c:pt>
                        <c:pt idx="1">
                          <c:v>13.634118473290606</c:v>
                        </c:pt>
                        <c:pt idx="2">
                          <c:v>5.4751984385780084</c:v>
                        </c:pt>
                        <c:pt idx="3">
                          <c:v>7.4264551041944955</c:v>
                        </c:pt>
                        <c:pt idx="4">
                          <c:v>15.47462937935842</c:v>
                        </c:pt>
                        <c:pt idx="5">
                          <c:v>6.5037736475005588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iii'!$CD$192:$CD$200</c15:sqref>
                          </c15:fullRef>
                          <c15:formulaRef>
                            <c15:sqref>('Figures iii'!$CD$192:$CD$194,'Figures iii'!$CD$196:$CD$198)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17.574456324436035</c:v>
                        </c:pt>
                        <c:pt idx="1">
                          <c:v>13.182963173147847</c:v>
                        </c:pt>
                        <c:pt idx="2">
                          <c:v>4.3255463052735958</c:v>
                        </c:pt>
                        <c:pt idx="3">
                          <c:v>6.4172297625178238</c:v>
                        </c:pt>
                        <c:pt idx="4">
                          <c:v>6.0344264075819201</c:v>
                        </c:pt>
                        <c:pt idx="5">
                          <c:v>5.5983756899504193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iii'!$CC$192:$CC$200</c15:sqref>
                        </c15:fullRef>
                        <c15:formulaRef>
                          <c15:sqref>('Figures iii'!$CC$192:$CC$194,'Figures iii'!$CC$196:$CC$198)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37.221992302877133</c:v>
                      </c:pt>
                      <c:pt idx="1">
                        <c:v>46.874670363335909</c:v>
                      </c:pt>
                      <c:pt idx="2">
                        <c:v>16.522858231791695</c:v>
                      </c:pt>
                      <c:pt idx="3">
                        <c:v>28.447490896374312</c:v>
                      </c:pt>
                      <c:pt idx="4">
                        <c:v>8.922706723460438</c:v>
                      </c:pt>
                      <c:pt idx="5">
                        <c:v>26.049224193532815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0E-45C6-AB12-AD85D67FDF37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iii'!$CF$191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iii'!$CF$192:$CF$200</c15:sqref>
                        </c15:fullRef>
                        <c15:formulaRef>
                          <c15:sqref>('Figures iii'!$CF$192:$CF$194,'Figures iii'!$CF$196:$CF$198)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0E-45C6-AB12-AD85D67FDF37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iii'!$CI$191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iii'!$CK$192:$CK$200</c15:sqref>
                          </c15:fullRef>
                          <c15:formulaRef>
                            <c15:sqref>('Figures iii'!$CK$192:$CK$194,'Figures iii'!$CK$196:$CK$198)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12.300764631314292</c:v>
                        </c:pt>
                        <c:pt idx="1">
                          <c:v>7.2020781032235153</c:v>
                        </c:pt>
                        <c:pt idx="2">
                          <c:v>3.4654230675247186</c:v>
                        </c:pt>
                        <c:pt idx="3">
                          <c:v>1.5833427365667472</c:v>
                        </c:pt>
                        <c:pt idx="4">
                          <c:v>5.6022588546849263</c:v>
                        </c:pt>
                        <c:pt idx="5">
                          <c:v>1.608025752732587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iii'!$CJ$192:$CJ$200</c15:sqref>
                          </c15:fullRef>
                          <c15:formulaRef>
                            <c15:sqref>('Figures iii'!$CJ$192:$CJ$194,'Figures iii'!$CJ$196:$CJ$198)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6.2121999942053403</c:v>
                        </c:pt>
                        <c:pt idx="1">
                          <c:v>4.8786219177180765</c:v>
                        </c:pt>
                        <c:pt idx="2">
                          <c:v>2.0521473029916817</c:v>
                        </c:pt>
                        <c:pt idx="3">
                          <c:v>1.1771928067225264</c:v>
                        </c:pt>
                        <c:pt idx="4">
                          <c:v>1.5837969485634709</c:v>
                        </c:pt>
                        <c:pt idx="5">
                          <c:v>1.2083496344888438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iii'!$CI$192:$CI$200</c15:sqref>
                        </c15:fullRef>
                        <c15:formulaRef>
                          <c15:sqref>('Figures iii'!$CI$192:$CI$194,'Figures iii'!$CI$196:$CI$198)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10.999443079337782</c:v>
                      </c:pt>
                      <c:pt idx="1">
                        <c:v>12.885559089958695</c:v>
                      </c:pt>
                      <c:pt idx="2">
                        <c:v>4.7793990062667371</c:v>
                      </c:pt>
                      <c:pt idx="3">
                        <c:v>4.3790261262116008</c:v>
                      </c:pt>
                      <c:pt idx="4">
                        <c:v>2.1592893238244799</c:v>
                      </c:pt>
                      <c:pt idx="5">
                        <c:v>4.6257861765807418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0E-45C6-AB12-AD85D67FDF37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iii'!$CL$191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iii'!$CN$192:$CN$200</c15:sqref>
                          </c15:fullRef>
                          <c15:formulaRef>
                            <c15:sqref>('Figures iii'!$CN$192:$CN$194,'Figures iii'!$CN$196:$CN$198)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16.823145052863506</c:v>
                        </c:pt>
                        <c:pt idx="1">
                          <c:v>14.738543753943084</c:v>
                        </c:pt>
                        <c:pt idx="2">
                          <c:v>2.364223421610621</c:v>
                        </c:pt>
                        <c:pt idx="3">
                          <c:v>6.1146378456408037</c:v>
                        </c:pt>
                        <c:pt idx="4">
                          <c:v>12.994408243960244</c:v>
                        </c:pt>
                        <c:pt idx="5">
                          <c:v>5.0553950048887195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iii'!$CM$192:$CM$200</c15:sqref>
                          </c15:fullRef>
                          <c15:formulaRef>
                            <c15:sqref>('Figures iii'!$CM$192:$CM$194,'Figures iii'!$CM$196:$CM$198)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9.9738342771481143</c:v>
                        </c:pt>
                        <c:pt idx="1">
                          <c:v>12.550212921851621</c:v>
                        </c:pt>
                        <c:pt idx="2">
                          <c:v>1.8615381677687575</c:v>
                        </c:pt>
                        <c:pt idx="3">
                          <c:v>5.2676281096123176</c:v>
                        </c:pt>
                        <c:pt idx="4">
                          <c:v>4.7465492767676558</c:v>
                        </c:pt>
                        <c:pt idx="5">
                          <c:v>4.3264337822075554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iii'!$CL$192:$CL$200</c15:sqref>
                        </c15:fullRef>
                        <c15:formulaRef>
                          <c15:sqref>('Figures iii'!$CL$192:$CL$194,'Figures iii'!$CL$196:$CL$198)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18.818733423630636</c:v>
                      </c:pt>
                      <c:pt idx="1">
                        <c:v>36.318912461319933</c:v>
                      </c:pt>
                      <c:pt idx="2">
                        <c:v>7.9944228041923981</c:v>
                      </c:pt>
                      <c:pt idx="3">
                        <c:v>25.209571088007941</c:v>
                      </c:pt>
                      <c:pt idx="4">
                        <c:v>6.922002410477937</c:v>
                      </c:pt>
                      <c:pt idx="5">
                        <c:v>21.692475715186703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0E-45C6-AB12-AD85D67FDF37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iii'!$CO$191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iii'!$CQ$192:$CQ$200</c15:sqref>
                          </c15:fullRef>
                          <c15:formulaRef>
                            <c15:sqref>('Figures iii'!$CQ$192:$CQ$194,'Figures iii'!$CQ$196:$CQ$198)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16.986649103641028</c:v>
                        </c:pt>
                        <c:pt idx="1">
                          <c:v>7.0002687094038851</c:v>
                        </c:pt>
                        <c:pt idx="2">
                          <c:v>6.049106662296305</c:v>
                        </c:pt>
                        <c:pt idx="3">
                          <c:v>3.2257012374768461</c:v>
                        </c:pt>
                        <c:pt idx="4">
                          <c:v>6.1860284037223963</c:v>
                        </c:pt>
                        <c:pt idx="5">
                          <c:v>3.1456540287756578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iii'!$CP$192:$CP$200</c15:sqref>
                          </c15:fullRef>
                          <c15:formulaRef>
                            <c15:sqref>('Figures iii'!$CP$192:$CP$194,'Figures iii'!$CP$196:$CP$198)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9.0685736761383282</c:v>
                        </c:pt>
                        <c:pt idx="1">
                          <c:v>5.0500680056379856</c:v>
                        </c:pt>
                        <c:pt idx="2">
                          <c:v>4.1112347077197224</c:v>
                        </c:pt>
                        <c:pt idx="3">
                          <c:v>2.4395587503670031</c:v>
                        </c:pt>
                        <c:pt idx="4">
                          <c:v>2.1378634588229684</c:v>
                        </c:pt>
                        <c:pt idx="5">
                          <c:v>2.4125485270196494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iii'!$CO$192:$CO$200</c15:sqref>
                        </c15:fullRef>
                        <c15:formulaRef>
                          <c15:sqref>('Figures iii'!$CO$192:$CO$194,'Figures iii'!$CO$196:$CO$198)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15.803254492010566</c:v>
                      </c:pt>
                      <c:pt idx="1">
                        <c:v>14.942711539069231</c:v>
                      </c:pt>
                      <c:pt idx="2">
                        <c:v>11.212631808957196</c:v>
                      </c:pt>
                      <c:pt idx="3">
                        <c:v>9.0178441747791105</c:v>
                      </c:pt>
                      <c:pt idx="4">
                        <c:v>3.1602720707262222</c:v>
                      </c:pt>
                      <c:pt idx="5">
                        <c:v>9.2915344657646397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0E-45C6-AB12-AD85D67FDF37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iii'!$CR$191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iii'!$CT$192:$CT$200</c15:sqref>
                          </c15:fullRef>
                          <c15:formulaRef>
                            <c15:sqref>('Figures iii'!$CT$192:$CT$194,'Figures iii'!$CT$196:$CT$198)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19.464615878552721</c:v>
                        </c:pt>
                        <c:pt idx="1">
                          <c:v>4.262163524167125</c:v>
                        </c:pt>
                        <c:pt idx="2">
                          <c:v>1.0785655637902078</c:v>
                        </c:pt>
                        <c:pt idx="3">
                          <c:v>0.15723452899076595</c:v>
                        </c:pt>
                        <c:pt idx="4">
                          <c:v>0</c:v>
                        </c:pt>
                        <c:pt idx="5">
                          <c:v>0.19805379152385816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iii'!$CS$192:$CS$200</c15:sqref>
                          </c15:fullRef>
                          <c15:formulaRef>
                            <c15:sqref>('Figures iii'!$CS$192:$CS$194,'Figures iii'!$CS$196:$CS$198)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6.0387222330183681</c:v>
                        </c:pt>
                        <c:pt idx="1">
                          <c:v>1.4883986925659918</c:v>
                        </c:pt>
                        <c:pt idx="2">
                          <c:v>0.24829306697941764</c:v>
                        </c:pt>
                        <c:pt idx="3">
                          <c:v>7.2949549766229957E-2</c:v>
                        </c:pt>
                        <c:pt idx="4">
                          <c:v>0</c:v>
                        </c:pt>
                        <c:pt idx="5">
                          <c:v>0.11351607530704544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iii'!$CR$192:$CR$200</c15:sqref>
                        </c15:fullRef>
                        <c15:formulaRef>
                          <c15:sqref>('Figures iii'!$CR$192:$CR$194,'Figures iii'!$CR$196:$CR$198)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7.9941454385413735</c:v>
                      </c:pt>
                      <c:pt idx="1">
                        <c:v>2.2347919133891829</c:v>
                      </c:pt>
                      <c:pt idx="2">
                        <c:v>0.32150478883285211</c:v>
                      </c:pt>
                      <c:pt idx="3">
                        <c:v>0.13590296472110203</c:v>
                      </c:pt>
                      <c:pt idx="4">
                        <c:v>0</c:v>
                      </c:pt>
                      <c:pt idx="5">
                        <c:v>0.26523663360588495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0E-45C6-AB12-AD85D67FDF37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Example'!$J$78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Example'!$M$78,'Figures Example'!$P$78)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0.73040092347810059</c:v>
                  </c:pt>
                </c:numCache>
              </c:numRef>
            </c:plus>
            <c:minus>
              <c:numRef>
                <c:f>('Figures Example'!$L$78,'Figures Example'!$O$78)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1.4743777709231551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Example'!$K$78,'Figures Example'!$N$78)</c:f>
              <c:numCache>
                <c:formatCode>General</c:formatCode>
                <c:ptCount val="2"/>
                <c:pt idx="0">
                  <c:v>100</c:v>
                </c:pt>
                <c:pt idx="1">
                  <c:v>98.573473758404091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2E-8AC7-845DCB09729E}"/>
            </c:ext>
          </c:extLst>
        </c:ser>
        <c:ser>
          <c:idx val="1"/>
          <c:order val="1"/>
          <c:tx>
            <c:strRef>
              <c:f>'Figures Example'!$J$79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Example'!$M$79,'Figures Example'!$P$79)</c:f>
                <c:numCache>
                  <c:formatCode>General</c:formatCode>
                  <c:ptCount val="2"/>
                  <c:pt idx="0">
                    <c:v>3.8740325302137677</c:v>
                  </c:pt>
                  <c:pt idx="1">
                    <c:v>6.5318020980031264</c:v>
                  </c:pt>
                </c:numCache>
              </c:numRef>
            </c:plus>
            <c:minus>
              <c:numRef>
                <c:f>('Figures Example'!$L$79,'Figures Example'!$O$79)</c:f>
                <c:numCache>
                  <c:formatCode>General</c:formatCode>
                  <c:ptCount val="2"/>
                  <c:pt idx="0">
                    <c:v>4.9119897645958446</c:v>
                  </c:pt>
                  <c:pt idx="1">
                    <c:v>7.5331138440034096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Example'!$K$79,'Figures Example'!$N$79)</c:f>
              <c:numCache>
                <c:formatCode>General</c:formatCode>
                <c:ptCount val="2"/>
                <c:pt idx="0">
                  <c:v>84.921822640743088</c:v>
                </c:pt>
                <c:pt idx="1">
                  <c:v>70.965099385784285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C-492E-8AC7-845DCB09729E}"/>
            </c:ext>
          </c:extLst>
        </c:ser>
        <c:ser>
          <c:idx val="2"/>
          <c:order val="2"/>
          <c:tx>
            <c:strRef>
              <c:f>'Figures Example'!$J$80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Example'!$M$80,'Figures Example'!$P$80)</c:f>
                <c:numCache>
                  <c:formatCode>General</c:formatCode>
                  <c:ptCount val="2"/>
                  <c:pt idx="0">
                    <c:v>2.482405925518961</c:v>
                  </c:pt>
                  <c:pt idx="1">
                    <c:v>2.792286391974045</c:v>
                  </c:pt>
                </c:numCache>
              </c:numRef>
            </c:plus>
            <c:minus>
              <c:numRef>
                <c:f>('Figures Example'!$L$80,'Figures Example'!$O$80)</c:f>
                <c:numCache>
                  <c:formatCode>General</c:formatCode>
                  <c:ptCount val="2"/>
                  <c:pt idx="0">
                    <c:v>3.037553579350984</c:v>
                  </c:pt>
                  <c:pt idx="1">
                    <c:v>3.3223234310910073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Example'!$K$80,'Figures Example'!$N$80)</c:f>
              <c:numCache>
                <c:formatCode>General</c:formatCode>
                <c:ptCount val="2"/>
                <c:pt idx="0">
                  <c:v>88.22931258378523</c:v>
                </c:pt>
                <c:pt idx="1">
                  <c:v>85.472495905942466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C-492E-8AC7-845DCB0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16847"/>
        <c:axId val="1483028847"/>
      </c:barChart>
      <c:catAx>
        <c:axId val="14830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8847"/>
        <c:crosses val="autoZero"/>
        <c:auto val="1"/>
        <c:lblAlgn val="ctr"/>
        <c:lblOffset val="100"/>
        <c:noMultiLvlLbl val="0"/>
      </c:catAx>
      <c:valAx>
        <c:axId val="1483028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Example'!$K$100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Example'!$M$102:$M$109</c15:sqref>
                    </c15:fullRef>
                  </c:ext>
                </c:extLst>
                <c:f>'Figures Example'!$M$102:$M$108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Example'!$L$102:$L$109</c15:sqref>
                    </c15:fullRef>
                  </c:ext>
                </c:extLst>
                <c:f>'Figures Example'!$L$102:$L$108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Example'!$K$101:$K$108</c15:sqref>
                  </c15:fullRef>
                </c:ext>
              </c:extLst>
              <c:f>'Figures Example'!$K$101:$K$107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4A5-BDDB-7F38910FB82A}"/>
            </c:ext>
          </c:extLst>
        </c:ser>
        <c:ser>
          <c:idx val="3"/>
          <c:order val="1"/>
          <c:tx>
            <c:strRef>
              <c:f>'Figures Example'!$O$100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Example'!$Q$102:$Q$109</c15:sqref>
                    </c15:fullRef>
                  </c:ext>
                </c:extLst>
                <c:f>'Figures Example'!$Q$102:$Q$108</c:f>
                <c:numCache>
                  <c:formatCode>General</c:formatCode>
                  <c:ptCount val="7"/>
                  <c:pt idx="0">
                    <c:v>18.234628530449129</c:v>
                  </c:pt>
                  <c:pt idx="1">
                    <c:v>0</c:v>
                  </c:pt>
                  <c:pt idx="2">
                    <c:v>0.59615229408424852</c:v>
                  </c:pt>
                  <c:pt idx="3">
                    <c:v>0</c:v>
                  </c:pt>
                  <c:pt idx="4">
                    <c:v>0.73040092347810059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Example'!$P$102:$P$109</c15:sqref>
                    </c15:fullRef>
                  </c:ext>
                </c:extLst>
                <c:f>'Figures Example'!$P$102:$P$108</c:f>
                <c:numCache>
                  <c:formatCode>General</c:formatCode>
                  <c:ptCount val="7"/>
                  <c:pt idx="0">
                    <c:v>30.513155974015199</c:v>
                  </c:pt>
                  <c:pt idx="1">
                    <c:v>0</c:v>
                  </c:pt>
                  <c:pt idx="2">
                    <c:v>1.2343936297150009</c:v>
                  </c:pt>
                  <c:pt idx="3">
                    <c:v>0</c:v>
                  </c:pt>
                  <c:pt idx="4">
                    <c:v>1.4743777709231551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Example'!$O$101:$O$108</c15:sqref>
                  </c15:fullRef>
                </c:ext>
              </c:extLst>
              <c:f>'Figures Example'!$O$101:$O$107</c:f>
              <c:numCache>
                <c:formatCode>General</c:formatCode>
                <c:ptCount val="7"/>
                <c:pt idx="0">
                  <c:v>95.789271052164821</c:v>
                </c:pt>
                <c:pt idx="1">
                  <c:v>72.164394961576932</c:v>
                </c:pt>
                <c:pt idx="2">
                  <c:v>100</c:v>
                </c:pt>
                <c:pt idx="3">
                  <c:v>98.860300995732374</c:v>
                </c:pt>
                <c:pt idx="4">
                  <c:v>100</c:v>
                </c:pt>
                <c:pt idx="5">
                  <c:v>98.573473758404091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B-44A5-BDDB-7F38910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Example'!$K$117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Example'!$M$119:$M$126</c15:sqref>
                    </c15:fullRef>
                  </c:ext>
                </c:extLst>
                <c:f>'Figures Example'!$M$119:$M$125</c:f>
                <c:numCache>
                  <c:formatCode>General</c:formatCode>
                  <c:ptCount val="7"/>
                  <c:pt idx="0">
                    <c:v>5.1360915265870375</c:v>
                  </c:pt>
                  <c:pt idx="1">
                    <c:v>1.2916591818856489</c:v>
                  </c:pt>
                  <c:pt idx="2">
                    <c:v>3.4387265593353504</c:v>
                  </c:pt>
                  <c:pt idx="3">
                    <c:v>24.466455432197748</c:v>
                  </c:pt>
                  <c:pt idx="4">
                    <c:v>3.8740325302137677</c:v>
                  </c:pt>
                  <c:pt idx="5">
                    <c:v>0.73748818967575858</c:v>
                  </c:pt>
                  <c:pt idx="6">
                    <c:v>0.73748818967575858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Example'!$L$119:$L$126</c15:sqref>
                    </c15:fullRef>
                  </c:ext>
                </c:extLst>
                <c:f>'Figures Example'!$L$119:$L$125</c:f>
                <c:numCache>
                  <c:formatCode>General</c:formatCode>
                  <c:ptCount val="7"/>
                  <c:pt idx="0">
                    <c:v>8.7718368496008594</c:v>
                  </c:pt>
                  <c:pt idx="1">
                    <c:v>5.5960927331082928</c:v>
                  </c:pt>
                  <c:pt idx="2">
                    <c:v>6.2890704730063334</c:v>
                  </c:pt>
                  <c:pt idx="3">
                    <c:v>22.763768618140297</c:v>
                  </c:pt>
                  <c:pt idx="4">
                    <c:v>4.9119897645958446</c:v>
                  </c:pt>
                  <c:pt idx="5">
                    <c:v>5.3437923776313738</c:v>
                  </c:pt>
                  <c:pt idx="6">
                    <c:v>5.3437923776313738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Example'!$K$118:$K$125</c15:sqref>
                  </c15:fullRef>
                </c:ext>
              </c:extLst>
              <c:f>'Figures Example'!$K$118:$K$124</c:f>
              <c:numCache>
                <c:formatCode>General</c:formatCode>
                <c:ptCount val="7"/>
                <c:pt idx="0">
                  <c:v>99.393831888550736</c:v>
                </c:pt>
                <c:pt idx="1">
                  <c:v>89.120983503694688</c:v>
                </c:pt>
                <c:pt idx="2">
                  <c:v>98.348935353020678</c:v>
                </c:pt>
                <c:pt idx="3">
                  <c:v>92.985101029069966</c:v>
                </c:pt>
                <c:pt idx="4">
                  <c:v>46.20060355961958</c:v>
                </c:pt>
                <c:pt idx="5">
                  <c:v>84.921822640743088</c:v>
                </c:pt>
                <c:pt idx="6">
                  <c:v>99.151756272913232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3E1-B72E-E04C6E1E92DE}"/>
            </c:ext>
          </c:extLst>
        </c:ser>
        <c:ser>
          <c:idx val="3"/>
          <c:order val="1"/>
          <c:tx>
            <c:strRef>
              <c:f>'Figures Example'!$O$117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Example'!$Q$119:$Q$126</c15:sqref>
                    </c15:fullRef>
                  </c:ext>
                </c:extLst>
                <c:f>'Figures Example'!$Q$119:$Q$125</c:f>
                <c:numCache>
                  <c:formatCode>General</c:formatCode>
                  <c:ptCount val="7"/>
                  <c:pt idx="0">
                    <c:v>8.1656075371225683</c:v>
                  </c:pt>
                  <c:pt idx="1">
                    <c:v>1.2916591818856489</c:v>
                  </c:pt>
                  <c:pt idx="2">
                    <c:v>8.2352641372578859</c:v>
                  </c:pt>
                  <c:pt idx="3">
                    <c:v>24.328618251076442</c:v>
                  </c:pt>
                  <c:pt idx="4">
                    <c:v>6.5318020980031264</c:v>
                  </c:pt>
                  <c:pt idx="5">
                    <c:v>0.73748818967575858</c:v>
                  </c:pt>
                  <c:pt idx="6">
                    <c:v>0.73748818967575858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Example'!$P$119:$P$126</c15:sqref>
                    </c15:fullRef>
                  </c:ext>
                </c:extLst>
                <c:f>'Figures Example'!$P$119:$P$125</c:f>
                <c:numCache>
                  <c:formatCode>General</c:formatCode>
                  <c:ptCount val="7"/>
                  <c:pt idx="0">
                    <c:v>12.147958404462855</c:v>
                  </c:pt>
                  <c:pt idx="1">
                    <c:v>5.5960927331082928</c:v>
                  </c:pt>
                  <c:pt idx="2">
                    <c:v>10.831450877146821</c:v>
                  </c:pt>
                  <c:pt idx="3">
                    <c:v>20.631839936572266</c:v>
                  </c:pt>
                  <c:pt idx="4">
                    <c:v>7.5331138440034096</c:v>
                  </c:pt>
                  <c:pt idx="5">
                    <c:v>5.3437923776313738</c:v>
                  </c:pt>
                  <c:pt idx="6">
                    <c:v>5.3437923776313738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Example'!$O$118:$O$125</c15:sqref>
                  </c15:fullRef>
                </c:ext>
              </c:extLst>
              <c:f>'Figures Example'!$O$118:$O$124</c:f>
              <c:numCache>
                <c:formatCode>General</c:formatCode>
                <c:ptCount val="7"/>
                <c:pt idx="0">
                  <c:v>71.888794600584873</c:v>
                </c:pt>
                <c:pt idx="1">
                  <c:v>80.952189892409336</c:v>
                </c:pt>
                <c:pt idx="2">
                  <c:v>98.348935353020678</c:v>
                </c:pt>
                <c:pt idx="3">
                  <c:v>76.308882603972123</c:v>
                </c:pt>
                <c:pt idx="4">
                  <c:v>41.086428520380259</c:v>
                </c:pt>
                <c:pt idx="5">
                  <c:v>70.965099385784285</c:v>
                </c:pt>
                <c:pt idx="6">
                  <c:v>99.151756272913232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3E1-B72E-E04C6E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Example'!$K$134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Example'!$M$136:$M$143</c15:sqref>
                    </c15:fullRef>
                  </c:ext>
                </c:extLst>
                <c:f>'Figures Example'!$M$136:$M$142</c:f>
                <c:numCache>
                  <c:formatCode>General</c:formatCode>
                  <c:ptCount val="7"/>
                  <c:pt idx="0">
                    <c:v>5.7579616724557638</c:v>
                  </c:pt>
                  <c:pt idx="1">
                    <c:v>3.633347578072744</c:v>
                  </c:pt>
                  <c:pt idx="2">
                    <c:v>2.2096810823883573</c:v>
                  </c:pt>
                  <c:pt idx="3">
                    <c:v>6.0968462803895562</c:v>
                  </c:pt>
                  <c:pt idx="4">
                    <c:v>2.482405925518961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Example'!$L$136:$L$143</c15:sqref>
                    </c15:fullRef>
                  </c:ext>
                </c:extLst>
                <c:f>'Figures Example'!$L$136:$L$142</c:f>
                <c:numCache>
                  <c:formatCode>General</c:formatCode>
                  <c:ptCount val="7"/>
                  <c:pt idx="0">
                    <c:v>8.8067581942291042</c:v>
                  </c:pt>
                  <c:pt idx="1">
                    <c:v>6.2167274509583308</c:v>
                  </c:pt>
                  <c:pt idx="2">
                    <c:v>5.3799209090340412</c:v>
                  </c:pt>
                  <c:pt idx="3">
                    <c:v>9.2701563872024764</c:v>
                  </c:pt>
                  <c:pt idx="4">
                    <c:v>3.037553579350984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Example'!$K$135:$K$142</c15:sqref>
                  </c15:fullRef>
                </c:ext>
              </c:extLst>
              <c:f>'Figures Example'!$K$135:$K$141</c:f>
              <c:numCache>
                <c:formatCode>General</c:formatCode>
                <c:ptCount val="7"/>
                <c:pt idx="0">
                  <c:v>100</c:v>
                </c:pt>
                <c:pt idx="1">
                  <c:v>86.061362821348169</c:v>
                </c:pt>
                <c:pt idx="2">
                  <c:v>92.015311388446591</c:v>
                </c:pt>
                <c:pt idx="3">
                  <c:v>96.390570771910035</c:v>
                </c:pt>
                <c:pt idx="4">
                  <c:v>85.266832894631577</c:v>
                </c:pt>
                <c:pt idx="5">
                  <c:v>88.22931258378523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BE4-9DA0-3C6B28D91D8B}"/>
            </c:ext>
          </c:extLst>
        </c:ser>
        <c:ser>
          <c:idx val="3"/>
          <c:order val="1"/>
          <c:tx>
            <c:strRef>
              <c:f>'Figures Example'!$O$134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Example'!$Q$136:$Q$143</c15:sqref>
                    </c15:fullRef>
                  </c:ext>
                </c:extLst>
                <c:f>'Figures Example'!$Q$136:$Q$142</c:f>
                <c:numCache>
                  <c:formatCode>General</c:formatCode>
                  <c:ptCount val="7"/>
                  <c:pt idx="0">
                    <c:v>14.808750490081977</c:v>
                  </c:pt>
                  <c:pt idx="1">
                    <c:v>3.633347578072744</c:v>
                  </c:pt>
                  <c:pt idx="2">
                    <c:v>2.4618546618793999</c:v>
                  </c:pt>
                  <c:pt idx="3">
                    <c:v>9.1550847463271623</c:v>
                  </c:pt>
                  <c:pt idx="4">
                    <c:v>2.792286391974045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Example'!$P$136:$P$143</c15:sqref>
                    </c15:fullRef>
                  </c:ext>
                </c:extLst>
                <c:f>'Figures Example'!$P$136:$P$142</c:f>
                <c:numCache>
                  <c:formatCode>General</c:formatCode>
                  <c:ptCount val="7"/>
                  <c:pt idx="0">
                    <c:v>17.355550373299813</c:v>
                  </c:pt>
                  <c:pt idx="1">
                    <c:v>6.2167274509583308</c:v>
                  </c:pt>
                  <c:pt idx="2">
                    <c:v>5.1551769292232024</c:v>
                  </c:pt>
                  <c:pt idx="3">
                    <c:v>13.140267193327176</c:v>
                  </c:pt>
                  <c:pt idx="4">
                    <c:v>3.3223234310910073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Example'!$O$135:$O$142</c15:sqref>
                  </c15:fullRef>
                </c:ext>
              </c:extLst>
              <c:f>'Figures Example'!$O$135:$O$141</c:f>
              <c:numCache>
                <c:formatCode>General</c:formatCode>
                <c:ptCount val="7"/>
                <c:pt idx="0">
                  <c:v>85.723740520655866</c:v>
                </c:pt>
                <c:pt idx="1">
                  <c:v>61.70739192558554</c:v>
                </c:pt>
                <c:pt idx="2">
                  <c:v>92.015311388446591</c:v>
                </c:pt>
                <c:pt idx="3">
                  <c:v>95.509416906984541</c:v>
                </c:pt>
                <c:pt idx="4">
                  <c:v>78.219003455815397</c:v>
                </c:pt>
                <c:pt idx="5">
                  <c:v>85.472495905942466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BE4-9DA0-3C6B28D9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0.90569835816373256</c:v>
                  </c:pt>
                  <c:pt idx="1">
                    <c:v>1.1331130377800207</c:v>
                  </c:pt>
                  <c:pt idx="2">
                    <c:v>1.3400148404674184</c:v>
                  </c:pt>
                  <c:pt idx="3">
                    <c:v>4.2854223480459908</c:v>
                  </c:pt>
                  <c:pt idx="4">
                    <c:v>1.6109268080750969</c:v>
                  </c:pt>
                  <c:pt idx="5">
                    <c:v>6.6726647056168744</c:v>
                  </c:pt>
                  <c:pt idx="6">
                    <c:v>1.7932609415772061</c:v>
                  </c:pt>
                  <c:pt idx="7">
                    <c:v>0</c:v>
                  </c:pt>
                  <c:pt idx="8">
                    <c:v>1.8339433123343127</c:v>
                  </c:pt>
                  <c:pt idx="9">
                    <c:v>5.7281750595544239</c:v>
                  </c:pt>
                  <c:pt idx="10">
                    <c:v>0</c:v>
                  </c:pt>
                  <c:pt idx="11">
                    <c:v>5.7281750595544274</c:v>
                  </c:pt>
                  <c:pt idx="12">
                    <c:v>1.9864744347528784</c:v>
                  </c:pt>
                  <c:pt idx="13">
                    <c:v>7.1703077414464786</c:v>
                  </c:pt>
                  <c:pt idx="14">
                    <c:v>7.0997333821865638</c:v>
                  </c:pt>
                  <c:pt idx="15">
                    <c:v>5.8703192574005456</c:v>
                  </c:pt>
                  <c:pt idx="16">
                    <c:v>3.2910341545154078</c:v>
                  </c:pt>
                  <c:pt idx="17">
                    <c:v>5.4721050778167672</c:v>
                  </c:pt>
                  <c:pt idx="18">
                    <c:v>4.0417249203135324</c:v>
                  </c:pt>
                  <c:pt idx="19">
                    <c:v>2.0212705625212504</c:v>
                  </c:pt>
                  <c:pt idx="20">
                    <c:v>1.5921327816720008</c:v>
                  </c:pt>
                  <c:pt idx="21">
                    <c:v>0</c:v>
                  </c:pt>
                  <c:pt idx="22">
                    <c:v>3.153522612864367</c:v>
                  </c:pt>
                  <c:pt idx="23">
                    <c:v>3.153522612864367</c:v>
                  </c:pt>
                  <c:pt idx="24">
                    <c:v>0</c:v>
                  </c:pt>
                  <c:pt idx="25">
                    <c:v>2.6829116649109657</c:v>
                  </c:pt>
                  <c:pt idx="26">
                    <c:v>2.9802510564175035</c:v>
                  </c:pt>
                  <c:pt idx="27">
                    <c:v>2.3417793915805691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2.51979877863441</c:v>
                  </c:pt>
                  <c:pt idx="1">
                    <c:v>2.477281851442001</c:v>
                  </c:pt>
                  <c:pt idx="2">
                    <c:v>2.8846593386345631</c:v>
                  </c:pt>
                  <c:pt idx="3">
                    <c:v>2.9945797672762344</c:v>
                  </c:pt>
                  <c:pt idx="4">
                    <c:v>0.63122063672236006</c:v>
                  </c:pt>
                  <c:pt idx="5">
                    <c:v>5.4561338683230574</c:v>
                  </c:pt>
                  <c:pt idx="6">
                    <c:v>0.32489260669897513</c:v>
                  </c:pt>
                  <c:pt idx="7">
                    <c:v>0</c:v>
                  </c:pt>
                  <c:pt idx="8">
                    <c:v>2.4989716872184005</c:v>
                  </c:pt>
                  <c:pt idx="9">
                    <c:v>4.0946038860419449</c:v>
                  </c:pt>
                  <c:pt idx="10">
                    <c:v>0</c:v>
                  </c:pt>
                  <c:pt idx="11">
                    <c:v>4.0946038860419467</c:v>
                  </c:pt>
                  <c:pt idx="12">
                    <c:v>2.6108396407696404</c:v>
                  </c:pt>
                  <c:pt idx="13">
                    <c:v>8.5172455453192271</c:v>
                  </c:pt>
                  <c:pt idx="14">
                    <c:v>5.926592076857581</c:v>
                  </c:pt>
                  <c:pt idx="15">
                    <c:v>5.4501115315814666</c:v>
                  </c:pt>
                  <c:pt idx="16">
                    <c:v>0.7304096037792065</c:v>
                  </c:pt>
                  <c:pt idx="17">
                    <c:v>4.7262114080095508</c:v>
                  </c:pt>
                  <c:pt idx="18">
                    <c:v>3.2466613417731853</c:v>
                  </c:pt>
                  <c:pt idx="19">
                    <c:v>0.7569709327578571</c:v>
                  </c:pt>
                  <c:pt idx="20">
                    <c:v>0.38433219077886649</c:v>
                  </c:pt>
                  <c:pt idx="21">
                    <c:v>0</c:v>
                  </c:pt>
                  <c:pt idx="22">
                    <c:v>2.1939898213047231</c:v>
                  </c:pt>
                  <c:pt idx="23">
                    <c:v>2.1939898213047231</c:v>
                  </c:pt>
                  <c:pt idx="24">
                    <c:v>0</c:v>
                  </c:pt>
                  <c:pt idx="25">
                    <c:v>0.59905512062203847</c:v>
                  </c:pt>
                  <c:pt idx="26">
                    <c:v>1.9432536208554163</c:v>
                  </c:pt>
                  <c:pt idx="27">
                    <c:v>1.3950423094553561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98.606086515825154</c:v>
                </c:pt>
                <c:pt idx="1">
                  <c:v>97.955281962737601</c:v>
                </c:pt>
                <c:pt idx="2">
                  <c:v>97.560077609989293</c:v>
                </c:pt>
                <c:pt idx="3">
                  <c:v>8.9628249197239178</c:v>
                </c:pt>
                <c:pt idx="4">
                  <c:v>1.0271420001472398</c:v>
                </c:pt>
                <c:pt idx="5">
                  <c:v>21.654939055455156</c:v>
                </c:pt>
                <c:pt idx="6">
                  <c:v>0.39520435274830412</c:v>
                </c:pt>
                <c:pt idx="7">
                  <c:v>0</c:v>
                </c:pt>
                <c:pt idx="8">
                  <c:v>93.581285040089242</c:v>
                </c:pt>
                <c:pt idx="9">
                  <c:v>12.337218467025753</c:v>
                </c:pt>
                <c:pt idx="10">
                  <c:v>0</c:v>
                </c:pt>
                <c:pt idx="11">
                  <c:v>12.337218467025753</c:v>
                </c:pt>
                <c:pt idx="12">
                  <c:v>92.378680690955179</c:v>
                </c:pt>
                <c:pt idx="13">
                  <c:v>72.155770454327524</c:v>
                </c:pt>
                <c:pt idx="14">
                  <c:v>24.332989122419882</c:v>
                </c:pt>
                <c:pt idx="15">
                  <c:v>35.050203960790391</c:v>
                </c:pt>
                <c:pt idx="16">
                  <c:v>0.92994464333256266</c:v>
                </c:pt>
                <c:pt idx="17">
                  <c:v>23.827127987381733</c:v>
                </c:pt>
                <c:pt idx="18">
                  <c:v>13.850916416590591</c:v>
                </c:pt>
                <c:pt idx="19">
                  <c:v>1.1955467729555556</c:v>
                </c:pt>
                <c:pt idx="20">
                  <c:v>0.50406321700136869</c:v>
                </c:pt>
                <c:pt idx="21">
                  <c:v>0</c:v>
                </c:pt>
                <c:pt idx="22">
                  <c:v>6.6933384733239452</c:v>
                </c:pt>
                <c:pt idx="23">
                  <c:v>6.6933384733239452</c:v>
                </c:pt>
                <c:pt idx="24">
                  <c:v>0</c:v>
                </c:pt>
                <c:pt idx="25">
                  <c:v>0.76531985864892016</c:v>
                </c:pt>
                <c:pt idx="26">
                  <c:v>5.2738329168446407</c:v>
                </c:pt>
                <c:pt idx="27">
                  <c:v>3.3317442247234754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A6C-8FFF-F8819235468A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0.90609311156910621</c:v>
                  </c:pt>
                  <c:pt idx="1">
                    <c:v>1.0604948491260586</c:v>
                  </c:pt>
                  <c:pt idx="2">
                    <c:v>1.0781158937825808</c:v>
                  </c:pt>
                  <c:pt idx="3">
                    <c:v>8.5783838807943056</c:v>
                  </c:pt>
                  <c:pt idx="4">
                    <c:v>7.575036632951293</c:v>
                  </c:pt>
                  <c:pt idx="5">
                    <c:v>14.629318999403282</c:v>
                  </c:pt>
                  <c:pt idx="6">
                    <c:v>3.3850966434899634</c:v>
                  </c:pt>
                  <c:pt idx="7">
                    <c:v>1.3109810120244656</c:v>
                  </c:pt>
                  <c:pt idx="8">
                    <c:v>2.1723651687305505</c:v>
                  </c:pt>
                  <c:pt idx="9">
                    <c:v>3.1595266809176366</c:v>
                  </c:pt>
                  <c:pt idx="10">
                    <c:v>0</c:v>
                  </c:pt>
                  <c:pt idx="11">
                    <c:v>3.1595266809176348</c:v>
                  </c:pt>
                  <c:pt idx="12">
                    <c:v>2.3009297679166991</c:v>
                  </c:pt>
                  <c:pt idx="14">
                    <c:v>3.9399557218583965</c:v>
                  </c:pt>
                  <c:pt idx="15">
                    <c:v>15.397402098061921</c:v>
                  </c:pt>
                  <c:pt idx="16">
                    <c:v>8.8172067032344188</c:v>
                  </c:pt>
                  <c:pt idx="17">
                    <c:v>2.4378615752486703</c:v>
                  </c:pt>
                  <c:pt idx="18">
                    <c:v>9.234381910682135</c:v>
                  </c:pt>
                  <c:pt idx="19">
                    <c:v>7.6664915035970012</c:v>
                  </c:pt>
                  <c:pt idx="20">
                    <c:v>1.7159615417985146</c:v>
                  </c:pt>
                  <c:pt idx="21">
                    <c:v>3.9222777711788606</c:v>
                  </c:pt>
                  <c:pt idx="22">
                    <c:v>0</c:v>
                  </c:pt>
                  <c:pt idx="23">
                    <c:v>2.9162385450090627</c:v>
                  </c:pt>
                  <c:pt idx="24">
                    <c:v>2.9162385450090627</c:v>
                  </c:pt>
                  <c:pt idx="25">
                    <c:v>0</c:v>
                  </c:pt>
                  <c:pt idx="26">
                    <c:v>3.5880208516592029</c:v>
                  </c:pt>
                  <c:pt idx="27">
                    <c:v>2.507699004616919</c:v>
                  </c:pt>
                  <c:pt idx="28">
                    <c:v>3.5350639391207386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2.2662179604933073</c:v>
                  </c:pt>
                  <c:pt idx="1">
                    <c:v>2.3013238475181197</c:v>
                  </c:pt>
                  <c:pt idx="2">
                    <c:v>2.2939720164959994</c:v>
                  </c:pt>
                  <c:pt idx="3">
                    <c:v>5.3961915984111961</c:v>
                  </c:pt>
                  <c:pt idx="4">
                    <c:v>1.8868694547628744</c:v>
                  </c:pt>
                  <c:pt idx="5">
                    <c:v>10.633344723328372</c:v>
                  </c:pt>
                  <c:pt idx="6">
                    <c:v>0.89080925219016849</c:v>
                  </c:pt>
                  <c:pt idx="7">
                    <c:v>0.28241857991521291</c:v>
                  </c:pt>
                  <c:pt idx="8">
                    <c:v>3.1646525640966701</c:v>
                  </c:pt>
                  <c:pt idx="9">
                    <c:v>1.9955477100605052</c:v>
                  </c:pt>
                  <c:pt idx="10">
                    <c:v>0</c:v>
                  </c:pt>
                  <c:pt idx="11">
                    <c:v>1.9955477100605035</c:v>
                  </c:pt>
                  <c:pt idx="12">
                    <c:v>3.2984309252447446</c:v>
                  </c:pt>
                  <c:pt idx="14">
                    <c:v>4.6020962463806399</c:v>
                  </c:pt>
                  <c:pt idx="15">
                    <c:v>11.800585828002038</c:v>
                  </c:pt>
                  <c:pt idx="16">
                    <c:v>8.8541861694669137</c:v>
                  </c:pt>
                  <c:pt idx="17">
                    <c:v>1.156717258748557</c:v>
                  </c:pt>
                  <c:pt idx="18">
                    <c:v>7.8545322762453047</c:v>
                  </c:pt>
                  <c:pt idx="19">
                    <c:v>6.2649476234405697</c:v>
                  </c:pt>
                  <c:pt idx="20">
                    <c:v>0.93296603498751574</c:v>
                  </c:pt>
                  <c:pt idx="21">
                    <c:v>1.5761530505222938</c:v>
                  </c:pt>
                  <c:pt idx="22">
                    <c:v>0</c:v>
                  </c:pt>
                  <c:pt idx="23">
                    <c:v>2.0447293840748912</c:v>
                  </c:pt>
                  <c:pt idx="24">
                    <c:v>2.0447293840748912</c:v>
                  </c:pt>
                  <c:pt idx="25">
                    <c:v>0</c:v>
                  </c:pt>
                  <c:pt idx="26">
                    <c:v>1.0734503024831969</c:v>
                  </c:pt>
                  <c:pt idx="27">
                    <c:v>1.5727327019859669</c:v>
                  </c:pt>
                  <c:pt idx="28">
                    <c:v>1.9723211531945855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98.513069636435731</c:v>
                </c:pt>
                <c:pt idx="1">
                  <c:v>98.071806431443292</c:v>
                </c:pt>
                <c:pt idx="2">
                  <c:v>98.007262663939642</c:v>
                </c:pt>
                <c:pt idx="3">
                  <c:v>12.47365890066963</c:v>
                </c:pt>
                <c:pt idx="4">
                  <c:v>2.4496779347414508</c:v>
                </c:pt>
                <c:pt idx="5">
                  <c:v>25.56122042492855</c:v>
                </c:pt>
                <c:pt idx="6">
                  <c:v>1.1943391431461592</c:v>
                </c:pt>
                <c:pt idx="7">
                  <c:v>0.35866822617008332</c:v>
                </c:pt>
                <c:pt idx="8">
                  <c:v>93.549503963736427</c:v>
                </c:pt>
                <c:pt idx="9">
                  <c:v>5.1241964930941872</c:v>
                </c:pt>
                <c:pt idx="10">
                  <c:v>0</c:v>
                </c:pt>
                <c:pt idx="11">
                  <c:v>5.1241964930941872</c:v>
                </c:pt>
                <c:pt idx="12">
                  <c:v>92.967105055928528</c:v>
                </c:pt>
                <c:pt idx="14">
                  <c:v>79.623749624916258</c:v>
                </c:pt>
                <c:pt idx="15">
                  <c:v>29.439646483131821</c:v>
                </c:pt>
                <c:pt idx="16">
                  <c:v>50.592011429408721</c:v>
                </c:pt>
                <c:pt idx="17">
                  <c:v>2.1526674287827858</c:v>
                </c:pt>
                <c:pt idx="18">
                  <c:v>30.017908149169951</c:v>
                </c:pt>
                <c:pt idx="19">
                  <c:v>23.652669461700487</c:v>
                </c:pt>
                <c:pt idx="20">
                  <c:v>2.0028395664150445</c:v>
                </c:pt>
                <c:pt idx="21">
                  <c:v>2.5656447372725077</c:v>
                </c:pt>
                <c:pt idx="22">
                  <c:v>0</c:v>
                </c:pt>
                <c:pt idx="23">
                  <c:v>6.3760940671104231</c:v>
                </c:pt>
                <c:pt idx="24">
                  <c:v>6.3760940671104231</c:v>
                </c:pt>
                <c:pt idx="25">
                  <c:v>0</c:v>
                </c:pt>
                <c:pt idx="26">
                  <c:v>1.5082422778433331</c:v>
                </c:pt>
                <c:pt idx="27">
                  <c:v>4.0406474070763725</c:v>
                </c:pt>
                <c:pt idx="28">
                  <c:v>4.2629057110142705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A6C-8FFF-F8819235468A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4.7386894931642018</c:v>
                  </c:pt>
                  <c:pt idx="1">
                    <c:v>8.2629614163325442</c:v>
                  </c:pt>
                  <c:pt idx="2">
                    <c:v>7.8440132770452919</c:v>
                  </c:pt>
                  <c:pt idx="3">
                    <c:v>4.7650244064736125</c:v>
                  </c:pt>
                  <c:pt idx="4">
                    <c:v>8.5066487549794108</c:v>
                  </c:pt>
                  <c:pt idx="5">
                    <c:v>7.5318762572194657</c:v>
                  </c:pt>
                  <c:pt idx="6">
                    <c:v>0</c:v>
                  </c:pt>
                  <c:pt idx="7">
                    <c:v>0</c:v>
                  </c:pt>
                  <c:pt idx="8">
                    <c:v>9.0924925814763498</c:v>
                  </c:pt>
                  <c:pt idx="9">
                    <c:v>2.998104661715626</c:v>
                  </c:pt>
                  <c:pt idx="10">
                    <c:v>2.7028213431414212</c:v>
                  </c:pt>
                  <c:pt idx="11">
                    <c:v>3.833813180158451</c:v>
                  </c:pt>
                  <c:pt idx="12">
                    <c:v>12.024166795538669</c:v>
                  </c:pt>
                  <c:pt idx="14">
                    <c:v>10.03418739917889</c:v>
                  </c:pt>
                  <c:pt idx="15">
                    <c:v>8.7473609087026691</c:v>
                  </c:pt>
                  <c:pt idx="16">
                    <c:v>4.9342827416939556</c:v>
                  </c:pt>
                  <c:pt idx="17">
                    <c:v>3.1399318138769119</c:v>
                  </c:pt>
                  <c:pt idx="18">
                    <c:v>7.884008271457482</c:v>
                  </c:pt>
                  <c:pt idx="19">
                    <c:v>5.0981146178644359</c:v>
                  </c:pt>
                  <c:pt idx="20">
                    <c:v>0.84933500383235772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7.1759347311364081</c:v>
                  </c:pt>
                  <c:pt idx="24">
                    <c:v>7.1732038920971064</c:v>
                  </c:pt>
                  <c:pt idx="25">
                    <c:v>0</c:v>
                  </c:pt>
                  <c:pt idx="26">
                    <c:v>3.8767642801619484</c:v>
                  </c:pt>
                  <c:pt idx="27">
                    <c:v>7.1848332169551554</c:v>
                  </c:pt>
                  <c:pt idx="28">
                    <c:v>6.3457809361198336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6.091838689922497</c:v>
                  </c:pt>
                  <c:pt idx="1">
                    <c:v>9.429545169963518</c:v>
                  </c:pt>
                  <c:pt idx="2">
                    <c:v>8.7800338784822713</c:v>
                  </c:pt>
                  <c:pt idx="3">
                    <c:v>2.2012471651383718</c:v>
                  </c:pt>
                  <c:pt idx="4">
                    <c:v>2.5931495190595291</c:v>
                  </c:pt>
                  <c:pt idx="5">
                    <c:v>5.1745880461677984</c:v>
                  </c:pt>
                  <c:pt idx="6">
                    <c:v>0</c:v>
                  </c:pt>
                  <c:pt idx="7">
                    <c:v>0</c:v>
                  </c:pt>
                  <c:pt idx="8">
                    <c:v>10.589808115487486</c:v>
                  </c:pt>
                  <c:pt idx="9">
                    <c:v>2.639437099934467</c:v>
                  </c:pt>
                  <c:pt idx="10">
                    <c:v>1.8564187328516444</c:v>
                  </c:pt>
                  <c:pt idx="11">
                    <c:v>3.0612628912129658</c:v>
                  </c:pt>
                  <c:pt idx="12">
                    <c:v>11.974502567818909</c:v>
                  </c:pt>
                  <c:pt idx="14">
                    <c:v>9.3631627995132476</c:v>
                  </c:pt>
                  <c:pt idx="15">
                    <c:v>5.8565617489233421</c:v>
                  </c:pt>
                  <c:pt idx="16">
                    <c:v>5.000192577540453</c:v>
                  </c:pt>
                  <c:pt idx="17">
                    <c:v>1.6626384778594823</c:v>
                  </c:pt>
                  <c:pt idx="18">
                    <c:v>7.2458523762507312</c:v>
                  </c:pt>
                  <c:pt idx="19">
                    <c:v>4.4794782906932724</c:v>
                  </c:pt>
                  <c:pt idx="20">
                    <c:v>0.18829374902748802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8.0266327445180821</c:v>
                  </c:pt>
                  <c:pt idx="24">
                    <c:v>8.0275871533913161</c:v>
                  </c:pt>
                  <c:pt idx="25">
                    <c:v>0</c:v>
                  </c:pt>
                  <c:pt idx="26">
                    <c:v>3.1914600846826744</c:v>
                  </c:pt>
                  <c:pt idx="27">
                    <c:v>7.5095302225398655</c:v>
                  </c:pt>
                  <c:pt idx="28">
                    <c:v>5.3550639046234245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83.027533392827721</c:v>
                </c:pt>
                <c:pt idx="1">
                  <c:v>66.642060344378152</c:v>
                </c:pt>
                <c:pt idx="2">
                  <c:v>65.381070462354657</c:v>
                </c:pt>
                <c:pt idx="3">
                  <c:v>3.9241254906177829</c:v>
                </c:pt>
                <c:pt idx="4">
                  <c:v>3.5913238582233498</c:v>
                </c:pt>
                <c:pt idx="5">
                  <c:v>13.870870274084638</c:v>
                </c:pt>
                <c:pt idx="6">
                  <c:v>0</c:v>
                </c:pt>
                <c:pt idx="7">
                  <c:v>0</c:v>
                </c:pt>
                <c:pt idx="8">
                  <c:v>67.150921404220227</c:v>
                </c:pt>
                <c:pt idx="9">
                  <c:v>17.411639564835014</c:v>
                </c:pt>
                <c:pt idx="10">
                  <c:v>5.5779119197199734</c:v>
                </c:pt>
                <c:pt idx="11">
                  <c:v>12.934721531745311</c:v>
                </c:pt>
                <c:pt idx="12">
                  <c:v>49.568869313805536</c:v>
                </c:pt>
                <c:pt idx="14">
                  <c:v>41.340031875654972</c:v>
                </c:pt>
                <c:pt idx="15">
                  <c:v>14.673902475623668</c:v>
                </c:pt>
                <c:pt idx="16">
                  <c:v>53.32449169355624</c:v>
                </c:pt>
                <c:pt idx="17">
                  <c:v>3.4091487644805984</c:v>
                </c:pt>
                <c:pt idx="18">
                  <c:v>36.982759416268642</c:v>
                </c:pt>
                <c:pt idx="19">
                  <c:v>24.764194445189354</c:v>
                </c:pt>
                <c:pt idx="20">
                  <c:v>0.24134283734686202</c:v>
                </c:pt>
                <c:pt idx="21">
                  <c:v>0</c:v>
                </c:pt>
                <c:pt idx="22">
                  <c:v>0</c:v>
                </c:pt>
                <c:pt idx="23">
                  <c:v>66.46082671784913</c:v>
                </c:pt>
                <c:pt idx="24">
                  <c:v>66.5215941329662</c:v>
                </c:pt>
                <c:pt idx="25">
                  <c:v>0</c:v>
                </c:pt>
                <c:pt idx="26">
                  <c:v>14.894418303639748</c:v>
                </c:pt>
                <c:pt idx="27">
                  <c:v>57.359470191068638</c:v>
                </c:pt>
                <c:pt idx="28">
                  <c:v>23.666138941424546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A6C-8FFF-F8819235468A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1.5906685554495823</c:v>
                  </c:pt>
                  <c:pt idx="1">
                    <c:v>2.6247466856737134</c:v>
                  </c:pt>
                  <c:pt idx="2">
                    <c:v>2.6895998627770439</c:v>
                  </c:pt>
                  <c:pt idx="3">
                    <c:v>4.0620360360462193</c:v>
                  </c:pt>
                  <c:pt idx="4">
                    <c:v>1.2729094590412982</c:v>
                  </c:pt>
                  <c:pt idx="5">
                    <c:v>5.8851411681307653</c:v>
                  </c:pt>
                  <c:pt idx="6">
                    <c:v>0.83448313465162571</c:v>
                  </c:pt>
                  <c:pt idx="7">
                    <c:v>1.0185482091716773</c:v>
                  </c:pt>
                  <c:pt idx="8">
                    <c:v>2.1265595390968031</c:v>
                  </c:pt>
                  <c:pt idx="9">
                    <c:v>2.921106120850947</c:v>
                  </c:pt>
                  <c:pt idx="10">
                    <c:v>1.6104776461292438</c:v>
                  </c:pt>
                  <c:pt idx="11">
                    <c:v>3.1360756081335666</c:v>
                  </c:pt>
                  <c:pt idx="12">
                    <c:v>3.4035503856375442</c:v>
                  </c:pt>
                  <c:pt idx="14">
                    <c:v>5.6164989090066229</c:v>
                  </c:pt>
                  <c:pt idx="15">
                    <c:v>6.9042042508583599</c:v>
                  </c:pt>
                  <c:pt idx="16">
                    <c:v>4.5132552418247371</c:v>
                  </c:pt>
                  <c:pt idx="17">
                    <c:v>1.4608460649502275</c:v>
                  </c:pt>
                  <c:pt idx="18">
                    <c:v>3.6728978222710715</c:v>
                  </c:pt>
                  <c:pt idx="19">
                    <c:v>4.4201785340512743</c:v>
                  </c:pt>
                  <c:pt idx="20">
                    <c:v>1.138858801578932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8.3912187113774621</c:v>
                  </c:pt>
                  <c:pt idx="24">
                    <c:v>8.3912187113774763</c:v>
                  </c:pt>
                  <c:pt idx="25">
                    <c:v>0</c:v>
                  </c:pt>
                  <c:pt idx="26">
                    <c:v>2.1000065358752256</c:v>
                  </c:pt>
                  <c:pt idx="27">
                    <c:v>8.9940090513640243</c:v>
                  </c:pt>
                  <c:pt idx="28">
                    <c:v>4.7595881404902585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1.8814878624278748</c:v>
                  </c:pt>
                  <c:pt idx="1">
                    <c:v>3.0373625146052206</c:v>
                  </c:pt>
                  <c:pt idx="2">
                    <c:v>3.1184660231420764</c:v>
                  </c:pt>
                  <c:pt idx="3">
                    <c:v>3.0100837183201898</c:v>
                  </c:pt>
                  <c:pt idx="4">
                    <c:v>0.90959522471835141</c:v>
                  </c:pt>
                  <c:pt idx="5">
                    <c:v>5.112197449031715</c:v>
                  </c:pt>
                  <c:pt idx="6">
                    <c:v>0.44248318134482073</c:v>
                  </c:pt>
                  <c:pt idx="7">
                    <c:v>0.30438585970839654</c:v>
                  </c:pt>
                  <c:pt idx="8">
                    <c:v>2.4452322127184232</c:v>
                  </c:pt>
                  <c:pt idx="9">
                    <c:v>2.6864715139470547</c:v>
                  </c:pt>
                  <c:pt idx="10">
                    <c:v>1.4164187846991858</c:v>
                  </c:pt>
                  <c:pt idx="11">
                    <c:v>2.6837103064352625</c:v>
                  </c:pt>
                  <c:pt idx="12">
                    <c:v>3.7510977768470184</c:v>
                  </c:pt>
                  <c:pt idx="14">
                    <c:v>5.7898658407595534</c:v>
                  </c:pt>
                  <c:pt idx="15">
                    <c:v>6.0599189487402292</c:v>
                  </c:pt>
                  <c:pt idx="16">
                    <c:v>4.5117659167307167</c:v>
                  </c:pt>
                  <c:pt idx="17">
                    <c:v>1.1031500543797881</c:v>
                  </c:pt>
                  <c:pt idx="18">
                    <c:v>3.3755165403640248</c:v>
                  </c:pt>
                  <c:pt idx="19">
                    <c:v>4.099457902150256</c:v>
                  </c:pt>
                  <c:pt idx="20">
                    <c:v>0.66458276398046712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9.468773237342063</c:v>
                  </c:pt>
                  <c:pt idx="24">
                    <c:v>9.4687732373420772</c:v>
                  </c:pt>
                  <c:pt idx="25">
                    <c:v>0</c:v>
                  </c:pt>
                  <c:pt idx="26">
                    <c:v>1.8713054818227057</c:v>
                  </c:pt>
                  <c:pt idx="27">
                    <c:v>9.4734115444087408</c:v>
                  </c:pt>
                  <c:pt idx="28">
                    <c:v>4.383763508217946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90.757056717172802</c:v>
                </c:pt>
                <c:pt idx="1">
                  <c:v>84.281938277157266</c:v>
                </c:pt>
                <c:pt idx="2">
                  <c:v>84.131563749550551</c:v>
                </c:pt>
                <c:pt idx="3">
                  <c:v>10.289998819829565</c:v>
                </c:pt>
                <c:pt idx="4">
                  <c:v>3.0854041410907187</c:v>
                </c:pt>
                <c:pt idx="5">
                  <c:v>25.559329858432989</c:v>
                </c:pt>
                <c:pt idx="6">
                  <c:v>0.93307908071466672</c:v>
                </c:pt>
                <c:pt idx="7">
                  <c:v>0.43223475798857913</c:v>
                </c:pt>
                <c:pt idx="8">
                  <c:v>86.277775083843807</c:v>
                </c:pt>
                <c:pt idx="9">
                  <c:v>23.290681109566798</c:v>
                </c:pt>
                <c:pt idx="10">
                  <c:v>10.391580185120189</c:v>
                </c:pt>
                <c:pt idx="11">
                  <c:v>15.255805984093239</c:v>
                </c:pt>
                <c:pt idx="12">
                  <c:v>75.309139493233729</c:v>
                </c:pt>
                <c:pt idx="14">
                  <c:v>56.549754856966835</c:v>
                </c:pt>
                <c:pt idx="15">
                  <c:v>29.158407394261875</c:v>
                </c:pt>
                <c:pt idx="16">
                  <c:v>49.908575706324037</c:v>
                </c:pt>
                <c:pt idx="17">
                  <c:v>4.3027447067698281</c:v>
                </c:pt>
                <c:pt idx="18">
                  <c:v>26.589768918049955</c:v>
                </c:pt>
                <c:pt idx="19">
                  <c:v>31.052701275721674</c:v>
                </c:pt>
                <c:pt idx="20">
                  <c:v>1.5703738329417756</c:v>
                </c:pt>
                <c:pt idx="21">
                  <c:v>0</c:v>
                </c:pt>
                <c:pt idx="22">
                  <c:v>0</c:v>
                </c:pt>
                <c:pt idx="23">
                  <c:v>65.353831500729754</c:v>
                </c:pt>
                <c:pt idx="24">
                  <c:v>65.353831500729754</c:v>
                </c:pt>
                <c:pt idx="25">
                  <c:v>0</c:v>
                </c:pt>
                <c:pt idx="26">
                  <c:v>14.312775592934754</c:v>
                </c:pt>
                <c:pt idx="27">
                  <c:v>56.899250840204552</c:v>
                </c:pt>
                <c:pt idx="28">
                  <c:v>30.803470605918399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9-4A6C-8FFF-F8819235468A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6.1790581058483554</c:v>
                  </c:pt>
                  <c:pt idx="1">
                    <c:v>7.707912745944185</c:v>
                  </c:pt>
                  <c:pt idx="2">
                    <c:v>7.761205453699958</c:v>
                  </c:pt>
                  <c:pt idx="3">
                    <c:v>7.8187515442535638</c:v>
                  </c:pt>
                  <c:pt idx="4">
                    <c:v>4.8661125208313178</c:v>
                  </c:pt>
                  <c:pt idx="5">
                    <c:v>7.9541361249287448</c:v>
                  </c:pt>
                  <c:pt idx="6">
                    <c:v>5.6973838839116189</c:v>
                  </c:pt>
                  <c:pt idx="7">
                    <c:v>0</c:v>
                  </c:pt>
                  <c:pt idx="8">
                    <c:v>7.5457085278004286</c:v>
                  </c:pt>
                  <c:pt idx="9">
                    <c:v>2.6313993220839311</c:v>
                  </c:pt>
                  <c:pt idx="10">
                    <c:v>5.9719612372083581</c:v>
                  </c:pt>
                  <c:pt idx="11">
                    <c:v>5.3753093621190757</c:v>
                  </c:pt>
                  <c:pt idx="12">
                    <c:v>7.2709185308921889</c:v>
                  </c:pt>
                  <c:pt idx="14">
                    <c:v>4.7028150952585719</c:v>
                  </c:pt>
                  <c:pt idx="15">
                    <c:v>7.5785715713231347</c:v>
                  </c:pt>
                  <c:pt idx="16">
                    <c:v>6.4591377470729796</c:v>
                  </c:pt>
                  <c:pt idx="17">
                    <c:v>2.385802701769896</c:v>
                  </c:pt>
                  <c:pt idx="18">
                    <c:v>8.3981078321716112</c:v>
                  </c:pt>
                  <c:pt idx="19">
                    <c:v>4.8010891927394539</c:v>
                  </c:pt>
                  <c:pt idx="20">
                    <c:v>6.5441078812207376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9.4485756547035979</c:v>
                  </c:pt>
                  <c:pt idx="24">
                    <c:v>9.4485756547035979</c:v>
                  </c:pt>
                  <c:pt idx="25">
                    <c:v>0</c:v>
                  </c:pt>
                  <c:pt idx="26">
                    <c:v>5.2864295315431082</c:v>
                  </c:pt>
                  <c:pt idx="27">
                    <c:v>8.9282764172601148</c:v>
                  </c:pt>
                  <c:pt idx="28">
                    <c:v>4.6346289460093804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13.546481429589235</c:v>
                  </c:pt>
                  <c:pt idx="1">
                    <c:v>15.196817530339786</c:v>
                  </c:pt>
                  <c:pt idx="2">
                    <c:v>15.271300838602897</c:v>
                  </c:pt>
                  <c:pt idx="3">
                    <c:v>5.3254642632450988</c:v>
                  </c:pt>
                  <c:pt idx="4">
                    <c:v>2.1828345382377048</c:v>
                  </c:pt>
                  <c:pt idx="5">
                    <c:v>6.5786304528816792</c:v>
                  </c:pt>
                  <c:pt idx="6">
                    <c:v>1.2299772136477842</c:v>
                  </c:pt>
                  <c:pt idx="7">
                    <c:v>0</c:v>
                  </c:pt>
                  <c:pt idx="8">
                    <c:v>11.860323886563663</c:v>
                  </c:pt>
                  <c:pt idx="9">
                    <c:v>1.8496610215247715</c:v>
                  </c:pt>
                  <c:pt idx="10">
                    <c:v>1.4412144140136012</c:v>
                  </c:pt>
                  <c:pt idx="11">
                    <c:v>2.341335297151879</c:v>
                  </c:pt>
                  <c:pt idx="12">
                    <c:v>9.9462663956093138</c:v>
                  </c:pt>
                  <c:pt idx="14">
                    <c:v>5.0118220467008001</c:v>
                  </c:pt>
                  <c:pt idx="15">
                    <c:v>6.6283835258022954</c:v>
                  </c:pt>
                  <c:pt idx="16">
                    <c:v>6.2326611944900776</c:v>
                  </c:pt>
                  <c:pt idx="17">
                    <c:v>0.32115267077240939</c:v>
                  </c:pt>
                  <c:pt idx="18">
                    <c:v>6.9902948928047479</c:v>
                  </c:pt>
                  <c:pt idx="19">
                    <c:v>4.4690473091008727</c:v>
                  </c:pt>
                  <c:pt idx="20">
                    <c:v>2.1720265243178019</c:v>
                  </c:pt>
                  <c:pt idx="21">
                    <c:v>0</c:v>
                  </c:pt>
                  <c:pt idx="22">
                    <c:v>0</c:v>
                  </c:pt>
                  <c:pt idx="23">
                    <c:v>4.1900089951173705</c:v>
                  </c:pt>
                  <c:pt idx="24">
                    <c:v>4.1900089951173705</c:v>
                  </c:pt>
                  <c:pt idx="25">
                    <c:v>0</c:v>
                  </c:pt>
                  <c:pt idx="26">
                    <c:v>1.188604453434057</c:v>
                  </c:pt>
                  <c:pt idx="27">
                    <c:v>3.9537877169575597</c:v>
                  </c:pt>
                  <c:pt idx="28">
                    <c:v>1.6464723359037634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89.913142160389981</c:v>
                </c:pt>
                <c:pt idx="1">
                  <c:v>86.748153215814483</c:v>
                </c:pt>
                <c:pt idx="2">
                  <c:v>86.649646883245737</c:v>
                </c:pt>
                <c:pt idx="3">
                  <c:v>13.984982038505988</c:v>
                </c:pt>
                <c:pt idx="4">
                  <c:v>3.802103360409137</c:v>
                </c:pt>
                <c:pt idx="5">
                  <c:v>25.215399912603914</c:v>
                </c:pt>
                <c:pt idx="6">
                  <c:v>1.5440179583854077</c:v>
                </c:pt>
                <c:pt idx="7">
                  <c:v>0</c:v>
                </c:pt>
                <c:pt idx="8">
                  <c:v>83.389490414491831</c:v>
                </c:pt>
                <c:pt idx="9">
                  <c:v>5.8399657762208843</c:v>
                </c:pt>
                <c:pt idx="10">
                  <c:v>1.8635855298207338</c:v>
                </c:pt>
                <c:pt idx="11">
                  <c:v>3.9763802464001512</c:v>
                </c:pt>
                <c:pt idx="12">
                  <c:v>79.807798471567352</c:v>
                </c:pt>
                <c:pt idx="14">
                  <c:v>64.927299726514804</c:v>
                </c:pt>
                <c:pt idx="15">
                  <c:v>30.100826388924094</c:v>
                </c:pt>
                <c:pt idx="16">
                  <c:v>43.101748971821905</c:v>
                </c:pt>
                <c:pt idx="17">
                  <c:v>0.36973021420073543</c:v>
                </c:pt>
                <c:pt idx="18">
                  <c:v>26.593101247010736</c:v>
                </c:pt>
                <c:pt idx="19">
                  <c:v>32.914612715769856</c:v>
                </c:pt>
                <c:pt idx="20">
                  <c:v>3.1454940513667875</c:v>
                </c:pt>
                <c:pt idx="21">
                  <c:v>0</c:v>
                </c:pt>
                <c:pt idx="22">
                  <c:v>0</c:v>
                </c:pt>
                <c:pt idx="23">
                  <c:v>6.9649739853756412</c:v>
                </c:pt>
                <c:pt idx="24">
                  <c:v>6.9649739853756412</c:v>
                </c:pt>
                <c:pt idx="25">
                  <c:v>0</c:v>
                </c:pt>
                <c:pt idx="26">
                  <c:v>1.5098613134452235</c:v>
                </c:pt>
                <c:pt idx="27">
                  <c:v>6.5952437711749061</c:v>
                </c:pt>
                <c:pt idx="28">
                  <c:v>2.4885072981474998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9-4A6C-8FFF-F8819235468A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2.4293682087274107</c:v>
                  </c:pt>
                  <c:pt idx="1">
                    <c:v>2.6919726034274447</c:v>
                  </c:pt>
                  <c:pt idx="2">
                    <c:v>2.7699114312595157</c:v>
                  </c:pt>
                  <c:pt idx="3">
                    <c:v>9.7218074668267569</c:v>
                  </c:pt>
                  <c:pt idx="4">
                    <c:v>4.9180705605672443</c:v>
                  </c:pt>
                  <c:pt idx="5">
                    <c:v>8.4720733760723093</c:v>
                  </c:pt>
                  <c:pt idx="6">
                    <c:v>1.9481420541075676</c:v>
                  </c:pt>
                  <c:pt idx="7">
                    <c:v>0.49911916098667314</c:v>
                  </c:pt>
                  <c:pt idx="8">
                    <c:v>2.8564178949434194</c:v>
                  </c:pt>
                  <c:pt idx="9">
                    <c:v>7.2107084720426631</c:v>
                  </c:pt>
                  <c:pt idx="10">
                    <c:v>2.4072594256586939</c:v>
                  </c:pt>
                  <c:pt idx="11">
                    <c:v>7.4929467490048758</c:v>
                  </c:pt>
                  <c:pt idx="12">
                    <c:v>3.4004112395094523</c:v>
                  </c:pt>
                  <c:pt idx="14">
                    <c:v>7.2058883543775636</c:v>
                  </c:pt>
                  <c:pt idx="15">
                    <c:v>10.11417639923534</c:v>
                  </c:pt>
                  <c:pt idx="16">
                    <c:v>4.6475529710510557</c:v>
                  </c:pt>
                  <c:pt idx="17">
                    <c:v>1.5731115839851764</c:v>
                  </c:pt>
                  <c:pt idx="18">
                    <c:v>5.6161171923991091</c:v>
                  </c:pt>
                  <c:pt idx="19">
                    <c:v>3.9866955909619612</c:v>
                  </c:pt>
                  <c:pt idx="20">
                    <c:v>1.9552233561058414</c:v>
                  </c:pt>
                  <c:pt idx="21">
                    <c:v>0.46563086129224779</c:v>
                  </c:pt>
                  <c:pt idx="22">
                    <c:v>0</c:v>
                  </c:pt>
                  <c:pt idx="23">
                    <c:v>4.8189023155209583</c:v>
                  </c:pt>
                  <c:pt idx="24">
                    <c:v>4.8994852526188488</c:v>
                  </c:pt>
                  <c:pt idx="25">
                    <c:v>0</c:v>
                  </c:pt>
                  <c:pt idx="26">
                    <c:v>2.5614680959767702</c:v>
                  </c:pt>
                  <c:pt idx="27">
                    <c:v>3.9525729011440696</c:v>
                  </c:pt>
                  <c:pt idx="28">
                    <c:v>2.9203857161440903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2.9396697637339884</c:v>
                  </c:pt>
                  <c:pt idx="1">
                    <c:v>3.1701767247047883</c:v>
                  </c:pt>
                  <c:pt idx="2">
                    <c:v>3.269715019063554</c:v>
                  </c:pt>
                  <c:pt idx="3">
                    <c:v>7.4127541251401095</c:v>
                  </c:pt>
                  <c:pt idx="4">
                    <c:v>3.2495820787440985</c:v>
                  </c:pt>
                  <c:pt idx="5">
                    <c:v>7.2592605239735697</c:v>
                  </c:pt>
                  <c:pt idx="6">
                    <c:v>1.135679860949478</c:v>
                  </c:pt>
                  <c:pt idx="7">
                    <c:v>0.11023388022264635</c:v>
                  </c:pt>
                  <c:pt idx="8">
                    <c:v>3.2701943464364973</c:v>
                  </c:pt>
                  <c:pt idx="9">
                    <c:v>5.0872300102140731</c:v>
                  </c:pt>
                  <c:pt idx="10">
                    <c:v>0.93582745650687948</c:v>
                  </c:pt>
                  <c:pt idx="11">
                    <c:v>5.1640349741921945</c:v>
                  </c:pt>
                  <c:pt idx="12">
                    <c:v>3.9112665432238884</c:v>
                  </c:pt>
                  <c:pt idx="14">
                    <c:v>8.2746838035759822</c:v>
                  </c:pt>
                  <c:pt idx="15">
                    <c:v>9.0682982859301582</c:v>
                  </c:pt>
                  <c:pt idx="16">
                    <c:v>4.3991732546736877</c:v>
                  </c:pt>
                  <c:pt idx="17">
                    <c:v>0.66559751375356391</c:v>
                  </c:pt>
                  <c:pt idx="18">
                    <c:v>4.3877918983701498</c:v>
                  </c:pt>
                  <c:pt idx="19">
                    <c:v>3.6718629617708807</c:v>
                  </c:pt>
                  <c:pt idx="20">
                    <c:v>0.94295831214939496</c:v>
                  </c:pt>
                  <c:pt idx="21">
                    <c:v>6.5961061969291926E-2</c:v>
                  </c:pt>
                  <c:pt idx="22">
                    <c:v>0</c:v>
                  </c:pt>
                  <c:pt idx="23">
                    <c:v>3.3640670377203508</c:v>
                  </c:pt>
                  <c:pt idx="24">
                    <c:v>3.4149777919813422</c:v>
                  </c:pt>
                  <c:pt idx="25">
                    <c:v>0</c:v>
                  </c:pt>
                  <c:pt idx="26">
                    <c:v>1.4900903597390673</c:v>
                  </c:pt>
                  <c:pt idx="27">
                    <c:v>2.6970464066289637</c:v>
                  </c:pt>
                  <c:pt idx="28">
                    <c:v>1.794510370665019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87.926858094301025</c:v>
                </c:pt>
                <c:pt idx="1">
                  <c:v>85.243358536119047</c:v>
                </c:pt>
                <c:pt idx="2">
                  <c:v>85.061585965737393</c:v>
                </c:pt>
                <c:pt idx="3">
                  <c:v>22.268770143311308</c:v>
                </c:pt>
                <c:pt idx="4">
                  <c:v>8.6693177564279438</c:v>
                </c:pt>
                <c:pt idx="5">
                  <c:v>29.495327882471607</c:v>
                </c:pt>
                <c:pt idx="6">
                  <c:v>2.6490602457348227</c:v>
                </c:pt>
                <c:pt idx="7">
                  <c:v>0.14128073782143785</c:v>
                </c:pt>
                <c:pt idx="8">
                  <c:v>82.285046069178307</c:v>
                </c:pt>
                <c:pt idx="9">
                  <c:v>14.374675384374596</c:v>
                </c:pt>
                <c:pt idx="10">
                  <c:v>1.5075771608656494</c:v>
                </c:pt>
                <c:pt idx="11">
                  <c:v>13.926385144553713</c:v>
                </c:pt>
                <c:pt idx="12">
                  <c:v>80.337381087764186</c:v>
                </c:pt>
                <c:pt idx="14">
                  <c:v>69.127175421276917</c:v>
                </c:pt>
                <c:pt idx="15">
                  <c:v>36.747435338336686</c:v>
                </c:pt>
                <c:pt idx="16">
                  <c:v>36.004265370666886</c:v>
                </c:pt>
                <c:pt idx="17">
                  <c:v>1.1404563135812389</c:v>
                </c:pt>
                <c:pt idx="18">
                  <c:v>16.18713730613965</c:v>
                </c:pt>
                <c:pt idx="19">
                  <c:v>28.218197063719114</c:v>
                </c:pt>
                <c:pt idx="20">
                  <c:v>1.7881927680564247</c:v>
                </c:pt>
                <c:pt idx="21">
                  <c:v>7.6788147846403254E-2</c:v>
                </c:pt>
                <c:pt idx="22">
                  <c:v>0</c:v>
                </c:pt>
                <c:pt idx="23">
                  <c:v>9.916317403410849</c:v>
                </c:pt>
                <c:pt idx="24">
                  <c:v>10.01625463959776</c:v>
                </c:pt>
                <c:pt idx="25">
                  <c:v>0</c:v>
                </c:pt>
                <c:pt idx="26">
                  <c:v>3.4357775822432339</c:v>
                </c:pt>
                <c:pt idx="27">
                  <c:v>7.7748863588621777</c:v>
                </c:pt>
                <c:pt idx="28">
                  <c:v>4.4385457644279009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9-4A6C-8FFF-F881923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Example'!$M$163:$M$164</c:f>
                <c:numCache>
                  <c:formatCode>General</c:formatCode>
                  <c:ptCount val="2"/>
                  <c:pt idx="0">
                    <c:v>0.90569835816373256</c:v>
                  </c:pt>
                  <c:pt idx="1">
                    <c:v>1.1331130377800207</c:v>
                  </c:pt>
                </c:numCache>
                <c:extLst/>
              </c:numRef>
            </c:plus>
            <c:minus>
              <c:numRef>
                <c:f>'Figures Example'!$L$163:$L$164</c:f>
                <c:numCache>
                  <c:formatCode>General</c:formatCode>
                  <c:ptCount val="2"/>
                  <c:pt idx="0">
                    <c:v>2.51979877863441</c:v>
                  </c:pt>
                  <c:pt idx="1">
                    <c:v>2.477281851442001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anyAM</c:v>
                </c:pt>
                <c:pt idx="1">
                  <c:v>Stocks anyACT</c:v>
                </c:pt>
              </c:strCache>
            </c:strRef>
          </c:cat>
          <c:val>
            <c:numRef>
              <c:f>'Figures Example'!$K$163:$K$164</c:f>
              <c:numCache>
                <c:formatCode>0</c:formatCode>
                <c:ptCount val="2"/>
                <c:pt idx="0">
                  <c:v>98.606086515825154</c:v>
                </c:pt>
                <c:pt idx="1">
                  <c:v>97.955281962737601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D5D-4865-AB6D-563BA572BB49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Example'!$V$163:$V$164</c:f>
                <c:numCache>
                  <c:formatCode>General</c:formatCode>
                  <c:ptCount val="2"/>
                  <c:pt idx="0">
                    <c:v>0.90609311156910621</c:v>
                  </c:pt>
                  <c:pt idx="1">
                    <c:v>1.0604948491260586</c:v>
                  </c:pt>
                </c:numCache>
                <c:extLst/>
              </c:numRef>
            </c:plus>
            <c:minus>
              <c:numRef>
                <c:f>'Figures Example'!$U$163:$U$164</c:f>
                <c:numCache>
                  <c:formatCode>General</c:formatCode>
                  <c:ptCount val="2"/>
                  <c:pt idx="0">
                    <c:v>2.2662179604933073</c:v>
                  </c:pt>
                  <c:pt idx="1">
                    <c:v>2.3013238475181197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Example'!$T$163:$T$164</c:f>
              <c:numCache>
                <c:formatCode>0</c:formatCode>
                <c:ptCount val="2"/>
                <c:pt idx="0">
                  <c:v>98.513069636435731</c:v>
                </c:pt>
                <c:pt idx="1">
                  <c:v>98.071806431443292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D5D-4865-AB6D-563BA572BB49}"/>
            </c:ext>
          </c:extLst>
        </c:ser>
        <c:ser>
          <c:idx val="6"/>
          <c:order val="2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Stocks anyAM</c:v>
              </c:pt>
              <c:pt idx="1">
                <c:v>Stocks anyACT</c:v>
              </c:pt>
              <c:pt idx="2">
                <c:v>Stocks AL</c:v>
              </c:pt>
              <c:pt idx="3">
                <c:v>Stocks ASAQ</c:v>
              </c:pt>
              <c:pt idx="4">
                <c:v>Stocks APPQ</c:v>
              </c:pt>
              <c:pt idx="5">
                <c:v>Stocks DHAPPQ</c:v>
              </c:pt>
              <c:pt idx="6">
                <c:v>Stocks ARPPQ</c:v>
              </c:pt>
              <c:pt idx="7">
                <c:v>Stocks otherACT</c:v>
              </c:pt>
              <c:pt idx="8">
                <c:v>Stocks nationally approved ACT</c:v>
              </c:pt>
              <c:pt idx="9">
                <c:v>Stocks QA ACT</c:v>
              </c:pt>
              <c:pt idx="10">
                <c:v>Stocks QA_all</c:v>
              </c:pt>
              <c:pt idx="11">
                <c:v>Stocks QA_WHO</c:v>
              </c:pt>
              <c:pt idx="12">
                <c:v>Stocks QA_NAT</c:v>
              </c:pt>
              <c:pt idx="13">
                <c:v>Stocks ACT not QA or nationally approved</c:v>
              </c:pt>
              <c:pt idx="14">
                <c:v>Stocks 2 or more ACTs</c:v>
              </c:pt>
              <c:pt idx="15">
                <c:v>Stocks nonart</c:v>
              </c:pt>
              <c:pt idx="16">
                <c:v>Stocks oralQN</c:v>
              </c:pt>
              <c:pt idx="17">
                <c:v>Stocks CQ</c:v>
              </c:pt>
              <c:pt idx="18">
                <c:v>Stocks SP</c:v>
              </c:pt>
              <c:pt idx="19">
                <c:v>Stocks SPAQ</c:v>
              </c:pt>
              <c:pt idx="20">
                <c:v>Stocks nonartoth</c:v>
              </c:pt>
              <c:pt idx="21">
                <c:v>Stocks oartmono</c:v>
              </c:pt>
              <c:pt idx="22">
                <c:v>Stocks noartmono</c:v>
              </c:pt>
              <c:pt idx="23">
                <c:v>Stocks severe</c:v>
              </c:pt>
              <c:pt idx="24">
                <c:v>Stocks recAS</c:v>
              </c:pt>
              <c:pt idx="25">
                <c:v>Stocks injAS</c:v>
              </c:pt>
              <c:pt idx="26">
                <c:v>Stocks injAR</c:v>
              </c:pt>
              <c:pt idx="27">
                <c:v>Stocks injAE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D5D-4865-AB6D-563BA572BB49}"/>
            </c:ext>
          </c:extLst>
        </c:ser>
        <c:ser>
          <c:idx val="1"/>
          <c:order val="3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Example'!$P$163:$P$164</c:f>
                <c:numCache>
                  <c:formatCode>General</c:formatCode>
                  <c:ptCount val="2"/>
                  <c:pt idx="0">
                    <c:v>4.7386894931642018</c:v>
                  </c:pt>
                  <c:pt idx="1">
                    <c:v>8.2629614163325442</c:v>
                  </c:pt>
                </c:numCache>
                <c:extLst/>
              </c:numRef>
            </c:plus>
            <c:minus>
              <c:numRef>
                <c:f>'Figures Example'!$O$163:$O$164</c:f>
                <c:numCache>
                  <c:formatCode>General</c:formatCode>
                  <c:ptCount val="2"/>
                  <c:pt idx="0">
                    <c:v>6.091838689922497</c:v>
                  </c:pt>
                  <c:pt idx="1">
                    <c:v>9.429545169963518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anyAM</c:v>
                </c:pt>
                <c:pt idx="1">
                  <c:v>Stocks anyACT</c:v>
                </c:pt>
              </c:strCache>
            </c:strRef>
          </c:cat>
          <c:val>
            <c:numRef>
              <c:f>'Figures Example'!$N$163:$N$164</c:f>
              <c:numCache>
                <c:formatCode>0</c:formatCode>
                <c:ptCount val="2"/>
                <c:pt idx="0">
                  <c:v>83.027533392827721</c:v>
                </c:pt>
                <c:pt idx="1">
                  <c:v>66.642060344378152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D5D-4865-AB6D-563BA572BB49}"/>
            </c:ext>
          </c:extLst>
        </c:ser>
        <c:ser>
          <c:idx val="4"/>
          <c:order val="4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Example'!$Y$163:$Y$164</c:f>
                <c:numCache>
                  <c:formatCode>General</c:formatCode>
                  <c:ptCount val="2"/>
                  <c:pt idx="0">
                    <c:v>1.5906685554495823</c:v>
                  </c:pt>
                  <c:pt idx="1">
                    <c:v>2.6247466856737134</c:v>
                  </c:pt>
                </c:numCache>
                <c:extLst/>
              </c:numRef>
            </c:plus>
            <c:minus>
              <c:numRef>
                <c:f>'Figures Example'!$X$163:$X$164</c:f>
                <c:numCache>
                  <c:formatCode>General</c:formatCode>
                  <c:ptCount val="2"/>
                  <c:pt idx="0">
                    <c:v>1.8814878624278748</c:v>
                  </c:pt>
                  <c:pt idx="1">
                    <c:v>3.0373625146052206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Example'!$W$163:$W$164</c:f>
              <c:numCache>
                <c:formatCode>0</c:formatCode>
                <c:ptCount val="2"/>
                <c:pt idx="0">
                  <c:v>90.757056717172802</c:v>
                </c:pt>
                <c:pt idx="1">
                  <c:v>84.281938277157266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D5D-4865-AB6D-563BA572BB49}"/>
            </c:ext>
          </c:extLst>
        </c:ser>
        <c:ser>
          <c:idx val="7"/>
          <c:order val="5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D5D-4865-AB6D-563BA572BB49}"/>
            </c:ext>
          </c:extLst>
        </c:ser>
        <c:ser>
          <c:idx val="2"/>
          <c:order val="6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Example'!$S$163:$S$164</c:f>
                <c:numCache>
                  <c:formatCode>General</c:formatCode>
                  <c:ptCount val="2"/>
                  <c:pt idx="0">
                    <c:v>6.1790581058483554</c:v>
                  </c:pt>
                  <c:pt idx="1">
                    <c:v>7.707912745944185</c:v>
                  </c:pt>
                </c:numCache>
                <c:extLst/>
              </c:numRef>
            </c:plus>
            <c:minus>
              <c:numRef>
                <c:f>'Figures Example'!$R$163:$R$164</c:f>
                <c:numCache>
                  <c:formatCode>General</c:formatCode>
                  <c:ptCount val="2"/>
                  <c:pt idx="0">
                    <c:v>13.546481429589235</c:v>
                  </c:pt>
                  <c:pt idx="1">
                    <c:v>15.196817530339786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anyAM</c:v>
                </c:pt>
                <c:pt idx="1">
                  <c:v>Stocks anyACT</c:v>
                </c:pt>
              </c:strCache>
            </c:strRef>
          </c:cat>
          <c:val>
            <c:numRef>
              <c:f>'Figures Example'!$Q$163:$Q$164</c:f>
              <c:numCache>
                <c:formatCode>0</c:formatCode>
                <c:ptCount val="2"/>
                <c:pt idx="0">
                  <c:v>89.913142160389981</c:v>
                </c:pt>
                <c:pt idx="1">
                  <c:v>86.748153215814483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D5D-4865-AB6D-563BA572BB49}"/>
            </c:ext>
          </c:extLst>
        </c:ser>
        <c:ser>
          <c:idx val="5"/>
          <c:order val="7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Example'!$AB$163:$AB$164</c:f>
                <c:numCache>
                  <c:formatCode>General</c:formatCode>
                  <c:ptCount val="2"/>
                  <c:pt idx="0">
                    <c:v>2.4293682087274107</c:v>
                  </c:pt>
                  <c:pt idx="1">
                    <c:v>2.6919726034274447</c:v>
                  </c:pt>
                </c:numCache>
                <c:extLst/>
              </c:numRef>
            </c:plus>
            <c:minus>
              <c:numRef>
                <c:f>'Figures Example'!$AA$163:$AA$164</c:f>
                <c:numCache>
                  <c:formatCode>General</c:formatCode>
                  <c:ptCount val="2"/>
                  <c:pt idx="0">
                    <c:v>2.9396697637339884</c:v>
                  </c:pt>
                  <c:pt idx="1">
                    <c:v>3.1701767247047883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Example'!$Z$163:$Z$164</c:f>
              <c:numCache>
                <c:formatCode>0</c:formatCode>
                <c:ptCount val="2"/>
                <c:pt idx="0">
                  <c:v>87.926858094301025</c:v>
                </c:pt>
                <c:pt idx="1">
                  <c:v>85.243358536119047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1D5D-4865-AB6D-563BA572BB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i'!$L$57</c:f>
              <c:strCache>
                <c:ptCount val="1"/>
                <c:pt idx="0">
                  <c:v>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i'!$N$58:$N$66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i'!$M$58:$M$66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i'!$L$58:$L$66</c:f>
              <c:numCache>
                <c:formatCode>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F0F-B9B2-7171A85EF2C9}"/>
            </c:ext>
          </c:extLst>
        </c:ser>
        <c:ser>
          <c:idx val="3"/>
          <c:order val="1"/>
          <c:tx>
            <c:strRef>
              <c:f>'Figures i'!$O$57</c:f>
              <c:strCache>
                <c:ptCount val="1"/>
                <c:pt idx="0">
                  <c:v>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i'!$Q$58:$Q$66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0</c:v>
                  </c:pt>
                  <c:pt idx="4">
                    <c:v>2.0984484663772918</c:v>
                  </c:pt>
                  <c:pt idx="5">
                    <c:v>7.5278070397981622</c:v>
                  </c:pt>
                  <c:pt idx="6">
                    <c:v>1.6947460579311127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i'!$P$58:$P$66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0</c:v>
                  </c:pt>
                  <c:pt idx="4">
                    <c:v>2.6068494911063453</c:v>
                  </c:pt>
                  <c:pt idx="5">
                    <c:v>13.426933150356504</c:v>
                  </c:pt>
                  <c:pt idx="6">
                    <c:v>2.0368578863264446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i'!$O$58:$O$66</c:f>
              <c:numCache>
                <c:formatCode>0</c:formatCode>
                <c:ptCount val="9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100</c:v>
                </c:pt>
                <c:pt idx="4">
                  <c:v>90.384759756354271</c:v>
                </c:pt>
                <c:pt idx="5">
                  <c:v>85.720301280685234</c:v>
                </c:pt>
                <c:pt idx="6">
                  <c:v>90.917808152202596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F0F-B9B2-7171A85EF2C9}"/>
            </c:ext>
          </c:extLst>
        </c:ser>
        <c:ser>
          <c:idx val="6"/>
          <c:order val="2"/>
          <c:tx>
            <c:strRef>
              <c:f>'Figures i'!$R$57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i'!$T$58:$T$66</c:f>
                <c:numCache>
                  <c:formatCode>General</c:formatCode>
                  <c:ptCount val="9"/>
                  <c:pt idx="0">
                    <c:v>11.592170191088755</c:v>
                  </c:pt>
                  <c:pt idx="1">
                    <c:v>10.466323653905349</c:v>
                  </c:pt>
                  <c:pt idx="2">
                    <c:v>2.6458689882796875</c:v>
                  </c:pt>
                  <c:pt idx="3">
                    <c:v>0</c:v>
                  </c:pt>
                  <c:pt idx="4">
                    <c:v>2.1309400031704371</c:v>
                  </c:pt>
                  <c:pt idx="5">
                    <c:v>7.2161925612858795</c:v>
                  </c:pt>
                  <c:pt idx="6">
                    <c:v>1.8658768508961288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i'!$S$58:$S$66</c:f>
                <c:numCache>
                  <c:formatCode>General</c:formatCode>
                  <c:ptCount val="9"/>
                  <c:pt idx="0">
                    <c:v>18.793094499007822</c:v>
                  </c:pt>
                  <c:pt idx="1">
                    <c:v>13.808630622834819</c:v>
                  </c:pt>
                  <c:pt idx="2">
                    <c:v>3.972339928384514</c:v>
                  </c:pt>
                  <c:pt idx="3">
                    <c:v>0</c:v>
                  </c:pt>
                  <c:pt idx="4">
                    <c:v>2.585050713085522</c:v>
                  </c:pt>
                  <c:pt idx="5">
                    <c:v>11.527008764848233</c:v>
                  </c:pt>
                  <c:pt idx="6">
                    <c:v>2.1939013530617046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i'!$R$58:$R$66</c:f>
              <c:numCache>
                <c:formatCode>0</c:formatCode>
                <c:ptCount val="9"/>
                <c:pt idx="0">
                  <c:v>78.18687560604279</c:v>
                </c:pt>
                <c:pt idx="1">
                  <c:v>72.863249070039132</c:v>
                </c:pt>
                <c:pt idx="2">
                  <c:v>92.700426622362983</c:v>
                </c:pt>
                <c:pt idx="3">
                  <c:v>100</c:v>
                </c:pt>
                <c:pt idx="4">
                  <c:v>89.319955539206561</c:v>
                </c:pt>
                <c:pt idx="5">
                  <c:v>84.298233780415913</c:v>
                </c:pt>
                <c:pt idx="6">
                  <c:v>89.05442616979019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3-4F0F-B9B2-7171A85EF2C9}"/>
            </c:ext>
          </c:extLst>
        </c:ser>
        <c:ser>
          <c:idx val="9"/>
          <c:order val="3"/>
          <c:tx>
            <c:strRef>
              <c:f>'Figures i'!$U$57</c:f>
              <c:strCache>
                <c:ptCount val="1"/>
                <c:pt idx="0">
                  <c:v>ASAQ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i'!$W$58:$W$66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6.7059824714097864</c:v>
                  </c:pt>
                  <c:pt idx="2">
                    <c:v>5.4591800645543671</c:v>
                  </c:pt>
                  <c:pt idx="3">
                    <c:v>0</c:v>
                  </c:pt>
                  <c:pt idx="4">
                    <c:v>1.3919912231535072</c:v>
                  </c:pt>
                  <c:pt idx="5">
                    <c:v>3.0019630462816527</c:v>
                  </c:pt>
                  <c:pt idx="6">
                    <c:v>1.6728457656814264</c:v>
                  </c:pt>
                  <c:pt idx="7">
                    <c:v>5.037147687631534</c:v>
                  </c:pt>
                </c:numCache>
              </c:numRef>
            </c:plus>
            <c:minus>
              <c:numRef>
                <c:f>'Figures i'!$V$58:$V$66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3.5540770820911036</c:v>
                  </c:pt>
                  <c:pt idx="2">
                    <c:v>4.64189236587751</c:v>
                  </c:pt>
                  <c:pt idx="3">
                    <c:v>0</c:v>
                  </c:pt>
                  <c:pt idx="4">
                    <c:v>1.0666831574127547</c:v>
                  </c:pt>
                  <c:pt idx="5">
                    <c:v>0.83682167715604316</c:v>
                  </c:pt>
                  <c:pt idx="6">
                    <c:v>1.3784313206845376</c:v>
                  </c:pt>
                  <c:pt idx="7">
                    <c:v>2.5236155778052303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i'!$U$58:$U$66</c:f>
              <c:numCache>
                <c:formatCode>0</c:formatCode>
                <c:ptCount val="9"/>
                <c:pt idx="0">
                  <c:v>2.8131902607596113</c:v>
                </c:pt>
                <c:pt idx="1">
                  <c:v>6.9930897937563508</c:v>
                </c:pt>
                <c:pt idx="2">
                  <c:v>22.172633938996476</c:v>
                </c:pt>
                <c:pt idx="3">
                  <c:v>0</c:v>
                </c:pt>
                <c:pt idx="4">
                  <c:v>4.3564317766843956</c:v>
                </c:pt>
                <c:pt idx="5">
                  <c:v>1.1467911288645039</c:v>
                </c:pt>
                <c:pt idx="6">
                  <c:v>7.2224557811563024</c:v>
                </c:pt>
                <c:pt idx="7">
                  <c:v>4.8022375212623443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3-4F0F-B9B2-7171A85EF2C9}"/>
            </c:ext>
          </c:extLst>
        </c:ser>
        <c:ser>
          <c:idx val="2"/>
          <c:order val="4"/>
          <c:tx>
            <c:strRef>
              <c:f>'Figures i'!$X$57</c:f>
              <c:strCache>
                <c:ptCount val="1"/>
                <c:pt idx="0">
                  <c:v>APPQ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i'!$X$58:$X$66</c:f>
              <c:numCache>
                <c:formatCode>0</c:formatCode>
                <c:ptCount val="9"/>
                <c:pt idx="0">
                  <c:v>2.3625355318285957</c:v>
                </c:pt>
                <c:pt idx="1">
                  <c:v>0.1200043105121716</c:v>
                </c:pt>
                <c:pt idx="2">
                  <c:v>12.087619647764415</c:v>
                </c:pt>
                <c:pt idx="3">
                  <c:v>0</c:v>
                </c:pt>
                <c:pt idx="4">
                  <c:v>1.4868835340086297</c:v>
                </c:pt>
                <c:pt idx="5">
                  <c:v>1.4819311036740919</c:v>
                </c:pt>
                <c:pt idx="6">
                  <c:v>3.2105951946162365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3-4F0F-B9B2-7171A85EF2C9}"/>
            </c:ext>
          </c:extLst>
        </c:ser>
        <c:ser>
          <c:idx val="13"/>
          <c:order val="5"/>
          <c:tx>
            <c:strRef>
              <c:f>'Figures i'!$AA$57</c:f>
              <c:strCache>
                <c:ptCount val="1"/>
                <c:pt idx="0">
                  <c:v>DHAPPQ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i'!$AA$58:$AA$66</c:f>
              <c:numCache>
                <c:formatCode>0</c:formatCode>
                <c:ptCount val="9"/>
                <c:pt idx="0">
                  <c:v>2.8131902607596113</c:v>
                </c:pt>
                <c:pt idx="1">
                  <c:v>6.0667763805869619</c:v>
                </c:pt>
                <c:pt idx="2">
                  <c:v>43.820145300946436</c:v>
                </c:pt>
                <c:pt idx="3">
                  <c:v>0</c:v>
                </c:pt>
                <c:pt idx="4">
                  <c:v>13.692683934031159</c:v>
                </c:pt>
                <c:pt idx="5">
                  <c:v>5.3879672793123277</c:v>
                </c:pt>
                <c:pt idx="6">
                  <c:v>17.968881508763122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3-4F0F-B9B2-7171A85EF2C9}"/>
            </c:ext>
          </c:extLst>
        </c:ser>
        <c:ser>
          <c:idx val="16"/>
          <c:order val="6"/>
          <c:tx>
            <c:strRef>
              <c:f>'Figures i'!$AD$57</c:f>
              <c:strCache>
                <c:ptCount val="1"/>
                <c:pt idx="0">
                  <c:v>ARPPQ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i'!$AD$58:$AD$66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4.6262357500785223</c:v>
                </c:pt>
                <c:pt idx="3">
                  <c:v>0</c:v>
                </c:pt>
                <c:pt idx="4">
                  <c:v>0.23148309025312702</c:v>
                </c:pt>
                <c:pt idx="5">
                  <c:v>0</c:v>
                </c:pt>
                <c:pt idx="6">
                  <c:v>0.94150990540832757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3-4F0F-B9B2-7171A85EF2C9}"/>
            </c:ext>
          </c:extLst>
        </c:ser>
        <c:ser>
          <c:idx val="19"/>
          <c:order val="7"/>
          <c:tx>
            <c:strRef>
              <c:f>'Figures i'!$AG$57</c:f>
              <c:strCache>
                <c:ptCount val="1"/>
                <c:pt idx="0">
                  <c:v>any other ACT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i'!$AG$58:$AG$66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0.24150804844184351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4.0149621569864832E-2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3-4F0F-B9B2-7171A85EF2C9}"/>
            </c:ext>
          </c:extLst>
        </c:ser>
        <c:ser>
          <c:idx val="22"/>
          <c:order val="8"/>
          <c:tx>
            <c:strRef>
              <c:f>'Figures i'!$AJ$57</c:f>
              <c:strCache>
                <c:ptCount val="1"/>
                <c:pt idx="0">
                  <c:v>Nationally regd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i'!$AL$58:$AL$66</c:f>
                <c:numCache>
                  <c:formatCode>General</c:formatCode>
                  <c:ptCount val="9"/>
                  <c:pt idx="0">
                    <c:v>20.847185454244027</c:v>
                  </c:pt>
                  <c:pt idx="1">
                    <c:v>9.8257971781424089</c:v>
                  </c:pt>
                  <c:pt idx="2">
                    <c:v>3.2002682086500727</c:v>
                  </c:pt>
                  <c:pt idx="3">
                    <c:v>0</c:v>
                  </c:pt>
                  <c:pt idx="4">
                    <c:v>2.2181952638016753</c:v>
                  </c:pt>
                  <c:pt idx="5">
                    <c:v>9.6243859715464026</c:v>
                  </c:pt>
                  <c:pt idx="6">
                    <c:v>2.0549855029132544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i'!$AK$58:$AK$66</c:f>
                <c:numCache>
                  <c:formatCode>General</c:formatCode>
                  <c:ptCount val="9"/>
                  <c:pt idx="0">
                    <c:v>23.908389730814008</c:v>
                  </c:pt>
                  <c:pt idx="1">
                    <c:v>11.944328300246973</c:v>
                  </c:pt>
                  <c:pt idx="2">
                    <c:v>4.3282032724693522</c:v>
                  </c:pt>
                  <c:pt idx="3">
                    <c:v>0</c:v>
                  </c:pt>
                  <c:pt idx="4">
                    <c:v>2.5314451062120327</c:v>
                  </c:pt>
                  <c:pt idx="5">
                    <c:v>12.758624550680189</c:v>
                  </c:pt>
                  <c:pt idx="6">
                    <c:v>2.308080583841928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i'!$AJ$58:$AJ$66</c:f>
              <c:numCache>
                <c:formatCode>0</c:formatCode>
                <c:ptCount val="9"/>
                <c:pt idx="0">
                  <c:v>57.504294718468074</c:v>
                </c:pt>
                <c:pt idx="1">
                  <c:v>69.227300642825995</c:v>
                </c:pt>
                <c:pt idx="2">
                  <c:v>89.205655919008649</c:v>
                </c:pt>
                <c:pt idx="3">
                  <c:v>100</c:v>
                </c:pt>
                <c:pt idx="4">
                  <c:v>85.190464542823634</c:v>
                </c:pt>
                <c:pt idx="5">
                  <c:v>74.342897145855474</c:v>
                </c:pt>
                <c:pt idx="6">
                  <c:v>84.656332658708862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3-4F0F-B9B2-7171A85EF2C9}"/>
            </c:ext>
          </c:extLst>
        </c:ser>
        <c:ser>
          <c:idx val="25"/>
          <c:order val="9"/>
          <c:tx>
            <c:strRef>
              <c:f>'Figures i'!$AM$57</c:f>
              <c:strCache>
                <c:ptCount val="1"/>
                <c:pt idx="0">
                  <c:v>QAACT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i'!$AM$58:$AM$66</c:f>
              <c:numCache>
                <c:formatCode>0</c:formatCode>
                <c:ptCount val="9"/>
                <c:pt idx="0">
                  <c:v>0</c:v>
                </c:pt>
                <c:pt idx="1">
                  <c:v>8.856413429965837</c:v>
                </c:pt>
                <c:pt idx="2">
                  <c:v>19.339592640877829</c:v>
                </c:pt>
                <c:pt idx="3">
                  <c:v>0</c:v>
                </c:pt>
                <c:pt idx="4">
                  <c:v>9.7454202042483633</c:v>
                </c:pt>
                <c:pt idx="5">
                  <c:v>10.879260223303673</c:v>
                </c:pt>
                <c:pt idx="6">
                  <c:v>11.318796338241651</c:v>
                </c:pt>
                <c:pt idx="7">
                  <c:v>11.967627876141238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3-4F0F-B9B2-7171A85EF2C9}"/>
            </c:ext>
          </c:extLst>
        </c:ser>
        <c:ser>
          <c:idx val="28"/>
          <c:order val="10"/>
          <c:tx>
            <c:strRef>
              <c:f>'Figures i'!$AP$57</c:f>
              <c:strCache>
                <c:ptCount val="1"/>
                <c:pt idx="0">
                  <c:v>ACT: WHO PQ &amp; NAT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i'!$AP$58:$AP$66</c:f>
              <c:numCache>
                <c:formatCode>0</c:formatCode>
                <c:ptCount val="9"/>
                <c:pt idx="0">
                  <c:v>0</c:v>
                </c:pt>
                <c:pt idx="1">
                  <c:v>0.91998692847894503</c:v>
                </c:pt>
                <c:pt idx="2">
                  <c:v>2.3684417508684357</c:v>
                </c:pt>
                <c:pt idx="3">
                  <c:v>0</c:v>
                </c:pt>
                <c:pt idx="4">
                  <c:v>3.4843957034555508</c:v>
                </c:pt>
                <c:pt idx="5">
                  <c:v>2.7130073956257705</c:v>
                </c:pt>
                <c:pt idx="6">
                  <c:v>3.159801350454007</c:v>
                </c:pt>
                <c:pt idx="7">
                  <c:v>3.5398339932675444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3-4F0F-B9B2-7171A85EF2C9}"/>
            </c:ext>
          </c:extLst>
        </c:ser>
        <c:ser>
          <c:idx val="31"/>
          <c:order val="11"/>
          <c:tx>
            <c:strRef>
              <c:f>'Figures i'!$AS$57</c:f>
              <c:strCache>
                <c:ptCount val="1"/>
                <c:pt idx="0">
                  <c:v>ACT: WHO PQ, not NAT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i'!$AS$58:$AS$66</c:f>
              <c:numCache>
                <c:formatCode>0</c:formatCode>
                <c:ptCount val="9"/>
                <c:pt idx="0">
                  <c:v>0</c:v>
                </c:pt>
                <c:pt idx="1">
                  <c:v>7.9364265014868911</c:v>
                </c:pt>
                <c:pt idx="2">
                  <c:v>17.106140620231653</c:v>
                </c:pt>
                <c:pt idx="3">
                  <c:v>0</c:v>
                </c:pt>
                <c:pt idx="4">
                  <c:v>6.9384708199463825</c:v>
                </c:pt>
                <c:pt idx="5">
                  <c:v>8.4545871508297061</c:v>
                </c:pt>
                <c:pt idx="6">
                  <c:v>8.7011412253614271</c:v>
                </c:pt>
                <c:pt idx="7">
                  <c:v>8.4277938828736936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3-4F0F-B9B2-7171A85EF2C9}"/>
            </c:ext>
          </c:extLst>
        </c:ser>
        <c:ser>
          <c:idx val="34"/>
          <c:order val="12"/>
          <c:tx>
            <c:strRef>
              <c:f>'Figures i'!$AV$57</c:f>
              <c:strCache>
                <c:ptCount val="1"/>
                <c:pt idx="0">
                  <c:v>ACT: NAT, not WHO PQ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i'!$AX$58:$AX$66</c:f>
                <c:numCache>
                  <c:formatCode>General</c:formatCode>
                  <c:ptCount val="9"/>
                  <c:pt idx="0">
                    <c:v>25.054106393263972</c:v>
                  </c:pt>
                  <c:pt idx="1">
                    <c:v>15.24022882310414</c:v>
                  </c:pt>
                  <c:pt idx="2">
                    <c:v>3.8547316140846277</c:v>
                  </c:pt>
                  <c:pt idx="3">
                    <c:v>0</c:v>
                  </c:pt>
                  <c:pt idx="4">
                    <c:v>3.0418320930002949</c:v>
                  </c:pt>
                  <c:pt idx="5">
                    <c:v>6.9049406219541112</c:v>
                  </c:pt>
                  <c:pt idx="6">
                    <c:v>2.6533955727781375</c:v>
                  </c:pt>
                  <c:pt idx="7">
                    <c:v>2.1613488071118638</c:v>
                  </c:pt>
                </c:numCache>
              </c:numRef>
            </c:plus>
            <c:minus>
              <c:numRef>
                <c:f>'Figures i'!$AW$58:$AW$66</c:f>
                <c:numCache>
                  <c:formatCode>General</c:formatCode>
                  <c:ptCount val="9"/>
                  <c:pt idx="0">
                    <c:v>20.413352624450525</c:v>
                  </c:pt>
                  <c:pt idx="1">
                    <c:v>16.167923691715195</c:v>
                  </c:pt>
                  <c:pt idx="2">
                    <c:v>5.1703614453284672</c:v>
                  </c:pt>
                  <c:pt idx="3">
                    <c:v>0</c:v>
                  </c:pt>
                  <c:pt idx="4">
                    <c:v>3.3435300014129865</c:v>
                  </c:pt>
                  <c:pt idx="5">
                    <c:v>7.4141631543278805</c:v>
                  </c:pt>
                  <c:pt idx="6">
                    <c:v>2.881798049716437</c:v>
                  </c:pt>
                  <c:pt idx="7">
                    <c:v>4.1339097923651309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i'!$AV$58:$AV$66</c:f>
              <c:numCache>
                <c:formatCode>0</c:formatCode>
                <c:ptCount val="9"/>
                <c:pt idx="0">
                  <c:v>39.187963170562377</c:v>
                </c:pt>
                <c:pt idx="1">
                  <c:v>54.665218988904805</c:v>
                </c:pt>
                <c:pt idx="2">
                  <c:v>87.095607392098856</c:v>
                </c:pt>
                <c:pt idx="3">
                  <c:v>100</c:v>
                </c:pt>
                <c:pt idx="4">
                  <c:v>76.591950655101243</c:v>
                </c:pt>
                <c:pt idx="5">
                  <c:v>61.747240333706998</c:v>
                </c:pt>
                <c:pt idx="6">
                  <c:v>76.694709461562084</c:v>
                </c:pt>
                <c:pt idx="7">
                  <c:v>95.675195603128344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03-4F0F-B9B2-7171A85EF2C9}"/>
            </c:ext>
          </c:extLst>
        </c:ser>
        <c:ser>
          <c:idx val="37"/>
          <c:order val="13"/>
          <c:tx>
            <c:strRef>
              <c:f>'Figures i'!$AY$57</c:f>
              <c:strCache>
                <c:ptCount val="1"/>
                <c:pt idx="0">
                  <c:v>ACT: not WHO PQ or NAT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i'!$BA$58:$BA$66</c:f>
                <c:numCache>
                  <c:formatCode>General</c:formatCode>
                  <c:ptCount val="9"/>
                  <c:pt idx="0">
                    <c:v>15.858792800908176</c:v>
                  </c:pt>
                  <c:pt idx="1">
                    <c:v>10.998315496255586</c:v>
                  </c:pt>
                  <c:pt idx="2">
                    <c:v>5.6824637394413884</c:v>
                  </c:pt>
                  <c:pt idx="3">
                    <c:v>0</c:v>
                  </c:pt>
                  <c:pt idx="4">
                    <c:v>3.2621966932541184</c:v>
                  </c:pt>
                  <c:pt idx="5">
                    <c:v>14.593775369251041</c:v>
                  </c:pt>
                  <c:pt idx="6">
                    <c:v>2.9842089785613979</c:v>
                  </c:pt>
                  <c:pt idx="7">
                    <c:v>11.658969132631583</c:v>
                  </c:pt>
                </c:numCache>
              </c:numRef>
            </c:plus>
            <c:minus>
              <c:numRef>
                <c:f>'Figures i'!$AZ$58:$AZ$66</c:f>
                <c:numCache>
                  <c:formatCode>General</c:formatCode>
                  <c:ptCount val="9"/>
                  <c:pt idx="0">
                    <c:v>20.756359840038797</c:v>
                  </c:pt>
                  <c:pt idx="1">
                    <c:v>9.0646138683719464</c:v>
                  </c:pt>
                  <c:pt idx="2">
                    <c:v>6.3488335983950606</c:v>
                  </c:pt>
                  <c:pt idx="3">
                    <c:v>0</c:v>
                  </c:pt>
                  <c:pt idx="4">
                    <c:v>3.279045963494454</c:v>
                  </c:pt>
                  <c:pt idx="5">
                    <c:v>15.014878498015129</c:v>
                  </c:pt>
                  <c:pt idx="6">
                    <c:v>3.0152598129769999</c:v>
                  </c:pt>
                  <c:pt idx="7">
                    <c:v>15.37346290812026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i'!$AY$58:$AY$66</c:f>
              <c:numCache>
                <c:formatCode>0</c:formatCode>
                <c:ptCount val="9"/>
                <c:pt idx="0">
                  <c:v>66.558419250927145</c:v>
                </c:pt>
                <c:pt idx="1">
                  <c:v>29.736863282987848</c:v>
                </c:pt>
                <c:pt idx="2">
                  <c:v>69.556364390088405</c:v>
                </c:pt>
                <c:pt idx="3">
                  <c:v>0</c:v>
                </c:pt>
                <c:pt idx="4">
                  <c:v>51.965900636859217</c:v>
                </c:pt>
                <c:pt idx="5">
                  <c:v>52.396679746870213</c:v>
                </c:pt>
                <c:pt idx="6">
                  <c:v>54.281861143989055</c:v>
                </c:pt>
                <c:pt idx="7">
                  <c:v>71.233075751469499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03-4F0F-B9B2-7171A85EF2C9}"/>
            </c:ext>
          </c:extLst>
        </c:ser>
        <c:ser>
          <c:idx val="40"/>
          <c:order val="14"/>
          <c:tx>
            <c:strRef>
              <c:f>'Figures i'!$BB$57</c:f>
              <c:strCache>
                <c:ptCount val="1"/>
                <c:pt idx="0">
                  <c:v>Stocks 2 or more ACTs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i'!$BD$58:$BD$66</c:f>
                <c:numCache>
                  <c:formatCode>General</c:formatCode>
                  <c:ptCount val="9"/>
                  <c:pt idx="0">
                    <c:v>7.3340132570935097</c:v>
                  </c:pt>
                  <c:pt idx="1">
                    <c:v>6.0515025172695101</c:v>
                  </c:pt>
                  <c:pt idx="2">
                    <c:v>6.3601530421662957</c:v>
                  </c:pt>
                  <c:pt idx="3">
                    <c:v>0</c:v>
                  </c:pt>
                  <c:pt idx="4">
                    <c:v>2.1296425916904553</c:v>
                  </c:pt>
                  <c:pt idx="5">
                    <c:v>9.6358079934440077</c:v>
                  </c:pt>
                  <c:pt idx="6">
                    <c:v>3.0993667737444639</c:v>
                  </c:pt>
                  <c:pt idx="7">
                    <c:v>17.823335999550189</c:v>
                  </c:pt>
                </c:numCache>
              </c:numRef>
            </c:plus>
            <c:minus>
              <c:numRef>
                <c:f>'Figures i'!$BC$58:$BC$66</c:f>
                <c:numCache>
                  <c:formatCode>General</c:formatCode>
                  <c:ptCount val="9"/>
                  <c:pt idx="0">
                    <c:v>2.076714469858735</c:v>
                  </c:pt>
                  <c:pt idx="1">
                    <c:v>3.6038400502849885</c:v>
                  </c:pt>
                  <c:pt idx="2">
                    <c:v>6.5017364747095172</c:v>
                  </c:pt>
                  <c:pt idx="3">
                    <c:v>0</c:v>
                  </c:pt>
                  <c:pt idx="4">
                    <c:v>1.9236246479115096</c:v>
                  </c:pt>
                  <c:pt idx="5">
                    <c:v>3.9954627973330989</c:v>
                  </c:pt>
                  <c:pt idx="6">
                    <c:v>2.8073718561528693</c:v>
                  </c:pt>
                  <c:pt idx="7">
                    <c:v>14.022949293879559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i'!$BB$58:$BB$66</c:f>
              <c:numCache>
                <c:formatCode>0</c:formatCode>
                <c:ptCount val="9"/>
                <c:pt idx="0">
                  <c:v>2.8131902607596113</c:v>
                </c:pt>
                <c:pt idx="1">
                  <c:v>8.1223147733659715</c:v>
                </c:pt>
                <c:pt idx="2">
                  <c:v>54.248914266541661</c:v>
                </c:pt>
                <c:pt idx="3">
                  <c:v>0</c:v>
                </c:pt>
                <c:pt idx="4">
                  <c:v>16.075852387625581</c:v>
                </c:pt>
                <c:pt idx="5">
                  <c:v>6.3619807593565474</c:v>
                </c:pt>
                <c:pt idx="6">
                  <c:v>21.592503298480015</c:v>
                </c:pt>
                <c:pt idx="7">
                  <c:v>33.151405973998486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03-4F0F-B9B2-7171A85EF2C9}"/>
            </c:ext>
          </c:extLst>
        </c:ser>
        <c:ser>
          <c:idx val="43"/>
          <c:order val="15"/>
          <c:tx>
            <c:strRef>
              <c:f>'Figures i'!$BE$57</c:f>
              <c:strCache>
                <c:ptCount val="1"/>
                <c:pt idx="0">
                  <c:v>Non-artemisinin therapy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i'!$BG$58:$BG$66</c:f>
                <c:numCache>
                  <c:formatCode>General</c:formatCode>
                  <c:ptCount val="9"/>
                  <c:pt idx="0">
                    <c:v>18.633328619441421</c:v>
                  </c:pt>
                  <c:pt idx="1">
                    <c:v>10.318063273927276</c:v>
                  </c:pt>
                  <c:pt idx="2">
                    <c:v>5.702818605911709</c:v>
                  </c:pt>
                  <c:pt idx="3">
                    <c:v>42.069081160911722</c:v>
                  </c:pt>
                  <c:pt idx="4">
                    <c:v>2.9844621123824382</c:v>
                  </c:pt>
                  <c:pt idx="5">
                    <c:v>8.6530215530152077</c:v>
                  </c:pt>
                  <c:pt idx="6">
                    <c:v>2.8867872978674498</c:v>
                  </c:pt>
                  <c:pt idx="7">
                    <c:v>16.505208022731736</c:v>
                  </c:pt>
                </c:numCache>
              </c:numRef>
            </c:plus>
            <c:minus>
              <c:numRef>
                <c:f>'Figures i'!$BF$58:$BF$66</c:f>
                <c:numCache>
                  <c:formatCode>General</c:formatCode>
                  <c:ptCount val="9"/>
                  <c:pt idx="0">
                    <c:v>11.598126324206733</c:v>
                  </c:pt>
                  <c:pt idx="1">
                    <c:v>7.0678899183578174</c:v>
                  </c:pt>
                  <c:pt idx="2">
                    <c:v>4.9865239515522788</c:v>
                  </c:pt>
                  <c:pt idx="3">
                    <c:v>21.990485312509385</c:v>
                  </c:pt>
                  <c:pt idx="4">
                    <c:v>2.9006642590632339</c:v>
                  </c:pt>
                  <c:pt idx="5">
                    <c:v>8.1506203480238852</c:v>
                  </c:pt>
                  <c:pt idx="6">
                    <c:v>2.7876731219651418</c:v>
                  </c:pt>
                  <c:pt idx="7">
                    <c:v>15.577972716048656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i'!$BE$58:$BE$66</c:f>
              <c:numCache>
                <c:formatCode>0</c:formatCode>
                <c:ptCount val="9"/>
                <c:pt idx="0">
                  <c:v>22.036138214905947</c:v>
                </c:pt>
                <c:pt idx="1">
                  <c:v>17.634050386255478</c:v>
                </c:pt>
                <c:pt idx="2">
                  <c:v>25.855917864786992</c:v>
                </c:pt>
                <c:pt idx="3">
                  <c:v>28.083018576590735</c:v>
                </c:pt>
                <c:pt idx="4">
                  <c:v>38.536222391947319</c:v>
                </c:pt>
                <c:pt idx="5">
                  <c:v>41.361443375485813</c:v>
                </c:pt>
                <c:pt idx="6">
                  <c:v>35.839493371150752</c:v>
                </c:pt>
                <c:pt idx="7">
                  <c:v>45.528221699112954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3-4F0F-B9B2-7171A85EF2C9}"/>
            </c:ext>
          </c:extLst>
        </c:ser>
        <c:ser>
          <c:idx val="46"/>
          <c:order val="16"/>
          <c:tx>
            <c:strRef>
              <c:f>'Figures i'!$BH$57</c:f>
              <c:strCache>
                <c:ptCount val="1"/>
                <c:pt idx="0">
                  <c:v>Oral QN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i'!$BH$58:$BH$66</c:f>
              <c:numCache>
                <c:formatCode>0</c:formatCode>
                <c:ptCount val="9"/>
                <c:pt idx="0">
                  <c:v>7.2376659897071631</c:v>
                </c:pt>
                <c:pt idx="1">
                  <c:v>2.3194253712523287</c:v>
                </c:pt>
                <c:pt idx="2">
                  <c:v>3.582459255398676</c:v>
                </c:pt>
                <c:pt idx="3">
                  <c:v>0</c:v>
                </c:pt>
                <c:pt idx="4">
                  <c:v>1.1810274127971243</c:v>
                </c:pt>
                <c:pt idx="5">
                  <c:v>0</c:v>
                </c:pt>
                <c:pt idx="6">
                  <c:v>1.5845321181384315</c:v>
                </c:pt>
                <c:pt idx="7">
                  <c:v>0.41005530829005576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03-4F0F-B9B2-7171A85EF2C9}"/>
            </c:ext>
          </c:extLst>
        </c:ser>
        <c:ser>
          <c:idx val="49"/>
          <c:order val="17"/>
          <c:tx>
            <c:strRef>
              <c:f>'Figures i'!$BK$57</c:f>
              <c:strCache>
                <c:ptCount val="1"/>
                <c:pt idx="0">
                  <c:v>CQ - packaged alone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i'!$BM$58:$BM$66</c:f>
                <c:numCache>
                  <c:formatCode>General</c:formatCode>
                  <c:ptCount val="9"/>
                  <c:pt idx="0">
                    <c:v>6.1343381068353349</c:v>
                  </c:pt>
                  <c:pt idx="1">
                    <c:v>2.144927714161502</c:v>
                  </c:pt>
                  <c:pt idx="2">
                    <c:v>3.0297371179987085</c:v>
                  </c:pt>
                  <c:pt idx="3">
                    <c:v>0</c:v>
                  </c:pt>
                  <c:pt idx="4">
                    <c:v>2.6964469837322298</c:v>
                  </c:pt>
                  <c:pt idx="5">
                    <c:v>18.179368867065421</c:v>
                  </c:pt>
                  <c:pt idx="6">
                    <c:v>2.4785356311962552</c:v>
                  </c:pt>
                  <c:pt idx="7">
                    <c:v>12.355172770271199</c:v>
                  </c:pt>
                </c:numCache>
              </c:numRef>
            </c:plus>
            <c:minus>
              <c:numRef>
                <c:f>'Figures i'!$BL$58:$BL$66</c:f>
                <c:numCache>
                  <c:formatCode>General</c:formatCode>
                  <c:ptCount val="9"/>
                  <c:pt idx="0">
                    <c:v>2.4659648699300574</c:v>
                  </c:pt>
                  <c:pt idx="1">
                    <c:v>1.0573710448943494</c:v>
                  </c:pt>
                  <c:pt idx="2">
                    <c:v>2.4114374362108588</c:v>
                  </c:pt>
                  <c:pt idx="3">
                    <c:v>0</c:v>
                  </c:pt>
                  <c:pt idx="4">
                    <c:v>2.4709502138334507</c:v>
                  </c:pt>
                  <c:pt idx="5">
                    <c:v>7.6583722737044599</c:v>
                  </c:pt>
                  <c:pt idx="6">
                    <c:v>2.2445980298122592</c:v>
                  </c:pt>
                  <c:pt idx="7">
                    <c:v>9.7782618204787646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i'!$BK$58:$BK$66</c:f>
              <c:numCache>
                <c:formatCode>0</c:formatCode>
                <c:ptCount val="9"/>
                <c:pt idx="0">
                  <c:v>3.9538870186922761</c:v>
                </c:pt>
                <c:pt idx="1">
                  <c:v>2.0419244841536366</c:v>
                </c:pt>
                <c:pt idx="2">
                  <c:v>10.439028247825895</c:v>
                </c:pt>
                <c:pt idx="3">
                  <c:v>0</c:v>
                </c:pt>
                <c:pt idx="4">
                  <c:v>21.469320895674304</c:v>
                </c:pt>
                <c:pt idx="5">
                  <c:v>11.511514187654333</c:v>
                </c:pt>
                <c:pt idx="6">
                  <c:v>18.413830005088723</c:v>
                </c:pt>
                <c:pt idx="7">
                  <c:v>28.340780217089627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3-4F0F-B9B2-7171A85EF2C9}"/>
            </c:ext>
          </c:extLst>
        </c:ser>
        <c:ser>
          <c:idx val="52"/>
          <c:order val="18"/>
          <c:tx>
            <c:strRef>
              <c:f>'Figures i'!$BN$57</c:f>
              <c:strCache>
                <c:ptCount val="1"/>
                <c:pt idx="0">
                  <c:v>SP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i'!$BP$58:$BP$66</c:f>
                <c:numCache>
                  <c:formatCode>General</c:formatCode>
                  <c:ptCount val="9"/>
                  <c:pt idx="0">
                    <c:v>13.810636600324987</c:v>
                  </c:pt>
                  <c:pt idx="1">
                    <c:v>10.208735072896122</c:v>
                  </c:pt>
                  <c:pt idx="2">
                    <c:v>4.2969373160161837</c:v>
                  </c:pt>
                  <c:pt idx="3">
                    <c:v>42.069081160911722</c:v>
                  </c:pt>
                  <c:pt idx="4">
                    <c:v>2.5560072689117028</c:v>
                  </c:pt>
                  <c:pt idx="5">
                    <c:v>9.1042053836172947</c:v>
                  </c:pt>
                  <c:pt idx="6">
                    <c:v>2.6667151448119597</c:v>
                  </c:pt>
                  <c:pt idx="7">
                    <c:v>21.033662346613369</c:v>
                  </c:pt>
                </c:numCache>
              </c:numRef>
            </c:plus>
            <c:minus>
              <c:numRef>
                <c:f>'Figures i'!$BO$58:$BO$66</c:f>
                <c:numCache>
                  <c:formatCode>General</c:formatCode>
                  <c:ptCount val="9"/>
                  <c:pt idx="0">
                    <c:v>6.9369416139256348</c:v>
                  </c:pt>
                  <c:pt idx="1">
                    <c:v>5.8913435996740144</c:v>
                  </c:pt>
                  <c:pt idx="2">
                    <c:v>3.6353283432190278</c:v>
                  </c:pt>
                  <c:pt idx="3">
                    <c:v>21.990485312509385</c:v>
                  </c:pt>
                  <c:pt idx="4">
                    <c:v>2.3421407872882263</c:v>
                  </c:pt>
                  <c:pt idx="5">
                    <c:v>7.766869872838285</c:v>
                  </c:pt>
                  <c:pt idx="6">
                    <c:v>2.4315976741842391</c:v>
                  </c:pt>
                  <c:pt idx="7">
                    <c:v>13.46535953074501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i'!$BN$58:$BN$66</c:f>
              <c:numCache>
                <c:formatCode>0</c:formatCode>
                <c:ptCount val="9"/>
                <c:pt idx="0">
                  <c:v>12.031451966219215</c:v>
                </c:pt>
                <c:pt idx="1">
                  <c:v>12.026132827698788</c:v>
                </c:pt>
                <c:pt idx="2">
                  <c:v>18.316113482532252</c:v>
                </c:pt>
                <c:pt idx="3">
                  <c:v>28.083018576590735</c:v>
                </c:pt>
                <c:pt idx="4">
                  <c:v>20.689661430699186</c:v>
                </c:pt>
                <c:pt idx="5">
                  <c:v>30.102899458113935</c:v>
                </c:pt>
                <c:pt idx="6">
                  <c:v>20.47748730141204</c:v>
                </c:pt>
                <c:pt idx="7">
                  <c:v>24.969022903202813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03-4F0F-B9B2-7171A85EF2C9}"/>
            </c:ext>
          </c:extLst>
        </c:ser>
        <c:ser>
          <c:idx val="55"/>
          <c:order val="19"/>
          <c:tx>
            <c:strRef>
              <c:f>'Figures i'!$BQ$57</c:f>
              <c:strCache>
                <c:ptCount val="1"/>
                <c:pt idx="0">
                  <c:v>SPAQ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i'!$BS$58:$BS$66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1.5337929306881755</c:v>
                  </c:pt>
                  <c:pt idx="2">
                    <c:v>0.77376462123068745</c:v>
                  </c:pt>
                  <c:pt idx="3">
                    <c:v>0</c:v>
                  </c:pt>
                  <c:pt idx="4">
                    <c:v>0.33939268902287278</c:v>
                  </c:pt>
                  <c:pt idx="5">
                    <c:v>7.8587260612737913</c:v>
                  </c:pt>
                  <c:pt idx="6">
                    <c:v>0.72358147867501577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i'!$BR$58:$BR$66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0.65022317677063368</c:v>
                  </c:pt>
                  <c:pt idx="2">
                    <c:v>0.21929366956032065</c:v>
                  </c:pt>
                  <c:pt idx="3">
                    <c:v>0</c:v>
                  </c:pt>
                  <c:pt idx="4">
                    <c:v>0.23323949827363644</c:v>
                  </c:pt>
                  <c:pt idx="5">
                    <c:v>3.6746910052714101</c:v>
                  </c:pt>
                  <c:pt idx="6">
                    <c:v>0.41682056917503174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i'!$BQ$58:$BQ$66</c:f>
              <c:numCache>
                <c:formatCode>0</c:formatCode>
                <c:ptCount val="9"/>
                <c:pt idx="0">
                  <c:v>0</c:v>
                </c:pt>
                <c:pt idx="1">
                  <c:v>1.1159869097583157</c:v>
                </c:pt>
                <c:pt idx="2">
                  <c:v>0.30508797626806294</c:v>
                </c:pt>
                <c:pt idx="3">
                  <c:v>0</c:v>
                </c:pt>
                <c:pt idx="4">
                  <c:v>0.7401521164986592</c:v>
                </c:pt>
                <c:pt idx="5">
                  <c:v>6.4279090749239822</c:v>
                </c:pt>
                <c:pt idx="6">
                  <c:v>0.97352234364874068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03-4F0F-B9B2-7171A85EF2C9}"/>
            </c:ext>
          </c:extLst>
        </c:ser>
        <c:ser>
          <c:idx val="58"/>
          <c:order val="20"/>
          <c:tx>
            <c:strRef>
              <c:f>'Figures i'!$BT$57</c:f>
              <c:strCache>
                <c:ptCount val="1"/>
                <c:pt idx="0">
                  <c:v>Other non-artemisinins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i'!$BV$58:$BV$66</c:f>
                <c:numCache>
                  <c:formatCode>General</c:formatCode>
                  <c:ptCount val="9"/>
                  <c:pt idx="0">
                    <c:v>4.6586580402735045</c:v>
                  </c:pt>
                  <c:pt idx="1">
                    <c:v>1.4213815593681882</c:v>
                  </c:pt>
                  <c:pt idx="2">
                    <c:v>0.87801584420789913</c:v>
                  </c:pt>
                  <c:pt idx="3">
                    <c:v>0</c:v>
                  </c:pt>
                  <c:pt idx="4">
                    <c:v>0.29634770370588215</c:v>
                  </c:pt>
                  <c:pt idx="5">
                    <c:v>0</c:v>
                  </c:pt>
                  <c:pt idx="6">
                    <c:v>0.32907730924360146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i'!$BU$58:$BU$66</c:f>
                <c:numCache>
                  <c:formatCode>General</c:formatCode>
                  <c:ptCount val="9"/>
                  <c:pt idx="0">
                    <c:v>1.1435977231177019</c:v>
                  </c:pt>
                  <c:pt idx="1">
                    <c:v>0.35695225737731184</c:v>
                  </c:pt>
                  <c:pt idx="2">
                    <c:v>0.34027618401986126</c:v>
                  </c:pt>
                  <c:pt idx="3">
                    <c:v>0</c:v>
                  </c:pt>
                  <c:pt idx="4">
                    <c:v>0.14320173925332716</c:v>
                  </c:pt>
                  <c:pt idx="5">
                    <c:v>0</c:v>
                  </c:pt>
                  <c:pt idx="6">
                    <c:v>0.16252685199673622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i'!$BT$58:$BT$66</c:f>
              <c:numCache>
                <c:formatCode>0</c:formatCode>
                <c:ptCount val="9"/>
                <c:pt idx="0">
                  <c:v>1.4926914796159045</c:v>
                </c:pt>
                <c:pt idx="1">
                  <c:v>0.474382872389564</c:v>
                </c:pt>
                <c:pt idx="2">
                  <c:v>0.55251267739315812</c:v>
                </c:pt>
                <c:pt idx="3">
                  <c:v>0</c:v>
                </c:pt>
                <c:pt idx="4">
                  <c:v>0.27633709587011923</c:v>
                </c:pt>
                <c:pt idx="5">
                  <c:v>0</c:v>
                </c:pt>
                <c:pt idx="6">
                  <c:v>0.32009608610214657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03-4F0F-B9B2-7171A85EF2C9}"/>
            </c:ext>
          </c:extLst>
        </c:ser>
        <c:ser>
          <c:idx val="61"/>
          <c:order val="21"/>
          <c:tx>
            <c:strRef>
              <c:f>'Figures i'!$BW$57</c:f>
              <c:strCache>
                <c:ptCount val="1"/>
                <c:pt idx="0">
                  <c:v>Oral artemisinin monotherapy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i'!$BW$58:$BW$66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03-4F0F-B9B2-7171A85EF2C9}"/>
            </c:ext>
          </c:extLst>
        </c:ser>
        <c:ser>
          <c:idx val="64"/>
          <c:order val="22"/>
          <c:tx>
            <c:strRef>
              <c:f>'Figures i'!$BZ$57</c:f>
              <c:strCache>
                <c:ptCount val="1"/>
                <c:pt idx="0">
                  <c:v>Non-oral art. monotherapy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i'!$CB$58:$CB$66</c:f>
                <c:numCache>
                  <c:formatCode>General</c:formatCode>
                  <c:ptCount val="9"/>
                  <c:pt idx="0">
                    <c:v>20.121003733618714</c:v>
                  </c:pt>
                  <c:pt idx="1">
                    <c:v>13.51539863597236</c:v>
                  </c:pt>
                  <c:pt idx="2">
                    <c:v>5.4594216803134437</c:v>
                  </c:pt>
                  <c:pt idx="3">
                    <c:v>0</c:v>
                  </c:pt>
                  <c:pt idx="4">
                    <c:v>7.4309938770316677</c:v>
                  </c:pt>
                  <c:pt idx="5">
                    <c:v>15.47462937935842</c:v>
                  </c:pt>
                  <c:pt idx="6">
                    <c:v>6.4997801268176367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i'!$CA$58:$CA$66</c:f>
                <c:numCache>
                  <c:formatCode>General</c:formatCode>
                  <c:ptCount val="9"/>
                  <c:pt idx="0">
                    <c:v>14.330054447476659</c:v>
                  </c:pt>
                  <c:pt idx="1">
                    <c:v>12.953598364281802</c:v>
                  </c:pt>
                  <c:pt idx="2">
                    <c:v>4.2983985754322731</c:v>
                  </c:pt>
                  <c:pt idx="3">
                    <c:v>0</c:v>
                  </c:pt>
                  <c:pt idx="4">
                    <c:v>6.4163900945603487</c:v>
                  </c:pt>
                  <c:pt idx="5">
                    <c:v>6.0344264075819201</c:v>
                  </c:pt>
                  <c:pt idx="6">
                    <c:v>5.5870135261482154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i'!$BZ$58:$BZ$66</c:f>
              <c:numCache>
                <c:formatCode>0</c:formatCode>
                <c:ptCount val="9"/>
                <c:pt idx="0">
                  <c:v>29.22784686433576</c:v>
                </c:pt>
                <c:pt idx="1">
                  <c:v>46.014303514294021</c:v>
                </c:pt>
                <c:pt idx="2">
                  <c:v>16.281350183349851</c:v>
                </c:pt>
                <c:pt idx="3">
                  <c:v>0</c:v>
                </c:pt>
                <c:pt idx="4">
                  <c:v>28.375913641753449</c:v>
                </c:pt>
                <c:pt idx="5">
                  <c:v>8.922706723460438</c:v>
                </c:pt>
                <c:pt idx="6">
                  <c:v>25.88782181262793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03-4F0F-B9B2-7171A85EF2C9}"/>
            </c:ext>
          </c:extLst>
        </c:ser>
        <c:ser>
          <c:idx val="67"/>
          <c:order val="23"/>
          <c:tx>
            <c:strRef>
              <c:f>'Figures i'!$CC$57</c:f>
              <c:strCache>
                <c:ptCount val="1"/>
                <c:pt idx="0">
                  <c:v>Severe malaria treatment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i'!$CE$58:$CE$66</c:f>
                <c:numCache>
                  <c:formatCode>General</c:formatCode>
                  <c:ptCount val="9"/>
                  <c:pt idx="0">
                    <c:v>21.756122874957121</c:v>
                  </c:pt>
                  <c:pt idx="1">
                    <c:v>13.634118473290606</c:v>
                  </c:pt>
                  <c:pt idx="2">
                    <c:v>5.4751984385780084</c:v>
                  </c:pt>
                  <c:pt idx="3">
                    <c:v>0</c:v>
                  </c:pt>
                  <c:pt idx="4">
                    <c:v>7.4264551041944955</c:v>
                  </c:pt>
                  <c:pt idx="5">
                    <c:v>15.47462937935842</c:v>
                  </c:pt>
                  <c:pt idx="6">
                    <c:v>6.5037736475005588</c:v>
                  </c:pt>
                  <c:pt idx="7">
                    <c:v>24.9989693258117</c:v>
                  </c:pt>
                </c:numCache>
              </c:numRef>
            </c:plus>
            <c:minus>
              <c:numRef>
                <c:f>'Figures i'!$CD$58:$CD$66</c:f>
                <c:numCache>
                  <c:formatCode>General</c:formatCode>
                  <c:ptCount val="9"/>
                  <c:pt idx="0">
                    <c:v>17.574456324436035</c:v>
                  </c:pt>
                  <c:pt idx="1">
                    <c:v>13.182963173147847</c:v>
                  </c:pt>
                  <c:pt idx="2">
                    <c:v>4.3255463052735958</c:v>
                  </c:pt>
                  <c:pt idx="3">
                    <c:v>0</c:v>
                  </c:pt>
                  <c:pt idx="4">
                    <c:v>6.4172297625178238</c:v>
                  </c:pt>
                  <c:pt idx="5">
                    <c:v>6.0344264075819201</c:v>
                  </c:pt>
                  <c:pt idx="6">
                    <c:v>5.5983756899504193</c:v>
                  </c:pt>
                  <c:pt idx="7">
                    <c:v>21.72539246742021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i'!$CC$58:$CC$66</c:f>
              <c:numCache>
                <c:formatCode>0</c:formatCode>
                <c:ptCount val="9"/>
                <c:pt idx="0">
                  <c:v>37.221992302877133</c:v>
                </c:pt>
                <c:pt idx="1">
                  <c:v>46.874670363335909</c:v>
                </c:pt>
                <c:pt idx="2">
                  <c:v>16.522858231791695</c:v>
                </c:pt>
                <c:pt idx="3">
                  <c:v>0</c:v>
                </c:pt>
                <c:pt idx="4">
                  <c:v>28.447490896374312</c:v>
                </c:pt>
                <c:pt idx="5">
                  <c:v>8.922706723460438</c:v>
                </c:pt>
                <c:pt idx="6">
                  <c:v>26.049224193532815</c:v>
                </c:pt>
                <c:pt idx="7">
                  <c:v>42.629423056856794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03-4F0F-B9B2-7171A85EF2C9}"/>
            </c:ext>
          </c:extLst>
        </c:ser>
        <c:ser>
          <c:idx val="70"/>
          <c:order val="24"/>
          <c:tx>
            <c:strRef>
              <c:f>'Figures i'!$CF$57</c:f>
              <c:strCache>
                <c:ptCount val="1"/>
                <c:pt idx="0">
                  <c:v>Rectal artesunate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i'!$CF$58:$CF$66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3-4F0F-B9B2-7171A85EF2C9}"/>
            </c:ext>
          </c:extLst>
        </c:ser>
        <c:ser>
          <c:idx val="73"/>
          <c:order val="25"/>
          <c:tx>
            <c:strRef>
              <c:f>'Figures i'!$CI$57</c:f>
              <c:strCache>
                <c:ptCount val="1"/>
                <c:pt idx="0">
                  <c:v>Injectable artesunate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i'!$CK$58:$CK$66</c:f>
                <c:numCache>
                  <c:formatCode>General</c:formatCode>
                  <c:ptCount val="9"/>
                  <c:pt idx="0">
                    <c:v>12.300764631314292</c:v>
                  </c:pt>
                  <c:pt idx="1">
                    <c:v>7.2020781032235153</c:v>
                  </c:pt>
                  <c:pt idx="2">
                    <c:v>3.4654230675247186</c:v>
                  </c:pt>
                  <c:pt idx="3">
                    <c:v>0</c:v>
                  </c:pt>
                  <c:pt idx="4">
                    <c:v>1.5833427365667472</c:v>
                  </c:pt>
                  <c:pt idx="5">
                    <c:v>5.6022588546849263</c:v>
                  </c:pt>
                  <c:pt idx="6">
                    <c:v>1.608025752732587</c:v>
                  </c:pt>
                  <c:pt idx="7">
                    <c:v>26.449420973241033</c:v>
                  </c:pt>
                </c:numCache>
              </c:numRef>
            </c:plus>
            <c:minus>
              <c:numRef>
                <c:f>'Figures i'!$CJ$58:$CJ$66</c:f>
                <c:numCache>
                  <c:formatCode>General</c:formatCode>
                  <c:ptCount val="9"/>
                  <c:pt idx="0">
                    <c:v>6.2121999942053403</c:v>
                  </c:pt>
                  <c:pt idx="1">
                    <c:v>4.8786219177180765</c:v>
                  </c:pt>
                  <c:pt idx="2">
                    <c:v>2.0521473029916817</c:v>
                  </c:pt>
                  <c:pt idx="3">
                    <c:v>0</c:v>
                  </c:pt>
                  <c:pt idx="4">
                    <c:v>1.1771928067225264</c:v>
                  </c:pt>
                  <c:pt idx="5">
                    <c:v>1.5837969485634709</c:v>
                  </c:pt>
                  <c:pt idx="6">
                    <c:v>1.2083496344888438</c:v>
                  </c:pt>
                  <c:pt idx="7">
                    <c:v>13.963791504946688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i'!$CI$58:$CI$66</c:f>
              <c:numCache>
                <c:formatCode>0</c:formatCode>
                <c:ptCount val="9"/>
                <c:pt idx="0">
                  <c:v>10.999443079337782</c:v>
                </c:pt>
                <c:pt idx="1">
                  <c:v>12.885559089958695</c:v>
                </c:pt>
                <c:pt idx="2">
                  <c:v>4.7793990062667371</c:v>
                </c:pt>
                <c:pt idx="3">
                  <c:v>0</c:v>
                </c:pt>
                <c:pt idx="4">
                  <c:v>4.3790261262116008</c:v>
                </c:pt>
                <c:pt idx="5">
                  <c:v>2.1592893238244799</c:v>
                </c:pt>
                <c:pt idx="6">
                  <c:v>4.6257861765807418</c:v>
                </c:pt>
                <c:pt idx="7">
                  <c:v>21.485817740618948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03-4F0F-B9B2-7171A85EF2C9}"/>
            </c:ext>
          </c:extLst>
        </c:ser>
        <c:ser>
          <c:idx val="76"/>
          <c:order val="26"/>
          <c:tx>
            <c:strRef>
              <c:f>'Figures i'!$CL$57</c:f>
              <c:strCache>
                <c:ptCount val="1"/>
                <c:pt idx="0">
                  <c:v>Injectable artemether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i'!$CN$58:$CN$66</c:f>
                <c:numCache>
                  <c:formatCode>General</c:formatCode>
                  <c:ptCount val="9"/>
                  <c:pt idx="0">
                    <c:v>16.823145052863506</c:v>
                  </c:pt>
                  <c:pt idx="1">
                    <c:v>14.738543753943084</c:v>
                  </c:pt>
                  <c:pt idx="2">
                    <c:v>2.364223421610621</c:v>
                  </c:pt>
                  <c:pt idx="3">
                    <c:v>0</c:v>
                  </c:pt>
                  <c:pt idx="4">
                    <c:v>6.1146378456408037</c:v>
                  </c:pt>
                  <c:pt idx="5">
                    <c:v>12.994408243960244</c:v>
                  </c:pt>
                  <c:pt idx="6">
                    <c:v>5.0553950048887195</c:v>
                  </c:pt>
                  <c:pt idx="7">
                    <c:v>20.962842143655735</c:v>
                  </c:pt>
                </c:numCache>
              </c:numRef>
            </c:plus>
            <c:minus>
              <c:numRef>
                <c:f>'Figures i'!$CM$58:$CM$66</c:f>
                <c:numCache>
                  <c:formatCode>General</c:formatCode>
                  <c:ptCount val="9"/>
                  <c:pt idx="0">
                    <c:v>9.9738342771481143</c:v>
                  </c:pt>
                  <c:pt idx="1">
                    <c:v>12.550212921851621</c:v>
                  </c:pt>
                  <c:pt idx="2">
                    <c:v>1.8615381677687575</c:v>
                  </c:pt>
                  <c:pt idx="3">
                    <c:v>0</c:v>
                  </c:pt>
                  <c:pt idx="4">
                    <c:v>5.2676281096123176</c:v>
                  </c:pt>
                  <c:pt idx="5">
                    <c:v>4.7465492767676558</c:v>
                  </c:pt>
                  <c:pt idx="6">
                    <c:v>4.3264337822075554</c:v>
                  </c:pt>
                  <c:pt idx="7">
                    <c:v>13.88522915893026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i'!$CL$58:$CL$66</c:f>
              <c:numCache>
                <c:formatCode>0</c:formatCode>
                <c:ptCount val="9"/>
                <c:pt idx="0">
                  <c:v>18.818733423630636</c:v>
                </c:pt>
                <c:pt idx="1">
                  <c:v>36.318912461319933</c:v>
                </c:pt>
                <c:pt idx="2">
                  <c:v>7.9944228041923981</c:v>
                </c:pt>
                <c:pt idx="3">
                  <c:v>0</c:v>
                </c:pt>
                <c:pt idx="4">
                  <c:v>25.209571088007941</c:v>
                </c:pt>
                <c:pt idx="5">
                  <c:v>6.922002410477937</c:v>
                </c:pt>
                <c:pt idx="6">
                  <c:v>21.692475715186703</c:v>
                </c:pt>
                <c:pt idx="7">
                  <c:v>26.385377715616308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03-4F0F-B9B2-7171A85EF2C9}"/>
            </c:ext>
          </c:extLst>
        </c:ser>
        <c:ser>
          <c:idx val="79"/>
          <c:order val="27"/>
          <c:tx>
            <c:strRef>
              <c:f>'Figures i'!$CO$57</c:f>
              <c:strCache>
                <c:ptCount val="1"/>
                <c:pt idx="0">
                  <c:v>injAE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i'!$CQ$58:$CQ$66</c:f>
                <c:numCache>
                  <c:formatCode>General</c:formatCode>
                  <c:ptCount val="9"/>
                  <c:pt idx="0">
                    <c:v>16.986649103641028</c:v>
                  </c:pt>
                  <c:pt idx="1">
                    <c:v>7.0002687094038851</c:v>
                  </c:pt>
                  <c:pt idx="2">
                    <c:v>6.049106662296305</c:v>
                  </c:pt>
                  <c:pt idx="3">
                    <c:v>0</c:v>
                  </c:pt>
                  <c:pt idx="4">
                    <c:v>3.2257012374768461</c:v>
                  </c:pt>
                  <c:pt idx="5">
                    <c:v>6.1860284037223963</c:v>
                  </c:pt>
                  <c:pt idx="6">
                    <c:v>3.1456540287756578</c:v>
                  </c:pt>
                  <c:pt idx="7">
                    <c:v>18.910559981648351</c:v>
                  </c:pt>
                </c:numCache>
              </c:numRef>
            </c:plus>
            <c:minus>
              <c:numRef>
                <c:f>'Figures i'!$CP$58:$CP$66</c:f>
                <c:numCache>
                  <c:formatCode>General</c:formatCode>
                  <c:ptCount val="9"/>
                  <c:pt idx="0">
                    <c:v>9.0685736761383282</c:v>
                  </c:pt>
                  <c:pt idx="1">
                    <c:v>5.0500680056379856</c:v>
                  </c:pt>
                  <c:pt idx="2">
                    <c:v>4.1112347077197224</c:v>
                  </c:pt>
                  <c:pt idx="3">
                    <c:v>0</c:v>
                  </c:pt>
                  <c:pt idx="4">
                    <c:v>2.4395587503670031</c:v>
                  </c:pt>
                  <c:pt idx="5">
                    <c:v>2.1378634588229684</c:v>
                  </c:pt>
                  <c:pt idx="6">
                    <c:v>2.4125485270196494</c:v>
                  </c:pt>
                  <c:pt idx="7">
                    <c:v>10.787320461401524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i'!$CO$58:$CO$66</c:f>
              <c:numCache>
                <c:formatCode>0</c:formatCode>
                <c:ptCount val="9"/>
                <c:pt idx="0">
                  <c:v>15.803254492010566</c:v>
                </c:pt>
                <c:pt idx="1">
                  <c:v>14.942711539069231</c:v>
                </c:pt>
                <c:pt idx="2">
                  <c:v>11.212631808957196</c:v>
                </c:pt>
                <c:pt idx="3">
                  <c:v>0</c:v>
                </c:pt>
                <c:pt idx="4">
                  <c:v>9.0178441747791105</c:v>
                </c:pt>
                <c:pt idx="5">
                  <c:v>3.1602720707262222</c:v>
                </c:pt>
                <c:pt idx="6">
                  <c:v>9.2915344657646397</c:v>
                </c:pt>
                <c:pt idx="7">
                  <c:v>19.160359075655411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03-4F0F-B9B2-7171A85EF2C9}"/>
            </c:ext>
          </c:extLst>
        </c:ser>
        <c:ser>
          <c:idx val="82"/>
          <c:order val="28"/>
          <c:tx>
            <c:strRef>
              <c:f>'Figures i'!$CR$57</c:f>
              <c:strCache>
                <c:ptCount val="1"/>
                <c:pt idx="0">
                  <c:v>Injectable QN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i'!$CT$58:$CT$66</c:f>
                <c:numCache>
                  <c:formatCode>General</c:formatCode>
                  <c:ptCount val="9"/>
                  <c:pt idx="0">
                    <c:v>19.464615878552721</c:v>
                  </c:pt>
                  <c:pt idx="1">
                    <c:v>4.262163524167125</c:v>
                  </c:pt>
                  <c:pt idx="2">
                    <c:v>1.0785655637902078</c:v>
                  </c:pt>
                  <c:pt idx="3">
                    <c:v>0</c:v>
                  </c:pt>
                  <c:pt idx="4">
                    <c:v>0.15723452899076595</c:v>
                  </c:pt>
                  <c:pt idx="5">
                    <c:v>0</c:v>
                  </c:pt>
                  <c:pt idx="6">
                    <c:v>0.19805379152385816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i'!$CS$58:$CS$66</c:f>
                <c:numCache>
                  <c:formatCode>General</c:formatCode>
                  <c:ptCount val="9"/>
                  <c:pt idx="0">
                    <c:v>6.0387222330183681</c:v>
                  </c:pt>
                  <c:pt idx="1">
                    <c:v>1.4883986925659918</c:v>
                  </c:pt>
                  <c:pt idx="2">
                    <c:v>0.24829306697941764</c:v>
                  </c:pt>
                  <c:pt idx="3">
                    <c:v>0</c:v>
                  </c:pt>
                  <c:pt idx="4">
                    <c:v>7.2949549766229957E-2</c:v>
                  </c:pt>
                  <c:pt idx="5">
                    <c:v>0</c:v>
                  </c:pt>
                  <c:pt idx="6">
                    <c:v>0.11351607530704544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i'!$K$58:$K$66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i'!$CR$58:$CR$66</c:f>
              <c:numCache>
                <c:formatCode>0</c:formatCode>
                <c:ptCount val="9"/>
                <c:pt idx="0">
                  <c:v>7.9941454385413735</c:v>
                </c:pt>
                <c:pt idx="1">
                  <c:v>2.2347919133891829</c:v>
                </c:pt>
                <c:pt idx="2">
                  <c:v>0.32150478883285211</c:v>
                </c:pt>
                <c:pt idx="3">
                  <c:v>0</c:v>
                </c:pt>
                <c:pt idx="4">
                  <c:v>0.13590296472110203</c:v>
                </c:pt>
                <c:pt idx="5">
                  <c:v>0</c:v>
                </c:pt>
                <c:pt idx="6">
                  <c:v>0.26523663360588495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03-4F0F-B9B2-7171A85E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Example'!$K$15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Example'!$M$101:$M$108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f>'Figures Example'!$L$101:$L$108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Example'!$K$16:$K$22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D-4D8A-B5D8-3C40E756A0FA}"/>
            </c:ext>
          </c:extLst>
        </c:ser>
        <c:ser>
          <c:idx val="4"/>
          <c:order val="4"/>
          <c:tx>
            <c:strRef>
              <c:f>'Figures Example'!$O$15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Example'!$O$16:$O$22</c:f>
              <c:numCache>
                <c:formatCode>General</c:formatCode>
                <c:ptCount val="7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90.384759756354271</c:v>
                </c:pt>
                <c:pt idx="4">
                  <c:v>85.720301280685234</c:v>
                </c:pt>
                <c:pt idx="5">
                  <c:v>90.917808152202596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D-4D8A-B5D8-3C40E75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Example'!$L$15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Example'!$Q$101:$Q$108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3.607863555370983</c:v>
                        </c:pt>
                        <c:pt idx="1">
                          <c:v>18.234628530449129</c:v>
                        </c:pt>
                        <c:pt idx="2">
                          <c:v>0</c:v>
                        </c:pt>
                        <c:pt idx="3">
                          <c:v>0.59615229408424852</c:v>
                        </c:pt>
                        <c:pt idx="4">
                          <c:v>0</c:v>
                        </c:pt>
                        <c:pt idx="5">
                          <c:v>0.73040092347810059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Example'!$P$101:$P$108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19.950778990241986</c:v>
                        </c:pt>
                        <c:pt idx="1">
                          <c:v>30.513155974015199</c:v>
                        </c:pt>
                        <c:pt idx="2">
                          <c:v>0</c:v>
                        </c:pt>
                        <c:pt idx="3">
                          <c:v>1.2343936297150009</c:v>
                        </c:pt>
                        <c:pt idx="4">
                          <c:v>0</c:v>
                        </c:pt>
                        <c:pt idx="5">
                          <c:v>1.4743777709231551</c:v>
                        </c:pt>
                        <c:pt idx="6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Example'!$L$16:$L$22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5D-4D8A-B5D8-3C40E756A0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D-4D8A-B5D8-3C40E756A0F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139</c:v>
                      </c:pt>
                      <c:pt idx="2">
                        <c:v>464</c:v>
                      </c:pt>
                      <c:pt idx="3">
                        <c:v>2943</c:v>
                      </c:pt>
                      <c:pt idx="4">
                        <c:v>93</c:v>
                      </c:pt>
                      <c:pt idx="5">
                        <c:v>3662</c:v>
                      </c:pt>
                      <c:pt idx="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D-4D8A-B5D8-3C40E756A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18.793094499007822</c:v>
                      </c:pt>
                      <c:pt idx="1">
                        <c:v>12.911016298237811</c:v>
                      </c:pt>
                      <c:pt idx="2">
                        <c:v>3.8229168447404476</c:v>
                      </c:pt>
                      <c:pt idx="3">
                        <c:v>2.6068494911063453</c:v>
                      </c:pt>
                      <c:pt idx="4">
                        <c:v>13.426933150356504</c:v>
                      </c:pt>
                      <c:pt idx="5">
                        <c:v>2.0368578863264446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D-4D8A-B5D8-3C40E756A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11.592170191088755</c:v>
                      </c:pt>
                      <c:pt idx="1">
                        <c:v>9.2711786413870669</c:v>
                      </c:pt>
                      <c:pt idx="2">
                        <c:v>1.3633286047864601</c:v>
                      </c:pt>
                      <c:pt idx="3">
                        <c:v>2.0984484663772918</c:v>
                      </c:pt>
                      <c:pt idx="4">
                        <c:v>7.5278070397981622</c:v>
                      </c:pt>
                      <c:pt idx="5">
                        <c:v>1.6947460579311127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D-4D8A-B5D8-3C40E756A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Example'!$R$16:$R$22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139</c:v>
                      </c:pt>
                      <c:pt idx="2">
                        <c:v>464</c:v>
                      </c:pt>
                      <c:pt idx="3">
                        <c:v>2943</c:v>
                      </c:pt>
                      <c:pt idx="4">
                        <c:v>93</c:v>
                      </c:pt>
                      <c:pt idx="5">
                        <c:v>3662</c:v>
                      </c:pt>
                      <c:pt idx="6">
                        <c:v>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D-4D8A-B5D8-3C40E756A0FA}"/>
                  </c:ext>
                </c:extLst>
              </c15:ser>
            </c15:filteredBarSeries>
          </c:ext>
        </c:extLst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0.90569835816373256</c:v>
                  </c:pt>
                  <c:pt idx="1">
                    <c:v>1.1331130377800207</c:v>
                  </c:pt>
                  <c:pt idx="2">
                    <c:v>1.3400148404674184</c:v>
                  </c:pt>
                  <c:pt idx="3">
                    <c:v>4.2854223480459908</c:v>
                  </c:pt>
                  <c:pt idx="4">
                    <c:v>1.6109268080750969</c:v>
                  </c:pt>
                  <c:pt idx="5">
                    <c:v>6.6726647056168744</c:v>
                  </c:pt>
                  <c:pt idx="6">
                    <c:v>1.7932609415772061</c:v>
                  </c:pt>
                  <c:pt idx="7">
                    <c:v>0</c:v>
                  </c:pt>
                  <c:pt idx="8">
                    <c:v>1.8339433123343127</c:v>
                  </c:pt>
                  <c:pt idx="9">
                    <c:v>5.7281750595544239</c:v>
                  </c:pt>
                  <c:pt idx="10">
                    <c:v>0</c:v>
                  </c:pt>
                  <c:pt idx="11">
                    <c:v>5.7281750595544274</c:v>
                  </c:pt>
                  <c:pt idx="12">
                    <c:v>1.9864744347528784</c:v>
                  </c:pt>
                  <c:pt idx="13">
                    <c:v>7.1703077414464786</c:v>
                  </c:pt>
                  <c:pt idx="14">
                    <c:v>7.0997333821865638</c:v>
                  </c:pt>
                  <c:pt idx="15">
                    <c:v>5.8703192574005456</c:v>
                  </c:pt>
                  <c:pt idx="16">
                    <c:v>3.2910341545154078</c:v>
                  </c:pt>
                  <c:pt idx="17">
                    <c:v>5.4721050778167672</c:v>
                  </c:pt>
                  <c:pt idx="18">
                    <c:v>4.0417249203135324</c:v>
                  </c:pt>
                  <c:pt idx="19">
                    <c:v>2.0212705625212504</c:v>
                  </c:pt>
                  <c:pt idx="20">
                    <c:v>1.5921327816720008</c:v>
                  </c:pt>
                  <c:pt idx="21">
                    <c:v>0</c:v>
                  </c:pt>
                  <c:pt idx="22">
                    <c:v>3.153522612864367</c:v>
                  </c:pt>
                  <c:pt idx="23">
                    <c:v>3.153522612864367</c:v>
                  </c:pt>
                  <c:pt idx="24">
                    <c:v>0</c:v>
                  </c:pt>
                  <c:pt idx="25">
                    <c:v>2.6829116649109657</c:v>
                  </c:pt>
                  <c:pt idx="26">
                    <c:v>2.9802510564175035</c:v>
                  </c:pt>
                  <c:pt idx="27">
                    <c:v>2.3417793915805691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2.51979877863441</c:v>
                  </c:pt>
                  <c:pt idx="1">
                    <c:v>2.477281851442001</c:v>
                  </c:pt>
                  <c:pt idx="2">
                    <c:v>2.8846593386345631</c:v>
                  </c:pt>
                  <c:pt idx="3">
                    <c:v>2.9945797672762344</c:v>
                  </c:pt>
                  <c:pt idx="4">
                    <c:v>0.63122063672236006</c:v>
                  </c:pt>
                  <c:pt idx="5">
                    <c:v>5.4561338683230574</c:v>
                  </c:pt>
                  <c:pt idx="6">
                    <c:v>0.32489260669897513</c:v>
                  </c:pt>
                  <c:pt idx="7">
                    <c:v>0</c:v>
                  </c:pt>
                  <c:pt idx="8">
                    <c:v>2.4989716872184005</c:v>
                  </c:pt>
                  <c:pt idx="9">
                    <c:v>4.0946038860419449</c:v>
                  </c:pt>
                  <c:pt idx="10">
                    <c:v>0</c:v>
                  </c:pt>
                  <c:pt idx="11">
                    <c:v>4.0946038860419467</c:v>
                  </c:pt>
                  <c:pt idx="12">
                    <c:v>2.6108396407696404</c:v>
                  </c:pt>
                  <c:pt idx="13">
                    <c:v>8.5172455453192271</c:v>
                  </c:pt>
                  <c:pt idx="14">
                    <c:v>5.926592076857581</c:v>
                  </c:pt>
                  <c:pt idx="15">
                    <c:v>5.4501115315814666</c:v>
                  </c:pt>
                  <c:pt idx="16">
                    <c:v>0.7304096037792065</c:v>
                  </c:pt>
                  <c:pt idx="17">
                    <c:v>4.7262114080095508</c:v>
                  </c:pt>
                  <c:pt idx="18">
                    <c:v>3.2466613417731853</c:v>
                  </c:pt>
                  <c:pt idx="19">
                    <c:v>0.7569709327578571</c:v>
                  </c:pt>
                  <c:pt idx="20">
                    <c:v>0.38433219077886649</c:v>
                  </c:pt>
                  <c:pt idx="21">
                    <c:v>0</c:v>
                  </c:pt>
                  <c:pt idx="22">
                    <c:v>2.1939898213047231</c:v>
                  </c:pt>
                  <c:pt idx="23">
                    <c:v>2.1939898213047231</c:v>
                  </c:pt>
                  <c:pt idx="24">
                    <c:v>0</c:v>
                  </c:pt>
                  <c:pt idx="25">
                    <c:v>0.59905512062203847</c:v>
                  </c:pt>
                  <c:pt idx="26">
                    <c:v>1.9432536208554163</c:v>
                  </c:pt>
                  <c:pt idx="27">
                    <c:v>1.3950423094553561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98.606086515825154</c:v>
                </c:pt>
                <c:pt idx="1">
                  <c:v>97.955281962737601</c:v>
                </c:pt>
                <c:pt idx="2">
                  <c:v>97.560077609989293</c:v>
                </c:pt>
                <c:pt idx="3">
                  <c:v>8.9628249197239178</c:v>
                </c:pt>
                <c:pt idx="4">
                  <c:v>1.0271420001472398</c:v>
                </c:pt>
                <c:pt idx="5">
                  <c:v>21.654939055455156</c:v>
                </c:pt>
                <c:pt idx="6">
                  <c:v>0.39520435274830412</c:v>
                </c:pt>
                <c:pt idx="7">
                  <c:v>0</c:v>
                </c:pt>
                <c:pt idx="8">
                  <c:v>93.581285040089242</c:v>
                </c:pt>
                <c:pt idx="9">
                  <c:v>12.337218467025753</c:v>
                </c:pt>
                <c:pt idx="10">
                  <c:v>0</c:v>
                </c:pt>
                <c:pt idx="11">
                  <c:v>12.337218467025753</c:v>
                </c:pt>
                <c:pt idx="12">
                  <c:v>92.378680690955179</c:v>
                </c:pt>
                <c:pt idx="13">
                  <c:v>72.155770454327524</c:v>
                </c:pt>
                <c:pt idx="14">
                  <c:v>24.332989122419882</c:v>
                </c:pt>
                <c:pt idx="15">
                  <c:v>35.050203960790391</c:v>
                </c:pt>
                <c:pt idx="16">
                  <c:v>0.92994464333256266</c:v>
                </c:pt>
                <c:pt idx="17">
                  <c:v>23.827127987381733</c:v>
                </c:pt>
                <c:pt idx="18">
                  <c:v>13.850916416590591</c:v>
                </c:pt>
                <c:pt idx="19">
                  <c:v>1.1955467729555556</c:v>
                </c:pt>
                <c:pt idx="20">
                  <c:v>0.50406321700136869</c:v>
                </c:pt>
                <c:pt idx="21">
                  <c:v>0</c:v>
                </c:pt>
                <c:pt idx="22">
                  <c:v>6.6933384733239452</c:v>
                </c:pt>
                <c:pt idx="23">
                  <c:v>6.6933384733239452</c:v>
                </c:pt>
                <c:pt idx="24">
                  <c:v>0</c:v>
                </c:pt>
                <c:pt idx="25">
                  <c:v>0.76531985864892016</c:v>
                </c:pt>
                <c:pt idx="26">
                  <c:v>5.2738329168446407</c:v>
                </c:pt>
                <c:pt idx="27">
                  <c:v>3.3317442247234754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D-4E43-A977-AD5B5AE826CB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0.90609311156910621</c:v>
                  </c:pt>
                  <c:pt idx="1">
                    <c:v>1.0604948491260586</c:v>
                  </c:pt>
                  <c:pt idx="2">
                    <c:v>1.0781158937825808</c:v>
                  </c:pt>
                  <c:pt idx="3">
                    <c:v>8.5783838807943056</c:v>
                  </c:pt>
                  <c:pt idx="4">
                    <c:v>7.575036632951293</c:v>
                  </c:pt>
                  <c:pt idx="5">
                    <c:v>14.629318999403282</c:v>
                  </c:pt>
                  <c:pt idx="6">
                    <c:v>3.3850966434899634</c:v>
                  </c:pt>
                  <c:pt idx="7">
                    <c:v>1.3109810120244656</c:v>
                  </c:pt>
                  <c:pt idx="8">
                    <c:v>2.1723651687305505</c:v>
                  </c:pt>
                  <c:pt idx="9">
                    <c:v>3.1595266809176366</c:v>
                  </c:pt>
                  <c:pt idx="10">
                    <c:v>0</c:v>
                  </c:pt>
                  <c:pt idx="11">
                    <c:v>3.1595266809176348</c:v>
                  </c:pt>
                  <c:pt idx="12">
                    <c:v>2.3009297679166991</c:v>
                  </c:pt>
                  <c:pt idx="14">
                    <c:v>3.9399557218583965</c:v>
                  </c:pt>
                  <c:pt idx="15">
                    <c:v>15.397402098061921</c:v>
                  </c:pt>
                  <c:pt idx="16">
                    <c:v>8.8172067032344188</c:v>
                  </c:pt>
                  <c:pt idx="17">
                    <c:v>2.4378615752486703</c:v>
                  </c:pt>
                  <c:pt idx="18">
                    <c:v>9.234381910682135</c:v>
                  </c:pt>
                  <c:pt idx="19">
                    <c:v>7.6664915035970012</c:v>
                  </c:pt>
                  <c:pt idx="20">
                    <c:v>1.7159615417985146</c:v>
                  </c:pt>
                  <c:pt idx="21">
                    <c:v>3.9222777711788606</c:v>
                  </c:pt>
                  <c:pt idx="22">
                    <c:v>0</c:v>
                  </c:pt>
                  <c:pt idx="23">
                    <c:v>2.9162385450090627</c:v>
                  </c:pt>
                  <c:pt idx="24">
                    <c:v>2.9162385450090627</c:v>
                  </c:pt>
                  <c:pt idx="25">
                    <c:v>0</c:v>
                  </c:pt>
                  <c:pt idx="26">
                    <c:v>3.5880208516592029</c:v>
                  </c:pt>
                  <c:pt idx="27">
                    <c:v>2.507699004616919</c:v>
                  </c:pt>
                  <c:pt idx="28">
                    <c:v>3.5350639391207386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2.2662179604933073</c:v>
                  </c:pt>
                  <c:pt idx="1">
                    <c:v>2.3013238475181197</c:v>
                  </c:pt>
                  <c:pt idx="2">
                    <c:v>2.2939720164959994</c:v>
                  </c:pt>
                  <c:pt idx="3">
                    <c:v>5.3961915984111961</c:v>
                  </c:pt>
                  <c:pt idx="4">
                    <c:v>1.8868694547628744</c:v>
                  </c:pt>
                  <c:pt idx="5">
                    <c:v>10.633344723328372</c:v>
                  </c:pt>
                  <c:pt idx="6">
                    <c:v>0.89080925219016849</c:v>
                  </c:pt>
                  <c:pt idx="7">
                    <c:v>0.28241857991521291</c:v>
                  </c:pt>
                  <c:pt idx="8">
                    <c:v>3.1646525640966701</c:v>
                  </c:pt>
                  <c:pt idx="9">
                    <c:v>1.9955477100605052</c:v>
                  </c:pt>
                  <c:pt idx="10">
                    <c:v>0</c:v>
                  </c:pt>
                  <c:pt idx="11">
                    <c:v>1.9955477100605035</c:v>
                  </c:pt>
                  <c:pt idx="12">
                    <c:v>3.2984309252447446</c:v>
                  </c:pt>
                  <c:pt idx="14">
                    <c:v>4.6020962463806399</c:v>
                  </c:pt>
                  <c:pt idx="15">
                    <c:v>11.800585828002038</c:v>
                  </c:pt>
                  <c:pt idx="16">
                    <c:v>8.8541861694669137</c:v>
                  </c:pt>
                  <c:pt idx="17">
                    <c:v>1.156717258748557</c:v>
                  </c:pt>
                  <c:pt idx="18">
                    <c:v>7.8545322762453047</c:v>
                  </c:pt>
                  <c:pt idx="19">
                    <c:v>6.2649476234405697</c:v>
                  </c:pt>
                  <c:pt idx="20">
                    <c:v>0.93296603498751574</c:v>
                  </c:pt>
                  <c:pt idx="21">
                    <c:v>1.5761530505222938</c:v>
                  </c:pt>
                  <c:pt idx="22">
                    <c:v>0</c:v>
                  </c:pt>
                  <c:pt idx="23">
                    <c:v>2.0447293840748912</c:v>
                  </c:pt>
                  <c:pt idx="24">
                    <c:v>2.0447293840748912</c:v>
                  </c:pt>
                  <c:pt idx="25">
                    <c:v>0</c:v>
                  </c:pt>
                  <c:pt idx="26">
                    <c:v>1.0734503024831969</c:v>
                  </c:pt>
                  <c:pt idx="27">
                    <c:v>1.5727327019859669</c:v>
                  </c:pt>
                  <c:pt idx="28">
                    <c:v>1.9723211531945855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98.513069636435731</c:v>
                </c:pt>
                <c:pt idx="1">
                  <c:v>98.071806431443292</c:v>
                </c:pt>
                <c:pt idx="2">
                  <c:v>98.007262663939642</c:v>
                </c:pt>
                <c:pt idx="3">
                  <c:v>12.47365890066963</c:v>
                </c:pt>
                <c:pt idx="4">
                  <c:v>2.4496779347414508</c:v>
                </c:pt>
                <c:pt idx="5">
                  <c:v>25.56122042492855</c:v>
                </c:pt>
                <c:pt idx="6">
                  <c:v>1.1943391431461592</c:v>
                </c:pt>
                <c:pt idx="7">
                  <c:v>0.35866822617008332</c:v>
                </c:pt>
                <c:pt idx="8">
                  <c:v>93.549503963736427</c:v>
                </c:pt>
                <c:pt idx="9">
                  <c:v>5.1241964930941872</c:v>
                </c:pt>
                <c:pt idx="10">
                  <c:v>0</c:v>
                </c:pt>
                <c:pt idx="11">
                  <c:v>5.1241964930941872</c:v>
                </c:pt>
                <c:pt idx="12">
                  <c:v>92.967105055928528</c:v>
                </c:pt>
                <c:pt idx="14">
                  <c:v>79.623749624916258</c:v>
                </c:pt>
                <c:pt idx="15">
                  <c:v>29.439646483131821</c:v>
                </c:pt>
                <c:pt idx="16">
                  <c:v>50.592011429408721</c:v>
                </c:pt>
                <c:pt idx="17">
                  <c:v>2.1526674287827858</c:v>
                </c:pt>
                <c:pt idx="18">
                  <c:v>30.017908149169951</c:v>
                </c:pt>
                <c:pt idx="19">
                  <c:v>23.652669461700487</c:v>
                </c:pt>
                <c:pt idx="20">
                  <c:v>2.0028395664150445</c:v>
                </c:pt>
                <c:pt idx="21">
                  <c:v>2.5656447372725077</c:v>
                </c:pt>
                <c:pt idx="22">
                  <c:v>0</c:v>
                </c:pt>
                <c:pt idx="23">
                  <c:v>6.3760940671104231</c:v>
                </c:pt>
                <c:pt idx="24">
                  <c:v>6.3760940671104231</c:v>
                </c:pt>
                <c:pt idx="25">
                  <c:v>0</c:v>
                </c:pt>
                <c:pt idx="26">
                  <c:v>1.5082422778433331</c:v>
                </c:pt>
                <c:pt idx="27">
                  <c:v>4.0406474070763725</c:v>
                </c:pt>
                <c:pt idx="28">
                  <c:v>4.2629057110142705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D-4E43-A977-AD5B5AE826CB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4.7386894931642018</c:v>
                  </c:pt>
                  <c:pt idx="1">
                    <c:v>8.2629614163325442</c:v>
                  </c:pt>
                  <c:pt idx="2">
                    <c:v>7.8440132770452919</c:v>
                  </c:pt>
                  <c:pt idx="3">
                    <c:v>4.7650244064736125</c:v>
                  </c:pt>
                  <c:pt idx="4">
                    <c:v>8.5066487549794108</c:v>
                  </c:pt>
                  <c:pt idx="5">
                    <c:v>7.5318762572194657</c:v>
                  </c:pt>
                  <c:pt idx="6">
                    <c:v>0</c:v>
                  </c:pt>
                  <c:pt idx="7">
                    <c:v>0</c:v>
                  </c:pt>
                  <c:pt idx="8">
                    <c:v>9.0924925814763498</c:v>
                  </c:pt>
                  <c:pt idx="9">
                    <c:v>2.998104661715626</c:v>
                  </c:pt>
                  <c:pt idx="10">
                    <c:v>2.7028213431414212</c:v>
                  </c:pt>
                  <c:pt idx="11">
                    <c:v>3.833813180158451</c:v>
                  </c:pt>
                  <c:pt idx="12">
                    <c:v>12.024166795538669</c:v>
                  </c:pt>
                  <c:pt idx="14">
                    <c:v>10.03418739917889</c:v>
                  </c:pt>
                  <c:pt idx="15">
                    <c:v>8.7473609087026691</c:v>
                  </c:pt>
                  <c:pt idx="16">
                    <c:v>4.9342827416939556</c:v>
                  </c:pt>
                  <c:pt idx="17">
                    <c:v>3.1399318138769119</c:v>
                  </c:pt>
                  <c:pt idx="18">
                    <c:v>7.884008271457482</c:v>
                  </c:pt>
                  <c:pt idx="19">
                    <c:v>5.0981146178644359</c:v>
                  </c:pt>
                  <c:pt idx="20">
                    <c:v>0.84933500383235772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7.1759347311364081</c:v>
                  </c:pt>
                  <c:pt idx="24">
                    <c:v>7.1732038920971064</c:v>
                  </c:pt>
                  <c:pt idx="25">
                    <c:v>0</c:v>
                  </c:pt>
                  <c:pt idx="26">
                    <c:v>3.8767642801619484</c:v>
                  </c:pt>
                  <c:pt idx="27">
                    <c:v>7.1848332169551554</c:v>
                  </c:pt>
                  <c:pt idx="28">
                    <c:v>6.3457809361198336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6.091838689922497</c:v>
                  </c:pt>
                  <c:pt idx="1">
                    <c:v>9.429545169963518</c:v>
                  </c:pt>
                  <c:pt idx="2">
                    <c:v>8.7800338784822713</c:v>
                  </c:pt>
                  <c:pt idx="3">
                    <c:v>2.2012471651383718</c:v>
                  </c:pt>
                  <c:pt idx="4">
                    <c:v>2.5931495190595291</c:v>
                  </c:pt>
                  <c:pt idx="5">
                    <c:v>5.1745880461677984</c:v>
                  </c:pt>
                  <c:pt idx="6">
                    <c:v>0</c:v>
                  </c:pt>
                  <c:pt idx="7">
                    <c:v>0</c:v>
                  </c:pt>
                  <c:pt idx="8">
                    <c:v>10.589808115487486</c:v>
                  </c:pt>
                  <c:pt idx="9">
                    <c:v>2.639437099934467</c:v>
                  </c:pt>
                  <c:pt idx="10">
                    <c:v>1.8564187328516444</c:v>
                  </c:pt>
                  <c:pt idx="11">
                    <c:v>3.0612628912129658</c:v>
                  </c:pt>
                  <c:pt idx="12">
                    <c:v>11.974502567818909</c:v>
                  </c:pt>
                  <c:pt idx="14">
                    <c:v>9.3631627995132476</c:v>
                  </c:pt>
                  <c:pt idx="15">
                    <c:v>5.8565617489233421</c:v>
                  </c:pt>
                  <c:pt idx="16">
                    <c:v>5.000192577540453</c:v>
                  </c:pt>
                  <c:pt idx="17">
                    <c:v>1.6626384778594823</c:v>
                  </c:pt>
                  <c:pt idx="18">
                    <c:v>7.2458523762507312</c:v>
                  </c:pt>
                  <c:pt idx="19">
                    <c:v>4.4794782906932724</c:v>
                  </c:pt>
                  <c:pt idx="20">
                    <c:v>0.18829374902748802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8.0266327445180821</c:v>
                  </c:pt>
                  <c:pt idx="24">
                    <c:v>8.0275871533913161</c:v>
                  </c:pt>
                  <c:pt idx="25">
                    <c:v>0</c:v>
                  </c:pt>
                  <c:pt idx="26">
                    <c:v>3.1914600846826744</c:v>
                  </c:pt>
                  <c:pt idx="27">
                    <c:v>7.5095302225398655</c:v>
                  </c:pt>
                  <c:pt idx="28">
                    <c:v>5.3550639046234245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83.027533392827721</c:v>
                </c:pt>
                <c:pt idx="1">
                  <c:v>66.642060344378152</c:v>
                </c:pt>
                <c:pt idx="2">
                  <c:v>65.381070462354657</c:v>
                </c:pt>
                <c:pt idx="3">
                  <c:v>3.9241254906177829</c:v>
                </c:pt>
                <c:pt idx="4">
                  <c:v>3.5913238582233498</c:v>
                </c:pt>
                <c:pt idx="5">
                  <c:v>13.870870274084638</c:v>
                </c:pt>
                <c:pt idx="6">
                  <c:v>0</c:v>
                </c:pt>
                <c:pt idx="7">
                  <c:v>0</c:v>
                </c:pt>
                <c:pt idx="8">
                  <c:v>67.150921404220227</c:v>
                </c:pt>
                <c:pt idx="9">
                  <c:v>17.411639564835014</c:v>
                </c:pt>
                <c:pt idx="10">
                  <c:v>5.5779119197199734</c:v>
                </c:pt>
                <c:pt idx="11">
                  <c:v>12.934721531745311</c:v>
                </c:pt>
                <c:pt idx="12">
                  <c:v>49.568869313805536</c:v>
                </c:pt>
                <c:pt idx="14">
                  <c:v>41.340031875654972</c:v>
                </c:pt>
                <c:pt idx="15">
                  <c:v>14.673902475623668</c:v>
                </c:pt>
                <c:pt idx="16">
                  <c:v>53.32449169355624</c:v>
                </c:pt>
                <c:pt idx="17">
                  <c:v>3.4091487644805984</c:v>
                </c:pt>
                <c:pt idx="18">
                  <c:v>36.982759416268642</c:v>
                </c:pt>
                <c:pt idx="19">
                  <c:v>24.764194445189354</c:v>
                </c:pt>
                <c:pt idx="20">
                  <c:v>0.24134283734686202</c:v>
                </c:pt>
                <c:pt idx="21">
                  <c:v>0</c:v>
                </c:pt>
                <c:pt idx="22">
                  <c:v>0</c:v>
                </c:pt>
                <c:pt idx="23">
                  <c:v>66.46082671784913</c:v>
                </c:pt>
                <c:pt idx="24">
                  <c:v>66.5215941329662</c:v>
                </c:pt>
                <c:pt idx="25">
                  <c:v>0</c:v>
                </c:pt>
                <c:pt idx="26">
                  <c:v>14.894418303639748</c:v>
                </c:pt>
                <c:pt idx="27">
                  <c:v>57.359470191068638</c:v>
                </c:pt>
                <c:pt idx="28">
                  <c:v>23.666138941424546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D-4E43-A977-AD5B5AE826CB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1.5906685554495823</c:v>
                  </c:pt>
                  <c:pt idx="1">
                    <c:v>2.6247466856737134</c:v>
                  </c:pt>
                  <c:pt idx="2">
                    <c:v>2.6895998627770439</c:v>
                  </c:pt>
                  <c:pt idx="3">
                    <c:v>4.0620360360462193</c:v>
                  </c:pt>
                  <c:pt idx="4">
                    <c:v>1.2729094590412982</c:v>
                  </c:pt>
                  <c:pt idx="5">
                    <c:v>5.8851411681307653</c:v>
                  </c:pt>
                  <c:pt idx="6">
                    <c:v>0.83448313465162571</c:v>
                  </c:pt>
                  <c:pt idx="7">
                    <c:v>1.0185482091716773</c:v>
                  </c:pt>
                  <c:pt idx="8">
                    <c:v>2.1265595390968031</c:v>
                  </c:pt>
                  <c:pt idx="9">
                    <c:v>2.921106120850947</c:v>
                  </c:pt>
                  <c:pt idx="10">
                    <c:v>1.6104776461292438</c:v>
                  </c:pt>
                  <c:pt idx="11">
                    <c:v>3.1360756081335666</c:v>
                  </c:pt>
                  <c:pt idx="12">
                    <c:v>3.4035503856375442</c:v>
                  </c:pt>
                  <c:pt idx="14">
                    <c:v>5.6164989090066229</c:v>
                  </c:pt>
                  <c:pt idx="15">
                    <c:v>6.9042042508583599</c:v>
                  </c:pt>
                  <c:pt idx="16">
                    <c:v>4.5132552418247371</c:v>
                  </c:pt>
                  <c:pt idx="17">
                    <c:v>1.4608460649502275</c:v>
                  </c:pt>
                  <c:pt idx="18">
                    <c:v>3.6728978222710715</c:v>
                  </c:pt>
                  <c:pt idx="19">
                    <c:v>4.4201785340512743</c:v>
                  </c:pt>
                  <c:pt idx="20">
                    <c:v>1.138858801578932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8.3912187113774621</c:v>
                  </c:pt>
                  <c:pt idx="24">
                    <c:v>8.3912187113774763</c:v>
                  </c:pt>
                  <c:pt idx="25">
                    <c:v>0</c:v>
                  </c:pt>
                  <c:pt idx="26">
                    <c:v>2.1000065358752256</c:v>
                  </c:pt>
                  <c:pt idx="27">
                    <c:v>8.9940090513640243</c:v>
                  </c:pt>
                  <c:pt idx="28">
                    <c:v>4.7595881404902585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1.8814878624278748</c:v>
                  </c:pt>
                  <c:pt idx="1">
                    <c:v>3.0373625146052206</c:v>
                  </c:pt>
                  <c:pt idx="2">
                    <c:v>3.1184660231420764</c:v>
                  </c:pt>
                  <c:pt idx="3">
                    <c:v>3.0100837183201898</c:v>
                  </c:pt>
                  <c:pt idx="4">
                    <c:v>0.90959522471835141</c:v>
                  </c:pt>
                  <c:pt idx="5">
                    <c:v>5.112197449031715</c:v>
                  </c:pt>
                  <c:pt idx="6">
                    <c:v>0.44248318134482073</c:v>
                  </c:pt>
                  <c:pt idx="7">
                    <c:v>0.30438585970839654</c:v>
                  </c:pt>
                  <c:pt idx="8">
                    <c:v>2.4452322127184232</c:v>
                  </c:pt>
                  <c:pt idx="9">
                    <c:v>2.6864715139470547</c:v>
                  </c:pt>
                  <c:pt idx="10">
                    <c:v>1.4164187846991858</c:v>
                  </c:pt>
                  <c:pt idx="11">
                    <c:v>2.6837103064352625</c:v>
                  </c:pt>
                  <c:pt idx="12">
                    <c:v>3.7510977768470184</c:v>
                  </c:pt>
                  <c:pt idx="14">
                    <c:v>5.7898658407595534</c:v>
                  </c:pt>
                  <c:pt idx="15">
                    <c:v>6.0599189487402292</c:v>
                  </c:pt>
                  <c:pt idx="16">
                    <c:v>4.5117659167307167</c:v>
                  </c:pt>
                  <c:pt idx="17">
                    <c:v>1.1031500543797881</c:v>
                  </c:pt>
                  <c:pt idx="18">
                    <c:v>3.3755165403640248</c:v>
                  </c:pt>
                  <c:pt idx="19">
                    <c:v>4.099457902150256</c:v>
                  </c:pt>
                  <c:pt idx="20">
                    <c:v>0.66458276398046712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9.468773237342063</c:v>
                  </c:pt>
                  <c:pt idx="24">
                    <c:v>9.4687732373420772</c:v>
                  </c:pt>
                  <c:pt idx="25">
                    <c:v>0</c:v>
                  </c:pt>
                  <c:pt idx="26">
                    <c:v>1.8713054818227057</c:v>
                  </c:pt>
                  <c:pt idx="27">
                    <c:v>9.4734115444087408</c:v>
                  </c:pt>
                  <c:pt idx="28">
                    <c:v>4.383763508217946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90.757056717172802</c:v>
                </c:pt>
                <c:pt idx="1">
                  <c:v>84.281938277157266</c:v>
                </c:pt>
                <c:pt idx="2">
                  <c:v>84.131563749550551</c:v>
                </c:pt>
                <c:pt idx="3">
                  <c:v>10.289998819829565</c:v>
                </c:pt>
                <c:pt idx="4">
                  <c:v>3.0854041410907187</c:v>
                </c:pt>
                <c:pt idx="5">
                  <c:v>25.559329858432989</c:v>
                </c:pt>
                <c:pt idx="6">
                  <c:v>0.93307908071466672</c:v>
                </c:pt>
                <c:pt idx="7">
                  <c:v>0.43223475798857913</c:v>
                </c:pt>
                <c:pt idx="8">
                  <c:v>86.277775083843807</c:v>
                </c:pt>
                <c:pt idx="9">
                  <c:v>23.290681109566798</c:v>
                </c:pt>
                <c:pt idx="10">
                  <c:v>10.391580185120189</c:v>
                </c:pt>
                <c:pt idx="11">
                  <c:v>15.255805984093239</c:v>
                </c:pt>
                <c:pt idx="12">
                  <c:v>75.309139493233729</c:v>
                </c:pt>
                <c:pt idx="14">
                  <c:v>56.549754856966835</c:v>
                </c:pt>
                <c:pt idx="15">
                  <c:v>29.158407394261875</c:v>
                </c:pt>
                <c:pt idx="16">
                  <c:v>49.908575706324037</c:v>
                </c:pt>
                <c:pt idx="17">
                  <c:v>4.3027447067698281</c:v>
                </c:pt>
                <c:pt idx="18">
                  <c:v>26.589768918049955</c:v>
                </c:pt>
                <c:pt idx="19">
                  <c:v>31.052701275721674</c:v>
                </c:pt>
                <c:pt idx="20">
                  <c:v>1.5703738329417756</c:v>
                </c:pt>
                <c:pt idx="21">
                  <c:v>0</c:v>
                </c:pt>
                <c:pt idx="22">
                  <c:v>0</c:v>
                </c:pt>
                <c:pt idx="23">
                  <c:v>65.353831500729754</c:v>
                </c:pt>
                <c:pt idx="24">
                  <c:v>65.353831500729754</c:v>
                </c:pt>
                <c:pt idx="25">
                  <c:v>0</c:v>
                </c:pt>
                <c:pt idx="26">
                  <c:v>14.312775592934754</c:v>
                </c:pt>
                <c:pt idx="27">
                  <c:v>56.899250840204552</c:v>
                </c:pt>
                <c:pt idx="28">
                  <c:v>30.803470605918399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D-4E43-A977-AD5B5AE826CB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6.1790581058483554</c:v>
                  </c:pt>
                  <c:pt idx="1">
                    <c:v>7.707912745944185</c:v>
                  </c:pt>
                  <c:pt idx="2">
                    <c:v>7.761205453699958</c:v>
                  </c:pt>
                  <c:pt idx="3">
                    <c:v>7.8187515442535638</c:v>
                  </c:pt>
                  <c:pt idx="4">
                    <c:v>4.8661125208313178</c:v>
                  </c:pt>
                  <c:pt idx="5">
                    <c:v>7.9541361249287448</c:v>
                  </c:pt>
                  <c:pt idx="6">
                    <c:v>5.6973838839116189</c:v>
                  </c:pt>
                  <c:pt idx="7">
                    <c:v>0</c:v>
                  </c:pt>
                  <c:pt idx="8">
                    <c:v>7.5457085278004286</c:v>
                  </c:pt>
                  <c:pt idx="9">
                    <c:v>2.6313993220839311</c:v>
                  </c:pt>
                  <c:pt idx="10">
                    <c:v>5.9719612372083581</c:v>
                  </c:pt>
                  <c:pt idx="11">
                    <c:v>5.3753093621190757</c:v>
                  </c:pt>
                  <c:pt idx="12">
                    <c:v>7.2709185308921889</c:v>
                  </c:pt>
                  <c:pt idx="14">
                    <c:v>4.7028150952585719</c:v>
                  </c:pt>
                  <c:pt idx="15">
                    <c:v>7.5785715713231347</c:v>
                  </c:pt>
                  <c:pt idx="16">
                    <c:v>6.4591377470729796</c:v>
                  </c:pt>
                  <c:pt idx="17">
                    <c:v>2.385802701769896</c:v>
                  </c:pt>
                  <c:pt idx="18">
                    <c:v>8.3981078321716112</c:v>
                  </c:pt>
                  <c:pt idx="19">
                    <c:v>4.8010891927394539</c:v>
                  </c:pt>
                  <c:pt idx="20">
                    <c:v>6.5441078812207376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9.4485756547035979</c:v>
                  </c:pt>
                  <c:pt idx="24">
                    <c:v>9.4485756547035979</c:v>
                  </c:pt>
                  <c:pt idx="25">
                    <c:v>0</c:v>
                  </c:pt>
                  <c:pt idx="26">
                    <c:v>5.2864295315431082</c:v>
                  </c:pt>
                  <c:pt idx="27">
                    <c:v>8.9282764172601148</c:v>
                  </c:pt>
                  <c:pt idx="28">
                    <c:v>4.6346289460093804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13.546481429589235</c:v>
                  </c:pt>
                  <c:pt idx="1">
                    <c:v>15.196817530339786</c:v>
                  </c:pt>
                  <c:pt idx="2">
                    <c:v>15.271300838602897</c:v>
                  </c:pt>
                  <c:pt idx="3">
                    <c:v>5.3254642632450988</c:v>
                  </c:pt>
                  <c:pt idx="4">
                    <c:v>2.1828345382377048</c:v>
                  </c:pt>
                  <c:pt idx="5">
                    <c:v>6.5786304528816792</c:v>
                  </c:pt>
                  <c:pt idx="6">
                    <c:v>1.2299772136477842</c:v>
                  </c:pt>
                  <c:pt idx="7">
                    <c:v>0</c:v>
                  </c:pt>
                  <c:pt idx="8">
                    <c:v>11.860323886563663</c:v>
                  </c:pt>
                  <c:pt idx="9">
                    <c:v>1.8496610215247715</c:v>
                  </c:pt>
                  <c:pt idx="10">
                    <c:v>1.4412144140136012</c:v>
                  </c:pt>
                  <c:pt idx="11">
                    <c:v>2.341335297151879</c:v>
                  </c:pt>
                  <c:pt idx="12">
                    <c:v>9.9462663956093138</c:v>
                  </c:pt>
                  <c:pt idx="14">
                    <c:v>5.0118220467008001</c:v>
                  </c:pt>
                  <c:pt idx="15">
                    <c:v>6.6283835258022954</c:v>
                  </c:pt>
                  <c:pt idx="16">
                    <c:v>6.2326611944900776</c:v>
                  </c:pt>
                  <c:pt idx="17">
                    <c:v>0.32115267077240939</c:v>
                  </c:pt>
                  <c:pt idx="18">
                    <c:v>6.9902948928047479</c:v>
                  </c:pt>
                  <c:pt idx="19">
                    <c:v>4.4690473091008727</c:v>
                  </c:pt>
                  <c:pt idx="20">
                    <c:v>2.1720265243178019</c:v>
                  </c:pt>
                  <c:pt idx="21">
                    <c:v>0</c:v>
                  </c:pt>
                  <c:pt idx="22">
                    <c:v>0</c:v>
                  </c:pt>
                  <c:pt idx="23">
                    <c:v>4.1900089951173705</c:v>
                  </c:pt>
                  <c:pt idx="24">
                    <c:v>4.1900089951173705</c:v>
                  </c:pt>
                  <c:pt idx="25">
                    <c:v>0</c:v>
                  </c:pt>
                  <c:pt idx="26">
                    <c:v>1.188604453434057</c:v>
                  </c:pt>
                  <c:pt idx="27">
                    <c:v>3.9537877169575597</c:v>
                  </c:pt>
                  <c:pt idx="28">
                    <c:v>1.6464723359037634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anyAM</c:v>
                </c:pt>
                <c:pt idx="1">
                  <c:v>Stocks anyACT</c:v>
                </c:pt>
                <c:pt idx="2">
                  <c:v>Stocks AL</c:v>
                </c:pt>
                <c:pt idx="3">
                  <c:v>Stocks ASAQ</c:v>
                </c:pt>
                <c:pt idx="4">
                  <c:v>Stocks APPQ</c:v>
                </c:pt>
                <c:pt idx="5">
                  <c:v>Stocks DHAPPQ</c:v>
                </c:pt>
                <c:pt idx="6">
                  <c:v>Stocks ARPPQ</c:v>
                </c:pt>
                <c:pt idx="7">
                  <c:v>Stocks otherACT</c:v>
                </c:pt>
                <c:pt idx="8">
                  <c:v>Stocks nationally approved ACT</c:v>
                </c:pt>
                <c:pt idx="9">
                  <c:v>Stocks QA ACT</c:v>
                </c:pt>
                <c:pt idx="10">
                  <c:v>Stocks QA_all</c:v>
                </c:pt>
                <c:pt idx="11">
                  <c:v>Stocks QA_WHO</c:v>
                </c:pt>
                <c:pt idx="12">
                  <c:v>Stocks QA_NAT</c:v>
                </c:pt>
                <c:pt idx="13">
                  <c:v>Stocks ACT not QA or nationally approved</c:v>
                </c:pt>
                <c:pt idx="14">
                  <c:v>Stocks 2 or more ACTs</c:v>
                </c:pt>
                <c:pt idx="15">
                  <c:v>Stocks nonart</c:v>
                </c:pt>
                <c:pt idx="16">
                  <c:v>Stocks oralQN</c:v>
                </c:pt>
                <c:pt idx="17">
                  <c:v>Stocks CQ</c:v>
                </c:pt>
                <c:pt idx="18">
                  <c:v>Stocks SP</c:v>
                </c:pt>
                <c:pt idx="19">
                  <c:v>Stocks SPAQ</c:v>
                </c:pt>
                <c:pt idx="20">
                  <c:v>Stocks nonartoth</c:v>
                </c:pt>
                <c:pt idx="21">
                  <c:v>Stocks oartmono</c:v>
                </c:pt>
                <c:pt idx="22">
                  <c:v>Stocks noartmono</c:v>
                </c:pt>
                <c:pt idx="23">
                  <c:v>Stocks severe</c:v>
                </c:pt>
                <c:pt idx="24">
                  <c:v>Stocks recAS</c:v>
                </c:pt>
                <c:pt idx="25">
                  <c:v>Stocks injAS</c:v>
                </c:pt>
                <c:pt idx="26">
                  <c:v>Stocks injAR</c:v>
                </c:pt>
                <c:pt idx="27">
                  <c:v>Stocks injAE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89.913142160389981</c:v>
                </c:pt>
                <c:pt idx="1">
                  <c:v>86.748153215814483</c:v>
                </c:pt>
                <c:pt idx="2">
                  <c:v>86.649646883245737</c:v>
                </c:pt>
                <c:pt idx="3">
                  <c:v>13.984982038505988</c:v>
                </c:pt>
                <c:pt idx="4">
                  <c:v>3.802103360409137</c:v>
                </c:pt>
                <c:pt idx="5">
                  <c:v>25.215399912603914</c:v>
                </c:pt>
                <c:pt idx="6">
                  <c:v>1.5440179583854077</c:v>
                </c:pt>
                <c:pt idx="7">
                  <c:v>0</c:v>
                </c:pt>
                <c:pt idx="8">
                  <c:v>83.389490414491831</c:v>
                </c:pt>
                <c:pt idx="9">
                  <c:v>5.8399657762208843</c:v>
                </c:pt>
                <c:pt idx="10">
                  <c:v>1.8635855298207338</c:v>
                </c:pt>
                <c:pt idx="11">
                  <c:v>3.9763802464001512</c:v>
                </c:pt>
                <c:pt idx="12">
                  <c:v>79.807798471567352</c:v>
                </c:pt>
                <c:pt idx="14">
                  <c:v>64.927299726514804</c:v>
                </c:pt>
                <c:pt idx="15">
                  <c:v>30.100826388924094</c:v>
                </c:pt>
                <c:pt idx="16">
                  <c:v>43.101748971821905</c:v>
                </c:pt>
                <c:pt idx="17">
                  <c:v>0.36973021420073543</c:v>
                </c:pt>
                <c:pt idx="18">
                  <c:v>26.593101247010736</c:v>
                </c:pt>
                <c:pt idx="19">
                  <c:v>32.914612715769856</c:v>
                </c:pt>
                <c:pt idx="20">
                  <c:v>3.1454940513667875</c:v>
                </c:pt>
                <c:pt idx="21">
                  <c:v>0</c:v>
                </c:pt>
                <c:pt idx="22">
                  <c:v>0</c:v>
                </c:pt>
                <c:pt idx="23">
                  <c:v>6.9649739853756412</c:v>
                </c:pt>
                <c:pt idx="24">
                  <c:v>6.9649739853756412</c:v>
                </c:pt>
                <c:pt idx="25">
                  <c:v>0</c:v>
                </c:pt>
                <c:pt idx="26">
                  <c:v>1.5098613134452235</c:v>
                </c:pt>
                <c:pt idx="27">
                  <c:v>6.5952437711749061</c:v>
                </c:pt>
                <c:pt idx="28">
                  <c:v>2.4885072981474998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D-4E43-A977-AD5B5AE826CB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2.4293682087274107</c:v>
                  </c:pt>
                  <c:pt idx="1">
                    <c:v>2.6919726034274447</c:v>
                  </c:pt>
                  <c:pt idx="2">
                    <c:v>2.7699114312595157</c:v>
                  </c:pt>
                  <c:pt idx="3">
                    <c:v>9.7218074668267569</c:v>
                  </c:pt>
                  <c:pt idx="4">
                    <c:v>4.9180705605672443</c:v>
                  </c:pt>
                  <c:pt idx="5">
                    <c:v>8.4720733760723093</c:v>
                  </c:pt>
                  <c:pt idx="6">
                    <c:v>1.9481420541075676</c:v>
                  </c:pt>
                  <c:pt idx="7">
                    <c:v>0.49911916098667314</c:v>
                  </c:pt>
                  <c:pt idx="8">
                    <c:v>2.8564178949434194</c:v>
                  </c:pt>
                  <c:pt idx="9">
                    <c:v>7.2107084720426631</c:v>
                  </c:pt>
                  <c:pt idx="10">
                    <c:v>2.4072594256586939</c:v>
                  </c:pt>
                  <c:pt idx="11">
                    <c:v>7.4929467490048758</c:v>
                  </c:pt>
                  <c:pt idx="12">
                    <c:v>3.4004112395094523</c:v>
                  </c:pt>
                  <c:pt idx="14">
                    <c:v>7.2058883543775636</c:v>
                  </c:pt>
                  <c:pt idx="15">
                    <c:v>10.11417639923534</c:v>
                  </c:pt>
                  <c:pt idx="16">
                    <c:v>4.6475529710510557</c:v>
                  </c:pt>
                  <c:pt idx="17">
                    <c:v>1.5731115839851764</c:v>
                  </c:pt>
                  <c:pt idx="18">
                    <c:v>5.6161171923991091</c:v>
                  </c:pt>
                  <c:pt idx="19">
                    <c:v>3.9866955909619612</c:v>
                  </c:pt>
                  <c:pt idx="20">
                    <c:v>1.9552233561058414</c:v>
                  </c:pt>
                  <c:pt idx="21">
                    <c:v>0.46563086129224779</c:v>
                  </c:pt>
                  <c:pt idx="22">
                    <c:v>0</c:v>
                  </c:pt>
                  <c:pt idx="23">
                    <c:v>4.8189023155209583</c:v>
                  </c:pt>
                  <c:pt idx="24">
                    <c:v>4.8994852526188488</c:v>
                  </c:pt>
                  <c:pt idx="25">
                    <c:v>0</c:v>
                  </c:pt>
                  <c:pt idx="26">
                    <c:v>2.5614680959767702</c:v>
                  </c:pt>
                  <c:pt idx="27">
                    <c:v>3.9525729011440696</c:v>
                  </c:pt>
                  <c:pt idx="28">
                    <c:v>2.9203857161440903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2.9396697637339884</c:v>
                  </c:pt>
                  <c:pt idx="1">
                    <c:v>3.1701767247047883</c:v>
                  </c:pt>
                  <c:pt idx="2">
                    <c:v>3.269715019063554</c:v>
                  </c:pt>
                  <c:pt idx="3">
                    <c:v>7.4127541251401095</c:v>
                  </c:pt>
                  <c:pt idx="4">
                    <c:v>3.2495820787440985</c:v>
                  </c:pt>
                  <c:pt idx="5">
                    <c:v>7.2592605239735697</c:v>
                  </c:pt>
                  <c:pt idx="6">
                    <c:v>1.135679860949478</c:v>
                  </c:pt>
                  <c:pt idx="7">
                    <c:v>0.11023388022264635</c:v>
                  </c:pt>
                  <c:pt idx="8">
                    <c:v>3.2701943464364973</c:v>
                  </c:pt>
                  <c:pt idx="9">
                    <c:v>5.0872300102140731</c:v>
                  </c:pt>
                  <c:pt idx="10">
                    <c:v>0.93582745650687948</c:v>
                  </c:pt>
                  <c:pt idx="11">
                    <c:v>5.1640349741921945</c:v>
                  </c:pt>
                  <c:pt idx="12">
                    <c:v>3.9112665432238884</c:v>
                  </c:pt>
                  <c:pt idx="14">
                    <c:v>8.2746838035759822</c:v>
                  </c:pt>
                  <c:pt idx="15">
                    <c:v>9.0682982859301582</c:v>
                  </c:pt>
                  <c:pt idx="16">
                    <c:v>4.3991732546736877</c:v>
                  </c:pt>
                  <c:pt idx="17">
                    <c:v>0.66559751375356391</c:v>
                  </c:pt>
                  <c:pt idx="18">
                    <c:v>4.3877918983701498</c:v>
                  </c:pt>
                  <c:pt idx="19">
                    <c:v>3.6718629617708807</c:v>
                  </c:pt>
                  <c:pt idx="20">
                    <c:v>0.94295831214939496</c:v>
                  </c:pt>
                  <c:pt idx="21">
                    <c:v>6.5961061969291926E-2</c:v>
                  </c:pt>
                  <c:pt idx="22">
                    <c:v>0</c:v>
                  </c:pt>
                  <c:pt idx="23">
                    <c:v>3.3640670377203508</c:v>
                  </c:pt>
                  <c:pt idx="24">
                    <c:v>3.4149777919813422</c:v>
                  </c:pt>
                  <c:pt idx="25">
                    <c:v>0</c:v>
                  </c:pt>
                  <c:pt idx="26">
                    <c:v>1.4900903597390673</c:v>
                  </c:pt>
                  <c:pt idx="27">
                    <c:v>2.6970464066289637</c:v>
                  </c:pt>
                  <c:pt idx="28">
                    <c:v>1.794510370665019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87.926858094301025</c:v>
                </c:pt>
                <c:pt idx="1">
                  <c:v>85.243358536119047</c:v>
                </c:pt>
                <c:pt idx="2">
                  <c:v>85.061585965737393</c:v>
                </c:pt>
                <c:pt idx="3">
                  <c:v>22.268770143311308</c:v>
                </c:pt>
                <c:pt idx="4">
                  <c:v>8.6693177564279438</c:v>
                </c:pt>
                <c:pt idx="5">
                  <c:v>29.495327882471607</c:v>
                </c:pt>
                <c:pt idx="6">
                  <c:v>2.6490602457348227</c:v>
                </c:pt>
                <c:pt idx="7">
                  <c:v>0.14128073782143785</c:v>
                </c:pt>
                <c:pt idx="8">
                  <c:v>82.285046069178307</c:v>
                </c:pt>
                <c:pt idx="9">
                  <c:v>14.374675384374596</c:v>
                </c:pt>
                <c:pt idx="10">
                  <c:v>1.5075771608656494</c:v>
                </c:pt>
                <c:pt idx="11">
                  <c:v>13.926385144553713</c:v>
                </c:pt>
                <c:pt idx="12">
                  <c:v>80.337381087764186</c:v>
                </c:pt>
                <c:pt idx="14">
                  <c:v>69.127175421276917</c:v>
                </c:pt>
                <c:pt idx="15">
                  <c:v>36.747435338336686</c:v>
                </c:pt>
                <c:pt idx="16">
                  <c:v>36.004265370666886</c:v>
                </c:pt>
                <c:pt idx="17">
                  <c:v>1.1404563135812389</c:v>
                </c:pt>
                <c:pt idx="18">
                  <c:v>16.18713730613965</c:v>
                </c:pt>
                <c:pt idx="19">
                  <c:v>28.218197063719114</c:v>
                </c:pt>
                <c:pt idx="20">
                  <c:v>1.7881927680564247</c:v>
                </c:pt>
                <c:pt idx="21">
                  <c:v>7.6788147846403254E-2</c:v>
                </c:pt>
                <c:pt idx="22">
                  <c:v>0</c:v>
                </c:pt>
                <c:pt idx="23">
                  <c:v>9.916317403410849</c:v>
                </c:pt>
                <c:pt idx="24">
                  <c:v>10.01625463959776</c:v>
                </c:pt>
                <c:pt idx="25">
                  <c:v>0</c:v>
                </c:pt>
                <c:pt idx="26">
                  <c:v>3.4357775822432339</c:v>
                </c:pt>
                <c:pt idx="27">
                  <c:v>7.7748863588621777</c:v>
                </c:pt>
                <c:pt idx="28">
                  <c:v>4.4385457644279009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D-4E43-A977-AD5B5AE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Example'!$M$42:$M$69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3.2626500583173765</c:v>
                  </c:pt>
                  <c:pt idx="2">
                    <c:v>3.3407901751468074</c:v>
                  </c:pt>
                  <c:pt idx="3">
                    <c:v>1.4750785557236261</c:v>
                  </c:pt>
                  <c:pt idx="4">
                    <c:v>4.8755181183258385</c:v>
                  </c:pt>
                  <c:pt idx="5">
                    <c:v>3.5078531671171032</c:v>
                  </c:pt>
                  <c:pt idx="6">
                    <c:v>0.63391222201987307</c:v>
                  </c:pt>
                  <c:pt idx="7">
                    <c:v>0</c:v>
                  </c:pt>
                  <c:pt idx="8">
                    <c:v>3.460395356602362</c:v>
                  </c:pt>
                  <c:pt idx="9">
                    <c:v>3.8193688903197369</c:v>
                  </c:pt>
                  <c:pt idx="10">
                    <c:v>2.3309922787132331</c:v>
                  </c:pt>
                  <c:pt idx="11">
                    <c:v>3.5423932604391517</c:v>
                  </c:pt>
                  <c:pt idx="12">
                    <c:v>5.1014136800915821</c:v>
                  </c:pt>
                  <c:pt idx="13">
                    <c:v>5.1710554484914226</c:v>
                  </c:pt>
                  <c:pt idx="14">
                    <c:v>3.4922882911184381</c:v>
                  </c:pt>
                  <c:pt idx="15">
                    <c:v>4.1934155931881492</c:v>
                  </c:pt>
                  <c:pt idx="16">
                    <c:v>2.1892470578850523</c:v>
                  </c:pt>
                  <c:pt idx="17">
                    <c:v>4.2068968180297404</c:v>
                  </c:pt>
                  <c:pt idx="18">
                    <c:v>4.0244160741342938</c:v>
                  </c:pt>
                  <c:pt idx="19">
                    <c:v>0.29950108896117028</c:v>
                  </c:pt>
                  <c:pt idx="20">
                    <c:v>7.7983793353858272E-2</c:v>
                  </c:pt>
                  <c:pt idx="21">
                    <c:v>0</c:v>
                  </c:pt>
                  <c:pt idx="22">
                    <c:v>12.308155738124803</c:v>
                  </c:pt>
                  <c:pt idx="23">
                    <c:v>12.264356642490867</c:v>
                  </c:pt>
                  <c:pt idx="24">
                    <c:v>0</c:v>
                  </c:pt>
                  <c:pt idx="25">
                    <c:v>3.6252790568243736</c:v>
                  </c:pt>
                  <c:pt idx="26">
                    <c:v>9.842825103172288</c:v>
                  </c:pt>
                  <c:pt idx="27">
                    <c:v>7.189506651722894</c:v>
                  </c:pt>
                </c:numCache>
              </c:numRef>
            </c:plus>
            <c:minus>
              <c:numRef>
                <c:f>'Figures Example'!$L$42:$L$69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4.0253957501201398</c:v>
                  </c:pt>
                  <c:pt idx="2">
                    <c:v>4.0304733996353548</c:v>
                  </c:pt>
                  <c:pt idx="3">
                    <c:v>1.02246799747715</c:v>
                  </c:pt>
                  <c:pt idx="4">
                    <c:v>2.0420026633579518</c:v>
                  </c:pt>
                  <c:pt idx="5">
                    <c:v>2.9451010426611628</c:v>
                  </c:pt>
                  <c:pt idx="6">
                    <c:v>0.13843115659799857</c:v>
                  </c:pt>
                  <c:pt idx="7">
                    <c:v>0</c:v>
                  </c:pt>
                  <c:pt idx="8">
                    <c:v>4.1650904828536284</c:v>
                  </c:pt>
                  <c:pt idx="9">
                    <c:v>3.1460359825778088</c:v>
                  </c:pt>
                  <c:pt idx="10">
                    <c:v>1.6119801356921184</c:v>
                  </c:pt>
                  <c:pt idx="11">
                    <c:v>2.7436027049846272</c:v>
                  </c:pt>
                  <c:pt idx="12">
                    <c:v>5.6483832403670817</c:v>
                  </c:pt>
                  <c:pt idx="13">
                    <c:v>5.0838434459213673</c:v>
                  </c:pt>
                  <c:pt idx="14">
                    <c:v>2.9722948030797234</c:v>
                  </c:pt>
                  <c:pt idx="15">
                    <c:v>4.1031261709067621</c:v>
                  </c:pt>
                  <c:pt idx="16">
                    <c:v>1.0881640207998167</c:v>
                  </c:pt>
                  <c:pt idx="17">
                    <c:v>3.8058191981589928</c:v>
                  </c:pt>
                  <c:pt idx="18">
                    <c:v>3.5509844549153229</c:v>
                  </c:pt>
                  <c:pt idx="19">
                    <c:v>0.1335488960943545</c:v>
                  </c:pt>
                  <c:pt idx="20">
                    <c:v>1.933914930341353E-2</c:v>
                  </c:pt>
                  <c:pt idx="21">
                    <c:v>0</c:v>
                  </c:pt>
                  <c:pt idx="22">
                    <c:v>11.868470419203071</c:v>
                  </c:pt>
                  <c:pt idx="23">
                    <c:v>11.853686000741973</c:v>
                  </c:pt>
                  <c:pt idx="24">
                    <c:v>0</c:v>
                  </c:pt>
                  <c:pt idx="25">
                    <c:v>2.5330048849927973</c:v>
                  </c:pt>
                  <c:pt idx="26">
                    <c:v>9.070982744102011</c:v>
                  </c:pt>
                  <c:pt idx="27">
                    <c:v>5.1504293920847903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Example'!$K$42:$K$69</c:f>
              <c:numCache>
                <c:formatCode>0</c:formatCode>
                <c:ptCount val="28"/>
                <c:pt idx="0">
                  <c:v>100</c:v>
                </c:pt>
                <c:pt idx="1">
                  <c:v>85.663117114868527</c:v>
                </c:pt>
                <c:pt idx="2">
                  <c:v>84.153063229988305</c:v>
                </c:pt>
                <c:pt idx="3">
                  <c:v>3.2213528588716533</c:v>
                </c:pt>
                <c:pt idx="4">
                  <c:v>3.3902919747249038</c:v>
                </c:pt>
                <c:pt idx="5">
                  <c:v>15.09432730682771</c:v>
                </c:pt>
                <c:pt idx="6">
                  <c:v>0.17679340654431855</c:v>
                </c:pt>
                <c:pt idx="7">
                  <c:v>0</c:v>
                </c:pt>
                <c:pt idx="8">
                  <c:v>83.568763198480582</c:v>
                </c:pt>
                <c:pt idx="9">
                  <c:v>14.756222942492617</c:v>
                </c:pt>
                <c:pt idx="10">
                  <c:v>4.9535759932665222</c:v>
                </c:pt>
                <c:pt idx="11">
                  <c:v>10.707963461342668</c:v>
                </c:pt>
                <c:pt idx="12">
                  <c:v>69.950258526847506</c:v>
                </c:pt>
                <c:pt idx="13">
                  <c:v>45.881320479478752</c:v>
                </c:pt>
                <c:pt idx="14">
                  <c:v>16.124453613095881</c:v>
                </c:pt>
                <c:pt idx="15">
                  <c:v>43.549763080437273</c:v>
                </c:pt>
                <c:pt idx="16">
                  <c:v>2.1167725505755683</c:v>
                </c:pt>
                <c:pt idx="17">
                  <c:v>25.938393391206223</c:v>
                </c:pt>
                <c:pt idx="18">
                  <c:v>21.780191561459681</c:v>
                </c:pt>
                <c:pt idx="19">
                  <c:v>0.24044054990193525</c:v>
                </c:pt>
                <c:pt idx="20">
                  <c:v>2.5709975823521865E-2</c:v>
                </c:pt>
                <c:pt idx="21">
                  <c:v>0</c:v>
                </c:pt>
                <c:pt idx="22">
                  <c:v>46.258671955164601</c:v>
                </c:pt>
                <c:pt idx="23">
                  <c:v>46.486374078354821</c:v>
                </c:pt>
                <c:pt idx="24">
                  <c:v>0</c:v>
                </c:pt>
                <c:pt idx="25">
                  <c:v>7.705226280017305</c:v>
                </c:pt>
                <c:pt idx="26">
                  <c:v>39.656459258529949</c:v>
                </c:pt>
                <c:pt idx="27">
                  <c:v>14.964078126579732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62-8626-3637AA6B9346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Example'!$V$42:$V$70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1.5457249449405452</c:v>
                  </c:pt>
                  <c:pt idx="2">
                    <c:v>1.8427912613724828</c:v>
                  </c:pt>
                  <c:pt idx="3">
                    <c:v>2.3760487032552646</c:v>
                  </c:pt>
                  <c:pt idx="4">
                    <c:v>1.2359772543018255</c:v>
                  </c:pt>
                  <c:pt idx="5">
                    <c:v>3.61549412233515</c:v>
                  </c:pt>
                  <c:pt idx="6">
                    <c:v>1.0948338067750385</c:v>
                  </c:pt>
                  <c:pt idx="7">
                    <c:v>0.36274165313920653</c:v>
                  </c:pt>
                  <c:pt idx="8">
                    <c:v>2.4379188683449939</c:v>
                  </c:pt>
                  <c:pt idx="9">
                    <c:v>2.5409576867075696</c:v>
                  </c:pt>
                  <c:pt idx="10">
                    <c:v>0.82423561879934537</c:v>
                  </c:pt>
                  <c:pt idx="11">
                    <c:v>2.223872861329669</c:v>
                  </c:pt>
                  <c:pt idx="12">
                    <c:v>2.7109908130741189</c:v>
                  </c:pt>
                  <c:pt idx="14">
                    <c:v>3.1669568498722072</c:v>
                  </c:pt>
                  <c:pt idx="15">
                    <c:v>4.5123593571222038</c:v>
                  </c:pt>
                  <c:pt idx="16">
                    <c:v>3.3892383910456445</c:v>
                  </c:pt>
                  <c:pt idx="17">
                    <c:v>0.56177842852812176</c:v>
                  </c:pt>
                  <c:pt idx="18">
                    <c:v>2.639001201105156</c:v>
                  </c:pt>
                  <c:pt idx="19">
                    <c:v>3.6387394366210302</c:v>
                  </c:pt>
                  <c:pt idx="20">
                    <c:v>1.1128922470055143</c:v>
                  </c:pt>
                  <c:pt idx="21">
                    <c:v>0.52333981852448086</c:v>
                  </c:pt>
                  <c:pt idx="22">
                    <c:v>0</c:v>
                  </c:pt>
                  <c:pt idx="23">
                    <c:v>3.3650574623102454</c:v>
                  </c:pt>
                  <c:pt idx="24">
                    <c:v>3.4132806130664761</c:v>
                  </c:pt>
                  <c:pt idx="25">
                    <c:v>0</c:v>
                  </c:pt>
                  <c:pt idx="26">
                    <c:v>1.0246580977273139</c:v>
                  </c:pt>
                  <c:pt idx="27">
                    <c:v>2.9616193872619405</c:v>
                  </c:pt>
                  <c:pt idx="28">
                    <c:v>1.6384622364121819</c:v>
                  </c:pt>
                </c:numCache>
              </c:numRef>
            </c:plus>
            <c:minus>
              <c:numRef>
                <c:f>'Figures Example'!$U$42:$U$70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2.0573601395054339</c:v>
                  </c:pt>
                  <c:pt idx="2">
                    <c:v>2.3411751403607894</c:v>
                  </c:pt>
                  <c:pt idx="3">
                    <c:v>1.9496809802128308</c:v>
                  </c:pt>
                  <c:pt idx="4">
                    <c:v>0.89174307939054032</c:v>
                  </c:pt>
                  <c:pt idx="5">
                    <c:v>3.1769651442284044</c:v>
                  </c:pt>
                  <c:pt idx="6">
                    <c:v>0.62107828203102489</c:v>
                  </c:pt>
                  <c:pt idx="7">
                    <c:v>5.5148003632169804E-2</c:v>
                  </c:pt>
                  <c:pt idx="8">
                    <c:v>2.8269174836965476</c:v>
                  </c:pt>
                  <c:pt idx="9">
                    <c:v>2.0352808937573919</c:v>
                  </c:pt>
                  <c:pt idx="10">
                    <c:v>0.59141026017621012</c:v>
                  </c:pt>
                  <c:pt idx="11">
                    <c:v>1.7454461343982928</c:v>
                  </c:pt>
                  <c:pt idx="12">
                    <c:v>3.0398256870849849</c:v>
                  </c:pt>
                  <c:pt idx="14">
                    <c:v>3.2478726764563604</c:v>
                  </c:pt>
                  <c:pt idx="15">
                    <c:v>4.027013944286395</c:v>
                  </c:pt>
                  <c:pt idx="16">
                    <c:v>3.1976341292213384</c:v>
                  </c:pt>
                  <c:pt idx="17">
                    <c:v>0.38961713024826694</c:v>
                  </c:pt>
                  <c:pt idx="18">
                    <c:v>2.2726144914804554</c:v>
                  </c:pt>
                  <c:pt idx="19">
                    <c:v>3.1927789269174411</c:v>
                  </c:pt>
                  <c:pt idx="20">
                    <c:v>0.62927902303335959</c:v>
                  </c:pt>
                  <c:pt idx="21">
                    <c:v>0.25695198597986252</c:v>
                  </c:pt>
                  <c:pt idx="22">
                    <c:v>0</c:v>
                  </c:pt>
                  <c:pt idx="23">
                    <c:v>2.7706604092566547</c:v>
                  </c:pt>
                  <c:pt idx="24">
                    <c:v>2.8087194927318251</c:v>
                  </c:pt>
                  <c:pt idx="25">
                    <c:v>0</c:v>
                  </c:pt>
                  <c:pt idx="26">
                    <c:v>0.75004100428389453</c:v>
                  </c:pt>
                  <c:pt idx="27">
                    <c:v>2.3752043845255866</c:v>
                  </c:pt>
                  <c:pt idx="28">
                    <c:v>1.2941973887672598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Example'!$T$42:$T$70</c:f>
              <c:numCache>
                <c:formatCode>0</c:formatCode>
                <c:ptCount val="29"/>
                <c:pt idx="0">
                  <c:v>100</c:v>
                </c:pt>
                <c:pt idx="1">
                  <c:v>94.16926739191301</c:v>
                </c:pt>
                <c:pt idx="2">
                  <c:v>92.087255636749376</c:v>
                </c:pt>
                <c:pt idx="3">
                  <c:v>9.6982289471263083</c:v>
                </c:pt>
                <c:pt idx="4">
                  <c:v>3.0994037369493044</c:v>
                </c:pt>
                <c:pt idx="5">
                  <c:v>19.74757710732931</c:v>
                </c:pt>
                <c:pt idx="6">
                  <c:v>1.4146955805173758</c:v>
                </c:pt>
                <c:pt idx="7">
                  <c:v>6.4993110387134068E-2</c:v>
                </c:pt>
                <c:pt idx="8">
                  <c:v>85.329290924982146</c:v>
                </c:pt>
                <c:pt idx="9">
                  <c:v>9.1918106765140255</c:v>
                </c:pt>
                <c:pt idx="10">
                  <c:v>2.0498626128779089</c:v>
                </c:pt>
                <c:pt idx="11">
                  <c:v>7.4593744582428023</c:v>
                </c:pt>
                <c:pt idx="12">
                  <c:v>80.867991420985703</c:v>
                </c:pt>
                <c:pt idx="14">
                  <c:v>59.479886178785911</c:v>
                </c:pt>
                <c:pt idx="15">
                  <c:v>24.975983039994563</c:v>
                </c:pt>
                <c:pt idx="16">
                  <c:v>31.068589143137764</c:v>
                </c:pt>
                <c:pt idx="17">
                  <c:v>1.2551962809788817</c:v>
                </c:pt>
                <c:pt idx="18">
                  <c:v>13.757835775789367</c:v>
                </c:pt>
                <c:pt idx="19">
                  <c:v>19.671409499149668</c:v>
                </c:pt>
                <c:pt idx="20">
                  <c:v>1.4271333275879288</c:v>
                </c:pt>
                <c:pt idx="21">
                  <c:v>0.50225416761581543</c:v>
                </c:pt>
                <c:pt idx="22">
                  <c:v>0</c:v>
                </c:pt>
                <c:pt idx="23">
                  <c:v>13.282896338206305</c:v>
                </c:pt>
                <c:pt idx="24">
                  <c:v>13.403274250096281</c:v>
                </c:pt>
                <c:pt idx="25">
                  <c:v>0</c:v>
                </c:pt>
                <c:pt idx="26">
                  <c:v>2.7203127802736047</c:v>
                </c:pt>
                <c:pt idx="27">
                  <c:v>10.576853529406808</c:v>
                </c:pt>
                <c:pt idx="28">
                  <c:v>5.7815194396527598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762-8626-3637AA6B9346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Example'!$P$42:$P$70</c:f>
                <c:numCache>
                  <c:formatCode>General</c:formatCode>
                  <c:ptCount val="29"/>
                  <c:pt idx="0">
                    <c:v>4.7386894931642018</c:v>
                  </c:pt>
                  <c:pt idx="1">
                    <c:v>8.2629614163325442</c:v>
                  </c:pt>
                  <c:pt idx="2">
                    <c:v>7.8440132770452919</c:v>
                  </c:pt>
                  <c:pt idx="3">
                    <c:v>4.7650244064736125</c:v>
                  </c:pt>
                  <c:pt idx="4">
                    <c:v>8.5066487549794108</c:v>
                  </c:pt>
                  <c:pt idx="5">
                    <c:v>7.5318762572194657</c:v>
                  </c:pt>
                  <c:pt idx="6">
                    <c:v>0</c:v>
                  </c:pt>
                  <c:pt idx="7">
                    <c:v>0</c:v>
                  </c:pt>
                  <c:pt idx="8">
                    <c:v>9.0924925814763498</c:v>
                  </c:pt>
                  <c:pt idx="9">
                    <c:v>2.998104661715626</c:v>
                  </c:pt>
                  <c:pt idx="10">
                    <c:v>2.7028213431414212</c:v>
                  </c:pt>
                  <c:pt idx="11">
                    <c:v>3.833813180158451</c:v>
                  </c:pt>
                  <c:pt idx="12">
                    <c:v>12.024166795538669</c:v>
                  </c:pt>
                  <c:pt idx="14">
                    <c:v>10.03418739917889</c:v>
                  </c:pt>
                  <c:pt idx="15">
                    <c:v>8.7473609087026691</c:v>
                  </c:pt>
                  <c:pt idx="16">
                    <c:v>4.9342827416939556</c:v>
                  </c:pt>
                  <c:pt idx="17">
                    <c:v>3.1399318138769119</c:v>
                  </c:pt>
                  <c:pt idx="18">
                    <c:v>7.884008271457482</c:v>
                  </c:pt>
                  <c:pt idx="19">
                    <c:v>5.0981146178644359</c:v>
                  </c:pt>
                  <c:pt idx="20">
                    <c:v>0.84933500383235772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7.1759347311364081</c:v>
                  </c:pt>
                  <c:pt idx="24">
                    <c:v>7.1732038920971064</c:v>
                  </c:pt>
                  <c:pt idx="25">
                    <c:v>0</c:v>
                  </c:pt>
                  <c:pt idx="26">
                    <c:v>3.8767642801619484</c:v>
                  </c:pt>
                  <c:pt idx="27">
                    <c:v>7.1848332169551554</c:v>
                  </c:pt>
                  <c:pt idx="28">
                    <c:v>6.3457809361198336</c:v>
                  </c:pt>
                </c:numCache>
              </c:numRef>
            </c:plus>
            <c:minus>
              <c:numRef>
                <c:f>'Figures Example'!$O$42:$O$70</c:f>
                <c:numCache>
                  <c:formatCode>General</c:formatCode>
                  <c:ptCount val="29"/>
                  <c:pt idx="0">
                    <c:v>6.091838689922497</c:v>
                  </c:pt>
                  <c:pt idx="1">
                    <c:v>9.429545169963518</c:v>
                  </c:pt>
                  <c:pt idx="2">
                    <c:v>8.7800338784822713</c:v>
                  </c:pt>
                  <c:pt idx="3">
                    <c:v>2.2012471651383718</c:v>
                  </c:pt>
                  <c:pt idx="4">
                    <c:v>2.5931495190595291</c:v>
                  </c:pt>
                  <c:pt idx="5">
                    <c:v>5.1745880461677984</c:v>
                  </c:pt>
                  <c:pt idx="6">
                    <c:v>0</c:v>
                  </c:pt>
                  <c:pt idx="7">
                    <c:v>0</c:v>
                  </c:pt>
                  <c:pt idx="8">
                    <c:v>10.589808115487486</c:v>
                  </c:pt>
                  <c:pt idx="9">
                    <c:v>2.639437099934467</c:v>
                  </c:pt>
                  <c:pt idx="10">
                    <c:v>1.8564187328516444</c:v>
                  </c:pt>
                  <c:pt idx="11">
                    <c:v>3.0612628912129658</c:v>
                  </c:pt>
                  <c:pt idx="12">
                    <c:v>11.974502567818909</c:v>
                  </c:pt>
                  <c:pt idx="14">
                    <c:v>9.3631627995132476</c:v>
                  </c:pt>
                  <c:pt idx="15">
                    <c:v>5.8565617489233421</c:v>
                  </c:pt>
                  <c:pt idx="16">
                    <c:v>5.000192577540453</c:v>
                  </c:pt>
                  <c:pt idx="17">
                    <c:v>1.6626384778594823</c:v>
                  </c:pt>
                  <c:pt idx="18">
                    <c:v>7.2458523762507312</c:v>
                  </c:pt>
                  <c:pt idx="19">
                    <c:v>4.4794782906932724</c:v>
                  </c:pt>
                  <c:pt idx="20">
                    <c:v>0.18829374902748802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8.0266327445180821</c:v>
                  </c:pt>
                  <c:pt idx="24">
                    <c:v>8.0275871533913161</c:v>
                  </c:pt>
                  <c:pt idx="25">
                    <c:v>0</c:v>
                  </c:pt>
                  <c:pt idx="26">
                    <c:v>3.1914600846826744</c:v>
                  </c:pt>
                  <c:pt idx="27">
                    <c:v>7.5095302225398655</c:v>
                  </c:pt>
                  <c:pt idx="28">
                    <c:v>5.3550639046234245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Example'!$N$42:$N$70</c:f>
              <c:numCache>
                <c:formatCode>0</c:formatCode>
                <c:ptCount val="29"/>
                <c:pt idx="0">
                  <c:v>83.027533392827721</c:v>
                </c:pt>
                <c:pt idx="1">
                  <c:v>66.642060344378152</c:v>
                </c:pt>
                <c:pt idx="2">
                  <c:v>65.381070462354657</c:v>
                </c:pt>
                <c:pt idx="3">
                  <c:v>3.9241254906177829</c:v>
                </c:pt>
                <c:pt idx="4">
                  <c:v>3.5913238582233498</c:v>
                </c:pt>
                <c:pt idx="5">
                  <c:v>13.870870274084638</c:v>
                </c:pt>
                <c:pt idx="6">
                  <c:v>0</c:v>
                </c:pt>
                <c:pt idx="7">
                  <c:v>0</c:v>
                </c:pt>
                <c:pt idx="8">
                  <c:v>67.150921404220227</c:v>
                </c:pt>
                <c:pt idx="9">
                  <c:v>17.411639564835014</c:v>
                </c:pt>
                <c:pt idx="10">
                  <c:v>5.5779119197199734</c:v>
                </c:pt>
                <c:pt idx="11">
                  <c:v>12.934721531745311</c:v>
                </c:pt>
                <c:pt idx="12">
                  <c:v>49.568869313805536</c:v>
                </c:pt>
                <c:pt idx="14">
                  <c:v>41.340031875654972</c:v>
                </c:pt>
                <c:pt idx="15">
                  <c:v>14.673902475623668</c:v>
                </c:pt>
                <c:pt idx="16">
                  <c:v>53.32449169355624</c:v>
                </c:pt>
                <c:pt idx="17">
                  <c:v>3.4091487644805984</c:v>
                </c:pt>
                <c:pt idx="18">
                  <c:v>36.982759416268642</c:v>
                </c:pt>
                <c:pt idx="19">
                  <c:v>24.764194445189354</c:v>
                </c:pt>
                <c:pt idx="20">
                  <c:v>0.24134283734686202</c:v>
                </c:pt>
                <c:pt idx="21">
                  <c:v>0</c:v>
                </c:pt>
                <c:pt idx="22">
                  <c:v>0</c:v>
                </c:pt>
                <c:pt idx="23">
                  <c:v>66.46082671784913</c:v>
                </c:pt>
                <c:pt idx="24">
                  <c:v>66.5215941329662</c:v>
                </c:pt>
                <c:pt idx="25">
                  <c:v>0</c:v>
                </c:pt>
                <c:pt idx="26">
                  <c:v>14.894418303639748</c:v>
                </c:pt>
                <c:pt idx="27">
                  <c:v>57.359470191068638</c:v>
                </c:pt>
                <c:pt idx="28">
                  <c:v>23.666138941424546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762-8626-3637AA6B9346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Example'!$Y$42:$Y$70</c:f>
                <c:numCache>
                  <c:formatCode>General</c:formatCode>
                  <c:ptCount val="29"/>
                  <c:pt idx="0">
                    <c:v>1.5906685554495823</c:v>
                  </c:pt>
                  <c:pt idx="1">
                    <c:v>2.6247466856737134</c:v>
                  </c:pt>
                  <c:pt idx="2">
                    <c:v>2.6895998627770439</c:v>
                  </c:pt>
                  <c:pt idx="3">
                    <c:v>4.0620360360462193</c:v>
                  </c:pt>
                  <c:pt idx="4">
                    <c:v>1.2729094590412982</c:v>
                  </c:pt>
                  <c:pt idx="5">
                    <c:v>5.8851411681307653</c:v>
                  </c:pt>
                  <c:pt idx="6">
                    <c:v>0.83448313465162571</c:v>
                  </c:pt>
                  <c:pt idx="7">
                    <c:v>1.0185482091716773</c:v>
                  </c:pt>
                  <c:pt idx="8">
                    <c:v>2.1265595390968031</c:v>
                  </c:pt>
                  <c:pt idx="9">
                    <c:v>2.921106120850947</c:v>
                  </c:pt>
                  <c:pt idx="10">
                    <c:v>1.6104776461292438</c:v>
                  </c:pt>
                  <c:pt idx="11">
                    <c:v>3.1360756081335666</c:v>
                  </c:pt>
                  <c:pt idx="12">
                    <c:v>3.4035503856375442</c:v>
                  </c:pt>
                  <c:pt idx="14">
                    <c:v>5.6164989090066229</c:v>
                  </c:pt>
                  <c:pt idx="15">
                    <c:v>6.9042042508583599</c:v>
                  </c:pt>
                  <c:pt idx="16">
                    <c:v>4.5132552418247371</c:v>
                  </c:pt>
                  <c:pt idx="17">
                    <c:v>1.4608460649502275</c:v>
                  </c:pt>
                  <c:pt idx="18">
                    <c:v>3.6728978222710715</c:v>
                  </c:pt>
                  <c:pt idx="19">
                    <c:v>4.4201785340512743</c:v>
                  </c:pt>
                  <c:pt idx="20">
                    <c:v>1.138858801578932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8.3912187113774621</c:v>
                  </c:pt>
                  <c:pt idx="24">
                    <c:v>8.3912187113774763</c:v>
                  </c:pt>
                  <c:pt idx="25">
                    <c:v>0</c:v>
                  </c:pt>
                  <c:pt idx="26">
                    <c:v>2.1000065358752256</c:v>
                  </c:pt>
                  <c:pt idx="27">
                    <c:v>8.9940090513640243</c:v>
                  </c:pt>
                  <c:pt idx="28">
                    <c:v>4.7595881404902585</c:v>
                  </c:pt>
                </c:numCache>
              </c:numRef>
            </c:plus>
            <c:minus>
              <c:numRef>
                <c:f>'Figures Example'!$X$42:$X$70</c:f>
                <c:numCache>
                  <c:formatCode>General</c:formatCode>
                  <c:ptCount val="29"/>
                  <c:pt idx="0">
                    <c:v>1.8814878624278748</c:v>
                  </c:pt>
                  <c:pt idx="1">
                    <c:v>3.0373625146052206</c:v>
                  </c:pt>
                  <c:pt idx="2">
                    <c:v>3.1184660231420764</c:v>
                  </c:pt>
                  <c:pt idx="3">
                    <c:v>3.0100837183201898</c:v>
                  </c:pt>
                  <c:pt idx="4">
                    <c:v>0.90959522471835141</c:v>
                  </c:pt>
                  <c:pt idx="5">
                    <c:v>5.112197449031715</c:v>
                  </c:pt>
                  <c:pt idx="6">
                    <c:v>0.44248318134482073</c:v>
                  </c:pt>
                  <c:pt idx="7">
                    <c:v>0.30438585970839654</c:v>
                  </c:pt>
                  <c:pt idx="8">
                    <c:v>2.4452322127184232</c:v>
                  </c:pt>
                  <c:pt idx="9">
                    <c:v>2.6864715139470547</c:v>
                  </c:pt>
                  <c:pt idx="10">
                    <c:v>1.4164187846991858</c:v>
                  </c:pt>
                  <c:pt idx="11">
                    <c:v>2.6837103064352625</c:v>
                  </c:pt>
                  <c:pt idx="12">
                    <c:v>3.7510977768470184</c:v>
                  </c:pt>
                  <c:pt idx="14">
                    <c:v>5.7898658407595534</c:v>
                  </c:pt>
                  <c:pt idx="15">
                    <c:v>6.0599189487402292</c:v>
                  </c:pt>
                  <c:pt idx="16">
                    <c:v>4.5117659167307167</c:v>
                  </c:pt>
                  <c:pt idx="17">
                    <c:v>1.1031500543797881</c:v>
                  </c:pt>
                  <c:pt idx="18">
                    <c:v>3.3755165403640248</c:v>
                  </c:pt>
                  <c:pt idx="19">
                    <c:v>4.099457902150256</c:v>
                  </c:pt>
                  <c:pt idx="20">
                    <c:v>0.66458276398046712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9.468773237342063</c:v>
                  </c:pt>
                  <c:pt idx="24">
                    <c:v>9.4687732373420772</c:v>
                  </c:pt>
                  <c:pt idx="25">
                    <c:v>0</c:v>
                  </c:pt>
                  <c:pt idx="26">
                    <c:v>1.8713054818227057</c:v>
                  </c:pt>
                  <c:pt idx="27">
                    <c:v>9.4734115444087408</c:v>
                  </c:pt>
                  <c:pt idx="28">
                    <c:v>4.383763508217946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Example'!$W$42:$W$70</c:f>
              <c:numCache>
                <c:formatCode>0</c:formatCode>
                <c:ptCount val="29"/>
                <c:pt idx="0">
                  <c:v>90.757056717172802</c:v>
                </c:pt>
                <c:pt idx="1">
                  <c:v>84.281938277157266</c:v>
                </c:pt>
                <c:pt idx="2">
                  <c:v>84.131563749550551</c:v>
                </c:pt>
                <c:pt idx="3">
                  <c:v>10.289998819829565</c:v>
                </c:pt>
                <c:pt idx="4">
                  <c:v>3.0854041410907187</c:v>
                </c:pt>
                <c:pt idx="5">
                  <c:v>25.559329858432989</c:v>
                </c:pt>
                <c:pt idx="6">
                  <c:v>0.93307908071466672</c:v>
                </c:pt>
                <c:pt idx="7">
                  <c:v>0.43223475798857913</c:v>
                </c:pt>
                <c:pt idx="8">
                  <c:v>86.277775083843807</c:v>
                </c:pt>
                <c:pt idx="9">
                  <c:v>23.290681109566798</c:v>
                </c:pt>
                <c:pt idx="10">
                  <c:v>10.391580185120189</c:v>
                </c:pt>
                <c:pt idx="11">
                  <c:v>15.255805984093239</c:v>
                </c:pt>
                <c:pt idx="12">
                  <c:v>75.309139493233729</c:v>
                </c:pt>
                <c:pt idx="14">
                  <c:v>56.549754856966835</c:v>
                </c:pt>
                <c:pt idx="15">
                  <c:v>29.158407394261875</c:v>
                </c:pt>
                <c:pt idx="16">
                  <c:v>49.908575706324037</c:v>
                </c:pt>
                <c:pt idx="17">
                  <c:v>4.3027447067698281</c:v>
                </c:pt>
                <c:pt idx="18">
                  <c:v>26.589768918049955</c:v>
                </c:pt>
                <c:pt idx="19">
                  <c:v>31.052701275721674</c:v>
                </c:pt>
                <c:pt idx="20">
                  <c:v>1.5703738329417756</c:v>
                </c:pt>
                <c:pt idx="21">
                  <c:v>0</c:v>
                </c:pt>
                <c:pt idx="22">
                  <c:v>0</c:v>
                </c:pt>
                <c:pt idx="23">
                  <c:v>65.353831500729754</c:v>
                </c:pt>
                <c:pt idx="24">
                  <c:v>65.353831500729754</c:v>
                </c:pt>
                <c:pt idx="25">
                  <c:v>0</c:v>
                </c:pt>
                <c:pt idx="26">
                  <c:v>14.312775592934754</c:v>
                </c:pt>
                <c:pt idx="27">
                  <c:v>56.899250840204552</c:v>
                </c:pt>
                <c:pt idx="28">
                  <c:v>30.803470605918399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762-8626-3637AA6B9346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Example'!$S$42:$S$70</c:f>
                <c:numCache>
                  <c:formatCode>General</c:formatCode>
                  <c:ptCount val="29"/>
                  <c:pt idx="0">
                    <c:v>6.1790581058483554</c:v>
                  </c:pt>
                  <c:pt idx="1">
                    <c:v>7.707912745944185</c:v>
                  </c:pt>
                  <c:pt idx="2">
                    <c:v>7.761205453699958</c:v>
                  </c:pt>
                  <c:pt idx="3">
                    <c:v>7.8187515442535638</c:v>
                  </c:pt>
                  <c:pt idx="4">
                    <c:v>4.8661125208313178</c:v>
                  </c:pt>
                  <c:pt idx="5">
                    <c:v>7.9541361249287448</c:v>
                  </c:pt>
                  <c:pt idx="6">
                    <c:v>5.6973838839116189</c:v>
                  </c:pt>
                  <c:pt idx="7">
                    <c:v>0</c:v>
                  </c:pt>
                  <c:pt idx="8">
                    <c:v>7.5457085278004286</c:v>
                  </c:pt>
                  <c:pt idx="9">
                    <c:v>2.6313993220839311</c:v>
                  </c:pt>
                  <c:pt idx="10">
                    <c:v>5.9719612372083581</c:v>
                  </c:pt>
                  <c:pt idx="11">
                    <c:v>5.3753093621190757</c:v>
                  </c:pt>
                  <c:pt idx="12">
                    <c:v>7.2709185308921889</c:v>
                  </c:pt>
                  <c:pt idx="14">
                    <c:v>4.7028150952585719</c:v>
                  </c:pt>
                  <c:pt idx="15">
                    <c:v>7.5785715713231347</c:v>
                  </c:pt>
                  <c:pt idx="16">
                    <c:v>6.4591377470729796</c:v>
                  </c:pt>
                  <c:pt idx="17">
                    <c:v>2.385802701769896</c:v>
                  </c:pt>
                  <c:pt idx="18">
                    <c:v>8.3981078321716112</c:v>
                  </c:pt>
                  <c:pt idx="19">
                    <c:v>4.8010891927394539</c:v>
                  </c:pt>
                  <c:pt idx="20">
                    <c:v>6.5441078812207376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9.4485756547035979</c:v>
                  </c:pt>
                  <c:pt idx="24">
                    <c:v>9.4485756547035979</c:v>
                  </c:pt>
                  <c:pt idx="25">
                    <c:v>0</c:v>
                  </c:pt>
                  <c:pt idx="26">
                    <c:v>5.2864295315431082</c:v>
                  </c:pt>
                  <c:pt idx="27">
                    <c:v>8.9282764172601148</c:v>
                  </c:pt>
                  <c:pt idx="28">
                    <c:v>4.6346289460093804</c:v>
                  </c:pt>
                </c:numCache>
              </c:numRef>
            </c:plus>
            <c:minus>
              <c:numRef>
                <c:f>'Figures Example'!$R$42:$R$70</c:f>
                <c:numCache>
                  <c:formatCode>General</c:formatCode>
                  <c:ptCount val="29"/>
                  <c:pt idx="0">
                    <c:v>13.546481429589235</c:v>
                  </c:pt>
                  <c:pt idx="1">
                    <c:v>15.196817530339786</c:v>
                  </c:pt>
                  <c:pt idx="2">
                    <c:v>15.271300838602897</c:v>
                  </c:pt>
                  <c:pt idx="3">
                    <c:v>5.3254642632450988</c:v>
                  </c:pt>
                  <c:pt idx="4">
                    <c:v>2.1828345382377048</c:v>
                  </c:pt>
                  <c:pt idx="5">
                    <c:v>6.5786304528816792</c:v>
                  </c:pt>
                  <c:pt idx="6">
                    <c:v>1.2299772136477842</c:v>
                  </c:pt>
                  <c:pt idx="7">
                    <c:v>0</c:v>
                  </c:pt>
                  <c:pt idx="8">
                    <c:v>11.860323886563663</c:v>
                  </c:pt>
                  <c:pt idx="9">
                    <c:v>1.8496610215247715</c:v>
                  </c:pt>
                  <c:pt idx="10">
                    <c:v>1.4412144140136012</c:v>
                  </c:pt>
                  <c:pt idx="11">
                    <c:v>2.341335297151879</c:v>
                  </c:pt>
                  <c:pt idx="12">
                    <c:v>9.9462663956093138</c:v>
                  </c:pt>
                  <c:pt idx="14">
                    <c:v>5.0118220467008001</c:v>
                  </c:pt>
                  <c:pt idx="15">
                    <c:v>6.6283835258022954</c:v>
                  </c:pt>
                  <c:pt idx="16">
                    <c:v>6.2326611944900776</c:v>
                  </c:pt>
                  <c:pt idx="17">
                    <c:v>0.32115267077240939</c:v>
                  </c:pt>
                  <c:pt idx="18">
                    <c:v>6.9902948928047479</c:v>
                  </c:pt>
                  <c:pt idx="19">
                    <c:v>4.4690473091008727</c:v>
                  </c:pt>
                  <c:pt idx="20">
                    <c:v>2.1720265243178019</c:v>
                  </c:pt>
                  <c:pt idx="21">
                    <c:v>0</c:v>
                  </c:pt>
                  <c:pt idx="22">
                    <c:v>0</c:v>
                  </c:pt>
                  <c:pt idx="23">
                    <c:v>4.1900089951173705</c:v>
                  </c:pt>
                  <c:pt idx="24">
                    <c:v>4.1900089951173705</c:v>
                  </c:pt>
                  <c:pt idx="25">
                    <c:v>0</c:v>
                  </c:pt>
                  <c:pt idx="26">
                    <c:v>1.188604453434057</c:v>
                  </c:pt>
                  <c:pt idx="27">
                    <c:v>3.9537877169575597</c:v>
                  </c:pt>
                  <c:pt idx="28">
                    <c:v>1.6464723359037634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Example'!$Q$42:$Q$70</c:f>
              <c:numCache>
                <c:formatCode>0</c:formatCode>
                <c:ptCount val="29"/>
                <c:pt idx="0">
                  <c:v>89.913142160389981</c:v>
                </c:pt>
                <c:pt idx="1">
                  <c:v>86.748153215814483</c:v>
                </c:pt>
                <c:pt idx="2">
                  <c:v>86.649646883245737</c:v>
                </c:pt>
                <c:pt idx="3">
                  <c:v>13.984982038505988</c:v>
                </c:pt>
                <c:pt idx="4">
                  <c:v>3.802103360409137</c:v>
                </c:pt>
                <c:pt idx="5">
                  <c:v>25.215399912603914</c:v>
                </c:pt>
                <c:pt idx="6">
                  <c:v>1.5440179583854077</c:v>
                </c:pt>
                <c:pt idx="7">
                  <c:v>0</c:v>
                </c:pt>
                <c:pt idx="8">
                  <c:v>83.389490414491831</c:v>
                </c:pt>
                <c:pt idx="9">
                  <c:v>5.8399657762208843</c:v>
                </c:pt>
                <c:pt idx="10">
                  <c:v>1.8635855298207338</c:v>
                </c:pt>
                <c:pt idx="11">
                  <c:v>3.9763802464001512</c:v>
                </c:pt>
                <c:pt idx="12">
                  <c:v>79.807798471567352</c:v>
                </c:pt>
                <c:pt idx="14">
                  <c:v>64.927299726514804</c:v>
                </c:pt>
                <c:pt idx="15">
                  <c:v>30.100826388924094</c:v>
                </c:pt>
                <c:pt idx="16">
                  <c:v>43.101748971821905</c:v>
                </c:pt>
                <c:pt idx="17">
                  <c:v>0.36973021420073543</c:v>
                </c:pt>
                <c:pt idx="18">
                  <c:v>26.593101247010736</c:v>
                </c:pt>
                <c:pt idx="19">
                  <c:v>32.914612715769856</c:v>
                </c:pt>
                <c:pt idx="20">
                  <c:v>3.1454940513667875</c:v>
                </c:pt>
                <c:pt idx="21">
                  <c:v>0</c:v>
                </c:pt>
                <c:pt idx="22">
                  <c:v>0</c:v>
                </c:pt>
                <c:pt idx="23">
                  <c:v>6.9649739853756412</c:v>
                </c:pt>
                <c:pt idx="24">
                  <c:v>6.9649739853756412</c:v>
                </c:pt>
                <c:pt idx="25">
                  <c:v>0</c:v>
                </c:pt>
                <c:pt idx="26">
                  <c:v>1.5098613134452235</c:v>
                </c:pt>
                <c:pt idx="27">
                  <c:v>6.5952437711749061</c:v>
                </c:pt>
                <c:pt idx="28">
                  <c:v>2.4885072981474998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762-8626-3637AA6B9346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Example'!$AB$42:$AB$70</c:f>
                <c:numCache>
                  <c:formatCode>General</c:formatCode>
                  <c:ptCount val="29"/>
                  <c:pt idx="0">
                    <c:v>2.4293682087274107</c:v>
                  </c:pt>
                  <c:pt idx="1">
                    <c:v>2.6919726034274447</c:v>
                  </c:pt>
                  <c:pt idx="2">
                    <c:v>2.7699114312595157</c:v>
                  </c:pt>
                  <c:pt idx="3">
                    <c:v>9.7218074668267569</c:v>
                  </c:pt>
                  <c:pt idx="4">
                    <c:v>4.9180705605672443</c:v>
                  </c:pt>
                  <c:pt idx="5">
                    <c:v>8.4720733760723093</c:v>
                  </c:pt>
                  <c:pt idx="6">
                    <c:v>1.9481420541075676</c:v>
                  </c:pt>
                  <c:pt idx="7">
                    <c:v>0.49911916098667314</c:v>
                  </c:pt>
                  <c:pt idx="8">
                    <c:v>2.8564178949434194</c:v>
                  </c:pt>
                  <c:pt idx="9">
                    <c:v>7.2107084720426631</c:v>
                  </c:pt>
                  <c:pt idx="10">
                    <c:v>2.4072594256586939</c:v>
                  </c:pt>
                  <c:pt idx="11">
                    <c:v>7.4929467490048758</c:v>
                  </c:pt>
                  <c:pt idx="12">
                    <c:v>3.4004112395094523</c:v>
                  </c:pt>
                  <c:pt idx="14">
                    <c:v>7.2058883543775636</c:v>
                  </c:pt>
                  <c:pt idx="15">
                    <c:v>10.11417639923534</c:v>
                  </c:pt>
                  <c:pt idx="16">
                    <c:v>4.6475529710510557</c:v>
                  </c:pt>
                  <c:pt idx="17">
                    <c:v>1.5731115839851764</c:v>
                  </c:pt>
                  <c:pt idx="18">
                    <c:v>5.6161171923991091</c:v>
                  </c:pt>
                  <c:pt idx="19">
                    <c:v>3.9866955909619612</c:v>
                  </c:pt>
                  <c:pt idx="20">
                    <c:v>1.9552233561058414</c:v>
                  </c:pt>
                  <c:pt idx="21">
                    <c:v>0.46563086129224779</c:v>
                  </c:pt>
                  <c:pt idx="22">
                    <c:v>0</c:v>
                  </c:pt>
                  <c:pt idx="23">
                    <c:v>4.8189023155209583</c:v>
                  </c:pt>
                  <c:pt idx="24">
                    <c:v>4.8994852526188488</c:v>
                  </c:pt>
                  <c:pt idx="25">
                    <c:v>0</c:v>
                  </c:pt>
                  <c:pt idx="26">
                    <c:v>2.5614680959767702</c:v>
                  </c:pt>
                  <c:pt idx="27">
                    <c:v>3.9525729011440696</c:v>
                  </c:pt>
                  <c:pt idx="28">
                    <c:v>2.9203857161440903</c:v>
                  </c:pt>
                </c:numCache>
              </c:numRef>
            </c:plus>
            <c:minus>
              <c:numRef>
                <c:f>'Figures Example'!$AA$42:$AA$70</c:f>
                <c:numCache>
                  <c:formatCode>General</c:formatCode>
                  <c:ptCount val="29"/>
                  <c:pt idx="0">
                    <c:v>2.9396697637339884</c:v>
                  </c:pt>
                  <c:pt idx="1">
                    <c:v>3.1701767247047883</c:v>
                  </c:pt>
                  <c:pt idx="2">
                    <c:v>3.269715019063554</c:v>
                  </c:pt>
                  <c:pt idx="3">
                    <c:v>7.4127541251401095</c:v>
                  </c:pt>
                  <c:pt idx="4">
                    <c:v>3.2495820787440985</c:v>
                  </c:pt>
                  <c:pt idx="5">
                    <c:v>7.2592605239735697</c:v>
                  </c:pt>
                  <c:pt idx="6">
                    <c:v>1.135679860949478</c:v>
                  </c:pt>
                  <c:pt idx="7">
                    <c:v>0.11023388022264635</c:v>
                  </c:pt>
                  <c:pt idx="8">
                    <c:v>3.2701943464364973</c:v>
                  </c:pt>
                  <c:pt idx="9">
                    <c:v>5.0872300102140731</c:v>
                  </c:pt>
                  <c:pt idx="10">
                    <c:v>0.93582745650687948</c:v>
                  </c:pt>
                  <c:pt idx="11">
                    <c:v>5.1640349741921945</c:v>
                  </c:pt>
                  <c:pt idx="12">
                    <c:v>3.9112665432238884</c:v>
                  </c:pt>
                  <c:pt idx="14">
                    <c:v>8.2746838035759822</c:v>
                  </c:pt>
                  <c:pt idx="15">
                    <c:v>9.0682982859301582</c:v>
                  </c:pt>
                  <c:pt idx="16">
                    <c:v>4.3991732546736877</c:v>
                  </c:pt>
                  <c:pt idx="17">
                    <c:v>0.66559751375356391</c:v>
                  </c:pt>
                  <c:pt idx="18">
                    <c:v>4.3877918983701498</c:v>
                  </c:pt>
                  <c:pt idx="19">
                    <c:v>3.6718629617708807</c:v>
                  </c:pt>
                  <c:pt idx="20">
                    <c:v>0.94295831214939496</c:v>
                  </c:pt>
                  <c:pt idx="21">
                    <c:v>6.5961061969291926E-2</c:v>
                  </c:pt>
                  <c:pt idx="22">
                    <c:v>0</c:v>
                  </c:pt>
                  <c:pt idx="23">
                    <c:v>3.3640670377203508</c:v>
                  </c:pt>
                  <c:pt idx="24">
                    <c:v>3.4149777919813422</c:v>
                  </c:pt>
                  <c:pt idx="25">
                    <c:v>0</c:v>
                  </c:pt>
                  <c:pt idx="26">
                    <c:v>1.4900903597390673</c:v>
                  </c:pt>
                  <c:pt idx="27">
                    <c:v>2.6970464066289637</c:v>
                  </c:pt>
                  <c:pt idx="28">
                    <c:v>1.794510370665019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Example'!$Z$42:$Z$70</c:f>
              <c:numCache>
                <c:formatCode>0</c:formatCode>
                <c:ptCount val="29"/>
                <c:pt idx="0">
                  <c:v>87.926858094301025</c:v>
                </c:pt>
                <c:pt idx="1">
                  <c:v>85.243358536119047</c:v>
                </c:pt>
                <c:pt idx="2">
                  <c:v>85.061585965737393</c:v>
                </c:pt>
                <c:pt idx="3">
                  <c:v>22.268770143311308</c:v>
                </c:pt>
                <c:pt idx="4">
                  <c:v>8.6693177564279438</c:v>
                </c:pt>
                <c:pt idx="5">
                  <c:v>29.495327882471607</c:v>
                </c:pt>
                <c:pt idx="6">
                  <c:v>2.6490602457348227</c:v>
                </c:pt>
                <c:pt idx="7">
                  <c:v>0.14128073782143785</c:v>
                </c:pt>
                <c:pt idx="8">
                  <c:v>82.285046069178307</c:v>
                </c:pt>
                <c:pt idx="9">
                  <c:v>14.374675384374596</c:v>
                </c:pt>
                <c:pt idx="10">
                  <c:v>1.5075771608656494</c:v>
                </c:pt>
                <c:pt idx="11">
                  <c:v>13.926385144553713</c:v>
                </c:pt>
                <c:pt idx="12">
                  <c:v>80.337381087764186</c:v>
                </c:pt>
                <c:pt idx="14">
                  <c:v>69.127175421276917</c:v>
                </c:pt>
                <c:pt idx="15">
                  <c:v>36.747435338336686</c:v>
                </c:pt>
                <c:pt idx="16">
                  <c:v>36.004265370666886</c:v>
                </c:pt>
                <c:pt idx="17">
                  <c:v>1.1404563135812389</c:v>
                </c:pt>
                <c:pt idx="18">
                  <c:v>16.18713730613965</c:v>
                </c:pt>
                <c:pt idx="19">
                  <c:v>28.218197063719114</c:v>
                </c:pt>
                <c:pt idx="20">
                  <c:v>1.7881927680564247</c:v>
                </c:pt>
                <c:pt idx="21">
                  <c:v>7.6788147846403254E-2</c:v>
                </c:pt>
                <c:pt idx="22">
                  <c:v>0</c:v>
                </c:pt>
                <c:pt idx="23">
                  <c:v>9.916317403410849</c:v>
                </c:pt>
                <c:pt idx="24">
                  <c:v>10.01625463959776</c:v>
                </c:pt>
                <c:pt idx="25">
                  <c:v>0</c:v>
                </c:pt>
                <c:pt idx="26">
                  <c:v>3.4357775822432339</c:v>
                </c:pt>
                <c:pt idx="27">
                  <c:v>7.7748863588621777</c:v>
                </c:pt>
                <c:pt idx="28">
                  <c:v>4.4385457644279009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762-8626-3637AA6B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Example'!$M$43:$M$70</c15:sqref>
                    </c15:fullRef>
                  </c:ext>
                </c:extLst>
                <c:f>'Figures Example'!$M$43:$M$44</c:f>
                <c:numCache>
                  <c:formatCode>General</c:formatCode>
                  <c:ptCount val="2"/>
                  <c:pt idx="0">
                    <c:v>3.2626500583173765</c:v>
                  </c:pt>
                  <c:pt idx="1">
                    <c:v>3.3407901751468074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Example'!$L$43:$L$70</c15:sqref>
                    </c15:fullRef>
                  </c:ext>
                </c:extLst>
                <c:f>'Figures Example'!$L$43:$L$44</c:f>
                <c:numCache>
                  <c:formatCode>General</c:formatCode>
                  <c:ptCount val="2"/>
                  <c:pt idx="0">
                    <c:v>4.0253957501201398</c:v>
                  </c:pt>
                  <c:pt idx="1">
                    <c:v>4.0304733996353548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Example'!$K$42:$K$69</c15:sqref>
                  </c15:fullRef>
                </c:ext>
              </c:extLst>
              <c:f>'Figures Example'!$K$42:$K$43</c:f>
              <c:numCache>
                <c:formatCode>0</c:formatCode>
                <c:ptCount val="2"/>
                <c:pt idx="0">
                  <c:v>100</c:v>
                </c:pt>
                <c:pt idx="1">
                  <c:v>85.663117114868527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87C-8D92-4C2DE40D2CD9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Example'!$V$43:$V$71</c15:sqref>
                    </c15:fullRef>
                  </c:ext>
                </c:extLst>
                <c:f>('Figures Example'!$V$43:$V$44,'Figures Example'!$V$71)</c:f>
                <c:numCache>
                  <c:formatCode>General</c:formatCode>
                  <c:ptCount val="3"/>
                  <c:pt idx="0">
                    <c:v>1.5457249449405452</c:v>
                  </c:pt>
                  <c:pt idx="1">
                    <c:v>1.8427912613724828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Example'!$U$43:$U$71</c15:sqref>
                    </c15:fullRef>
                  </c:ext>
                </c:extLst>
                <c:f>('Figures Example'!$U$43:$U$44,'Figures Example'!$U$71)</c:f>
                <c:numCache>
                  <c:formatCode>General</c:formatCode>
                  <c:ptCount val="3"/>
                  <c:pt idx="0">
                    <c:v>2.0573601395054339</c:v>
                  </c:pt>
                  <c:pt idx="1">
                    <c:v>2.3411751403607894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Example'!$T$42:$T$70</c15:sqref>
                  </c15:fullRef>
                </c:ext>
              </c:extLst>
              <c:f>('Figures Example'!$T$42:$T$43,'Figures Example'!$T$70)</c:f>
              <c:numCache>
                <c:formatCode>0</c:formatCode>
                <c:ptCount val="3"/>
                <c:pt idx="0">
                  <c:v>100</c:v>
                </c:pt>
                <c:pt idx="1">
                  <c:v>94.16926739191301</c:v>
                </c:pt>
                <c:pt idx="2">
                  <c:v>5.7815194396527598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87C-8D92-4C2DE40D2CD9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Example'!$P$43:$P$71</c15:sqref>
                    </c15:fullRef>
                  </c:ext>
                </c:extLst>
                <c:f>('Figures Example'!$P$43:$P$44,'Figures Example'!$P$71)</c:f>
                <c:numCache>
                  <c:formatCode>General</c:formatCode>
                  <c:ptCount val="3"/>
                  <c:pt idx="0">
                    <c:v>8.2629614163325442</c:v>
                  </c:pt>
                  <c:pt idx="1">
                    <c:v>7.8440132770452919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Example'!$O$43:$O$71</c15:sqref>
                    </c15:fullRef>
                  </c:ext>
                </c:extLst>
                <c:f>('Figures Example'!$O$43:$O$44,'Figures Example'!$O$71)</c:f>
                <c:numCache>
                  <c:formatCode>General</c:formatCode>
                  <c:ptCount val="3"/>
                  <c:pt idx="0">
                    <c:v>9.429545169963518</c:v>
                  </c:pt>
                  <c:pt idx="1">
                    <c:v>8.7800338784822713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Example'!$N$42:$N$70</c15:sqref>
                  </c15:fullRef>
                </c:ext>
              </c:extLst>
              <c:f>('Figures Example'!$N$42:$N$43,'Figures Example'!$N$70)</c:f>
              <c:numCache>
                <c:formatCode>0</c:formatCode>
                <c:ptCount val="3"/>
                <c:pt idx="0">
                  <c:v>83.027533392827721</c:v>
                </c:pt>
                <c:pt idx="1">
                  <c:v>66.642060344378152</c:v>
                </c:pt>
                <c:pt idx="2">
                  <c:v>23.666138941424546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87C-8D92-4C2DE40D2CD9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Example'!$Y$43:$Y$71</c15:sqref>
                    </c15:fullRef>
                  </c:ext>
                </c:extLst>
                <c:f>('Figures Example'!$Y$43:$Y$44,'Figures Example'!$Y$71)</c:f>
                <c:numCache>
                  <c:formatCode>General</c:formatCode>
                  <c:ptCount val="3"/>
                  <c:pt idx="0">
                    <c:v>2.6247466856737134</c:v>
                  </c:pt>
                  <c:pt idx="1">
                    <c:v>2.6895998627770439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Example'!$X$43:$X$71</c15:sqref>
                    </c15:fullRef>
                  </c:ext>
                </c:extLst>
                <c:f>('Figures Example'!$X$43:$X$44,'Figures Example'!$X$71)</c:f>
                <c:numCache>
                  <c:formatCode>General</c:formatCode>
                  <c:ptCount val="3"/>
                  <c:pt idx="0">
                    <c:v>3.0373625146052206</c:v>
                  </c:pt>
                  <c:pt idx="1">
                    <c:v>3.1184660231420764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Example'!$W$42:$W$70</c15:sqref>
                  </c15:fullRef>
                </c:ext>
              </c:extLst>
              <c:f>('Figures Example'!$W$42:$W$43,'Figures Example'!$W$70)</c:f>
              <c:numCache>
                <c:formatCode>0</c:formatCode>
                <c:ptCount val="3"/>
                <c:pt idx="0">
                  <c:v>90.757056717172802</c:v>
                </c:pt>
                <c:pt idx="1">
                  <c:v>84.281938277157266</c:v>
                </c:pt>
                <c:pt idx="2">
                  <c:v>30.803470605918399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87C-8D92-4C2DE40D2CD9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Example'!$S$43:$S$71</c15:sqref>
                    </c15:fullRef>
                  </c:ext>
                </c:extLst>
                <c:f>('Figures Example'!$S$43:$S$44,'Figures Example'!$S$71)</c:f>
                <c:numCache>
                  <c:formatCode>General</c:formatCode>
                  <c:ptCount val="3"/>
                  <c:pt idx="0">
                    <c:v>7.707912745944185</c:v>
                  </c:pt>
                  <c:pt idx="1">
                    <c:v>7.761205453699958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Example'!$R$43:$R$71</c15:sqref>
                    </c15:fullRef>
                  </c:ext>
                </c:extLst>
                <c:f>('Figures Example'!$R$43:$R$44,'Figures Example'!$R$71)</c:f>
                <c:numCache>
                  <c:formatCode>General</c:formatCode>
                  <c:ptCount val="3"/>
                  <c:pt idx="0">
                    <c:v>15.196817530339786</c:v>
                  </c:pt>
                  <c:pt idx="1">
                    <c:v>15.271300838602897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Example'!$Q$42:$Q$70</c15:sqref>
                  </c15:fullRef>
                </c:ext>
              </c:extLst>
              <c:f>('Figures Example'!$Q$42:$Q$43,'Figures Example'!$Q$70)</c:f>
              <c:numCache>
                <c:formatCode>0</c:formatCode>
                <c:ptCount val="3"/>
                <c:pt idx="0">
                  <c:v>89.913142160389981</c:v>
                </c:pt>
                <c:pt idx="1">
                  <c:v>86.748153215814483</c:v>
                </c:pt>
                <c:pt idx="2">
                  <c:v>2.4885072981474998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87C-8D92-4C2DE40D2CD9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Example'!$AB$43:$AB$71</c15:sqref>
                    </c15:fullRef>
                  </c:ext>
                </c:extLst>
                <c:f>('Figures Example'!$AB$43:$AB$44,'Figures Example'!$AB$71)</c:f>
                <c:numCache>
                  <c:formatCode>General</c:formatCode>
                  <c:ptCount val="3"/>
                  <c:pt idx="0">
                    <c:v>2.6919726034274447</c:v>
                  </c:pt>
                  <c:pt idx="1">
                    <c:v>2.7699114312595157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Example'!$AA$43:$AA$71</c15:sqref>
                    </c15:fullRef>
                  </c:ext>
                </c:extLst>
                <c:f>('Figures Example'!$AA$43:$AA$44,'Figures Example'!$AA$71)</c:f>
                <c:numCache>
                  <c:formatCode>General</c:formatCode>
                  <c:ptCount val="3"/>
                  <c:pt idx="0">
                    <c:v>3.1701767247047883</c:v>
                  </c:pt>
                  <c:pt idx="1">
                    <c:v>3.269715019063554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Example'!$Z$42:$Z$70</c15:sqref>
                  </c15:fullRef>
                </c:ext>
              </c:extLst>
              <c:f>('Figures Example'!$Z$42:$Z$43,'Figures Example'!$Z$70)</c:f>
              <c:numCache>
                <c:formatCode>0</c:formatCode>
                <c:ptCount val="3"/>
                <c:pt idx="0">
                  <c:v>87.926858094301025</c:v>
                </c:pt>
                <c:pt idx="1">
                  <c:v>85.243358536119047</c:v>
                </c:pt>
                <c:pt idx="2">
                  <c:v>4.4385457644279009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87C-8D92-4C2DE40D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004-B701-EA833707C23E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004-B701-EA833707C23E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004-B701-EA833707C23E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004-B701-EA833707C23E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944-4004-B701-EA833707C23E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944-4004-B701-EA833707C23E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944-4004-B701-EA833707C23E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944-4004-B701-EA833707C23E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944-4004-B701-EA833707C23E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944-4004-B701-EA833707C23E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944-4004-B701-EA833707C23E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944-4004-B701-EA833707C23E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6944-4004-B701-EA833707C23E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944-4004-B701-EA833707C23E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944-4004-B701-EA833707C23E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944-4004-B701-EA833707C23E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6944-4004-B701-EA833707C23E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944-4004-B701-EA833707C23E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6944-4004-B701-EA833707C23E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944-4004-B701-EA833707C23E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6944-4004-B701-EA833707C23E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6944-4004-B701-EA833707C23E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6944-4004-B701-EA833707C23E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944-4004-B701-EA833707C23E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6944-4004-B701-EA833707C23E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6944-4004-B701-EA833707C23E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6944-4004-B701-EA833707C23E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6944-4004-B701-EA833707C23E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6944-4004-B701-EA83370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i'!$O$57</c:f>
              <c:strCache>
                <c:ptCount val="1"/>
                <c:pt idx="0">
                  <c:v>ACT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i'!$Q$58:$Q$66</c15:sqref>
                    </c15:fullRef>
                  </c:ext>
                </c:extLst>
                <c:f>('Figures i'!$Q$58:$Q$60,'Figures i'!$Q$62:$Q$64)</c:f>
                <c:numCache>
                  <c:formatCode>General</c:formatCode>
                  <c:ptCount val="6"/>
                  <c:pt idx="0">
                    <c:v>11.592170191088755</c:v>
                  </c:pt>
                  <c:pt idx="1">
                    <c:v>9.2711786413870669</c:v>
                  </c:pt>
                  <c:pt idx="2">
                    <c:v>1.3633286047864601</c:v>
                  </c:pt>
                  <c:pt idx="3">
                    <c:v>2.0984484663772918</c:v>
                  </c:pt>
                  <c:pt idx="4">
                    <c:v>7.5278070397981622</c:v>
                  </c:pt>
                  <c:pt idx="5">
                    <c:v>1.6947460579311127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i'!$P$58:$P$66</c15:sqref>
                    </c15:fullRef>
                  </c:ext>
                </c:extLst>
                <c:f>('Figures i'!$P$58:$P$60,'Figures i'!$P$62:$P$64)</c:f>
                <c:numCache>
                  <c:formatCode>General</c:formatCode>
                  <c:ptCount val="6"/>
                  <c:pt idx="0">
                    <c:v>18.793094499007822</c:v>
                  </c:pt>
                  <c:pt idx="1">
                    <c:v>12.911016298237811</c:v>
                  </c:pt>
                  <c:pt idx="2">
                    <c:v>3.8229168447404476</c:v>
                  </c:pt>
                  <c:pt idx="3">
                    <c:v>2.6068494911063453</c:v>
                  </c:pt>
                  <c:pt idx="4">
                    <c:v>13.426933150356504</c:v>
                  </c:pt>
                  <c:pt idx="5">
                    <c:v>2.0368578863264446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i'!$K$58:$K$66</c15:sqref>
                  </c15:fullRef>
                </c:ext>
              </c:extLst>
              <c:f>('Figures i'!$K$58:$K$60,'Figures i'!$K$62:$K$64)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 TOTAL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i'!$O$58:$O$66</c15:sqref>
                  </c15:fullRef>
                </c:ext>
              </c:extLst>
              <c:f>('Figures i'!$O$58:$O$60,'Figures i'!$O$62:$O$64)</c:f>
              <c:numCache>
                <c:formatCode>0</c:formatCode>
                <c:ptCount val="6"/>
                <c:pt idx="0">
                  <c:v>78.18687560604279</c:v>
                </c:pt>
                <c:pt idx="1">
                  <c:v>76.959463942051457</c:v>
                </c:pt>
                <c:pt idx="2">
                  <c:v>97.925871963233718</c:v>
                </c:pt>
                <c:pt idx="3">
                  <c:v>90.384759756354271</c:v>
                </c:pt>
                <c:pt idx="4">
                  <c:v>85.720301280685234</c:v>
                </c:pt>
                <c:pt idx="5">
                  <c:v>90.917808152202596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279-40C0-AA80-E9F7E9E1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i'!$L$57</c15:sqref>
                        </c15:formulaRef>
                      </c:ext>
                    </c:extLst>
                    <c:strCache>
                      <c:ptCount val="1"/>
                      <c:pt idx="0">
                        <c:v>Any antimalarial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i'!$N$58:$N$66</c15:sqref>
                          </c15:fullRef>
                          <c15:formulaRef>
                            <c15:sqref>('Figures i'!$N$58:$N$60,'Figures i'!$N$62:$N$64)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i'!$M$58:$M$66</c15:sqref>
                          </c15:fullRef>
                          <c15:formulaRef>
                            <c15:sqref>('Figures i'!$M$58:$M$60,'Figures i'!$M$62:$M$64)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i'!$L$58:$L$66</c15:sqref>
                        </c15:fullRef>
                        <c15:formulaRef>
                          <c15:sqref>('Figures i'!$L$58:$L$60,'Figures i'!$L$62:$L$64)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79-40C0-AA80-E9F7E9E1EC5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i'!$R$57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i'!$T$58:$T$66</c15:sqref>
                          </c15:fullRef>
                          <c15:formulaRef>
                            <c15:sqref>('Figures i'!$T$58:$T$60,'Figures i'!$T$62:$T$64)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11.592170191088755</c:v>
                        </c:pt>
                        <c:pt idx="1">
                          <c:v>10.466323653905349</c:v>
                        </c:pt>
                        <c:pt idx="2">
                          <c:v>2.6458689882796875</c:v>
                        </c:pt>
                        <c:pt idx="3">
                          <c:v>2.1309400031704371</c:v>
                        </c:pt>
                        <c:pt idx="4">
                          <c:v>7.2161925612858795</c:v>
                        </c:pt>
                        <c:pt idx="5">
                          <c:v>1.8658768508961288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i'!$S$58:$S$66</c15:sqref>
                          </c15:fullRef>
                          <c15:formulaRef>
                            <c15:sqref>('Figures i'!$S$58:$S$60,'Figures i'!$S$62:$S$64)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18.793094499007822</c:v>
                        </c:pt>
                        <c:pt idx="1">
                          <c:v>13.808630622834819</c:v>
                        </c:pt>
                        <c:pt idx="2">
                          <c:v>3.972339928384514</c:v>
                        </c:pt>
                        <c:pt idx="3">
                          <c:v>2.585050713085522</c:v>
                        </c:pt>
                        <c:pt idx="4">
                          <c:v>11.527008764848233</c:v>
                        </c:pt>
                        <c:pt idx="5">
                          <c:v>2.1939013530617046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i'!$R$58:$R$66</c15:sqref>
                        </c15:fullRef>
                        <c15:formulaRef>
                          <c15:sqref>('Figures i'!$R$58:$R$60,'Figures i'!$R$62:$R$64)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78.18687560604279</c:v>
                      </c:pt>
                      <c:pt idx="1">
                        <c:v>72.863249070039132</c:v>
                      </c:pt>
                      <c:pt idx="2">
                        <c:v>92.700426622362983</c:v>
                      </c:pt>
                      <c:pt idx="3">
                        <c:v>89.319955539206561</c:v>
                      </c:pt>
                      <c:pt idx="4">
                        <c:v>84.298233780415913</c:v>
                      </c:pt>
                      <c:pt idx="5">
                        <c:v>89.05442616979019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79-40C0-AA80-E9F7E9E1EC5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i'!$U$57</c15:sqref>
                        </c15:formulaRef>
                      </c:ext>
                    </c:extLst>
                    <c:strCache>
                      <c:ptCount val="1"/>
                      <c:pt idx="0">
                        <c:v>ASAQ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i'!$W$58:$W$66</c15:sqref>
                          </c15:fullRef>
                          <c15:formulaRef>
                            <c15:sqref>('Figures i'!$W$58:$W$60,'Figures i'!$W$62:$W$64)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6.7059824714097864</c:v>
                        </c:pt>
                        <c:pt idx="2">
                          <c:v>5.4591800645543671</c:v>
                        </c:pt>
                        <c:pt idx="3">
                          <c:v>1.3919912231535072</c:v>
                        </c:pt>
                        <c:pt idx="4">
                          <c:v>3.0019630462816527</c:v>
                        </c:pt>
                        <c:pt idx="5">
                          <c:v>1.6728457656814264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i'!$V$58:$V$66</c15:sqref>
                          </c15:fullRef>
                          <c15:formulaRef>
                            <c15:sqref>('Figures i'!$V$58:$V$60,'Figures i'!$V$62:$V$64)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3.5540770820911036</c:v>
                        </c:pt>
                        <c:pt idx="2">
                          <c:v>4.64189236587751</c:v>
                        </c:pt>
                        <c:pt idx="3">
                          <c:v>1.0666831574127547</c:v>
                        </c:pt>
                        <c:pt idx="4">
                          <c:v>0.83682167715604316</c:v>
                        </c:pt>
                        <c:pt idx="5">
                          <c:v>1.3784313206845376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i'!$U$58:$U$66</c15:sqref>
                        </c15:fullRef>
                        <c15:formulaRef>
                          <c15:sqref>('Figures i'!$U$58:$U$60,'Figures i'!$U$62:$U$64)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6.9930897937563508</c:v>
                      </c:pt>
                      <c:pt idx="2">
                        <c:v>22.172633938996476</c:v>
                      </c:pt>
                      <c:pt idx="3">
                        <c:v>4.3564317766843956</c:v>
                      </c:pt>
                      <c:pt idx="4">
                        <c:v>1.1467911288645039</c:v>
                      </c:pt>
                      <c:pt idx="5">
                        <c:v>7.2224557811563024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9-40C0-AA80-E9F7E9E1EC5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i'!$X$57</c15:sqref>
                        </c15:formulaRef>
                      </c:ext>
                    </c:extLst>
                    <c:strCache>
                      <c:ptCount val="1"/>
                      <c:pt idx="0">
                        <c:v>APPQ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i'!$X$58:$X$66</c15:sqref>
                        </c15:fullRef>
                        <c15:formulaRef>
                          <c15:sqref>('Figures i'!$X$58:$X$60,'Figures i'!$X$62:$X$64)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2.3625355318285957</c:v>
                      </c:pt>
                      <c:pt idx="1">
                        <c:v>0.1200043105121716</c:v>
                      </c:pt>
                      <c:pt idx="2">
                        <c:v>12.087619647764415</c:v>
                      </c:pt>
                      <c:pt idx="3">
                        <c:v>1.4868835340086297</c:v>
                      </c:pt>
                      <c:pt idx="4">
                        <c:v>1.4819311036740919</c:v>
                      </c:pt>
                      <c:pt idx="5">
                        <c:v>3.2105951946162365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79-40C0-AA80-E9F7E9E1EC5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i'!$AA$57</c15:sqref>
                        </c15:formulaRef>
                      </c:ext>
                    </c:extLst>
                    <c:strCache>
                      <c:ptCount val="1"/>
                      <c:pt idx="0">
                        <c:v>DHAPPQ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i'!$AA$58:$AA$66</c15:sqref>
                        </c15:fullRef>
                        <c15:formulaRef>
                          <c15:sqref>('Figures i'!$AA$58:$AA$60,'Figures i'!$AA$62:$AA$64)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6.0667763805869619</c:v>
                      </c:pt>
                      <c:pt idx="2">
                        <c:v>43.820145300946436</c:v>
                      </c:pt>
                      <c:pt idx="3">
                        <c:v>13.692683934031159</c:v>
                      </c:pt>
                      <c:pt idx="4">
                        <c:v>5.3879672793123277</c:v>
                      </c:pt>
                      <c:pt idx="5">
                        <c:v>17.968881508763122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79-40C0-AA80-E9F7E9E1EC5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i'!$AD$57</c15:sqref>
                        </c15:formulaRef>
                      </c:ext>
                    </c:extLst>
                    <c:strCache>
                      <c:ptCount val="1"/>
                      <c:pt idx="0">
                        <c:v>ARPPQ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i'!$AD$58:$AD$66</c15:sqref>
                        </c15:fullRef>
                        <c15:formulaRef>
                          <c15:sqref>('Figures i'!$AD$58:$AD$60,'Figures i'!$AD$62:$AD$64)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4.6262357500785223</c:v>
                      </c:pt>
                      <c:pt idx="3">
                        <c:v>0.23148309025312702</c:v>
                      </c:pt>
                      <c:pt idx="4">
                        <c:v>0</c:v>
                      </c:pt>
                      <c:pt idx="5">
                        <c:v>0.94150990540832757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79-40C0-AA80-E9F7E9E1EC5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i'!$AG$57</c15:sqref>
                        </c15:formulaRef>
                      </c:ext>
                    </c:extLst>
                    <c:strCache>
                      <c:ptCount val="1"/>
                      <c:pt idx="0">
                        <c:v>any other ACT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i'!$AG$58:$AG$66</c15:sqref>
                        </c15:fullRef>
                        <c15:formulaRef>
                          <c15:sqref>('Figures i'!$AG$58:$AG$60,'Figures i'!$AG$62:$AG$64)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0.24150804844184351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4.0149621569864832E-2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79-40C0-AA80-E9F7E9E1EC5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i'!$AJ$57</c15:sqref>
                        </c15:formulaRef>
                      </c:ext>
                    </c:extLst>
                    <c:strCache>
                      <c:ptCount val="1"/>
                      <c:pt idx="0">
                        <c:v>Nationally regd ACT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i'!$AL$58:$AL$66</c15:sqref>
                          </c15:fullRef>
                          <c15:formulaRef>
                            <c15:sqref>('Figures i'!$AL$58:$AL$60,'Figures i'!$AL$62:$AL$64)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20.847185454244027</c:v>
                        </c:pt>
                        <c:pt idx="1">
                          <c:v>9.8257971781424089</c:v>
                        </c:pt>
                        <c:pt idx="2">
                          <c:v>3.2002682086500727</c:v>
                        </c:pt>
                        <c:pt idx="3">
                          <c:v>2.2181952638016753</c:v>
                        </c:pt>
                        <c:pt idx="4">
                          <c:v>9.6243859715464026</c:v>
                        </c:pt>
                        <c:pt idx="5">
                          <c:v>2.0549855029132544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i'!$AK$58:$AK$66</c15:sqref>
                          </c15:fullRef>
                          <c15:formulaRef>
                            <c15:sqref>('Figures i'!$AK$58:$AK$60,'Figures i'!$AK$62:$AK$64)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23.908389730814008</c:v>
                        </c:pt>
                        <c:pt idx="1">
                          <c:v>11.944328300246973</c:v>
                        </c:pt>
                        <c:pt idx="2">
                          <c:v>4.3282032724693522</c:v>
                        </c:pt>
                        <c:pt idx="3">
                          <c:v>2.5314451062120327</c:v>
                        </c:pt>
                        <c:pt idx="4">
                          <c:v>12.758624550680189</c:v>
                        </c:pt>
                        <c:pt idx="5">
                          <c:v>2.308080583841928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i'!$AJ$58:$AJ$66</c15:sqref>
                        </c15:fullRef>
                        <c15:formulaRef>
                          <c15:sqref>('Figures i'!$AJ$58:$AJ$60,'Figures i'!$AJ$62:$AJ$64)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57.504294718468074</c:v>
                      </c:pt>
                      <c:pt idx="1">
                        <c:v>69.227300642825995</c:v>
                      </c:pt>
                      <c:pt idx="2">
                        <c:v>89.205655919008649</c:v>
                      </c:pt>
                      <c:pt idx="3">
                        <c:v>85.190464542823634</c:v>
                      </c:pt>
                      <c:pt idx="4">
                        <c:v>74.342897145855474</c:v>
                      </c:pt>
                      <c:pt idx="5">
                        <c:v>84.656332658708862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79-40C0-AA80-E9F7E9E1EC5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i'!$AM$57</c15:sqref>
                        </c15:formulaRef>
                      </c:ext>
                    </c:extLst>
                    <c:strCache>
                      <c:ptCount val="1"/>
                      <c:pt idx="0">
                        <c:v>QAACT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i'!$AM$58:$AM$66</c15:sqref>
                        </c15:fullRef>
                        <c15:formulaRef>
                          <c15:sqref>('Figures i'!$AM$58:$AM$60,'Figures i'!$AM$62:$AM$64)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8.856413429965837</c:v>
                      </c:pt>
                      <c:pt idx="2">
                        <c:v>19.339592640877829</c:v>
                      </c:pt>
                      <c:pt idx="3">
                        <c:v>9.7454202042483633</c:v>
                      </c:pt>
                      <c:pt idx="4">
                        <c:v>10.879260223303673</c:v>
                      </c:pt>
                      <c:pt idx="5">
                        <c:v>11.318796338241651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79-40C0-AA80-E9F7E9E1EC5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i'!$AP$57</c15:sqref>
                        </c15:formulaRef>
                      </c:ext>
                    </c:extLst>
                    <c:strCache>
                      <c:ptCount val="1"/>
                      <c:pt idx="0">
                        <c:v>ACT: WHO PQ &amp; NAT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i'!$AP$58:$AP$66</c15:sqref>
                        </c15:fullRef>
                        <c15:formulaRef>
                          <c15:sqref>('Figures i'!$AP$58:$AP$60,'Figures i'!$AP$62:$AP$64)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0.91998692847894503</c:v>
                      </c:pt>
                      <c:pt idx="2">
                        <c:v>2.3684417508684357</c:v>
                      </c:pt>
                      <c:pt idx="3">
                        <c:v>3.4843957034555508</c:v>
                      </c:pt>
                      <c:pt idx="4">
                        <c:v>2.7130073956257705</c:v>
                      </c:pt>
                      <c:pt idx="5">
                        <c:v>3.159801350454007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79-40C0-AA80-E9F7E9E1EC5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i'!$AS$57</c15:sqref>
                        </c15:formulaRef>
                      </c:ext>
                    </c:extLst>
                    <c:strCache>
                      <c:ptCount val="1"/>
                      <c:pt idx="0">
                        <c:v>ACT: WHO PQ, not NAT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i'!$AS$58:$AS$66</c15:sqref>
                        </c15:fullRef>
                        <c15:formulaRef>
                          <c15:sqref>('Figures i'!$AS$58:$AS$60,'Figures i'!$AS$62:$AS$64)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7.9364265014868911</c:v>
                      </c:pt>
                      <c:pt idx="2">
                        <c:v>17.106140620231653</c:v>
                      </c:pt>
                      <c:pt idx="3">
                        <c:v>6.9384708199463825</c:v>
                      </c:pt>
                      <c:pt idx="4">
                        <c:v>8.4545871508297061</c:v>
                      </c:pt>
                      <c:pt idx="5">
                        <c:v>8.7011412253614271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79-40C0-AA80-E9F7E9E1EC5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i'!$AV$57</c15:sqref>
                        </c15:formulaRef>
                      </c:ext>
                    </c:extLst>
                    <c:strCache>
                      <c:ptCount val="1"/>
                      <c:pt idx="0">
                        <c:v>ACT: NAT, not WHO PQ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i'!$AX$58:$AX$66</c15:sqref>
                          </c15:fullRef>
                          <c15:formulaRef>
                            <c15:sqref>('Figures i'!$AX$58:$AX$60,'Figures i'!$AX$62:$AX$64)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25.054106393263972</c:v>
                        </c:pt>
                        <c:pt idx="1">
                          <c:v>15.24022882310414</c:v>
                        </c:pt>
                        <c:pt idx="2">
                          <c:v>3.8547316140846277</c:v>
                        </c:pt>
                        <c:pt idx="3">
                          <c:v>3.0418320930002949</c:v>
                        </c:pt>
                        <c:pt idx="4">
                          <c:v>6.9049406219541112</c:v>
                        </c:pt>
                        <c:pt idx="5">
                          <c:v>2.6533955727781375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i'!$AW$58:$AW$66</c15:sqref>
                          </c15:fullRef>
                          <c15:formulaRef>
                            <c15:sqref>('Figures i'!$AW$58:$AW$60,'Figures i'!$AW$62:$AW$64)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20.413352624450525</c:v>
                        </c:pt>
                        <c:pt idx="1">
                          <c:v>16.167923691715195</c:v>
                        </c:pt>
                        <c:pt idx="2">
                          <c:v>5.1703614453284672</c:v>
                        </c:pt>
                        <c:pt idx="3">
                          <c:v>3.3435300014129865</c:v>
                        </c:pt>
                        <c:pt idx="4">
                          <c:v>7.4141631543278805</c:v>
                        </c:pt>
                        <c:pt idx="5">
                          <c:v>2.881798049716437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i'!$AV$58:$AV$66</c15:sqref>
                        </c15:fullRef>
                        <c15:formulaRef>
                          <c15:sqref>('Figures i'!$AV$58:$AV$60,'Figures i'!$AV$62:$AV$64)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39.187963170562377</c:v>
                      </c:pt>
                      <c:pt idx="1">
                        <c:v>54.665218988904805</c:v>
                      </c:pt>
                      <c:pt idx="2">
                        <c:v>87.095607392098856</c:v>
                      </c:pt>
                      <c:pt idx="3">
                        <c:v>76.591950655101243</c:v>
                      </c:pt>
                      <c:pt idx="4">
                        <c:v>61.747240333706998</c:v>
                      </c:pt>
                      <c:pt idx="5">
                        <c:v>76.694709461562084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79-40C0-AA80-E9F7E9E1EC5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i'!$AY$57</c15:sqref>
                        </c15:formulaRef>
                      </c:ext>
                    </c:extLst>
                    <c:strCache>
                      <c:ptCount val="1"/>
                      <c:pt idx="0">
                        <c:v>ACT: not WHO PQ or NAT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i'!$BA$58:$BA$66</c15:sqref>
                          </c15:fullRef>
                          <c15:formulaRef>
                            <c15:sqref>('Figures i'!$BA$58:$BA$60,'Figures i'!$BA$62:$BA$64)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15.858792800908176</c:v>
                        </c:pt>
                        <c:pt idx="1">
                          <c:v>10.998315496255586</c:v>
                        </c:pt>
                        <c:pt idx="2">
                          <c:v>5.6824637394413884</c:v>
                        </c:pt>
                        <c:pt idx="3">
                          <c:v>3.2621966932541184</c:v>
                        </c:pt>
                        <c:pt idx="4">
                          <c:v>14.593775369251041</c:v>
                        </c:pt>
                        <c:pt idx="5">
                          <c:v>2.9842089785613979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i'!$AZ$58:$AZ$66</c15:sqref>
                          </c15:fullRef>
                          <c15:formulaRef>
                            <c15:sqref>('Figures i'!$AZ$58:$AZ$60,'Figures i'!$AZ$62:$AZ$64)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20.756359840038797</c:v>
                        </c:pt>
                        <c:pt idx="1">
                          <c:v>9.0646138683719464</c:v>
                        </c:pt>
                        <c:pt idx="2">
                          <c:v>6.3488335983950606</c:v>
                        </c:pt>
                        <c:pt idx="3">
                          <c:v>3.279045963494454</c:v>
                        </c:pt>
                        <c:pt idx="4">
                          <c:v>15.014878498015129</c:v>
                        </c:pt>
                        <c:pt idx="5">
                          <c:v>3.0152598129769999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i'!$AY$58:$AY$66</c15:sqref>
                        </c15:fullRef>
                        <c15:formulaRef>
                          <c15:sqref>('Figures i'!$AY$58:$AY$60,'Figures i'!$AY$62:$AY$64)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66.558419250927145</c:v>
                      </c:pt>
                      <c:pt idx="1">
                        <c:v>29.736863282987848</c:v>
                      </c:pt>
                      <c:pt idx="2">
                        <c:v>69.556364390088405</c:v>
                      </c:pt>
                      <c:pt idx="3">
                        <c:v>51.965900636859217</c:v>
                      </c:pt>
                      <c:pt idx="4">
                        <c:v>52.396679746870213</c:v>
                      </c:pt>
                      <c:pt idx="5">
                        <c:v>54.281861143989055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279-40C0-AA80-E9F7E9E1EC5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i'!$BB$57</c15:sqref>
                        </c15:formulaRef>
                      </c:ext>
                    </c:extLst>
                    <c:strCache>
                      <c:ptCount val="1"/>
                      <c:pt idx="0">
                        <c:v>Stocks 2 or more ACTs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i'!$BD$58:$BD$66</c15:sqref>
                          </c15:fullRef>
                          <c15:formulaRef>
                            <c15:sqref>('Figures i'!$BD$58:$BD$60,'Figures i'!$BD$62:$BD$64)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7.3340132570935097</c:v>
                        </c:pt>
                        <c:pt idx="1">
                          <c:v>6.0515025172695101</c:v>
                        </c:pt>
                        <c:pt idx="2">
                          <c:v>6.3601530421662957</c:v>
                        </c:pt>
                        <c:pt idx="3">
                          <c:v>2.1296425916904553</c:v>
                        </c:pt>
                        <c:pt idx="4">
                          <c:v>9.6358079934440077</c:v>
                        </c:pt>
                        <c:pt idx="5">
                          <c:v>3.0993667737444639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i'!$BC$58:$BC$66</c15:sqref>
                          </c15:fullRef>
                          <c15:formulaRef>
                            <c15:sqref>('Figures i'!$BC$58:$BC$60,'Figures i'!$BC$62:$BC$64)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2.076714469858735</c:v>
                        </c:pt>
                        <c:pt idx="1">
                          <c:v>3.6038400502849885</c:v>
                        </c:pt>
                        <c:pt idx="2">
                          <c:v>6.5017364747095172</c:v>
                        </c:pt>
                        <c:pt idx="3">
                          <c:v>1.9236246479115096</c:v>
                        </c:pt>
                        <c:pt idx="4">
                          <c:v>3.9954627973330989</c:v>
                        </c:pt>
                        <c:pt idx="5">
                          <c:v>2.8073718561528693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i'!$BB$58:$BB$66</c15:sqref>
                        </c15:fullRef>
                        <c15:formulaRef>
                          <c15:sqref>('Figures i'!$BB$58:$BB$60,'Figures i'!$BB$62:$BB$64)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2.8131902607596113</c:v>
                      </c:pt>
                      <c:pt idx="1">
                        <c:v>8.1223147733659715</c:v>
                      </c:pt>
                      <c:pt idx="2">
                        <c:v>54.248914266541661</c:v>
                      </c:pt>
                      <c:pt idx="3">
                        <c:v>16.075852387625581</c:v>
                      </c:pt>
                      <c:pt idx="4">
                        <c:v>6.3619807593565474</c:v>
                      </c:pt>
                      <c:pt idx="5">
                        <c:v>21.592503298480015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279-40C0-AA80-E9F7E9E1EC5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i'!$BE$57</c15:sqref>
                        </c15:formulaRef>
                      </c:ext>
                    </c:extLst>
                    <c:strCache>
                      <c:ptCount val="1"/>
                      <c:pt idx="0">
                        <c:v>Non-artemisinin therapy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i'!$BG$58:$BG$66</c15:sqref>
                          </c15:fullRef>
                          <c15:formulaRef>
                            <c15:sqref>('Figures i'!$BG$58:$BG$60,'Figures i'!$BG$62:$BG$64)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18.633328619441421</c:v>
                        </c:pt>
                        <c:pt idx="1">
                          <c:v>10.318063273927276</c:v>
                        </c:pt>
                        <c:pt idx="2">
                          <c:v>5.702818605911709</c:v>
                        </c:pt>
                        <c:pt idx="3">
                          <c:v>2.9844621123824382</c:v>
                        </c:pt>
                        <c:pt idx="4">
                          <c:v>8.6530215530152077</c:v>
                        </c:pt>
                        <c:pt idx="5">
                          <c:v>2.8867872978674498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i'!$BF$58:$BF$66</c15:sqref>
                          </c15:fullRef>
                          <c15:formulaRef>
                            <c15:sqref>('Figures i'!$BF$58:$BF$60,'Figures i'!$BF$62:$BF$64)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11.598126324206733</c:v>
                        </c:pt>
                        <c:pt idx="1">
                          <c:v>7.0678899183578174</c:v>
                        </c:pt>
                        <c:pt idx="2">
                          <c:v>4.9865239515522788</c:v>
                        </c:pt>
                        <c:pt idx="3">
                          <c:v>2.9006642590632339</c:v>
                        </c:pt>
                        <c:pt idx="4">
                          <c:v>8.1506203480238852</c:v>
                        </c:pt>
                        <c:pt idx="5">
                          <c:v>2.7876731219651418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i'!$BE$58:$BE$66</c15:sqref>
                        </c15:fullRef>
                        <c15:formulaRef>
                          <c15:sqref>('Figures i'!$BE$58:$BE$60,'Figures i'!$BE$62:$BE$64)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22.036138214905947</c:v>
                      </c:pt>
                      <c:pt idx="1">
                        <c:v>17.634050386255478</c:v>
                      </c:pt>
                      <c:pt idx="2">
                        <c:v>25.855917864786992</c:v>
                      </c:pt>
                      <c:pt idx="3">
                        <c:v>38.536222391947319</c:v>
                      </c:pt>
                      <c:pt idx="4">
                        <c:v>41.361443375485813</c:v>
                      </c:pt>
                      <c:pt idx="5">
                        <c:v>35.839493371150752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279-40C0-AA80-E9F7E9E1EC5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i'!$BH$57</c15:sqref>
                        </c15:formulaRef>
                      </c:ext>
                    </c:extLst>
                    <c:strCache>
                      <c:ptCount val="1"/>
                      <c:pt idx="0">
                        <c:v>Oral QN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i'!$BH$58:$BH$66</c15:sqref>
                        </c15:fullRef>
                        <c15:formulaRef>
                          <c15:sqref>('Figures i'!$BH$58:$BH$60,'Figures i'!$BH$62:$BH$64)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7.2376659897071631</c:v>
                      </c:pt>
                      <c:pt idx="1">
                        <c:v>2.3194253712523287</c:v>
                      </c:pt>
                      <c:pt idx="2">
                        <c:v>3.582459255398676</c:v>
                      </c:pt>
                      <c:pt idx="3">
                        <c:v>1.1810274127971243</c:v>
                      </c:pt>
                      <c:pt idx="4">
                        <c:v>0</c:v>
                      </c:pt>
                      <c:pt idx="5">
                        <c:v>1.5845321181384315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279-40C0-AA80-E9F7E9E1EC5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i'!$BK$57</c15:sqref>
                        </c15:formulaRef>
                      </c:ext>
                    </c:extLst>
                    <c:strCache>
                      <c:ptCount val="1"/>
                      <c:pt idx="0">
                        <c:v>CQ - packaged alone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i'!$BM$58:$BM$66</c15:sqref>
                          </c15:fullRef>
                          <c15:formulaRef>
                            <c15:sqref>('Figures i'!$BM$58:$BM$60,'Figures i'!$BM$62:$BM$64)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6.1343381068353349</c:v>
                        </c:pt>
                        <c:pt idx="1">
                          <c:v>2.144927714161502</c:v>
                        </c:pt>
                        <c:pt idx="2">
                          <c:v>3.0297371179987085</c:v>
                        </c:pt>
                        <c:pt idx="3">
                          <c:v>2.6964469837322298</c:v>
                        </c:pt>
                        <c:pt idx="4">
                          <c:v>18.179368867065421</c:v>
                        </c:pt>
                        <c:pt idx="5">
                          <c:v>2.4785356311962552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i'!$BL$58:$BL$66</c15:sqref>
                          </c15:fullRef>
                          <c15:formulaRef>
                            <c15:sqref>('Figures i'!$BL$58:$BL$60,'Figures i'!$BL$62:$BL$64)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2.4659648699300574</c:v>
                        </c:pt>
                        <c:pt idx="1">
                          <c:v>1.0573710448943494</c:v>
                        </c:pt>
                        <c:pt idx="2">
                          <c:v>2.4114374362108588</c:v>
                        </c:pt>
                        <c:pt idx="3">
                          <c:v>2.4709502138334507</c:v>
                        </c:pt>
                        <c:pt idx="4">
                          <c:v>7.6583722737044599</c:v>
                        </c:pt>
                        <c:pt idx="5">
                          <c:v>2.2445980298122592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i'!$BK$58:$BK$66</c15:sqref>
                        </c15:fullRef>
                        <c15:formulaRef>
                          <c15:sqref>('Figures i'!$BK$58:$BK$60,'Figures i'!$BK$62:$BK$64)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3.9538870186922761</c:v>
                      </c:pt>
                      <c:pt idx="1">
                        <c:v>2.0419244841536366</c:v>
                      </c:pt>
                      <c:pt idx="2">
                        <c:v>10.439028247825895</c:v>
                      </c:pt>
                      <c:pt idx="3">
                        <c:v>21.469320895674304</c:v>
                      </c:pt>
                      <c:pt idx="4">
                        <c:v>11.511514187654333</c:v>
                      </c:pt>
                      <c:pt idx="5">
                        <c:v>18.413830005088723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279-40C0-AA80-E9F7E9E1EC5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i'!$BN$57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i'!$BP$58:$BP$66</c15:sqref>
                          </c15:fullRef>
                          <c15:formulaRef>
                            <c15:sqref>('Figures i'!$BP$58:$BP$60,'Figures i'!$BP$62:$BP$64)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13.810636600324987</c:v>
                        </c:pt>
                        <c:pt idx="1">
                          <c:v>10.208735072896122</c:v>
                        </c:pt>
                        <c:pt idx="2">
                          <c:v>4.2969373160161837</c:v>
                        </c:pt>
                        <c:pt idx="3">
                          <c:v>2.5560072689117028</c:v>
                        </c:pt>
                        <c:pt idx="4">
                          <c:v>9.1042053836172947</c:v>
                        </c:pt>
                        <c:pt idx="5">
                          <c:v>2.6667151448119597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i'!$BO$58:$BO$66</c15:sqref>
                          </c15:fullRef>
                          <c15:formulaRef>
                            <c15:sqref>('Figures i'!$BO$58:$BO$60,'Figures i'!$BO$62:$BO$64)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6.9369416139256348</c:v>
                        </c:pt>
                        <c:pt idx="1">
                          <c:v>5.8913435996740144</c:v>
                        </c:pt>
                        <c:pt idx="2">
                          <c:v>3.6353283432190278</c:v>
                        </c:pt>
                        <c:pt idx="3">
                          <c:v>2.3421407872882263</c:v>
                        </c:pt>
                        <c:pt idx="4">
                          <c:v>7.766869872838285</c:v>
                        </c:pt>
                        <c:pt idx="5">
                          <c:v>2.4315976741842391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i'!$BN$58:$BN$66</c15:sqref>
                        </c15:fullRef>
                        <c15:formulaRef>
                          <c15:sqref>('Figures i'!$BN$58:$BN$60,'Figures i'!$BN$62:$BN$64)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12.031451966219215</c:v>
                      </c:pt>
                      <c:pt idx="1">
                        <c:v>12.026132827698788</c:v>
                      </c:pt>
                      <c:pt idx="2">
                        <c:v>18.316113482532252</c:v>
                      </c:pt>
                      <c:pt idx="3">
                        <c:v>20.689661430699186</c:v>
                      </c:pt>
                      <c:pt idx="4">
                        <c:v>30.102899458113935</c:v>
                      </c:pt>
                      <c:pt idx="5">
                        <c:v>20.47748730141204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279-40C0-AA80-E9F7E9E1EC5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i'!$BQ$57</c15:sqref>
                        </c15:formulaRef>
                      </c:ext>
                    </c:extLst>
                    <c:strCache>
                      <c:ptCount val="1"/>
                      <c:pt idx="0">
                        <c:v>SPAQ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i'!$BS$58:$BS$66</c15:sqref>
                          </c15:fullRef>
                          <c15:formulaRef>
                            <c15:sqref>('Figures i'!$BS$58:$BS$60,'Figures i'!$BS$62:$BS$64)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1.5337929306881755</c:v>
                        </c:pt>
                        <c:pt idx="2">
                          <c:v>0.77376462123068745</c:v>
                        </c:pt>
                        <c:pt idx="3">
                          <c:v>0.33939268902287278</c:v>
                        </c:pt>
                        <c:pt idx="4">
                          <c:v>7.8587260612737913</c:v>
                        </c:pt>
                        <c:pt idx="5">
                          <c:v>0.72358147867501577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i'!$BR$58:$BR$66</c15:sqref>
                          </c15:fullRef>
                          <c15:formulaRef>
                            <c15:sqref>('Figures i'!$BR$58:$BR$60,'Figures i'!$BR$62:$BR$64)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0.65022317677063368</c:v>
                        </c:pt>
                        <c:pt idx="2">
                          <c:v>0.21929366956032065</c:v>
                        </c:pt>
                        <c:pt idx="3">
                          <c:v>0.23323949827363644</c:v>
                        </c:pt>
                        <c:pt idx="4">
                          <c:v>3.6746910052714101</c:v>
                        </c:pt>
                        <c:pt idx="5">
                          <c:v>0.41682056917503174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i'!$BQ$58:$BQ$66</c15:sqref>
                        </c15:fullRef>
                        <c15:formulaRef>
                          <c15:sqref>('Figures i'!$BQ$58:$BQ$60,'Figures i'!$BQ$62:$BQ$64)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1.1159869097583157</c:v>
                      </c:pt>
                      <c:pt idx="2">
                        <c:v>0.30508797626806294</c:v>
                      </c:pt>
                      <c:pt idx="3">
                        <c:v>0.7401521164986592</c:v>
                      </c:pt>
                      <c:pt idx="4">
                        <c:v>6.4279090749239822</c:v>
                      </c:pt>
                      <c:pt idx="5">
                        <c:v>0.97352234364874068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279-40C0-AA80-E9F7E9E1EC5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i'!$BT$57</c15:sqref>
                        </c15:formulaRef>
                      </c:ext>
                    </c:extLst>
                    <c:strCache>
                      <c:ptCount val="1"/>
                      <c:pt idx="0">
                        <c:v>Other non-artemisinins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i'!$BV$58:$BV$66</c15:sqref>
                          </c15:fullRef>
                          <c15:formulaRef>
                            <c15:sqref>('Figures i'!$BV$58:$BV$60,'Figures i'!$BV$62:$BV$64)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4.6586580402735045</c:v>
                        </c:pt>
                        <c:pt idx="1">
                          <c:v>1.4213815593681882</c:v>
                        </c:pt>
                        <c:pt idx="2">
                          <c:v>0.87801584420789913</c:v>
                        </c:pt>
                        <c:pt idx="3">
                          <c:v>0.29634770370588215</c:v>
                        </c:pt>
                        <c:pt idx="4">
                          <c:v>0</c:v>
                        </c:pt>
                        <c:pt idx="5">
                          <c:v>0.32907730924360146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i'!$BU$58:$BU$66</c15:sqref>
                          </c15:fullRef>
                          <c15:formulaRef>
                            <c15:sqref>('Figures i'!$BU$58:$BU$60,'Figures i'!$BU$62:$BU$64)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1.1435977231177019</c:v>
                        </c:pt>
                        <c:pt idx="1">
                          <c:v>0.35695225737731184</c:v>
                        </c:pt>
                        <c:pt idx="2">
                          <c:v>0.34027618401986126</c:v>
                        </c:pt>
                        <c:pt idx="3">
                          <c:v>0.14320173925332716</c:v>
                        </c:pt>
                        <c:pt idx="4">
                          <c:v>0</c:v>
                        </c:pt>
                        <c:pt idx="5">
                          <c:v>0.16252685199673622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i'!$BT$58:$BT$66</c15:sqref>
                        </c15:fullRef>
                        <c15:formulaRef>
                          <c15:sqref>('Figures i'!$BT$58:$BT$60,'Figures i'!$BT$62:$BT$64)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1.4926914796159045</c:v>
                      </c:pt>
                      <c:pt idx="1">
                        <c:v>0.474382872389564</c:v>
                      </c:pt>
                      <c:pt idx="2">
                        <c:v>0.55251267739315812</c:v>
                      </c:pt>
                      <c:pt idx="3">
                        <c:v>0.27633709587011923</c:v>
                      </c:pt>
                      <c:pt idx="4">
                        <c:v>0</c:v>
                      </c:pt>
                      <c:pt idx="5">
                        <c:v>0.32009608610214657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279-40C0-AA80-E9F7E9E1EC5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i'!$BW$57</c15:sqref>
                        </c15:formulaRef>
                      </c:ext>
                    </c:extLst>
                    <c:strCache>
                      <c:ptCount val="1"/>
                      <c:pt idx="0">
                        <c:v>Oral artemisinin monotherapy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i'!$BW$58:$BW$66</c15:sqref>
                        </c15:fullRef>
                        <c15:formulaRef>
                          <c15:sqref>('Figures i'!$BW$58:$BW$60,'Figures i'!$BW$62:$BW$64)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9-40C0-AA80-E9F7E9E1EC5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i'!$BZ$57</c15:sqref>
                        </c15:formulaRef>
                      </c:ext>
                    </c:extLst>
                    <c:strCache>
                      <c:ptCount val="1"/>
                      <c:pt idx="0">
                        <c:v>Non-oral art. monotherapy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i'!$CB$58:$CB$66</c15:sqref>
                          </c15:fullRef>
                          <c15:formulaRef>
                            <c15:sqref>('Figures i'!$CB$58:$CB$60,'Figures i'!$CB$62:$CB$64)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20.121003733618714</c:v>
                        </c:pt>
                        <c:pt idx="1">
                          <c:v>13.51539863597236</c:v>
                        </c:pt>
                        <c:pt idx="2">
                          <c:v>5.4594216803134437</c:v>
                        </c:pt>
                        <c:pt idx="3">
                          <c:v>7.4309938770316677</c:v>
                        </c:pt>
                        <c:pt idx="4">
                          <c:v>15.47462937935842</c:v>
                        </c:pt>
                        <c:pt idx="5">
                          <c:v>6.4997801268176367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i'!$CA$58:$CA$66</c15:sqref>
                          </c15:fullRef>
                          <c15:formulaRef>
                            <c15:sqref>('Figures i'!$CA$58:$CA$60,'Figures i'!$CA$62:$CA$64)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14.330054447476659</c:v>
                        </c:pt>
                        <c:pt idx="1">
                          <c:v>12.953598364281802</c:v>
                        </c:pt>
                        <c:pt idx="2">
                          <c:v>4.2983985754322731</c:v>
                        </c:pt>
                        <c:pt idx="3">
                          <c:v>6.4163900945603487</c:v>
                        </c:pt>
                        <c:pt idx="4">
                          <c:v>6.0344264075819201</c:v>
                        </c:pt>
                        <c:pt idx="5">
                          <c:v>5.5870135261482154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i'!$BZ$58:$BZ$66</c15:sqref>
                        </c15:fullRef>
                        <c15:formulaRef>
                          <c15:sqref>('Figures i'!$BZ$58:$BZ$60,'Figures i'!$BZ$62:$BZ$64)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29.22784686433576</c:v>
                      </c:pt>
                      <c:pt idx="1">
                        <c:v>46.014303514294021</c:v>
                      </c:pt>
                      <c:pt idx="2">
                        <c:v>16.281350183349851</c:v>
                      </c:pt>
                      <c:pt idx="3">
                        <c:v>28.375913641753449</c:v>
                      </c:pt>
                      <c:pt idx="4">
                        <c:v>8.922706723460438</c:v>
                      </c:pt>
                      <c:pt idx="5">
                        <c:v>25.88782181262793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9-40C0-AA80-E9F7E9E1EC5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i'!$CC$57</c15:sqref>
                        </c15:formulaRef>
                      </c:ext>
                    </c:extLst>
                    <c:strCache>
                      <c:ptCount val="1"/>
                      <c:pt idx="0">
                        <c:v>Severe malaria treatment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i'!$CE$58:$CE$66</c15:sqref>
                          </c15:fullRef>
                          <c15:formulaRef>
                            <c15:sqref>('Figures i'!$CE$58:$CE$60,'Figures i'!$CE$62:$CE$64)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21.756122874957121</c:v>
                        </c:pt>
                        <c:pt idx="1">
                          <c:v>13.634118473290606</c:v>
                        </c:pt>
                        <c:pt idx="2">
                          <c:v>5.4751984385780084</c:v>
                        </c:pt>
                        <c:pt idx="3">
                          <c:v>7.4264551041944955</c:v>
                        </c:pt>
                        <c:pt idx="4">
                          <c:v>15.47462937935842</c:v>
                        </c:pt>
                        <c:pt idx="5">
                          <c:v>6.5037736475005588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i'!$CD$58:$CD$66</c15:sqref>
                          </c15:fullRef>
                          <c15:formulaRef>
                            <c15:sqref>('Figures i'!$CD$58:$CD$60,'Figures i'!$CD$62:$CD$64)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17.574456324436035</c:v>
                        </c:pt>
                        <c:pt idx="1">
                          <c:v>13.182963173147847</c:v>
                        </c:pt>
                        <c:pt idx="2">
                          <c:v>4.3255463052735958</c:v>
                        </c:pt>
                        <c:pt idx="3">
                          <c:v>6.4172297625178238</c:v>
                        </c:pt>
                        <c:pt idx="4">
                          <c:v>6.0344264075819201</c:v>
                        </c:pt>
                        <c:pt idx="5">
                          <c:v>5.5983756899504193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i'!$CC$58:$CC$66</c15:sqref>
                        </c15:fullRef>
                        <c15:formulaRef>
                          <c15:sqref>('Figures i'!$CC$58:$CC$60,'Figures i'!$CC$62:$CC$64)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37.221992302877133</c:v>
                      </c:pt>
                      <c:pt idx="1">
                        <c:v>46.874670363335909</c:v>
                      </c:pt>
                      <c:pt idx="2">
                        <c:v>16.522858231791695</c:v>
                      </c:pt>
                      <c:pt idx="3">
                        <c:v>28.447490896374312</c:v>
                      </c:pt>
                      <c:pt idx="4">
                        <c:v>8.922706723460438</c:v>
                      </c:pt>
                      <c:pt idx="5">
                        <c:v>26.049224193532815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9-40C0-AA80-E9F7E9E1EC5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i'!$CF$57</c15:sqref>
                        </c15:formulaRef>
                      </c:ext>
                    </c:extLst>
                    <c:strCache>
                      <c:ptCount val="1"/>
                      <c:pt idx="0">
                        <c:v>Rectal artesunate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i'!$CF$58:$CF$66</c15:sqref>
                        </c15:fullRef>
                        <c15:formulaRef>
                          <c15:sqref>('Figures i'!$CF$58:$CF$60,'Figures i'!$CF$62:$CF$64)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9-40C0-AA80-E9F7E9E1EC5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i'!$CI$57</c15:sqref>
                        </c15:formulaRef>
                      </c:ext>
                    </c:extLst>
                    <c:strCache>
                      <c:ptCount val="1"/>
                      <c:pt idx="0">
                        <c:v>Injectable artesunate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i'!$CK$58:$CK$66</c15:sqref>
                          </c15:fullRef>
                          <c15:formulaRef>
                            <c15:sqref>('Figures i'!$CK$58:$CK$60,'Figures i'!$CK$62:$CK$64)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12.300764631314292</c:v>
                        </c:pt>
                        <c:pt idx="1">
                          <c:v>7.2020781032235153</c:v>
                        </c:pt>
                        <c:pt idx="2">
                          <c:v>3.4654230675247186</c:v>
                        </c:pt>
                        <c:pt idx="3">
                          <c:v>1.5833427365667472</c:v>
                        </c:pt>
                        <c:pt idx="4">
                          <c:v>5.6022588546849263</c:v>
                        </c:pt>
                        <c:pt idx="5">
                          <c:v>1.608025752732587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i'!$CJ$58:$CJ$66</c15:sqref>
                          </c15:fullRef>
                          <c15:formulaRef>
                            <c15:sqref>('Figures i'!$CJ$58:$CJ$60,'Figures i'!$CJ$62:$CJ$64)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6.2121999942053403</c:v>
                        </c:pt>
                        <c:pt idx="1">
                          <c:v>4.8786219177180765</c:v>
                        </c:pt>
                        <c:pt idx="2">
                          <c:v>2.0521473029916817</c:v>
                        </c:pt>
                        <c:pt idx="3">
                          <c:v>1.1771928067225264</c:v>
                        </c:pt>
                        <c:pt idx="4">
                          <c:v>1.5837969485634709</c:v>
                        </c:pt>
                        <c:pt idx="5">
                          <c:v>1.2083496344888438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i'!$CI$58:$CI$66</c15:sqref>
                        </c15:fullRef>
                        <c15:formulaRef>
                          <c15:sqref>('Figures i'!$CI$58:$CI$60,'Figures i'!$CI$62:$CI$64)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10.999443079337782</c:v>
                      </c:pt>
                      <c:pt idx="1">
                        <c:v>12.885559089958695</c:v>
                      </c:pt>
                      <c:pt idx="2">
                        <c:v>4.7793990062667371</c:v>
                      </c:pt>
                      <c:pt idx="3">
                        <c:v>4.3790261262116008</c:v>
                      </c:pt>
                      <c:pt idx="4">
                        <c:v>2.1592893238244799</c:v>
                      </c:pt>
                      <c:pt idx="5">
                        <c:v>4.6257861765807418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9-40C0-AA80-E9F7E9E1EC5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i'!$CL$57</c15:sqref>
                        </c15:formulaRef>
                      </c:ext>
                    </c:extLst>
                    <c:strCache>
                      <c:ptCount val="1"/>
                      <c:pt idx="0">
                        <c:v>Injectable artemether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i'!$CN$58:$CN$66</c15:sqref>
                          </c15:fullRef>
                          <c15:formulaRef>
                            <c15:sqref>('Figures i'!$CN$58:$CN$60,'Figures i'!$CN$62:$CN$64)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16.823145052863506</c:v>
                        </c:pt>
                        <c:pt idx="1">
                          <c:v>14.738543753943084</c:v>
                        </c:pt>
                        <c:pt idx="2">
                          <c:v>2.364223421610621</c:v>
                        </c:pt>
                        <c:pt idx="3">
                          <c:v>6.1146378456408037</c:v>
                        </c:pt>
                        <c:pt idx="4">
                          <c:v>12.994408243960244</c:v>
                        </c:pt>
                        <c:pt idx="5">
                          <c:v>5.0553950048887195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i'!$CM$58:$CM$66</c15:sqref>
                          </c15:fullRef>
                          <c15:formulaRef>
                            <c15:sqref>('Figures i'!$CM$58:$CM$60,'Figures i'!$CM$62:$CM$64)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9.9738342771481143</c:v>
                        </c:pt>
                        <c:pt idx="1">
                          <c:v>12.550212921851621</c:v>
                        </c:pt>
                        <c:pt idx="2">
                          <c:v>1.8615381677687575</c:v>
                        </c:pt>
                        <c:pt idx="3">
                          <c:v>5.2676281096123176</c:v>
                        </c:pt>
                        <c:pt idx="4">
                          <c:v>4.7465492767676558</c:v>
                        </c:pt>
                        <c:pt idx="5">
                          <c:v>4.3264337822075554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i'!$CL$58:$CL$66</c15:sqref>
                        </c15:fullRef>
                        <c15:formulaRef>
                          <c15:sqref>('Figures i'!$CL$58:$CL$60,'Figures i'!$CL$62:$CL$64)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18.818733423630636</c:v>
                      </c:pt>
                      <c:pt idx="1">
                        <c:v>36.318912461319933</c:v>
                      </c:pt>
                      <c:pt idx="2">
                        <c:v>7.9944228041923981</c:v>
                      </c:pt>
                      <c:pt idx="3">
                        <c:v>25.209571088007941</c:v>
                      </c:pt>
                      <c:pt idx="4">
                        <c:v>6.922002410477937</c:v>
                      </c:pt>
                      <c:pt idx="5">
                        <c:v>21.692475715186703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9-40C0-AA80-E9F7E9E1EC5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i'!$CO$57</c15:sqref>
                        </c15:formulaRef>
                      </c:ext>
                    </c:extLst>
                    <c:strCache>
                      <c:ptCount val="1"/>
                      <c:pt idx="0">
                        <c:v>injAE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i'!$CQ$58:$CQ$66</c15:sqref>
                          </c15:fullRef>
                          <c15:formulaRef>
                            <c15:sqref>('Figures i'!$CQ$58:$CQ$60,'Figures i'!$CQ$62:$CQ$64)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16.986649103641028</c:v>
                        </c:pt>
                        <c:pt idx="1">
                          <c:v>7.0002687094038851</c:v>
                        </c:pt>
                        <c:pt idx="2">
                          <c:v>6.049106662296305</c:v>
                        </c:pt>
                        <c:pt idx="3">
                          <c:v>3.2257012374768461</c:v>
                        </c:pt>
                        <c:pt idx="4">
                          <c:v>6.1860284037223963</c:v>
                        </c:pt>
                        <c:pt idx="5">
                          <c:v>3.1456540287756578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i'!$CP$58:$CP$66</c15:sqref>
                          </c15:fullRef>
                          <c15:formulaRef>
                            <c15:sqref>('Figures i'!$CP$58:$CP$60,'Figures i'!$CP$62:$CP$64)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9.0685736761383282</c:v>
                        </c:pt>
                        <c:pt idx="1">
                          <c:v>5.0500680056379856</c:v>
                        </c:pt>
                        <c:pt idx="2">
                          <c:v>4.1112347077197224</c:v>
                        </c:pt>
                        <c:pt idx="3">
                          <c:v>2.4395587503670031</c:v>
                        </c:pt>
                        <c:pt idx="4">
                          <c:v>2.1378634588229684</c:v>
                        </c:pt>
                        <c:pt idx="5">
                          <c:v>2.4125485270196494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i'!$CO$58:$CO$66</c15:sqref>
                        </c15:fullRef>
                        <c15:formulaRef>
                          <c15:sqref>('Figures i'!$CO$58:$CO$60,'Figures i'!$CO$62:$CO$64)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15.803254492010566</c:v>
                      </c:pt>
                      <c:pt idx="1">
                        <c:v>14.942711539069231</c:v>
                      </c:pt>
                      <c:pt idx="2">
                        <c:v>11.212631808957196</c:v>
                      </c:pt>
                      <c:pt idx="3">
                        <c:v>9.0178441747791105</c:v>
                      </c:pt>
                      <c:pt idx="4">
                        <c:v>3.1602720707262222</c:v>
                      </c:pt>
                      <c:pt idx="5">
                        <c:v>9.2915344657646397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9-40C0-AA80-E9F7E9E1EC5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i'!$CR$57</c15:sqref>
                        </c15:formulaRef>
                      </c:ext>
                    </c:extLst>
                    <c:strCache>
                      <c:ptCount val="1"/>
                      <c:pt idx="0">
                        <c:v>Injectable QN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i'!$CT$58:$CT$66</c15:sqref>
                          </c15:fullRef>
                          <c15:formulaRef>
                            <c15:sqref>('Figures i'!$CT$58:$CT$60,'Figures i'!$CT$62:$CT$64)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19.464615878552721</c:v>
                        </c:pt>
                        <c:pt idx="1">
                          <c:v>4.262163524167125</c:v>
                        </c:pt>
                        <c:pt idx="2">
                          <c:v>1.0785655637902078</c:v>
                        </c:pt>
                        <c:pt idx="3">
                          <c:v>0.15723452899076595</c:v>
                        </c:pt>
                        <c:pt idx="4">
                          <c:v>0</c:v>
                        </c:pt>
                        <c:pt idx="5">
                          <c:v>0.19805379152385816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i'!$CS$58:$CS$66</c15:sqref>
                          </c15:fullRef>
                          <c15:formulaRef>
                            <c15:sqref>('Figures i'!$CS$58:$CS$60,'Figures i'!$CS$62:$CS$64)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6.0387222330183681</c:v>
                        </c:pt>
                        <c:pt idx="1">
                          <c:v>1.4883986925659918</c:v>
                        </c:pt>
                        <c:pt idx="2">
                          <c:v>0.24829306697941764</c:v>
                        </c:pt>
                        <c:pt idx="3">
                          <c:v>7.2949549766229957E-2</c:v>
                        </c:pt>
                        <c:pt idx="4">
                          <c:v>0</c:v>
                        </c:pt>
                        <c:pt idx="5">
                          <c:v>0.11351607530704544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i'!$K$58:$K$66</c15:sqref>
                        </c15:fullRef>
                        <c15:formulaRef>
                          <c15:sqref>('Figures i'!$K$58:$K$60,'Figures i'!$K$62:$K$64)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 TOTAL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i'!$CR$58:$CR$66</c15:sqref>
                        </c15:fullRef>
                        <c15:formulaRef>
                          <c15:sqref>('Figures i'!$CR$58:$CR$60,'Figures i'!$CR$62:$CR$64)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7.9941454385413735</c:v>
                      </c:pt>
                      <c:pt idx="1">
                        <c:v>2.2347919133891829</c:v>
                      </c:pt>
                      <c:pt idx="2">
                        <c:v>0.32150478883285211</c:v>
                      </c:pt>
                      <c:pt idx="3">
                        <c:v>0.13590296472110203</c:v>
                      </c:pt>
                      <c:pt idx="4">
                        <c:v>0</c:v>
                      </c:pt>
                      <c:pt idx="5">
                        <c:v>0.26523663360588495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9-40C0-AA80-E9F7E9E1EC5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4-40AF-9FE5-412FF1B0CA96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4-40AF-9FE5-412FF1B0CA9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E4-40AF-9FE5-412FF1B0CA96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E4-40AF-9FE5-412FF1B0CA96}"/>
            </c:ext>
          </c:extLst>
        </c:ser>
        <c:ser>
          <c:idx val="2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E4-40AF-9FE5-412FF1B0C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E4-40AF-9FE5-412FF1B0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ii'!$K$21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ii'!$M$23:$M$50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3.2626500583173765</c:v>
                  </c:pt>
                  <c:pt idx="2">
                    <c:v>3.3407901751468074</c:v>
                  </c:pt>
                  <c:pt idx="3">
                    <c:v>1.4750785557236261</c:v>
                  </c:pt>
                  <c:pt idx="4">
                    <c:v>4.8755181183258385</c:v>
                  </c:pt>
                  <c:pt idx="5">
                    <c:v>3.5078531671171032</c:v>
                  </c:pt>
                  <c:pt idx="6">
                    <c:v>0.63391222201987307</c:v>
                  </c:pt>
                  <c:pt idx="7">
                    <c:v>0</c:v>
                  </c:pt>
                  <c:pt idx="8">
                    <c:v>3.460395356602362</c:v>
                  </c:pt>
                  <c:pt idx="9">
                    <c:v>3.8193688903197369</c:v>
                  </c:pt>
                  <c:pt idx="10">
                    <c:v>2.3309922787132331</c:v>
                  </c:pt>
                  <c:pt idx="11">
                    <c:v>3.5423932604391517</c:v>
                  </c:pt>
                  <c:pt idx="12">
                    <c:v>5.1014136800915821</c:v>
                  </c:pt>
                  <c:pt idx="13">
                    <c:v>5.1710554484914226</c:v>
                  </c:pt>
                  <c:pt idx="14">
                    <c:v>3.4922882911184381</c:v>
                  </c:pt>
                  <c:pt idx="15">
                    <c:v>4.1934155931881492</c:v>
                  </c:pt>
                  <c:pt idx="16">
                    <c:v>2.1892470578850523</c:v>
                  </c:pt>
                  <c:pt idx="17">
                    <c:v>4.2068968180297404</c:v>
                  </c:pt>
                  <c:pt idx="18">
                    <c:v>4.0244160741342938</c:v>
                  </c:pt>
                  <c:pt idx="19">
                    <c:v>0.29950108896117028</c:v>
                  </c:pt>
                  <c:pt idx="20">
                    <c:v>7.7983793353858272E-2</c:v>
                  </c:pt>
                  <c:pt idx="21">
                    <c:v>0</c:v>
                  </c:pt>
                  <c:pt idx="22">
                    <c:v>12.308155738124803</c:v>
                  </c:pt>
                  <c:pt idx="23">
                    <c:v>12.264356642490867</c:v>
                  </c:pt>
                  <c:pt idx="24">
                    <c:v>0</c:v>
                  </c:pt>
                  <c:pt idx="25">
                    <c:v>3.6252790568243736</c:v>
                  </c:pt>
                  <c:pt idx="26">
                    <c:v>9.842825103172288</c:v>
                  </c:pt>
                  <c:pt idx="27">
                    <c:v>7.189506651722894</c:v>
                  </c:pt>
                </c:numCache>
              </c:numRef>
            </c:plus>
            <c:minus>
              <c:numRef>
                <c:f>'Figures ii'!$L$23:$L$50</c:f>
                <c:numCache>
                  <c:formatCode>General</c:formatCode>
                  <c:ptCount val="28"/>
                  <c:pt idx="0">
                    <c:v>0</c:v>
                  </c:pt>
                  <c:pt idx="1">
                    <c:v>4.0253957501201398</c:v>
                  </c:pt>
                  <c:pt idx="2">
                    <c:v>4.0304733996353548</c:v>
                  </c:pt>
                  <c:pt idx="3">
                    <c:v>1.02246799747715</c:v>
                  </c:pt>
                  <c:pt idx="4">
                    <c:v>2.0420026633579518</c:v>
                  </c:pt>
                  <c:pt idx="5">
                    <c:v>2.9451010426611628</c:v>
                  </c:pt>
                  <c:pt idx="6">
                    <c:v>0.13843115659799857</c:v>
                  </c:pt>
                  <c:pt idx="7">
                    <c:v>0</c:v>
                  </c:pt>
                  <c:pt idx="8">
                    <c:v>4.1650904828536284</c:v>
                  </c:pt>
                  <c:pt idx="9">
                    <c:v>3.1460359825778088</c:v>
                  </c:pt>
                  <c:pt idx="10">
                    <c:v>1.6119801356921184</c:v>
                  </c:pt>
                  <c:pt idx="11">
                    <c:v>2.7436027049846272</c:v>
                  </c:pt>
                  <c:pt idx="12">
                    <c:v>5.6483832403670817</c:v>
                  </c:pt>
                  <c:pt idx="13">
                    <c:v>5.0838434459213673</c:v>
                  </c:pt>
                  <c:pt idx="14">
                    <c:v>2.9722948030797234</c:v>
                  </c:pt>
                  <c:pt idx="15">
                    <c:v>4.1031261709067621</c:v>
                  </c:pt>
                  <c:pt idx="16">
                    <c:v>1.0881640207998167</c:v>
                  </c:pt>
                  <c:pt idx="17">
                    <c:v>3.8058191981589928</c:v>
                  </c:pt>
                  <c:pt idx="18">
                    <c:v>3.5509844549153229</c:v>
                  </c:pt>
                  <c:pt idx="19">
                    <c:v>0.1335488960943545</c:v>
                  </c:pt>
                  <c:pt idx="20">
                    <c:v>1.933914930341353E-2</c:v>
                  </c:pt>
                  <c:pt idx="21">
                    <c:v>0</c:v>
                  </c:pt>
                  <c:pt idx="22">
                    <c:v>11.868470419203071</c:v>
                  </c:pt>
                  <c:pt idx="23">
                    <c:v>11.853686000741973</c:v>
                  </c:pt>
                  <c:pt idx="24">
                    <c:v>0</c:v>
                  </c:pt>
                  <c:pt idx="25">
                    <c:v>2.5330048849927973</c:v>
                  </c:pt>
                  <c:pt idx="26">
                    <c:v>9.070982744102011</c:v>
                  </c:pt>
                  <c:pt idx="27">
                    <c:v>5.1504293920847903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ii'!$K$23:$K$50</c:f>
              <c:numCache>
                <c:formatCode>0</c:formatCode>
                <c:ptCount val="28"/>
                <c:pt idx="0">
                  <c:v>100</c:v>
                </c:pt>
                <c:pt idx="1">
                  <c:v>85.663117114868527</c:v>
                </c:pt>
                <c:pt idx="2">
                  <c:v>84.153063229988305</c:v>
                </c:pt>
                <c:pt idx="3">
                  <c:v>3.2213528588716533</c:v>
                </c:pt>
                <c:pt idx="4">
                  <c:v>3.3902919747249038</c:v>
                </c:pt>
                <c:pt idx="5">
                  <c:v>15.09432730682771</c:v>
                </c:pt>
                <c:pt idx="6">
                  <c:v>0.17679340654431855</c:v>
                </c:pt>
                <c:pt idx="7">
                  <c:v>0</c:v>
                </c:pt>
                <c:pt idx="8">
                  <c:v>83.568763198480582</c:v>
                </c:pt>
                <c:pt idx="9">
                  <c:v>14.756222942492617</c:v>
                </c:pt>
                <c:pt idx="10">
                  <c:v>4.9535759932665222</c:v>
                </c:pt>
                <c:pt idx="11">
                  <c:v>10.707963461342668</c:v>
                </c:pt>
                <c:pt idx="12">
                  <c:v>69.950258526847506</c:v>
                </c:pt>
                <c:pt idx="13">
                  <c:v>45.881320479478752</c:v>
                </c:pt>
                <c:pt idx="14">
                  <c:v>16.124453613095881</c:v>
                </c:pt>
                <c:pt idx="15">
                  <c:v>43.549763080437273</c:v>
                </c:pt>
                <c:pt idx="16">
                  <c:v>2.1167725505755683</c:v>
                </c:pt>
                <c:pt idx="17">
                  <c:v>25.938393391206223</c:v>
                </c:pt>
                <c:pt idx="18">
                  <c:v>21.780191561459681</c:v>
                </c:pt>
                <c:pt idx="19">
                  <c:v>0.24044054990193525</c:v>
                </c:pt>
                <c:pt idx="20">
                  <c:v>2.5709975823521865E-2</c:v>
                </c:pt>
                <c:pt idx="21">
                  <c:v>0</c:v>
                </c:pt>
                <c:pt idx="22">
                  <c:v>46.258671955164601</c:v>
                </c:pt>
                <c:pt idx="23">
                  <c:v>46.486374078354821</c:v>
                </c:pt>
                <c:pt idx="24">
                  <c:v>0</c:v>
                </c:pt>
                <c:pt idx="25">
                  <c:v>7.705226280017305</c:v>
                </c:pt>
                <c:pt idx="26">
                  <c:v>39.656459258529949</c:v>
                </c:pt>
                <c:pt idx="27">
                  <c:v>14.964078126579732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992-9E23-46B31FDCA549}"/>
            </c:ext>
          </c:extLst>
        </c:ser>
        <c:ser>
          <c:idx val="3"/>
          <c:order val="1"/>
          <c:tx>
            <c:strRef>
              <c:f>'Figures ii'!$T$21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ii'!$V$23:$V$51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1.5457249449405452</c:v>
                  </c:pt>
                  <c:pt idx="2">
                    <c:v>1.8427912613724828</c:v>
                  </c:pt>
                  <c:pt idx="3">
                    <c:v>2.3760487032552646</c:v>
                  </c:pt>
                  <c:pt idx="4">
                    <c:v>1.2359772543018255</c:v>
                  </c:pt>
                  <c:pt idx="5">
                    <c:v>3.61549412233515</c:v>
                  </c:pt>
                  <c:pt idx="6">
                    <c:v>1.0948338067750385</c:v>
                  </c:pt>
                  <c:pt idx="7">
                    <c:v>0.36274165313920653</c:v>
                  </c:pt>
                  <c:pt idx="8">
                    <c:v>2.4379188683449939</c:v>
                  </c:pt>
                  <c:pt idx="9">
                    <c:v>2.5409576867075696</c:v>
                  </c:pt>
                  <c:pt idx="10">
                    <c:v>0.82423561879934537</c:v>
                  </c:pt>
                  <c:pt idx="11">
                    <c:v>2.223872861329669</c:v>
                  </c:pt>
                  <c:pt idx="12">
                    <c:v>2.7109908130741189</c:v>
                  </c:pt>
                  <c:pt idx="14">
                    <c:v>3.1669568498722072</c:v>
                  </c:pt>
                  <c:pt idx="15">
                    <c:v>4.5123593571222038</c:v>
                  </c:pt>
                  <c:pt idx="16">
                    <c:v>3.3892383910456445</c:v>
                  </c:pt>
                  <c:pt idx="17">
                    <c:v>0.56177842852812176</c:v>
                  </c:pt>
                  <c:pt idx="18">
                    <c:v>2.639001201105156</c:v>
                  </c:pt>
                  <c:pt idx="19">
                    <c:v>3.6387394366210302</c:v>
                  </c:pt>
                  <c:pt idx="20">
                    <c:v>1.1128922470055143</c:v>
                  </c:pt>
                  <c:pt idx="21">
                    <c:v>0.52333981852448086</c:v>
                  </c:pt>
                  <c:pt idx="22">
                    <c:v>0</c:v>
                  </c:pt>
                  <c:pt idx="23">
                    <c:v>3.3650574623102454</c:v>
                  </c:pt>
                  <c:pt idx="24">
                    <c:v>3.4132806130664761</c:v>
                  </c:pt>
                  <c:pt idx="25">
                    <c:v>0</c:v>
                  </c:pt>
                  <c:pt idx="26">
                    <c:v>1.0246580977273139</c:v>
                  </c:pt>
                  <c:pt idx="27">
                    <c:v>2.9616193872619405</c:v>
                  </c:pt>
                  <c:pt idx="28">
                    <c:v>1.6384622364121819</c:v>
                  </c:pt>
                </c:numCache>
              </c:numRef>
            </c:plus>
            <c:minus>
              <c:numRef>
                <c:f>'Figures ii'!$U$23:$U$51</c:f>
                <c:numCache>
                  <c:formatCode>General</c:formatCode>
                  <c:ptCount val="29"/>
                  <c:pt idx="0">
                    <c:v>0</c:v>
                  </c:pt>
                  <c:pt idx="1">
                    <c:v>2.0573601395054339</c:v>
                  </c:pt>
                  <c:pt idx="2">
                    <c:v>2.3411751403607894</c:v>
                  </c:pt>
                  <c:pt idx="3">
                    <c:v>1.9496809802128308</c:v>
                  </c:pt>
                  <c:pt idx="4">
                    <c:v>0.89174307939054032</c:v>
                  </c:pt>
                  <c:pt idx="5">
                    <c:v>3.1769651442284044</c:v>
                  </c:pt>
                  <c:pt idx="6">
                    <c:v>0.62107828203102489</c:v>
                  </c:pt>
                  <c:pt idx="7">
                    <c:v>5.5148003632169804E-2</c:v>
                  </c:pt>
                  <c:pt idx="8">
                    <c:v>2.8269174836965476</c:v>
                  </c:pt>
                  <c:pt idx="9">
                    <c:v>2.0352808937573919</c:v>
                  </c:pt>
                  <c:pt idx="10">
                    <c:v>0.59141026017621012</c:v>
                  </c:pt>
                  <c:pt idx="11">
                    <c:v>1.7454461343982928</c:v>
                  </c:pt>
                  <c:pt idx="12">
                    <c:v>3.0398256870849849</c:v>
                  </c:pt>
                  <c:pt idx="14">
                    <c:v>3.2478726764563604</c:v>
                  </c:pt>
                  <c:pt idx="15">
                    <c:v>4.027013944286395</c:v>
                  </c:pt>
                  <c:pt idx="16">
                    <c:v>3.1976341292213384</c:v>
                  </c:pt>
                  <c:pt idx="17">
                    <c:v>0.38961713024826694</c:v>
                  </c:pt>
                  <c:pt idx="18">
                    <c:v>2.2726144914804554</c:v>
                  </c:pt>
                  <c:pt idx="19">
                    <c:v>3.1927789269174411</c:v>
                  </c:pt>
                  <c:pt idx="20">
                    <c:v>0.62927902303335959</c:v>
                  </c:pt>
                  <c:pt idx="21">
                    <c:v>0.25695198597986252</c:v>
                  </c:pt>
                  <c:pt idx="22">
                    <c:v>0</c:v>
                  </c:pt>
                  <c:pt idx="23">
                    <c:v>2.7706604092566547</c:v>
                  </c:pt>
                  <c:pt idx="24">
                    <c:v>2.8087194927318251</c:v>
                  </c:pt>
                  <c:pt idx="25">
                    <c:v>0</c:v>
                  </c:pt>
                  <c:pt idx="26">
                    <c:v>0.75004100428389453</c:v>
                  </c:pt>
                  <c:pt idx="27">
                    <c:v>2.3752043845255866</c:v>
                  </c:pt>
                  <c:pt idx="28">
                    <c:v>1.2941973887672598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ii'!$T$23:$T$51</c:f>
              <c:numCache>
                <c:formatCode>0</c:formatCode>
                <c:ptCount val="29"/>
                <c:pt idx="0">
                  <c:v>100</c:v>
                </c:pt>
                <c:pt idx="1">
                  <c:v>94.16926739191301</c:v>
                </c:pt>
                <c:pt idx="2">
                  <c:v>92.087255636749376</c:v>
                </c:pt>
                <c:pt idx="3">
                  <c:v>9.6982289471263083</c:v>
                </c:pt>
                <c:pt idx="4">
                  <c:v>3.0994037369493044</c:v>
                </c:pt>
                <c:pt idx="5">
                  <c:v>19.74757710732931</c:v>
                </c:pt>
                <c:pt idx="6">
                  <c:v>1.4146955805173758</c:v>
                </c:pt>
                <c:pt idx="7">
                  <c:v>6.4993110387134068E-2</c:v>
                </c:pt>
                <c:pt idx="8">
                  <c:v>85.329290924982146</c:v>
                </c:pt>
                <c:pt idx="9">
                  <c:v>9.1918106765140255</c:v>
                </c:pt>
                <c:pt idx="10">
                  <c:v>2.0498626128779089</c:v>
                </c:pt>
                <c:pt idx="11">
                  <c:v>7.4593744582428023</c:v>
                </c:pt>
                <c:pt idx="12">
                  <c:v>80.867991420985703</c:v>
                </c:pt>
                <c:pt idx="14">
                  <c:v>59.479886178785911</c:v>
                </c:pt>
                <c:pt idx="15">
                  <c:v>24.975983039994563</c:v>
                </c:pt>
                <c:pt idx="16">
                  <c:v>31.068589143137764</c:v>
                </c:pt>
                <c:pt idx="17">
                  <c:v>1.2551962809788817</c:v>
                </c:pt>
                <c:pt idx="18">
                  <c:v>13.757835775789367</c:v>
                </c:pt>
                <c:pt idx="19">
                  <c:v>19.671409499149668</c:v>
                </c:pt>
                <c:pt idx="20">
                  <c:v>1.4271333275879288</c:v>
                </c:pt>
                <c:pt idx="21">
                  <c:v>0.50225416761581543</c:v>
                </c:pt>
                <c:pt idx="22">
                  <c:v>0</c:v>
                </c:pt>
                <c:pt idx="23">
                  <c:v>13.282896338206305</c:v>
                </c:pt>
                <c:pt idx="24">
                  <c:v>13.403274250096281</c:v>
                </c:pt>
                <c:pt idx="25">
                  <c:v>0</c:v>
                </c:pt>
                <c:pt idx="26">
                  <c:v>2.7203127802736047</c:v>
                </c:pt>
                <c:pt idx="27">
                  <c:v>10.576853529406808</c:v>
                </c:pt>
                <c:pt idx="28">
                  <c:v>5.7815194396527598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992-9E23-46B31FDCA549}"/>
            </c:ext>
          </c:extLst>
        </c:ser>
        <c:ser>
          <c:idx val="1"/>
          <c:order val="2"/>
          <c:tx>
            <c:strRef>
              <c:f>'Figures ii'!$N$21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ii'!$P$23:$P$51</c:f>
                <c:numCache>
                  <c:formatCode>General</c:formatCode>
                  <c:ptCount val="29"/>
                  <c:pt idx="0">
                    <c:v>4.7386894931642018</c:v>
                  </c:pt>
                  <c:pt idx="1">
                    <c:v>8.2629614163325442</c:v>
                  </c:pt>
                  <c:pt idx="2">
                    <c:v>7.8440132770452919</c:v>
                  </c:pt>
                  <c:pt idx="3">
                    <c:v>4.7650244064736125</c:v>
                  </c:pt>
                  <c:pt idx="4">
                    <c:v>8.5066487549794108</c:v>
                  </c:pt>
                  <c:pt idx="5">
                    <c:v>7.5318762572194657</c:v>
                  </c:pt>
                  <c:pt idx="6">
                    <c:v>0</c:v>
                  </c:pt>
                  <c:pt idx="7">
                    <c:v>0</c:v>
                  </c:pt>
                  <c:pt idx="8">
                    <c:v>9.0924925814763498</c:v>
                  </c:pt>
                  <c:pt idx="9">
                    <c:v>2.998104661715626</c:v>
                  </c:pt>
                  <c:pt idx="10">
                    <c:v>2.7028213431414212</c:v>
                  </c:pt>
                  <c:pt idx="11">
                    <c:v>3.833813180158451</c:v>
                  </c:pt>
                  <c:pt idx="12">
                    <c:v>12.024166795538669</c:v>
                  </c:pt>
                  <c:pt idx="14">
                    <c:v>10.03418739917889</c:v>
                  </c:pt>
                  <c:pt idx="15">
                    <c:v>8.7473609087026691</c:v>
                  </c:pt>
                  <c:pt idx="16">
                    <c:v>4.9342827416939556</c:v>
                  </c:pt>
                  <c:pt idx="17">
                    <c:v>3.1399318138769119</c:v>
                  </c:pt>
                  <c:pt idx="18">
                    <c:v>7.884008271457482</c:v>
                  </c:pt>
                  <c:pt idx="19">
                    <c:v>5.0981146178644359</c:v>
                  </c:pt>
                  <c:pt idx="20">
                    <c:v>0.84933500383235772</c:v>
                  </c:pt>
                  <c:pt idx="21">
                    <c:v>0</c:v>
                  </c:pt>
                  <c:pt idx="22">
                    <c:v>0</c:v>
                  </c:pt>
                  <c:pt idx="23">
                    <c:v>7.1759347311364081</c:v>
                  </c:pt>
                  <c:pt idx="24">
                    <c:v>7.1732038920971064</c:v>
                  </c:pt>
                  <c:pt idx="25">
                    <c:v>0</c:v>
                  </c:pt>
                  <c:pt idx="26">
                    <c:v>3.8767642801619484</c:v>
                  </c:pt>
                  <c:pt idx="27">
                    <c:v>7.1848332169551554</c:v>
                  </c:pt>
                  <c:pt idx="28">
                    <c:v>6.3457809361198336</c:v>
                  </c:pt>
                </c:numCache>
              </c:numRef>
            </c:plus>
            <c:minus>
              <c:numRef>
                <c:f>'Figures ii'!$O$23:$O$51</c:f>
                <c:numCache>
                  <c:formatCode>General</c:formatCode>
                  <c:ptCount val="29"/>
                  <c:pt idx="0">
                    <c:v>6.091838689922497</c:v>
                  </c:pt>
                  <c:pt idx="1">
                    <c:v>9.429545169963518</c:v>
                  </c:pt>
                  <c:pt idx="2">
                    <c:v>8.7800338784822713</c:v>
                  </c:pt>
                  <c:pt idx="3">
                    <c:v>2.2012471651383718</c:v>
                  </c:pt>
                  <c:pt idx="4">
                    <c:v>2.5931495190595291</c:v>
                  </c:pt>
                  <c:pt idx="5">
                    <c:v>5.1745880461677984</c:v>
                  </c:pt>
                  <c:pt idx="6">
                    <c:v>0</c:v>
                  </c:pt>
                  <c:pt idx="7">
                    <c:v>0</c:v>
                  </c:pt>
                  <c:pt idx="8">
                    <c:v>10.589808115487486</c:v>
                  </c:pt>
                  <c:pt idx="9">
                    <c:v>2.639437099934467</c:v>
                  </c:pt>
                  <c:pt idx="10">
                    <c:v>1.8564187328516444</c:v>
                  </c:pt>
                  <c:pt idx="11">
                    <c:v>3.0612628912129658</c:v>
                  </c:pt>
                  <c:pt idx="12">
                    <c:v>11.974502567818909</c:v>
                  </c:pt>
                  <c:pt idx="14">
                    <c:v>9.3631627995132476</c:v>
                  </c:pt>
                  <c:pt idx="15">
                    <c:v>5.8565617489233421</c:v>
                  </c:pt>
                  <c:pt idx="16">
                    <c:v>5.000192577540453</c:v>
                  </c:pt>
                  <c:pt idx="17">
                    <c:v>1.6626384778594823</c:v>
                  </c:pt>
                  <c:pt idx="18">
                    <c:v>7.2458523762507312</c:v>
                  </c:pt>
                  <c:pt idx="19">
                    <c:v>4.4794782906932724</c:v>
                  </c:pt>
                  <c:pt idx="20">
                    <c:v>0.18829374902748802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8.0266327445180821</c:v>
                  </c:pt>
                  <c:pt idx="24">
                    <c:v>8.0275871533913161</c:v>
                  </c:pt>
                  <c:pt idx="25">
                    <c:v>0</c:v>
                  </c:pt>
                  <c:pt idx="26">
                    <c:v>3.1914600846826744</c:v>
                  </c:pt>
                  <c:pt idx="27">
                    <c:v>7.5095302225398655</c:v>
                  </c:pt>
                  <c:pt idx="28">
                    <c:v>5.3550639046234245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ii'!$N$23:$N$51</c:f>
              <c:numCache>
                <c:formatCode>0</c:formatCode>
                <c:ptCount val="29"/>
                <c:pt idx="0">
                  <c:v>83.027533392827721</c:v>
                </c:pt>
                <c:pt idx="1">
                  <c:v>66.642060344378152</c:v>
                </c:pt>
                <c:pt idx="2">
                  <c:v>65.381070462354657</c:v>
                </c:pt>
                <c:pt idx="3">
                  <c:v>3.9241254906177829</c:v>
                </c:pt>
                <c:pt idx="4">
                  <c:v>3.5913238582233498</c:v>
                </c:pt>
                <c:pt idx="5">
                  <c:v>13.870870274084638</c:v>
                </c:pt>
                <c:pt idx="6">
                  <c:v>0</c:v>
                </c:pt>
                <c:pt idx="7">
                  <c:v>0</c:v>
                </c:pt>
                <c:pt idx="8">
                  <c:v>67.150921404220227</c:v>
                </c:pt>
                <c:pt idx="9">
                  <c:v>17.411639564835014</c:v>
                </c:pt>
                <c:pt idx="10">
                  <c:v>5.5779119197199734</c:v>
                </c:pt>
                <c:pt idx="11">
                  <c:v>12.934721531745311</c:v>
                </c:pt>
                <c:pt idx="12">
                  <c:v>49.568869313805536</c:v>
                </c:pt>
                <c:pt idx="14">
                  <c:v>41.340031875654972</c:v>
                </c:pt>
                <c:pt idx="15">
                  <c:v>14.673902475623668</c:v>
                </c:pt>
                <c:pt idx="16">
                  <c:v>53.32449169355624</c:v>
                </c:pt>
                <c:pt idx="17">
                  <c:v>3.4091487644805984</c:v>
                </c:pt>
                <c:pt idx="18">
                  <c:v>36.982759416268642</c:v>
                </c:pt>
                <c:pt idx="19">
                  <c:v>24.764194445189354</c:v>
                </c:pt>
                <c:pt idx="20">
                  <c:v>0.24134283734686202</c:v>
                </c:pt>
                <c:pt idx="21">
                  <c:v>0</c:v>
                </c:pt>
                <c:pt idx="22">
                  <c:v>0</c:v>
                </c:pt>
                <c:pt idx="23">
                  <c:v>66.46082671784913</c:v>
                </c:pt>
                <c:pt idx="24">
                  <c:v>66.5215941329662</c:v>
                </c:pt>
                <c:pt idx="25">
                  <c:v>0</c:v>
                </c:pt>
                <c:pt idx="26">
                  <c:v>14.894418303639748</c:v>
                </c:pt>
                <c:pt idx="27">
                  <c:v>57.359470191068638</c:v>
                </c:pt>
                <c:pt idx="28">
                  <c:v>23.666138941424546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0-4992-9E23-46B31FDCA549}"/>
            </c:ext>
          </c:extLst>
        </c:ser>
        <c:ser>
          <c:idx val="4"/>
          <c:order val="3"/>
          <c:tx>
            <c:strRef>
              <c:f>'Figures ii'!$W$21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ii'!$Y$23:$Y$51</c:f>
                <c:numCache>
                  <c:formatCode>General</c:formatCode>
                  <c:ptCount val="29"/>
                  <c:pt idx="0">
                    <c:v>1.5906685554495823</c:v>
                  </c:pt>
                  <c:pt idx="1">
                    <c:v>2.6247466856737134</c:v>
                  </c:pt>
                  <c:pt idx="2">
                    <c:v>2.6895998627770439</c:v>
                  </c:pt>
                  <c:pt idx="3">
                    <c:v>4.0620360360462193</c:v>
                  </c:pt>
                  <c:pt idx="4">
                    <c:v>1.2729094590412982</c:v>
                  </c:pt>
                  <c:pt idx="5">
                    <c:v>5.8851411681307653</c:v>
                  </c:pt>
                  <c:pt idx="6">
                    <c:v>0.83448313465162571</c:v>
                  </c:pt>
                  <c:pt idx="7">
                    <c:v>1.0185482091716773</c:v>
                  </c:pt>
                  <c:pt idx="8">
                    <c:v>2.1265595390968031</c:v>
                  </c:pt>
                  <c:pt idx="9">
                    <c:v>2.921106120850947</c:v>
                  </c:pt>
                  <c:pt idx="10">
                    <c:v>1.6104776461292438</c:v>
                  </c:pt>
                  <c:pt idx="11">
                    <c:v>3.1360756081335666</c:v>
                  </c:pt>
                  <c:pt idx="12">
                    <c:v>3.4035503856375442</c:v>
                  </c:pt>
                  <c:pt idx="14">
                    <c:v>5.6164989090066229</c:v>
                  </c:pt>
                  <c:pt idx="15">
                    <c:v>6.9042042508583599</c:v>
                  </c:pt>
                  <c:pt idx="16">
                    <c:v>4.5132552418247371</c:v>
                  </c:pt>
                  <c:pt idx="17">
                    <c:v>1.4608460649502275</c:v>
                  </c:pt>
                  <c:pt idx="18">
                    <c:v>3.6728978222710715</c:v>
                  </c:pt>
                  <c:pt idx="19">
                    <c:v>4.4201785340512743</c:v>
                  </c:pt>
                  <c:pt idx="20">
                    <c:v>1.138858801578932</c:v>
                  </c:pt>
                  <c:pt idx="21">
                    <c:v>0</c:v>
                  </c:pt>
                  <c:pt idx="22">
                    <c:v>0</c:v>
                  </c:pt>
                  <c:pt idx="23">
                    <c:v>8.3912187113774621</c:v>
                  </c:pt>
                  <c:pt idx="24">
                    <c:v>8.3912187113774763</c:v>
                  </c:pt>
                  <c:pt idx="25">
                    <c:v>0</c:v>
                  </c:pt>
                  <c:pt idx="26">
                    <c:v>2.1000065358752256</c:v>
                  </c:pt>
                  <c:pt idx="27">
                    <c:v>8.9940090513640243</c:v>
                  </c:pt>
                  <c:pt idx="28">
                    <c:v>4.7595881404902585</c:v>
                  </c:pt>
                </c:numCache>
              </c:numRef>
            </c:plus>
            <c:minus>
              <c:numRef>
                <c:f>'Figures ii'!$X$23:$X$51</c:f>
                <c:numCache>
                  <c:formatCode>General</c:formatCode>
                  <c:ptCount val="29"/>
                  <c:pt idx="0">
                    <c:v>1.8814878624278748</c:v>
                  </c:pt>
                  <c:pt idx="1">
                    <c:v>3.0373625146052206</c:v>
                  </c:pt>
                  <c:pt idx="2">
                    <c:v>3.1184660231420764</c:v>
                  </c:pt>
                  <c:pt idx="3">
                    <c:v>3.0100837183201898</c:v>
                  </c:pt>
                  <c:pt idx="4">
                    <c:v>0.90959522471835141</c:v>
                  </c:pt>
                  <c:pt idx="5">
                    <c:v>5.112197449031715</c:v>
                  </c:pt>
                  <c:pt idx="6">
                    <c:v>0.44248318134482073</c:v>
                  </c:pt>
                  <c:pt idx="7">
                    <c:v>0.30438585970839654</c:v>
                  </c:pt>
                  <c:pt idx="8">
                    <c:v>2.4452322127184232</c:v>
                  </c:pt>
                  <c:pt idx="9">
                    <c:v>2.6864715139470547</c:v>
                  </c:pt>
                  <c:pt idx="10">
                    <c:v>1.4164187846991858</c:v>
                  </c:pt>
                  <c:pt idx="11">
                    <c:v>2.6837103064352625</c:v>
                  </c:pt>
                  <c:pt idx="12">
                    <c:v>3.7510977768470184</c:v>
                  </c:pt>
                  <c:pt idx="14">
                    <c:v>5.7898658407595534</c:v>
                  </c:pt>
                  <c:pt idx="15">
                    <c:v>6.0599189487402292</c:v>
                  </c:pt>
                  <c:pt idx="16">
                    <c:v>4.5117659167307167</c:v>
                  </c:pt>
                  <c:pt idx="17">
                    <c:v>1.1031500543797881</c:v>
                  </c:pt>
                  <c:pt idx="18">
                    <c:v>3.3755165403640248</c:v>
                  </c:pt>
                  <c:pt idx="19">
                    <c:v>4.099457902150256</c:v>
                  </c:pt>
                  <c:pt idx="20">
                    <c:v>0.66458276398046712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9.468773237342063</c:v>
                  </c:pt>
                  <c:pt idx="24">
                    <c:v>9.4687732373420772</c:v>
                  </c:pt>
                  <c:pt idx="25">
                    <c:v>0</c:v>
                  </c:pt>
                  <c:pt idx="26">
                    <c:v>1.8713054818227057</c:v>
                  </c:pt>
                  <c:pt idx="27">
                    <c:v>9.4734115444087408</c:v>
                  </c:pt>
                  <c:pt idx="28">
                    <c:v>4.383763508217946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ii'!$W$23:$W$51</c:f>
              <c:numCache>
                <c:formatCode>0</c:formatCode>
                <c:ptCount val="29"/>
                <c:pt idx="0">
                  <c:v>90.757056717172802</c:v>
                </c:pt>
                <c:pt idx="1">
                  <c:v>84.281938277157266</c:v>
                </c:pt>
                <c:pt idx="2">
                  <c:v>84.131563749550551</c:v>
                </c:pt>
                <c:pt idx="3">
                  <c:v>10.289998819829565</c:v>
                </c:pt>
                <c:pt idx="4">
                  <c:v>3.0854041410907187</c:v>
                </c:pt>
                <c:pt idx="5">
                  <c:v>25.559329858432989</c:v>
                </c:pt>
                <c:pt idx="6">
                  <c:v>0.93307908071466672</c:v>
                </c:pt>
                <c:pt idx="7">
                  <c:v>0.43223475798857913</c:v>
                </c:pt>
                <c:pt idx="8">
                  <c:v>86.277775083843807</c:v>
                </c:pt>
                <c:pt idx="9">
                  <c:v>23.290681109566798</c:v>
                </c:pt>
                <c:pt idx="10">
                  <c:v>10.391580185120189</c:v>
                </c:pt>
                <c:pt idx="11">
                  <c:v>15.255805984093239</c:v>
                </c:pt>
                <c:pt idx="12">
                  <c:v>75.309139493233729</c:v>
                </c:pt>
                <c:pt idx="14">
                  <c:v>56.549754856966835</c:v>
                </c:pt>
                <c:pt idx="15">
                  <c:v>29.158407394261875</c:v>
                </c:pt>
                <c:pt idx="16">
                  <c:v>49.908575706324037</c:v>
                </c:pt>
                <c:pt idx="17">
                  <c:v>4.3027447067698281</c:v>
                </c:pt>
                <c:pt idx="18">
                  <c:v>26.589768918049955</c:v>
                </c:pt>
                <c:pt idx="19">
                  <c:v>31.052701275721674</c:v>
                </c:pt>
                <c:pt idx="20">
                  <c:v>1.5703738329417756</c:v>
                </c:pt>
                <c:pt idx="21">
                  <c:v>0</c:v>
                </c:pt>
                <c:pt idx="22">
                  <c:v>0</c:v>
                </c:pt>
                <c:pt idx="23">
                  <c:v>65.353831500729754</c:v>
                </c:pt>
                <c:pt idx="24">
                  <c:v>65.353831500729754</c:v>
                </c:pt>
                <c:pt idx="25">
                  <c:v>0</c:v>
                </c:pt>
                <c:pt idx="26">
                  <c:v>14.312775592934754</c:v>
                </c:pt>
                <c:pt idx="27">
                  <c:v>56.899250840204552</c:v>
                </c:pt>
                <c:pt idx="28">
                  <c:v>30.803470605918399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0-4992-9E23-46B31FDCA549}"/>
            </c:ext>
          </c:extLst>
        </c:ser>
        <c:ser>
          <c:idx val="2"/>
          <c:order val="4"/>
          <c:tx>
            <c:strRef>
              <c:f>'Figures ii'!$Q$21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ii'!$S$23:$S$51</c:f>
                <c:numCache>
                  <c:formatCode>General</c:formatCode>
                  <c:ptCount val="29"/>
                  <c:pt idx="0">
                    <c:v>6.1790581058483554</c:v>
                  </c:pt>
                  <c:pt idx="1">
                    <c:v>7.707912745944185</c:v>
                  </c:pt>
                  <c:pt idx="2">
                    <c:v>7.761205453699958</c:v>
                  </c:pt>
                  <c:pt idx="3">
                    <c:v>7.8187515442535638</c:v>
                  </c:pt>
                  <c:pt idx="4">
                    <c:v>4.8661125208313178</c:v>
                  </c:pt>
                  <c:pt idx="5">
                    <c:v>7.9541361249287448</c:v>
                  </c:pt>
                  <c:pt idx="6">
                    <c:v>5.6973838839116189</c:v>
                  </c:pt>
                  <c:pt idx="7">
                    <c:v>0</c:v>
                  </c:pt>
                  <c:pt idx="8">
                    <c:v>7.5457085278004286</c:v>
                  </c:pt>
                  <c:pt idx="9">
                    <c:v>2.6313993220839311</c:v>
                  </c:pt>
                  <c:pt idx="10">
                    <c:v>5.9719612372083581</c:v>
                  </c:pt>
                  <c:pt idx="11">
                    <c:v>5.3753093621190757</c:v>
                  </c:pt>
                  <c:pt idx="12">
                    <c:v>7.2709185308921889</c:v>
                  </c:pt>
                  <c:pt idx="14">
                    <c:v>4.7028150952585719</c:v>
                  </c:pt>
                  <c:pt idx="15">
                    <c:v>7.5785715713231347</c:v>
                  </c:pt>
                  <c:pt idx="16">
                    <c:v>6.4591377470729796</c:v>
                  </c:pt>
                  <c:pt idx="17">
                    <c:v>2.385802701769896</c:v>
                  </c:pt>
                  <c:pt idx="18">
                    <c:v>8.3981078321716112</c:v>
                  </c:pt>
                  <c:pt idx="19">
                    <c:v>4.8010891927394539</c:v>
                  </c:pt>
                  <c:pt idx="20">
                    <c:v>6.5441078812207376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9.4485756547035979</c:v>
                  </c:pt>
                  <c:pt idx="24">
                    <c:v>9.4485756547035979</c:v>
                  </c:pt>
                  <c:pt idx="25">
                    <c:v>0</c:v>
                  </c:pt>
                  <c:pt idx="26">
                    <c:v>5.2864295315431082</c:v>
                  </c:pt>
                  <c:pt idx="27">
                    <c:v>8.9282764172601148</c:v>
                  </c:pt>
                  <c:pt idx="28">
                    <c:v>4.6346289460093804</c:v>
                  </c:pt>
                </c:numCache>
              </c:numRef>
            </c:plus>
            <c:minus>
              <c:numRef>
                <c:f>'Figures ii'!$R$23:$R$51</c:f>
                <c:numCache>
                  <c:formatCode>General</c:formatCode>
                  <c:ptCount val="29"/>
                  <c:pt idx="0">
                    <c:v>13.546481429589235</c:v>
                  </c:pt>
                  <c:pt idx="1">
                    <c:v>15.196817530339786</c:v>
                  </c:pt>
                  <c:pt idx="2">
                    <c:v>15.271300838602897</c:v>
                  </c:pt>
                  <c:pt idx="3">
                    <c:v>5.3254642632450988</c:v>
                  </c:pt>
                  <c:pt idx="4">
                    <c:v>2.1828345382377048</c:v>
                  </c:pt>
                  <c:pt idx="5">
                    <c:v>6.5786304528816792</c:v>
                  </c:pt>
                  <c:pt idx="6">
                    <c:v>1.2299772136477842</c:v>
                  </c:pt>
                  <c:pt idx="7">
                    <c:v>0</c:v>
                  </c:pt>
                  <c:pt idx="8">
                    <c:v>11.860323886563663</c:v>
                  </c:pt>
                  <c:pt idx="9">
                    <c:v>1.8496610215247715</c:v>
                  </c:pt>
                  <c:pt idx="10">
                    <c:v>1.4412144140136012</c:v>
                  </c:pt>
                  <c:pt idx="11">
                    <c:v>2.341335297151879</c:v>
                  </c:pt>
                  <c:pt idx="12">
                    <c:v>9.9462663956093138</c:v>
                  </c:pt>
                  <c:pt idx="14">
                    <c:v>5.0118220467008001</c:v>
                  </c:pt>
                  <c:pt idx="15">
                    <c:v>6.6283835258022954</c:v>
                  </c:pt>
                  <c:pt idx="16">
                    <c:v>6.2326611944900776</c:v>
                  </c:pt>
                  <c:pt idx="17">
                    <c:v>0.32115267077240939</c:v>
                  </c:pt>
                  <c:pt idx="18">
                    <c:v>6.9902948928047479</c:v>
                  </c:pt>
                  <c:pt idx="19">
                    <c:v>4.4690473091008727</c:v>
                  </c:pt>
                  <c:pt idx="20">
                    <c:v>2.1720265243178019</c:v>
                  </c:pt>
                  <c:pt idx="21">
                    <c:v>0</c:v>
                  </c:pt>
                  <c:pt idx="22">
                    <c:v>0</c:v>
                  </c:pt>
                  <c:pt idx="23">
                    <c:v>4.1900089951173705</c:v>
                  </c:pt>
                  <c:pt idx="24">
                    <c:v>4.1900089951173705</c:v>
                  </c:pt>
                  <c:pt idx="25">
                    <c:v>0</c:v>
                  </c:pt>
                  <c:pt idx="26">
                    <c:v>1.188604453434057</c:v>
                  </c:pt>
                  <c:pt idx="27">
                    <c:v>3.9537877169575597</c:v>
                  </c:pt>
                  <c:pt idx="28">
                    <c:v>1.6464723359037634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ii'!$J$23:$J$50</c:f>
              <c:strCache>
                <c:ptCount val="28"/>
                <c:pt idx="0">
                  <c:v>Any antimalarial</c:v>
                </c:pt>
                <c:pt idx="1">
                  <c:v>ACT</c:v>
                </c:pt>
                <c:pt idx="2">
                  <c:v>AL</c:v>
                </c:pt>
                <c:pt idx="3">
                  <c:v>ASAQ</c:v>
                </c:pt>
                <c:pt idx="4">
                  <c:v>APPQ</c:v>
                </c:pt>
                <c:pt idx="5">
                  <c:v>DHAPPQ</c:v>
                </c:pt>
                <c:pt idx="6">
                  <c:v>ARPPQ</c:v>
                </c:pt>
                <c:pt idx="7">
                  <c:v>any other ACT</c:v>
                </c:pt>
                <c:pt idx="8">
                  <c:v>Nationally regd ACT</c:v>
                </c:pt>
                <c:pt idx="9">
                  <c:v>QAACT</c:v>
                </c:pt>
                <c:pt idx="10">
                  <c:v>ACT: WHO PQ &amp; NAT</c:v>
                </c:pt>
                <c:pt idx="11">
                  <c:v>ACT: WHO PQ, not NAT</c:v>
                </c:pt>
                <c:pt idx="12">
                  <c:v>ACT: NAT, not WHO PQ</c:v>
                </c:pt>
                <c:pt idx="13">
                  <c:v>ACT: not WHO PQ or NAT</c:v>
                </c:pt>
                <c:pt idx="14">
                  <c:v>Stocks 2 or more ACTs</c:v>
                </c:pt>
                <c:pt idx="15">
                  <c:v>Non-artemisinin therapy</c:v>
                </c:pt>
                <c:pt idx="16">
                  <c:v>Oral QN</c:v>
                </c:pt>
                <c:pt idx="17">
                  <c:v>CQ - packaged alone</c:v>
                </c:pt>
                <c:pt idx="18">
                  <c:v>SP</c:v>
                </c:pt>
                <c:pt idx="19">
                  <c:v>SPAQ</c:v>
                </c:pt>
                <c:pt idx="20">
                  <c:v>Other non-artemisinins</c:v>
                </c:pt>
                <c:pt idx="21">
                  <c:v>Oral artemisinin monotherapy</c:v>
                </c:pt>
                <c:pt idx="22">
                  <c:v>Non-oral art. monotherapy</c:v>
                </c:pt>
                <c:pt idx="23">
                  <c:v>Severe malaria treatment</c:v>
                </c:pt>
                <c:pt idx="24">
                  <c:v>Rectal artesunate</c:v>
                </c:pt>
                <c:pt idx="25">
                  <c:v>Injectable artesunate</c:v>
                </c:pt>
                <c:pt idx="26">
                  <c:v>Injectable artemether</c:v>
                </c:pt>
                <c:pt idx="27">
                  <c:v>injAE</c:v>
                </c:pt>
              </c:strCache>
            </c:strRef>
          </c:cat>
          <c:val>
            <c:numRef>
              <c:f>'Figures ii'!$Q$23:$Q$51</c:f>
              <c:numCache>
                <c:formatCode>0</c:formatCode>
                <c:ptCount val="29"/>
                <c:pt idx="0">
                  <c:v>89.913142160389981</c:v>
                </c:pt>
                <c:pt idx="1">
                  <c:v>86.748153215814483</c:v>
                </c:pt>
                <c:pt idx="2">
                  <c:v>86.649646883245737</c:v>
                </c:pt>
                <c:pt idx="3">
                  <c:v>13.984982038505988</c:v>
                </c:pt>
                <c:pt idx="4">
                  <c:v>3.802103360409137</c:v>
                </c:pt>
                <c:pt idx="5">
                  <c:v>25.215399912603914</c:v>
                </c:pt>
                <c:pt idx="6">
                  <c:v>1.5440179583854077</c:v>
                </c:pt>
                <c:pt idx="7">
                  <c:v>0</c:v>
                </c:pt>
                <c:pt idx="8">
                  <c:v>83.389490414491831</c:v>
                </c:pt>
                <c:pt idx="9">
                  <c:v>5.8399657762208843</c:v>
                </c:pt>
                <c:pt idx="10">
                  <c:v>1.8635855298207338</c:v>
                </c:pt>
                <c:pt idx="11">
                  <c:v>3.9763802464001512</c:v>
                </c:pt>
                <c:pt idx="12">
                  <c:v>79.807798471567352</c:v>
                </c:pt>
                <c:pt idx="14">
                  <c:v>64.927299726514804</c:v>
                </c:pt>
                <c:pt idx="15">
                  <c:v>30.100826388924094</c:v>
                </c:pt>
                <c:pt idx="16">
                  <c:v>43.101748971821905</c:v>
                </c:pt>
                <c:pt idx="17">
                  <c:v>0.36973021420073543</c:v>
                </c:pt>
                <c:pt idx="18">
                  <c:v>26.593101247010736</c:v>
                </c:pt>
                <c:pt idx="19">
                  <c:v>32.914612715769856</c:v>
                </c:pt>
                <c:pt idx="20">
                  <c:v>3.1454940513667875</c:v>
                </c:pt>
                <c:pt idx="21">
                  <c:v>0</c:v>
                </c:pt>
                <c:pt idx="22">
                  <c:v>0</c:v>
                </c:pt>
                <c:pt idx="23">
                  <c:v>6.9649739853756412</c:v>
                </c:pt>
                <c:pt idx="24">
                  <c:v>6.9649739853756412</c:v>
                </c:pt>
                <c:pt idx="25">
                  <c:v>0</c:v>
                </c:pt>
                <c:pt idx="26">
                  <c:v>1.5098613134452235</c:v>
                </c:pt>
                <c:pt idx="27">
                  <c:v>6.5952437711749061</c:v>
                </c:pt>
                <c:pt idx="28">
                  <c:v>2.4885072981474998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0-4992-9E23-46B31FDCA549}"/>
            </c:ext>
          </c:extLst>
        </c:ser>
        <c:ser>
          <c:idx val="5"/>
          <c:order val="5"/>
          <c:tx>
            <c:strRef>
              <c:f>'Figures ii'!$Z$21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ii'!$AB$23:$AB$51</c:f>
                <c:numCache>
                  <c:formatCode>General</c:formatCode>
                  <c:ptCount val="29"/>
                  <c:pt idx="0">
                    <c:v>2.4293682087274107</c:v>
                  </c:pt>
                  <c:pt idx="1">
                    <c:v>2.6919726034274447</c:v>
                  </c:pt>
                  <c:pt idx="2">
                    <c:v>2.7699114312595157</c:v>
                  </c:pt>
                  <c:pt idx="3">
                    <c:v>9.7218074668267569</c:v>
                  </c:pt>
                  <c:pt idx="4">
                    <c:v>4.9180705605672443</c:v>
                  </c:pt>
                  <c:pt idx="5">
                    <c:v>8.4720733760723093</c:v>
                  </c:pt>
                  <c:pt idx="6">
                    <c:v>1.9481420541075676</c:v>
                  </c:pt>
                  <c:pt idx="7">
                    <c:v>0.49911916098667314</c:v>
                  </c:pt>
                  <c:pt idx="8">
                    <c:v>2.8564178949434194</c:v>
                  </c:pt>
                  <c:pt idx="9">
                    <c:v>7.2107084720426631</c:v>
                  </c:pt>
                  <c:pt idx="10">
                    <c:v>2.4072594256586939</c:v>
                  </c:pt>
                  <c:pt idx="11">
                    <c:v>7.4929467490048758</c:v>
                  </c:pt>
                  <c:pt idx="12">
                    <c:v>3.4004112395094523</c:v>
                  </c:pt>
                  <c:pt idx="14">
                    <c:v>7.2058883543775636</c:v>
                  </c:pt>
                  <c:pt idx="15">
                    <c:v>10.11417639923534</c:v>
                  </c:pt>
                  <c:pt idx="16">
                    <c:v>4.6475529710510557</c:v>
                  </c:pt>
                  <c:pt idx="17">
                    <c:v>1.5731115839851764</c:v>
                  </c:pt>
                  <c:pt idx="18">
                    <c:v>5.6161171923991091</c:v>
                  </c:pt>
                  <c:pt idx="19">
                    <c:v>3.9866955909619612</c:v>
                  </c:pt>
                  <c:pt idx="20">
                    <c:v>1.9552233561058414</c:v>
                  </c:pt>
                  <c:pt idx="21">
                    <c:v>0.46563086129224779</c:v>
                  </c:pt>
                  <c:pt idx="22">
                    <c:v>0</c:v>
                  </c:pt>
                  <c:pt idx="23">
                    <c:v>4.8189023155209583</c:v>
                  </c:pt>
                  <c:pt idx="24">
                    <c:v>4.8994852526188488</c:v>
                  </c:pt>
                  <c:pt idx="25">
                    <c:v>0</c:v>
                  </c:pt>
                  <c:pt idx="26">
                    <c:v>2.5614680959767702</c:v>
                  </c:pt>
                  <c:pt idx="27">
                    <c:v>3.9525729011440696</c:v>
                  </c:pt>
                  <c:pt idx="28">
                    <c:v>2.9203857161440903</c:v>
                  </c:pt>
                </c:numCache>
              </c:numRef>
            </c:plus>
            <c:minus>
              <c:numRef>
                <c:f>'Figures ii'!$AA$23:$AA$51</c:f>
                <c:numCache>
                  <c:formatCode>General</c:formatCode>
                  <c:ptCount val="29"/>
                  <c:pt idx="0">
                    <c:v>2.9396697637339884</c:v>
                  </c:pt>
                  <c:pt idx="1">
                    <c:v>3.1701767247047883</c:v>
                  </c:pt>
                  <c:pt idx="2">
                    <c:v>3.269715019063554</c:v>
                  </c:pt>
                  <c:pt idx="3">
                    <c:v>7.4127541251401095</c:v>
                  </c:pt>
                  <c:pt idx="4">
                    <c:v>3.2495820787440985</c:v>
                  </c:pt>
                  <c:pt idx="5">
                    <c:v>7.2592605239735697</c:v>
                  </c:pt>
                  <c:pt idx="6">
                    <c:v>1.135679860949478</c:v>
                  </c:pt>
                  <c:pt idx="7">
                    <c:v>0.11023388022264635</c:v>
                  </c:pt>
                  <c:pt idx="8">
                    <c:v>3.2701943464364973</c:v>
                  </c:pt>
                  <c:pt idx="9">
                    <c:v>5.0872300102140731</c:v>
                  </c:pt>
                  <c:pt idx="10">
                    <c:v>0.93582745650687948</c:v>
                  </c:pt>
                  <c:pt idx="11">
                    <c:v>5.1640349741921945</c:v>
                  </c:pt>
                  <c:pt idx="12">
                    <c:v>3.9112665432238884</c:v>
                  </c:pt>
                  <c:pt idx="14">
                    <c:v>8.2746838035759822</c:v>
                  </c:pt>
                  <c:pt idx="15">
                    <c:v>9.0682982859301582</c:v>
                  </c:pt>
                  <c:pt idx="16">
                    <c:v>4.3991732546736877</c:v>
                  </c:pt>
                  <c:pt idx="17">
                    <c:v>0.66559751375356391</c:v>
                  </c:pt>
                  <c:pt idx="18">
                    <c:v>4.3877918983701498</c:v>
                  </c:pt>
                  <c:pt idx="19">
                    <c:v>3.6718629617708807</c:v>
                  </c:pt>
                  <c:pt idx="20">
                    <c:v>0.94295831214939496</c:v>
                  </c:pt>
                  <c:pt idx="21">
                    <c:v>6.5961061969291926E-2</c:v>
                  </c:pt>
                  <c:pt idx="22">
                    <c:v>0</c:v>
                  </c:pt>
                  <c:pt idx="23">
                    <c:v>3.3640670377203508</c:v>
                  </c:pt>
                  <c:pt idx="24">
                    <c:v>3.4149777919813422</c:v>
                  </c:pt>
                  <c:pt idx="25">
                    <c:v>0</c:v>
                  </c:pt>
                  <c:pt idx="26">
                    <c:v>1.4900903597390673</c:v>
                  </c:pt>
                  <c:pt idx="27">
                    <c:v>2.6970464066289637</c:v>
                  </c:pt>
                  <c:pt idx="28">
                    <c:v>1.794510370665019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ii'!$Z$23:$Z$51</c:f>
              <c:numCache>
                <c:formatCode>0</c:formatCode>
                <c:ptCount val="29"/>
                <c:pt idx="0">
                  <c:v>87.926858094301025</c:v>
                </c:pt>
                <c:pt idx="1">
                  <c:v>85.243358536119047</c:v>
                </c:pt>
                <c:pt idx="2">
                  <c:v>85.061585965737393</c:v>
                </c:pt>
                <c:pt idx="3">
                  <c:v>22.268770143311308</c:v>
                </c:pt>
                <c:pt idx="4">
                  <c:v>8.6693177564279438</c:v>
                </c:pt>
                <c:pt idx="5">
                  <c:v>29.495327882471607</c:v>
                </c:pt>
                <c:pt idx="6">
                  <c:v>2.6490602457348227</c:v>
                </c:pt>
                <c:pt idx="7">
                  <c:v>0.14128073782143785</c:v>
                </c:pt>
                <c:pt idx="8">
                  <c:v>82.285046069178307</c:v>
                </c:pt>
                <c:pt idx="9">
                  <c:v>14.374675384374596</c:v>
                </c:pt>
                <c:pt idx="10">
                  <c:v>1.5075771608656494</c:v>
                </c:pt>
                <c:pt idx="11">
                  <c:v>13.926385144553713</c:v>
                </c:pt>
                <c:pt idx="12">
                  <c:v>80.337381087764186</c:v>
                </c:pt>
                <c:pt idx="14">
                  <c:v>69.127175421276917</c:v>
                </c:pt>
                <c:pt idx="15">
                  <c:v>36.747435338336686</c:v>
                </c:pt>
                <c:pt idx="16">
                  <c:v>36.004265370666886</c:v>
                </c:pt>
                <c:pt idx="17">
                  <c:v>1.1404563135812389</c:v>
                </c:pt>
                <c:pt idx="18">
                  <c:v>16.18713730613965</c:v>
                </c:pt>
                <c:pt idx="19">
                  <c:v>28.218197063719114</c:v>
                </c:pt>
                <c:pt idx="20">
                  <c:v>1.7881927680564247</c:v>
                </c:pt>
                <c:pt idx="21">
                  <c:v>7.6788147846403254E-2</c:v>
                </c:pt>
                <c:pt idx="22">
                  <c:v>0</c:v>
                </c:pt>
                <c:pt idx="23">
                  <c:v>9.916317403410849</c:v>
                </c:pt>
                <c:pt idx="24">
                  <c:v>10.01625463959776</c:v>
                </c:pt>
                <c:pt idx="25">
                  <c:v>0</c:v>
                </c:pt>
                <c:pt idx="26">
                  <c:v>3.4357775822432339</c:v>
                </c:pt>
                <c:pt idx="27">
                  <c:v>7.7748863588621777</c:v>
                </c:pt>
                <c:pt idx="28">
                  <c:v>4.4385457644279009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0-4992-9E23-46B31FDC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ii'!$K$21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ii'!$M$24:$M$51</c15:sqref>
                    </c15:fullRef>
                  </c:ext>
                </c:extLst>
                <c:f>'Figures ii'!$M$24:$M$25</c:f>
                <c:numCache>
                  <c:formatCode>General</c:formatCode>
                  <c:ptCount val="2"/>
                  <c:pt idx="0">
                    <c:v>3.2626500583173765</c:v>
                  </c:pt>
                  <c:pt idx="1">
                    <c:v>3.3407901751468074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ii'!$L$24:$L$51</c15:sqref>
                    </c15:fullRef>
                  </c:ext>
                </c:extLst>
                <c:f>'Figures ii'!$L$24:$L$25</c:f>
                <c:numCache>
                  <c:formatCode>General</c:formatCode>
                  <c:ptCount val="2"/>
                  <c:pt idx="0">
                    <c:v>4.0253957501201398</c:v>
                  </c:pt>
                  <c:pt idx="1">
                    <c:v>4.0304733996353548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ii'!$K$23:$K$50</c15:sqref>
                  </c15:fullRef>
                </c:ext>
              </c:extLst>
              <c:f>'Figures ii'!$K$23:$K$24</c:f>
              <c:numCache>
                <c:formatCode>0</c:formatCode>
                <c:ptCount val="2"/>
                <c:pt idx="0">
                  <c:v>100</c:v>
                </c:pt>
                <c:pt idx="1">
                  <c:v>85.663117114868527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58F-A438-AA8F6933A28D}"/>
            </c:ext>
          </c:extLst>
        </c:ser>
        <c:ser>
          <c:idx val="3"/>
          <c:order val="1"/>
          <c:tx>
            <c:strRef>
              <c:f>'Figures ii'!$T$21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ii'!$V$24:$V$52</c15:sqref>
                    </c15:fullRef>
                  </c:ext>
                </c:extLst>
                <c:f>'Figures ii'!$V$24:$V$25</c:f>
                <c:numCache>
                  <c:formatCode>General</c:formatCode>
                  <c:ptCount val="2"/>
                  <c:pt idx="0">
                    <c:v>1.5457249449405452</c:v>
                  </c:pt>
                  <c:pt idx="1">
                    <c:v>1.8427912613724828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ii'!$U$24:$U$52</c15:sqref>
                    </c15:fullRef>
                  </c:ext>
                </c:extLst>
                <c:f>'Figures ii'!$U$24:$U$25</c:f>
                <c:numCache>
                  <c:formatCode>General</c:formatCode>
                  <c:ptCount val="2"/>
                  <c:pt idx="0">
                    <c:v>2.0573601395054339</c:v>
                  </c:pt>
                  <c:pt idx="1">
                    <c:v>2.3411751403607894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ii'!$T$23:$T$51</c15:sqref>
                  </c15:fullRef>
                </c:ext>
              </c:extLst>
              <c:f>'Figures ii'!$T$23:$T$24</c:f>
              <c:numCache>
                <c:formatCode>0</c:formatCode>
                <c:ptCount val="2"/>
                <c:pt idx="0">
                  <c:v>100</c:v>
                </c:pt>
                <c:pt idx="1">
                  <c:v>94.16926739191301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58F-A438-AA8F6933A28D}"/>
            </c:ext>
          </c:extLst>
        </c:ser>
        <c:ser>
          <c:idx val="1"/>
          <c:order val="2"/>
          <c:tx>
            <c:strRef>
              <c:f>'Figures ii'!$N$21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ii'!$P$24:$P$52</c15:sqref>
                    </c15:fullRef>
                  </c:ext>
                </c:extLst>
                <c:f>'Figures ii'!$P$24:$P$25</c:f>
                <c:numCache>
                  <c:formatCode>General</c:formatCode>
                  <c:ptCount val="2"/>
                  <c:pt idx="0">
                    <c:v>8.2629614163325442</c:v>
                  </c:pt>
                  <c:pt idx="1">
                    <c:v>7.8440132770452919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ii'!$O$24:$O$52</c15:sqref>
                    </c15:fullRef>
                  </c:ext>
                </c:extLst>
                <c:f>'Figures ii'!$O$24:$O$25</c:f>
                <c:numCache>
                  <c:formatCode>General</c:formatCode>
                  <c:ptCount val="2"/>
                  <c:pt idx="0">
                    <c:v>9.429545169963518</c:v>
                  </c:pt>
                  <c:pt idx="1">
                    <c:v>8.7800338784822713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ii'!$N$23:$N$51</c15:sqref>
                  </c15:fullRef>
                </c:ext>
              </c:extLst>
              <c:f>'Figures ii'!$N$23:$N$24</c:f>
              <c:numCache>
                <c:formatCode>0</c:formatCode>
                <c:ptCount val="2"/>
                <c:pt idx="0">
                  <c:v>83.027533392827721</c:v>
                </c:pt>
                <c:pt idx="1">
                  <c:v>66.642060344378152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A-458F-A438-AA8F6933A28D}"/>
            </c:ext>
          </c:extLst>
        </c:ser>
        <c:ser>
          <c:idx val="4"/>
          <c:order val="3"/>
          <c:tx>
            <c:strRef>
              <c:f>'Figures ii'!$W$21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ii'!$Y$24:$Y$52</c15:sqref>
                    </c15:fullRef>
                  </c:ext>
                </c:extLst>
                <c:f>'Figures ii'!$Y$24:$Y$25</c:f>
                <c:numCache>
                  <c:formatCode>General</c:formatCode>
                  <c:ptCount val="2"/>
                  <c:pt idx="0">
                    <c:v>2.6247466856737134</c:v>
                  </c:pt>
                  <c:pt idx="1">
                    <c:v>2.6895998627770439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ii'!$X$24:$X$52</c15:sqref>
                    </c15:fullRef>
                  </c:ext>
                </c:extLst>
                <c:f>'Figures ii'!$X$24:$X$25</c:f>
                <c:numCache>
                  <c:formatCode>General</c:formatCode>
                  <c:ptCount val="2"/>
                  <c:pt idx="0">
                    <c:v>3.0373625146052206</c:v>
                  </c:pt>
                  <c:pt idx="1">
                    <c:v>3.1184660231420764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ii'!$W$23:$W$51</c15:sqref>
                  </c15:fullRef>
                </c:ext>
              </c:extLst>
              <c:f>'Figures ii'!$W$23:$W$24</c:f>
              <c:numCache>
                <c:formatCode>0</c:formatCode>
                <c:ptCount val="2"/>
                <c:pt idx="0">
                  <c:v>90.757056717172802</c:v>
                </c:pt>
                <c:pt idx="1">
                  <c:v>84.281938277157266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A-458F-A438-AA8F6933A28D}"/>
            </c:ext>
          </c:extLst>
        </c:ser>
        <c:ser>
          <c:idx val="2"/>
          <c:order val="4"/>
          <c:tx>
            <c:strRef>
              <c:f>'Figures ii'!$Q$21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ii'!$S$24:$S$52</c15:sqref>
                    </c15:fullRef>
                  </c:ext>
                </c:extLst>
                <c:f>'Figures ii'!$S$24:$S$25</c:f>
                <c:numCache>
                  <c:formatCode>General</c:formatCode>
                  <c:ptCount val="2"/>
                  <c:pt idx="0">
                    <c:v>7.707912745944185</c:v>
                  </c:pt>
                  <c:pt idx="1">
                    <c:v>7.761205453699958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ii'!$R$24:$R$52</c15:sqref>
                    </c15:fullRef>
                  </c:ext>
                </c:extLst>
                <c:f>'Figures ii'!$R$24:$R$25</c:f>
                <c:numCache>
                  <c:formatCode>General</c:formatCode>
                  <c:ptCount val="2"/>
                  <c:pt idx="0">
                    <c:v>15.196817530339786</c:v>
                  </c:pt>
                  <c:pt idx="1">
                    <c:v>15.271300838602897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ii'!$J$23:$J$50</c15:sqref>
                  </c15:fullRef>
                </c:ext>
              </c:extLst>
              <c:f>'Figures ii'!$J$23:$J$24</c:f>
              <c:strCache>
                <c:ptCount val="2"/>
                <c:pt idx="0">
                  <c:v>Any antimalarial</c:v>
                </c:pt>
                <c:pt idx="1">
                  <c:v>ACT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ii'!$Q$23:$Q$51</c15:sqref>
                  </c15:fullRef>
                </c:ext>
              </c:extLst>
              <c:f>'Figures ii'!$Q$23:$Q$24</c:f>
              <c:numCache>
                <c:formatCode>0</c:formatCode>
                <c:ptCount val="2"/>
                <c:pt idx="0">
                  <c:v>89.913142160389981</c:v>
                </c:pt>
                <c:pt idx="1">
                  <c:v>86.748153215814483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58F-A438-AA8F6933A28D}"/>
            </c:ext>
          </c:extLst>
        </c:ser>
        <c:ser>
          <c:idx val="5"/>
          <c:order val="5"/>
          <c:tx>
            <c:strRef>
              <c:f>'Figures ii'!$Z$21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ii'!$AB$24:$AB$52</c15:sqref>
                    </c15:fullRef>
                  </c:ext>
                </c:extLst>
                <c:f>'Figures ii'!$AB$24:$AB$25</c:f>
                <c:numCache>
                  <c:formatCode>General</c:formatCode>
                  <c:ptCount val="2"/>
                  <c:pt idx="0">
                    <c:v>2.6919726034274447</c:v>
                  </c:pt>
                  <c:pt idx="1">
                    <c:v>2.7699114312595157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ii'!$AA$24:$AA$52</c15:sqref>
                    </c15:fullRef>
                  </c:ext>
                </c:extLst>
                <c:f>'Figures ii'!$AA$24:$AA$25</c:f>
                <c:numCache>
                  <c:formatCode>General</c:formatCode>
                  <c:ptCount val="2"/>
                  <c:pt idx="0">
                    <c:v>3.1701767247047883</c:v>
                  </c:pt>
                  <c:pt idx="1">
                    <c:v>3.269715019063554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Any antimalarial</c:v>
              </c:pt>
              <c:pt idx="1">
                <c:v>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ii'!$Z$23:$Z$51</c15:sqref>
                  </c15:fullRef>
                </c:ext>
              </c:extLst>
              <c:f>'Figures ii'!$Z$23:$Z$24</c:f>
              <c:numCache>
                <c:formatCode>0</c:formatCode>
                <c:ptCount val="2"/>
                <c:pt idx="0">
                  <c:v>87.926858094301025</c:v>
                </c:pt>
                <c:pt idx="1">
                  <c:v>85.243358536119047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A-458F-A438-AA8F693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iii'!$J$22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iii'!$M$23:$M$50</c:f>
                <c:numCache>
                  <c:formatCode>General</c:formatCode>
                  <c:ptCount val="28"/>
                  <c:pt idx="0">
                    <c:v>0.73040092347810059</c:v>
                  </c:pt>
                  <c:pt idx="1">
                    <c:v>0.8941052982652451</c:v>
                  </c:pt>
                  <c:pt idx="2">
                    <c:v>3.8759985623951607</c:v>
                  </c:pt>
                  <c:pt idx="3">
                    <c:v>3.2535261744713262</c:v>
                  </c:pt>
                  <c:pt idx="4">
                    <c:v>6.0559963068407932</c:v>
                  </c:pt>
                  <c:pt idx="5">
                    <c:v>2.051112927949597</c:v>
                  </c:pt>
                  <c:pt idx="6">
                    <c:v>0.63551893926477909</c:v>
                  </c:pt>
                  <c:pt idx="7">
                    <c:v>1.977329392218536</c:v>
                  </c:pt>
                  <c:pt idx="8">
                    <c:v>2.8892295015061364</c:v>
                  </c:pt>
                  <c:pt idx="9">
                    <c:v>0.15659934997410707</c:v>
                  </c:pt>
                  <c:pt idx="10">
                    <c:v>2.8825586900261442</c:v>
                  </c:pt>
                  <c:pt idx="11">
                    <c:v>2.0211767240133724</c:v>
                  </c:pt>
                  <c:pt idx="12">
                    <c:v>3.1963542490439778</c:v>
                  </c:pt>
                  <c:pt idx="13">
                    <c:v>7.0083261771041379</c:v>
                  </c:pt>
                  <c:pt idx="14">
                    <c:v>4.6506498863811743</c:v>
                  </c:pt>
                  <c:pt idx="15">
                    <c:v>1.1210456423567812</c:v>
                  </c:pt>
                  <c:pt idx="16">
                    <c:v>4.4156831160654875</c:v>
                  </c:pt>
                  <c:pt idx="17">
                    <c:v>3.8684143600503695</c:v>
                  </c:pt>
                  <c:pt idx="18">
                    <c:v>1.1604962294356944</c:v>
                  </c:pt>
                  <c:pt idx="19">
                    <c:v>2.1544173485515903</c:v>
                  </c:pt>
                  <c:pt idx="20">
                    <c:v>0</c:v>
                  </c:pt>
                  <c:pt idx="21">
                    <c:v>1.7038860434906979</c:v>
                  </c:pt>
                  <c:pt idx="22">
                    <c:v>1.7038860434906979</c:v>
                  </c:pt>
                  <c:pt idx="23">
                    <c:v>0</c:v>
                  </c:pt>
                  <c:pt idx="24">
                    <c:v>1.4161309333744652</c:v>
                  </c:pt>
                  <c:pt idx="25">
                    <c:v>1.4064014455214937</c:v>
                  </c:pt>
                  <c:pt idx="26">
                    <c:v>1.6428997432787695</c:v>
                  </c:pt>
                  <c:pt idx="27">
                    <c:v>1.0841972207211372</c:v>
                  </c:pt>
                </c:numCache>
              </c:numRef>
            </c:plus>
            <c:minus>
              <c:numRef>
                <c:f>'Figures iii'!$L$23:$L$50</c:f>
                <c:numCache>
                  <c:formatCode>General</c:formatCode>
                  <c:ptCount val="28"/>
                  <c:pt idx="0">
                    <c:v>1.4743777709231551</c:v>
                  </c:pt>
                  <c:pt idx="1">
                    <c:v>1.7435781997880611</c:v>
                  </c:pt>
                  <c:pt idx="2">
                    <c:v>3.0074447473552848</c:v>
                  </c:pt>
                  <c:pt idx="3">
                    <c:v>1.4088763286852881</c:v>
                  </c:pt>
                  <c:pt idx="4">
                    <c:v>5.1435977453916166</c:v>
                  </c:pt>
                  <c:pt idx="5">
                    <c:v>0.82936403023463223</c:v>
                  </c:pt>
                  <c:pt idx="6">
                    <c:v>0.11134749738382874</c:v>
                  </c:pt>
                  <c:pt idx="7">
                    <c:v>2.7764013154317126</c:v>
                  </c:pt>
                  <c:pt idx="8">
                    <c:v>2.0885396946319723</c:v>
                  </c:pt>
                  <c:pt idx="9">
                    <c:v>2.4992184622633279E-2</c:v>
                  </c:pt>
                  <c:pt idx="10">
                    <c:v>2.0823695725802249</c:v>
                  </c:pt>
                  <c:pt idx="11">
                    <c:v>2.7370517377458867</c:v>
                  </c:pt>
                  <c:pt idx="12">
                    <c:v>3.5622616008126045</c:v>
                  </c:pt>
                  <c:pt idx="13">
                    <c:v>6.1081719751586157</c:v>
                  </c:pt>
                  <c:pt idx="14">
                    <c:v>4.5504222208662526</c:v>
                  </c:pt>
                  <c:pt idx="15">
                    <c:v>0.73473078054339114</c:v>
                  </c:pt>
                  <c:pt idx="16">
                    <c:v>4.0071524559704912</c:v>
                  </c:pt>
                  <c:pt idx="17">
                    <c:v>3.337610901358504</c:v>
                  </c:pt>
                  <c:pt idx="18">
                    <c:v>0.71801030770592011</c:v>
                  </c:pt>
                  <c:pt idx="19">
                    <c:v>1.3030973020490646</c:v>
                  </c:pt>
                  <c:pt idx="20">
                    <c:v>0</c:v>
                  </c:pt>
                  <c:pt idx="21">
                    <c:v>1.3179660865033851</c:v>
                  </c:pt>
                  <c:pt idx="22">
                    <c:v>1.3179660865033851</c:v>
                  </c:pt>
                  <c:pt idx="23">
                    <c:v>0</c:v>
                  </c:pt>
                  <c:pt idx="24">
                    <c:v>0.57477884446714289</c:v>
                  </c:pt>
                  <c:pt idx="25">
                    <c:v>1.0457028391251173</c:v>
                  </c:pt>
                  <c:pt idx="26">
                    <c:v>1.0759478951560364</c:v>
                  </c:pt>
                  <c:pt idx="27">
                    <c:v>0.66792364953800898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iii'!$J$23:$J$50</c:f>
              <c:strCache>
                <c:ptCount val="28"/>
                <c:pt idx="0">
                  <c:v>Stocks anyACT</c:v>
                </c:pt>
                <c:pt idx="1">
                  <c:v>Stocks AL</c:v>
                </c:pt>
                <c:pt idx="2">
                  <c:v>Stocks ASAQ</c:v>
                </c:pt>
                <c:pt idx="3">
                  <c:v>Stocks APPQ</c:v>
                </c:pt>
                <c:pt idx="4">
                  <c:v>Stocks DHAPPQ</c:v>
                </c:pt>
                <c:pt idx="5">
                  <c:v>Stocks ARPPQ</c:v>
                </c:pt>
                <c:pt idx="6">
                  <c:v>Stocks otherACT</c:v>
                </c:pt>
                <c:pt idx="7">
                  <c:v>Stocks ACT that is nationally approved*</c:v>
                </c:pt>
                <c:pt idx="8">
                  <c:v>Stocks ACT that is WHO pre-qualified</c:v>
                </c:pt>
                <c:pt idx="9">
                  <c:v>Stocks QA_all</c:v>
                </c:pt>
                <c:pt idx="10">
                  <c:v>Stocks QA_WHO</c:v>
                </c:pt>
                <c:pt idx="11">
                  <c:v>Stocks QA_NAT</c:v>
                </c:pt>
                <c:pt idx="12">
                  <c:v>Stocks ACT that is NOT nationally approved or WHO PQ</c:v>
                </c:pt>
                <c:pt idx="13">
                  <c:v>Stocks two or more ACTs</c:v>
                </c:pt>
                <c:pt idx="14">
                  <c:v>Non-artemisinins</c:v>
                </c:pt>
                <c:pt idx="15">
                  <c:v>Oral quinine</c:v>
                </c:pt>
                <c:pt idx="16">
                  <c:v>Chloroquine</c:v>
                </c:pt>
                <c:pt idx="17">
                  <c:v>SP</c:v>
                </c:pt>
                <c:pt idx="18">
                  <c:v>SP-amodiaquine</c:v>
                </c:pt>
                <c:pt idx="19">
                  <c:v>Other non-artemisinins</c:v>
                </c:pt>
                <c:pt idx="20">
                  <c:v>Oral artemisinin monotherapy</c:v>
                </c:pt>
                <c:pt idx="21">
                  <c:v>Non-oral artemisinin monotherapy</c:v>
                </c:pt>
                <c:pt idx="22">
                  <c:v>Treatment for severe malaria</c:v>
                </c:pt>
                <c:pt idx="23">
                  <c:v>Rectal artesunate</c:v>
                </c:pt>
                <c:pt idx="24">
                  <c:v>Injectable artesunate</c:v>
                </c:pt>
                <c:pt idx="25">
                  <c:v>Injectable artemether</c:v>
                </c:pt>
                <c:pt idx="26">
                  <c:v>Injectable arteether</c:v>
                </c:pt>
                <c:pt idx="27">
                  <c:v>Injectable quinine</c:v>
                </c:pt>
              </c:strCache>
            </c:strRef>
          </c:cat>
          <c:val>
            <c:numRef>
              <c:f>'Figures iii'!$K$23:$K$50</c:f>
              <c:numCache>
                <c:formatCode>0</c:formatCode>
                <c:ptCount val="28"/>
                <c:pt idx="0">
                  <c:v>98.573473758404091</c:v>
                </c:pt>
                <c:pt idx="1">
                  <c:v>98.198479779388009</c:v>
                </c:pt>
                <c:pt idx="2">
                  <c:v>11.651085412014945</c:v>
                </c:pt>
                <c:pt idx="3">
                  <c:v>2.4232142985021197</c:v>
                </c:pt>
                <c:pt idx="4">
                  <c:v>23.596454019098001</c:v>
                </c:pt>
                <c:pt idx="5">
                  <c:v>1.3729810632291992</c:v>
                </c:pt>
                <c:pt idx="6">
                  <c:v>0.13481831878460604</c:v>
                </c:pt>
                <c:pt idx="7">
                  <c:v>93.599507297051161</c:v>
                </c:pt>
                <c:pt idx="8">
                  <c:v>6.9715653706726037</c:v>
                </c:pt>
                <c:pt idx="9">
                  <c:v>2.9729353826253493E-2</c:v>
                </c:pt>
                <c:pt idx="10">
                  <c:v>6.9418360168463504</c:v>
                </c:pt>
                <c:pt idx="11">
                  <c:v>92.865951738647453</c:v>
                </c:pt>
                <c:pt idx="12">
                  <c:v>77.774599440586627</c:v>
                </c:pt>
                <c:pt idx="13">
                  <c:v>28.551960334273318</c:v>
                </c:pt>
                <c:pt idx="14">
                  <c:v>44.160603127781883</c:v>
                </c:pt>
                <c:pt idx="15">
                  <c:v>2.0866740945403155</c:v>
                </c:pt>
                <c:pt idx="16">
                  <c:v>27.161222411848069</c:v>
                </c:pt>
                <c:pt idx="17">
                  <c:v>18.721327943396005</c:v>
                </c:pt>
                <c:pt idx="18">
                  <c:v>1.8476584681681796</c:v>
                </c:pt>
                <c:pt idx="19">
                  <c:v>3.1890887551061149</c:v>
                </c:pt>
                <c:pt idx="20">
                  <c:v>0</c:v>
                </c:pt>
                <c:pt idx="21">
                  <c:v>5.4815215957194763</c:v>
                </c:pt>
                <c:pt idx="22">
                  <c:v>5.4815215957194763</c:v>
                </c:pt>
                <c:pt idx="23">
                  <c:v>0</c:v>
                </c:pt>
                <c:pt idx="24">
                  <c:v>0.958086645459724</c:v>
                </c:pt>
                <c:pt idx="25">
                  <c:v>3.9113356668075618</c:v>
                </c:pt>
                <c:pt idx="26">
                  <c:v>3.0207405498436146</c:v>
                </c:pt>
                <c:pt idx="27">
                  <c:v>1.7093736436412137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346-B296-F7BBE8B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20</xdr:row>
      <xdr:rowOff>1586</xdr:rowOff>
    </xdr:from>
    <xdr:to>
      <xdr:col>22</xdr:col>
      <xdr:colOff>1000124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816-CD2C-4AE6-ACA4-E08AE325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162128</xdr:rowOff>
    </xdr:from>
    <xdr:to>
      <xdr:col>6</xdr:col>
      <xdr:colOff>982899</xdr:colOff>
      <xdr:row>34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825C-FF1D-4643-9A87-3C3F1168B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56</xdr:row>
      <xdr:rowOff>217529</xdr:rowOff>
    </xdr:from>
    <xdr:to>
      <xdr:col>119</xdr:col>
      <xdr:colOff>800029</xdr:colOff>
      <xdr:row>70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4AB0CB6F-D568-4A2D-BDD6-CE69398A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72</xdr:row>
      <xdr:rowOff>0</xdr:rowOff>
    </xdr:from>
    <xdr:to>
      <xdr:col>119</xdr:col>
      <xdr:colOff>689383</xdr:colOff>
      <xdr:row>72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D0D36867-23A7-4AC9-ACF3-4FD92A2C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56</xdr:row>
      <xdr:rowOff>105835</xdr:rowOff>
    </xdr:from>
    <xdr:to>
      <xdr:col>6</xdr:col>
      <xdr:colOff>855870</xdr:colOff>
      <xdr:row>68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228567A4-1A01-4ABC-B962-39BCC8FD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135948</xdr:colOff>
      <xdr:row>20</xdr:row>
      <xdr:rowOff>64951</xdr:rowOff>
    </xdr:from>
    <xdr:to>
      <xdr:col>49</xdr:col>
      <xdr:colOff>439964</xdr:colOff>
      <xdr:row>43</xdr:row>
      <xdr:rowOff>51205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E48E6-C8FE-435C-B00B-7FE49454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135948</xdr:colOff>
      <xdr:row>20</xdr:row>
      <xdr:rowOff>64951</xdr:rowOff>
    </xdr:from>
    <xdr:to>
      <xdr:col>49</xdr:col>
      <xdr:colOff>439964</xdr:colOff>
      <xdr:row>43</xdr:row>
      <xdr:rowOff>51205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F4A6A-4D5D-4905-958F-E1E421D0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77230</xdr:colOff>
      <xdr:row>20</xdr:row>
      <xdr:rowOff>154460</xdr:rowOff>
    </xdr:from>
    <xdr:to>
      <xdr:col>6</xdr:col>
      <xdr:colOff>583513</xdr:colOff>
      <xdr:row>34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32CC4-CE7D-4BF8-BD9D-747DFD6D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22</xdr:row>
      <xdr:rowOff>1586</xdr:rowOff>
    </xdr:from>
    <xdr:to>
      <xdr:col>22</xdr:col>
      <xdr:colOff>1000124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240-5A90-4B40-BDED-9591CADF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162128</xdr:rowOff>
    </xdr:from>
    <xdr:to>
      <xdr:col>6</xdr:col>
      <xdr:colOff>982899</xdr:colOff>
      <xdr:row>36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57777-AE64-4CF9-BF7B-11D9DE1E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72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97B29E94-95AF-4FA4-BE7C-3D5389D6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74</xdr:row>
      <xdr:rowOff>0</xdr:rowOff>
    </xdr:from>
    <xdr:to>
      <xdr:col>119</xdr:col>
      <xdr:colOff>689383</xdr:colOff>
      <xdr:row>74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9355F4-F7BB-46CF-ADC8-8A1A09766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58</xdr:row>
      <xdr:rowOff>105835</xdr:rowOff>
    </xdr:from>
    <xdr:to>
      <xdr:col>6</xdr:col>
      <xdr:colOff>855870</xdr:colOff>
      <xdr:row>70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D3F690FF-E6E4-4BC5-B852-EFED6285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23811</xdr:colOff>
      <xdr:row>88</xdr:row>
      <xdr:rowOff>1586</xdr:rowOff>
    </xdr:from>
    <xdr:to>
      <xdr:col>22</xdr:col>
      <xdr:colOff>1000124</xdr:colOff>
      <xdr:row>109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4E2AF-A013-4F88-9D64-53CE0902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162128</xdr:rowOff>
    </xdr:from>
    <xdr:to>
      <xdr:col>6</xdr:col>
      <xdr:colOff>982899</xdr:colOff>
      <xdr:row>102</xdr:row>
      <xdr:rowOff>155371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0C1AE-0DE3-472A-BCB7-27E0A471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87919</xdr:colOff>
      <xdr:row>124</xdr:row>
      <xdr:rowOff>217529</xdr:rowOff>
    </xdr:from>
    <xdr:to>
      <xdr:col>119</xdr:col>
      <xdr:colOff>800029</xdr:colOff>
      <xdr:row>138</xdr:row>
      <xdr:rowOff>92646</xdr:rowOff>
    </xdr:to>
    <xdr:graphicFrame macro="">
      <xdr:nvGraphicFramePr>
        <xdr:cNvPr id="14" name="Chart 18">
          <a:extLst>
            <a:ext uri="{FF2B5EF4-FFF2-40B4-BE49-F238E27FC236}">
              <a16:creationId xmlns:a16="http://schemas.microsoft.com/office/drawing/2014/main" id="{44514AFD-F694-44E6-AC08-0A7AEF6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92483</xdr:colOff>
      <xdr:row>140</xdr:row>
      <xdr:rowOff>0</xdr:rowOff>
    </xdr:from>
    <xdr:to>
      <xdr:col>119</xdr:col>
      <xdr:colOff>689383</xdr:colOff>
      <xdr:row>140</xdr:row>
      <xdr:rowOff>81411</xdr:rowOff>
    </xdr:to>
    <xdr:graphicFrame macro="">
      <xdr:nvGraphicFramePr>
        <xdr:cNvPr id="15" name="Chart 17">
          <a:extLst>
            <a:ext uri="{FF2B5EF4-FFF2-40B4-BE49-F238E27FC236}">
              <a16:creationId xmlns:a16="http://schemas.microsoft.com/office/drawing/2014/main" id="{DDC039A9-BA8A-4DA2-BE28-70D9C064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35279</xdr:colOff>
      <xdr:row>124</xdr:row>
      <xdr:rowOff>105835</xdr:rowOff>
    </xdr:from>
    <xdr:to>
      <xdr:col>6</xdr:col>
      <xdr:colOff>855870</xdr:colOff>
      <xdr:row>136</xdr:row>
      <xdr:rowOff>165653</xdr:rowOff>
    </xdr:to>
    <xdr:graphicFrame macro="">
      <xdr:nvGraphicFramePr>
        <xdr:cNvPr id="16" name="Chart 18">
          <a:extLst>
            <a:ext uri="{FF2B5EF4-FFF2-40B4-BE49-F238E27FC236}">
              <a16:creationId xmlns:a16="http://schemas.microsoft.com/office/drawing/2014/main" id="{E6529AEC-EF56-40AA-A8BB-30A0E1FD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23811</xdr:colOff>
      <xdr:row>154</xdr:row>
      <xdr:rowOff>1586</xdr:rowOff>
    </xdr:from>
    <xdr:to>
      <xdr:col>22</xdr:col>
      <xdr:colOff>1000124</xdr:colOff>
      <xdr:row>175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9FB39B-FE84-402C-9502-10F0C688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152</xdr:row>
      <xdr:rowOff>162128</xdr:rowOff>
    </xdr:from>
    <xdr:to>
      <xdr:col>6</xdr:col>
      <xdr:colOff>982899</xdr:colOff>
      <xdr:row>168</xdr:row>
      <xdr:rowOff>155371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032020-8B48-455A-BFF0-3025773B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87919</xdr:colOff>
      <xdr:row>190</xdr:row>
      <xdr:rowOff>217529</xdr:rowOff>
    </xdr:from>
    <xdr:to>
      <xdr:col>119</xdr:col>
      <xdr:colOff>800029</xdr:colOff>
      <xdr:row>204</xdr:row>
      <xdr:rowOff>92646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894BE-D0C8-4DFD-8872-FFEA3507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92483</xdr:colOff>
      <xdr:row>206</xdr:row>
      <xdr:rowOff>0</xdr:rowOff>
    </xdr:from>
    <xdr:to>
      <xdr:col>119</xdr:col>
      <xdr:colOff>689383</xdr:colOff>
      <xdr:row>206</xdr:row>
      <xdr:rowOff>81411</xdr:rowOff>
    </xdr:to>
    <xdr:graphicFrame macro="">
      <xdr:nvGraphicFramePr>
        <xdr:cNvPr id="20" name="Chart 17">
          <a:extLst>
            <a:ext uri="{FF2B5EF4-FFF2-40B4-BE49-F238E27FC236}">
              <a16:creationId xmlns:a16="http://schemas.microsoft.com/office/drawing/2014/main" id="{4D3BBC7A-1408-4C0A-99B8-C922ABE2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35279</xdr:colOff>
      <xdr:row>190</xdr:row>
      <xdr:rowOff>105835</xdr:rowOff>
    </xdr:from>
    <xdr:to>
      <xdr:col>6</xdr:col>
      <xdr:colOff>855870</xdr:colOff>
      <xdr:row>202</xdr:row>
      <xdr:rowOff>165653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EF771C99-1B8E-4D8A-9E5E-B93A4214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77</xdr:row>
      <xdr:rowOff>21167</xdr:rowOff>
    </xdr:from>
    <xdr:to>
      <xdr:col>6</xdr:col>
      <xdr:colOff>1026584</xdr:colOff>
      <xdr:row>92</xdr:row>
      <xdr:rowOff>144992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E2135E34-12AA-0A59-84A1-E72672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2201332</xdr:colOff>
      <xdr:row>99</xdr:row>
      <xdr:rowOff>2433</xdr:rowOff>
    </xdr:from>
    <xdr:to>
      <xdr:col>6</xdr:col>
      <xdr:colOff>1047749</xdr:colOff>
      <xdr:row>114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B1F0D-17B2-03B8-CA4E-3F86A3F8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87574</xdr:colOff>
      <xdr:row>117</xdr:row>
      <xdr:rowOff>69167</xdr:rowOff>
    </xdr:from>
    <xdr:to>
      <xdr:col>6</xdr:col>
      <xdr:colOff>1026583</xdr:colOff>
      <xdr:row>132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E3068-80F2-4682-9270-BBCEA72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135</xdr:row>
      <xdr:rowOff>2</xdr:rowOff>
    </xdr:from>
    <xdr:to>
      <xdr:col>6</xdr:col>
      <xdr:colOff>1016000</xdr:colOff>
      <xdr:row>150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27642-4915-47F5-A5E5-377CC369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135948</xdr:colOff>
      <xdr:row>160</xdr:row>
      <xdr:rowOff>64951</xdr:rowOff>
    </xdr:from>
    <xdr:to>
      <xdr:col>49</xdr:col>
      <xdr:colOff>439964</xdr:colOff>
      <xdr:row>183</xdr:row>
      <xdr:rowOff>51205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0E2F-409E-4DE9-A47F-18BEFAB8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84666</xdr:rowOff>
    </xdr:from>
    <xdr:to>
      <xdr:col>6</xdr:col>
      <xdr:colOff>1055158</xdr:colOff>
      <xdr:row>175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4974-09B8-4859-9FE1-9C5626D6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5290</xdr:colOff>
      <xdr:row>14</xdr:row>
      <xdr:rowOff>95249</xdr:rowOff>
    </xdr:from>
    <xdr:to>
      <xdr:col>7</xdr:col>
      <xdr:colOff>4232</xdr:colOff>
      <xdr:row>29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C6B3-DBF0-40F4-AF59-147F507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D602E-1161-4213-AD77-37160430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FBCF41-8D66-42A9-AB6B-C0F1E14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77230</xdr:colOff>
      <xdr:row>39</xdr:row>
      <xdr:rowOff>154460</xdr:rowOff>
    </xdr:from>
    <xdr:to>
      <xdr:col>6</xdr:col>
      <xdr:colOff>583513</xdr:colOff>
      <xdr:row>53</xdr:row>
      <xdr:rowOff>12871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D43667-A87E-4AAD-B892-2F1C20C7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2%20-%20WORKING%20FOLDER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2%20-%20WORKING%20FOLDER/02%20Indicator%20table%20&amp;%20qualitative%20themes/ACTwatch%20Lite%20Indicator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tABtUPKCzkGHUpkBdRna5ST7ERCgST9GramoIX0KolLEii2nD0ivQpTDGw2-0e7F" itemId="017S3FEA2V4PKQRYUYQFCZQNGDKK2LJJLS">
      <xxl21:absoluteUrl r:id="rId2"/>
    </xxl21:alternateUrls>
    <sheetNames>
      <sheetName val="README"/>
      <sheetName val="Quantitative Indicators "/>
      <sheetName val="Footnotes and definitions"/>
      <sheetName val="table fix to dos"/>
    </sheetNames>
    <sheetDataSet>
      <sheetData sheetId="0"/>
      <sheetData sheetId="1">
        <row r="5">
          <cell r="B5" t="str">
            <v>Market Composition among antimalarial-stocking outlets</v>
          </cell>
        </row>
        <row r="7">
          <cell r="B7" t="str">
            <v>Availability of antimalarial types in all screened outlets</v>
          </cell>
          <cell r="C7" t="str">
            <v>Proportion of all outlets enumerated that had an antimalarial in stock at the time of the survey visit, among all outlets surveyed</v>
          </cell>
        </row>
        <row r="8">
          <cell r="B8" t="str">
            <v>Availability of antimalarial types in all antimalarial-stocking outlets</v>
          </cell>
          <cell r="C8" t="str">
            <v>Proportion of antimalarial-stocking outlets with antimalarial medicine in stock on the day of the visit, among all outlets surveyed with one or more antimalarials in stock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eme1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9182-E496-4AC5-89C5-944886713246}">
  <sheetPr>
    <tabColor rgb="FFFFFF00"/>
  </sheetPr>
  <dimension ref="A1:DC75"/>
  <sheetViews>
    <sheetView zoomScale="60" zoomScaleNormal="60" workbookViewId="0">
      <selection activeCell="B54" sqref="B54:G55"/>
    </sheetView>
  </sheetViews>
  <sheetFormatPr defaultColWidth="15.140625" defaultRowHeight="15" x14ac:dyDescent="0.25"/>
  <cols>
    <col min="1" max="1" width="16.28515625" style="15" customWidth="1"/>
    <col min="2" max="7" width="15.140625" style="15"/>
    <col min="8" max="8" width="11.140625" style="15" customWidth="1"/>
    <col min="9" max="9" width="11.140625" style="142" customWidth="1"/>
    <col min="10" max="10" width="39.85546875" style="15" customWidth="1"/>
    <col min="11" max="11" width="11.85546875" style="134" customWidth="1"/>
    <col min="12" max="13" width="11.85546875" style="135" customWidth="1"/>
    <col min="14" max="16384" width="15.140625" style="15"/>
  </cols>
  <sheetData>
    <row r="1" spans="1:10" x14ac:dyDescent="0.25">
      <c r="A1" s="15" t="s">
        <v>146</v>
      </c>
    </row>
    <row r="3" spans="1:10" x14ac:dyDescent="0.25">
      <c r="A3" s="80" t="str">
        <f>'[1]Quantitative Indicators '!$B$8</f>
        <v>Availability of antimalarial types in all antimalarial-stocking outlets</v>
      </c>
    </row>
    <row r="4" spans="1:10" x14ac:dyDescent="0.25">
      <c r="A4" s="27" t="str">
        <f>'[1]Quantitative Indicators '!$C$8</f>
        <v>Proportion of antimalarial-stocking outlets with antimalarial medicine in stock on the day of the visit, among all outlets surveyed with one or more antimalarials in stock</v>
      </c>
    </row>
    <row r="6" spans="1:10" x14ac:dyDescent="0.25">
      <c r="A6" s="136"/>
    </row>
    <row r="7" spans="1:10" x14ac:dyDescent="0.25">
      <c r="A7" s="149" t="s">
        <v>149</v>
      </c>
    </row>
    <row r="8" spans="1:10" x14ac:dyDescent="0.25">
      <c r="A8" s="149" t="s">
        <v>147</v>
      </c>
    </row>
    <row r="9" spans="1:10" x14ac:dyDescent="0.25">
      <c r="A9" s="149" t="s">
        <v>148</v>
      </c>
      <c r="B9" s="150" t="s">
        <v>131</v>
      </c>
    </row>
    <row r="10" spans="1:10" x14ac:dyDescent="0.25">
      <c r="B10" s="150" t="s">
        <v>132</v>
      </c>
    </row>
    <row r="11" spans="1:10" x14ac:dyDescent="0.25">
      <c r="B11" s="150" t="s">
        <v>133</v>
      </c>
    </row>
    <row r="12" spans="1:10" x14ac:dyDescent="0.25">
      <c r="B12" s="150" t="s">
        <v>134</v>
      </c>
    </row>
    <row r="13" spans="1:10" x14ac:dyDescent="0.25">
      <c r="B13" s="150" t="s">
        <v>135</v>
      </c>
    </row>
    <row r="14" spans="1:10" x14ac:dyDescent="0.25">
      <c r="B14" s="150" t="s">
        <v>136</v>
      </c>
      <c r="J14" s="137"/>
    </row>
    <row r="15" spans="1:10" x14ac:dyDescent="0.25">
      <c r="B15" s="150"/>
      <c r="J15" s="137"/>
    </row>
    <row r="16" spans="1:10" x14ac:dyDescent="0.25">
      <c r="J16" s="137"/>
    </row>
    <row r="17" spans="1:92" x14ac:dyDescent="0.25">
      <c r="A17" s="15" t="s">
        <v>7</v>
      </c>
      <c r="J17" s="137"/>
    </row>
    <row r="18" spans="1:92" s="144" customFormat="1" ht="37.5" customHeight="1" thickBot="1" x14ac:dyDescent="0.25">
      <c r="A18" s="143"/>
      <c r="B18" s="167" t="str">
        <f>A3</f>
        <v>Availability of antimalarial types in all antimalarial-stocking outlets</v>
      </c>
      <c r="C18" s="167"/>
      <c r="D18" s="167"/>
      <c r="E18" s="167"/>
      <c r="F18" s="167"/>
      <c r="G18" s="167"/>
      <c r="I18" s="145"/>
      <c r="J18" s="146" t="s">
        <v>150</v>
      </c>
      <c r="K18" s="147"/>
      <c r="L18" s="148"/>
      <c r="M18" s="148"/>
      <c r="N18" s="146"/>
      <c r="O18" s="146" t="s">
        <v>151</v>
      </c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</row>
    <row r="19" spans="1:92" ht="15.75" thickTop="1" x14ac:dyDescent="0.25">
      <c r="B19" s="168"/>
      <c r="C19" s="168"/>
      <c r="D19" s="168"/>
      <c r="E19" s="168"/>
      <c r="F19" s="168"/>
      <c r="G19" s="168"/>
    </row>
    <row r="20" spans="1:92" x14ac:dyDescent="0.25">
      <c r="B20" s="168"/>
      <c r="C20" s="168"/>
      <c r="D20" s="168"/>
      <c r="E20" s="168"/>
      <c r="F20" s="168"/>
      <c r="G20" s="168"/>
      <c r="J20" s="138" t="s">
        <v>145</v>
      </c>
      <c r="K20" s="139" t="s">
        <v>25</v>
      </c>
      <c r="L20" s="140" t="s">
        <v>15</v>
      </c>
      <c r="M20" s="140" t="s">
        <v>16</v>
      </c>
    </row>
    <row r="21" spans="1:92" x14ac:dyDescent="0.25">
      <c r="B21" s="168"/>
      <c r="C21" s="168"/>
      <c r="D21" s="168"/>
      <c r="E21" s="168"/>
      <c r="F21" s="168"/>
      <c r="G21" s="168"/>
      <c r="J21" s="141" t="str">
        <f>T_i!A5</f>
        <v>ACT</v>
      </c>
      <c r="K21" s="134">
        <f>T_i!Z5</f>
        <v>90.917808152202596</v>
      </c>
      <c r="L21" s="135">
        <f>K21-T_i!AA5</f>
        <v>2.0368578863264446</v>
      </c>
      <c r="M21" s="135">
        <f>T_i!AB5-K21</f>
        <v>1.6947460579311127</v>
      </c>
    </row>
    <row r="22" spans="1:92" x14ac:dyDescent="0.25">
      <c r="B22" s="168"/>
      <c r="C22" s="168"/>
      <c r="D22" s="168"/>
      <c r="E22" s="168"/>
      <c r="F22" s="168"/>
      <c r="G22" s="168"/>
      <c r="J22" s="141" t="str">
        <f>T_i!A6</f>
        <v>AL</v>
      </c>
      <c r="K22" s="134">
        <f>T_i!Z6</f>
        <v>89.05442616979019</v>
      </c>
      <c r="L22" s="135">
        <f>K22-T_i!AA6</f>
        <v>2.1939013530617046</v>
      </c>
      <c r="M22" s="135">
        <f>T_i!AB6-K22</f>
        <v>1.8658768508961288</v>
      </c>
    </row>
    <row r="23" spans="1:92" x14ac:dyDescent="0.25">
      <c r="B23" s="168"/>
      <c r="C23" s="168"/>
      <c r="D23" s="168"/>
      <c r="E23" s="168"/>
      <c r="F23" s="168"/>
      <c r="G23" s="168"/>
      <c r="J23" s="141" t="str">
        <f>T_i!A7</f>
        <v>ASAQ</v>
      </c>
      <c r="K23" s="134">
        <f>T_i!Z7</f>
        <v>7.2224557811563024</v>
      </c>
      <c r="L23" s="135">
        <f>K23-T_i!AA7</f>
        <v>1.3784313206845376</v>
      </c>
      <c r="M23" s="135">
        <f>T_i!AB7-K23</f>
        <v>1.6728457656814264</v>
      </c>
    </row>
    <row r="24" spans="1:92" x14ac:dyDescent="0.25">
      <c r="B24" s="168"/>
      <c r="C24" s="168"/>
      <c r="D24" s="168"/>
      <c r="E24" s="168"/>
      <c r="F24" s="168"/>
      <c r="G24" s="168"/>
      <c r="J24" s="141" t="str">
        <f>T_i!A8</f>
        <v>APPQ</v>
      </c>
      <c r="K24" s="134">
        <f>T_i!Z8</f>
        <v>3.2105951946162365</v>
      </c>
      <c r="L24" s="135">
        <f>K24-T_i!AA8</f>
        <v>1.112072176867648</v>
      </c>
      <c r="M24" s="135">
        <f>T_i!AB8-K24</f>
        <v>1.6720026085924209</v>
      </c>
    </row>
    <row r="25" spans="1:92" x14ac:dyDescent="0.25">
      <c r="B25" s="168"/>
      <c r="C25" s="168"/>
      <c r="D25" s="168"/>
      <c r="E25" s="168"/>
      <c r="F25" s="168"/>
      <c r="G25" s="168"/>
      <c r="J25" s="141" t="str">
        <f>T_i!A9</f>
        <v>DHAPPQ</v>
      </c>
      <c r="K25" s="134">
        <f>T_i!Z9</f>
        <v>17.968881508763122</v>
      </c>
      <c r="L25" s="135">
        <f>K25-T_i!AA9</f>
        <v>2.2754725632162245</v>
      </c>
      <c r="M25" s="135">
        <f>T_i!AB9-K25</f>
        <v>2.5252022628348172</v>
      </c>
    </row>
    <row r="26" spans="1:92" x14ac:dyDescent="0.25">
      <c r="B26" s="168"/>
      <c r="C26" s="168"/>
      <c r="D26" s="168"/>
      <c r="E26" s="168"/>
      <c r="F26" s="168"/>
      <c r="G26" s="168"/>
      <c r="J26" s="141" t="str">
        <f>T_i!A10</f>
        <v>ARPPQ</v>
      </c>
      <c r="K26" s="134">
        <f>T_i!Z10</f>
        <v>0.94150990540832757</v>
      </c>
      <c r="L26" s="135">
        <f>K26-T_i!AA10</f>
        <v>0.40729905227140384</v>
      </c>
      <c r="M26" s="135">
        <f>T_i!AB10-K26</f>
        <v>0.71267213562657239</v>
      </c>
    </row>
    <row r="27" spans="1:92" x14ac:dyDescent="0.25">
      <c r="B27" s="168"/>
      <c r="C27" s="168"/>
      <c r="D27" s="168"/>
      <c r="E27" s="168"/>
      <c r="F27" s="168"/>
      <c r="G27" s="168"/>
      <c r="J27" s="141" t="str">
        <f>T_i!A11</f>
        <v>any other ACT</v>
      </c>
      <c r="K27" s="134">
        <f>T_i!Z11</f>
        <v>4.0149621569864832E-2</v>
      </c>
      <c r="L27" s="135">
        <f>K27-T_i!AA11</f>
        <v>3.4049027859348109E-2</v>
      </c>
      <c r="M27" s="135">
        <f>T_i!AB11-K27</f>
        <v>0.22358444060433674</v>
      </c>
    </row>
    <row r="28" spans="1:92" x14ac:dyDescent="0.25">
      <c r="B28" s="168"/>
      <c r="C28" s="168"/>
      <c r="D28" s="168"/>
      <c r="E28" s="168"/>
      <c r="F28" s="168"/>
      <c r="G28" s="168"/>
      <c r="J28" s="141" t="s">
        <v>137</v>
      </c>
      <c r="K28" s="134">
        <f>T_i!Z12</f>
        <v>84.656332658708862</v>
      </c>
      <c r="L28" s="135">
        <f>K28-T_i!AA12</f>
        <v>2.308080583841928</v>
      </c>
      <c r="M28" s="135">
        <f>T_i!AB12-K28</f>
        <v>2.0549855029132544</v>
      </c>
    </row>
    <row r="29" spans="1:92" x14ac:dyDescent="0.25">
      <c r="B29" s="168"/>
      <c r="C29" s="168"/>
      <c r="D29" s="168"/>
      <c r="E29" s="168"/>
      <c r="F29" s="168"/>
      <c r="G29" s="168"/>
      <c r="J29" s="141" t="s">
        <v>138</v>
      </c>
      <c r="K29" s="134">
        <f>T_i!Z13</f>
        <v>11.318796338241651</v>
      </c>
      <c r="L29" s="135">
        <f>K29-T_i!AA13</f>
        <v>1.8600716863846589</v>
      </c>
      <c r="M29" s="135">
        <f>T_i!AB13-K29</f>
        <v>2.1713573636723833</v>
      </c>
    </row>
    <row r="30" spans="1:92" x14ac:dyDescent="0.25">
      <c r="B30" s="168"/>
      <c r="C30" s="168"/>
      <c r="D30" s="168"/>
      <c r="E30" s="168"/>
      <c r="F30" s="168"/>
      <c r="G30" s="168"/>
      <c r="J30" s="141" t="str">
        <f>T_i!A14</f>
        <v>ACT: WHO PQ &amp; NAT</v>
      </c>
      <c r="K30" s="134">
        <f>T_i!Z14</f>
        <v>3.159801350454007</v>
      </c>
      <c r="L30" s="135">
        <f>K30-T_i!AA14</f>
        <v>0.7907602498311439</v>
      </c>
      <c r="M30" s="135">
        <f>T_i!AB14-K30</f>
        <v>1.043344167051476</v>
      </c>
    </row>
    <row r="31" spans="1:92" x14ac:dyDescent="0.25">
      <c r="B31" s="168"/>
      <c r="C31" s="168"/>
      <c r="D31" s="168"/>
      <c r="E31" s="168"/>
      <c r="F31" s="168"/>
      <c r="G31" s="168"/>
      <c r="J31" s="141" t="str">
        <f>T_i!A15</f>
        <v>ACT: WHO PQ, not NAT</v>
      </c>
      <c r="K31" s="134">
        <f>T_i!Z15</f>
        <v>8.7011412253614271</v>
      </c>
      <c r="L31" s="135">
        <f>K31-T_i!AA15</f>
        <v>1.5991581542255533</v>
      </c>
      <c r="M31" s="135">
        <f>T_i!AB15-K31</f>
        <v>1.9180803037448193</v>
      </c>
    </row>
    <row r="32" spans="1:92" x14ac:dyDescent="0.25">
      <c r="B32" s="168"/>
      <c r="C32" s="168"/>
      <c r="D32" s="168"/>
      <c r="E32" s="168"/>
      <c r="F32" s="168"/>
      <c r="G32" s="168"/>
      <c r="J32" s="141" t="str">
        <f>T_i!A16</f>
        <v>ACT: NAT, not WHO PQ</v>
      </c>
      <c r="K32" s="134">
        <f>T_i!Z16</f>
        <v>76.694709461562084</v>
      </c>
      <c r="L32" s="135">
        <f>K32-T_i!AA16</f>
        <v>2.881798049716437</v>
      </c>
      <c r="M32" s="135">
        <f>T_i!AB16-K32</f>
        <v>2.6533955727781375</v>
      </c>
    </row>
    <row r="33" spans="2:13" x14ac:dyDescent="0.25">
      <c r="B33" s="168"/>
      <c r="C33" s="168"/>
      <c r="D33" s="168"/>
      <c r="E33" s="168"/>
      <c r="F33" s="168"/>
      <c r="G33" s="168"/>
      <c r="J33" s="141" t="s">
        <v>139</v>
      </c>
      <c r="K33" s="134">
        <f>T_i!Z17</f>
        <v>54.281861143989055</v>
      </c>
      <c r="L33" s="135">
        <f>K33-T_i!AA17</f>
        <v>3.0152598129769999</v>
      </c>
      <c r="M33" s="135">
        <f>T_i!AB17-K33</f>
        <v>2.9842089785613979</v>
      </c>
    </row>
    <row r="34" spans="2:13" x14ac:dyDescent="0.25">
      <c r="B34" s="168"/>
      <c r="C34" s="168"/>
      <c r="D34" s="168"/>
      <c r="E34" s="168"/>
      <c r="F34" s="168"/>
      <c r="G34" s="168"/>
      <c r="J34" s="141" t="s">
        <v>140</v>
      </c>
      <c r="K34" s="134">
        <f>T_i!Z18</f>
        <v>21.592503298480015</v>
      </c>
      <c r="L34" s="135">
        <f>K34-T_i!AA18</f>
        <v>2.8073718561528693</v>
      </c>
      <c r="M34" s="135">
        <f>T_i!AB18-K34</f>
        <v>3.0993667737444639</v>
      </c>
    </row>
    <row r="35" spans="2:13" x14ac:dyDescent="0.25">
      <c r="B35" s="168"/>
      <c r="C35" s="168"/>
      <c r="D35" s="168"/>
      <c r="E35" s="168"/>
      <c r="F35" s="168"/>
      <c r="G35" s="168"/>
      <c r="J35" s="141" t="s">
        <v>59</v>
      </c>
      <c r="K35" s="134">
        <f>T_i!Z19</f>
        <v>35.839493371150752</v>
      </c>
      <c r="L35" s="135">
        <f>K35-T_i!AA19</f>
        <v>2.7876731219651418</v>
      </c>
      <c r="M35" s="135">
        <f>T_i!AB19-K35</f>
        <v>2.8867872978674498</v>
      </c>
    </row>
    <row r="36" spans="2:13" ht="20.25" customHeight="1" x14ac:dyDescent="0.25">
      <c r="B36" s="169" t="str">
        <f>T_i!C1</f>
        <v xml:space="preserve"> Footnote - N anyAM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v>
      </c>
      <c r="C36" s="169"/>
      <c r="D36" s="169"/>
      <c r="E36" s="169"/>
      <c r="F36" s="169"/>
      <c r="G36" s="169"/>
      <c r="J36" s="141" t="s">
        <v>60</v>
      </c>
      <c r="K36" s="134">
        <f>T_i!Z20</f>
        <v>1.5845321181384315</v>
      </c>
      <c r="L36" s="135">
        <f>K36-T_i!AA20</f>
        <v>0.55065338603551583</v>
      </c>
      <c r="M36" s="135">
        <f>T_i!AB20-K36</f>
        <v>0.83676104956979969</v>
      </c>
    </row>
    <row r="37" spans="2:13" ht="15.75" thickBot="1" x14ac:dyDescent="0.3">
      <c r="B37" s="170" t="s">
        <v>144</v>
      </c>
      <c r="C37" s="170"/>
      <c r="D37" s="170"/>
      <c r="E37" s="170"/>
      <c r="F37" s="170"/>
      <c r="G37" s="170"/>
      <c r="J37" s="141" t="s">
        <v>61</v>
      </c>
      <c r="K37" s="134">
        <f>T_i!Z21</f>
        <v>18.413830005088723</v>
      </c>
      <c r="L37" s="135">
        <f>K37-T_i!AA21</f>
        <v>2.2445980298122592</v>
      </c>
      <c r="M37" s="135">
        <f>T_i!AB21-K37</f>
        <v>2.4785356311962552</v>
      </c>
    </row>
    <row r="38" spans="2:13" ht="66" customHeight="1" thickTop="1" x14ac:dyDescent="0.25">
      <c r="J38" s="141" t="s">
        <v>141</v>
      </c>
      <c r="K38" s="134">
        <f>T_i!Z22</f>
        <v>20.47748730141204</v>
      </c>
      <c r="L38" s="135">
        <f>K38-T_i!AA22</f>
        <v>2.4315976741842391</v>
      </c>
      <c r="M38" s="135">
        <f>T_i!AB22-K38</f>
        <v>2.6667151448119597</v>
      </c>
    </row>
    <row r="39" spans="2:13" x14ac:dyDescent="0.25">
      <c r="J39" s="141" t="s">
        <v>142</v>
      </c>
      <c r="K39" s="134">
        <f>T_i!Z23</f>
        <v>0.97352234364874068</v>
      </c>
      <c r="L39" s="135">
        <f>K39-T_i!AA23</f>
        <v>0.41682056917503174</v>
      </c>
      <c r="M39" s="135">
        <f>T_i!AB23-K39</f>
        <v>0.72358147867501577</v>
      </c>
    </row>
    <row r="40" spans="2:13" x14ac:dyDescent="0.25">
      <c r="J40" s="141" t="s">
        <v>64</v>
      </c>
      <c r="K40" s="134">
        <f>T_i!Z24</f>
        <v>0.32009608610214657</v>
      </c>
      <c r="L40" s="135">
        <f>K40-T_i!AA24</f>
        <v>0.16252685199673622</v>
      </c>
      <c r="M40" s="135">
        <f>T_i!AB24-K40</f>
        <v>0.32907730924360146</v>
      </c>
    </row>
    <row r="41" spans="2:13" x14ac:dyDescent="0.25">
      <c r="J41" s="141" t="s">
        <v>65</v>
      </c>
      <c r="K41" s="134" t="str">
        <f>T_i!Z25</f>
        <v>0</v>
      </c>
      <c r="L41" s="135" t="e">
        <f>K41-T_i!AA25</f>
        <v>#VALUE!</v>
      </c>
      <c r="M41" s="135" t="e">
        <f>T_i!AB25-K41</f>
        <v>#VALUE!</v>
      </c>
    </row>
    <row r="42" spans="2:13" x14ac:dyDescent="0.25">
      <c r="J42" s="141" t="s">
        <v>66</v>
      </c>
      <c r="K42" s="134">
        <f>T_i!Z26</f>
        <v>25.88782181262793</v>
      </c>
      <c r="L42" s="135">
        <f>K42-T_i!AA26</f>
        <v>5.5870135261482154</v>
      </c>
      <c r="M42" s="135">
        <f>T_i!AB26-K42</f>
        <v>6.4997801268176367</v>
      </c>
    </row>
    <row r="43" spans="2:13" x14ac:dyDescent="0.25">
      <c r="J43" s="141" t="s">
        <v>67</v>
      </c>
      <c r="K43" s="134">
        <f>T_i!Z27</f>
        <v>26.049224193532815</v>
      </c>
      <c r="L43" s="135">
        <f>K43-T_i!AA27</f>
        <v>5.5983756899504193</v>
      </c>
      <c r="M43" s="135">
        <f>T_i!AB27-K43</f>
        <v>6.5037736475005588</v>
      </c>
    </row>
    <row r="44" spans="2:13" x14ac:dyDescent="0.25">
      <c r="J44" s="141" t="s">
        <v>68</v>
      </c>
      <c r="K44" s="134" t="str">
        <f>T_i!Z28</f>
        <v>0</v>
      </c>
      <c r="L44" s="135" t="e">
        <f>K44-T_i!AA28</f>
        <v>#VALUE!</v>
      </c>
      <c r="M44" s="135" t="e">
        <f>T_i!AB28-K44</f>
        <v>#VALUE!</v>
      </c>
    </row>
    <row r="45" spans="2:13" x14ac:dyDescent="0.25">
      <c r="J45" s="141" t="s">
        <v>69</v>
      </c>
      <c r="K45" s="134">
        <f>T_i!Z29</f>
        <v>4.6257861765807418</v>
      </c>
      <c r="L45" s="135">
        <f>K45-T_i!AA29</f>
        <v>1.2083496344888438</v>
      </c>
      <c r="M45" s="135">
        <f>T_i!AB29-K45</f>
        <v>1.608025752732587</v>
      </c>
    </row>
    <row r="46" spans="2:13" x14ac:dyDescent="0.25">
      <c r="J46" s="141" t="s">
        <v>143</v>
      </c>
      <c r="K46" s="134">
        <f>T_i!Z30</f>
        <v>21.692475715186703</v>
      </c>
      <c r="L46" s="135">
        <f>K46-T_i!AA30</f>
        <v>4.3264337822075554</v>
      </c>
      <c r="M46" s="135">
        <f>T_i!AB30-K46</f>
        <v>5.0553950048887195</v>
      </c>
    </row>
    <row r="47" spans="2:13" x14ac:dyDescent="0.25">
      <c r="J47" s="141" t="s">
        <v>71</v>
      </c>
      <c r="K47" s="134">
        <f>T_i!Z31</f>
        <v>9.2915344657646397</v>
      </c>
      <c r="L47" s="135">
        <f>K47-T_i!AA31</f>
        <v>2.4125485270196494</v>
      </c>
      <c r="M47" s="135">
        <f>T_i!AB31-K47</f>
        <v>3.1456540287756578</v>
      </c>
    </row>
    <row r="48" spans="2:13" x14ac:dyDescent="0.25">
      <c r="J48" s="141" t="s">
        <v>72</v>
      </c>
      <c r="K48" s="134">
        <f>T_i!Z32</f>
        <v>0.26523663360588495</v>
      </c>
      <c r="L48" s="135">
        <f>K48-T_i!AA32</f>
        <v>0.11351607530704544</v>
      </c>
      <c r="M48" s="135">
        <f>T_i!AB32-K48</f>
        <v>0.19805379152385816</v>
      </c>
    </row>
    <row r="52" spans="1:107" x14ac:dyDescent="0.25">
      <c r="A52" s="15" t="s">
        <v>4</v>
      </c>
    </row>
    <row r="54" spans="1:107" x14ac:dyDescent="0.25">
      <c r="B54" s="166" t="str">
        <f>$A$3</f>
        <v>Availability of antimalarial types in all antimalarial-stocking outlets</v>
      </c>
      <c r="C54" s="166"/>
      <c r="D54" s="166"/>
      <c r="E54" s="166"/>
      <c r="F54" s="166"/>
      <c r="G54" s="166"/>
    </row>
    <row r="55" spans="1:107" ht="15.75" thickBot="1" x14ac:dyDescent="0.3">
      <c r="B55" s="167" t="s">
        <v>4</v>
      </c>
      <c r="C55" s="167"/>
      <c r="D55" s="167"/>
      <c r="E55" s="167"/>
      <c r="F55" s="167"/>
      <c r="G55" s="167"/>
      <c r="I55" s="151"/>
      <c r="J55" s="130"/>
      <c r="K55" s="130"/>
      <c r="L55" s="152"/>
      <c r="M55" s="152"/>
      <c r="N55" s="152"/>
      <c r="O55" s="153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X55" s="171" t="s">
        <v>152</v>
      </c>
      <c r="CY55" s="172"/>
      <c r="CZ55" s="172"/>
      <c r="DA55" s="172"/>
      <c r="DB55" s="172"/>
      <c r="DC55" s="172"/>
    </row>
    <row r="56" spans="1:107" ht="16.5" thickTop="1" thickBot="1" x14ac:dyDescent="0.3">
      <c r="A56" s="130"/>
      <c r="B56" s="173"/>
      <c r="C56" s="173"/>
      <c r="D56" s="173"/>
      <c r="E56" s="173"/>
      <c r="F56" s="173"/>
      <c r="G56" s="173"/>
      <c r="I56" s="151"/>
      <c r="J56" s="130"/>
      <c r="K56" s="130"/>
      <c r="L56" s="152"/>
      <c r="M56" s="152"/>
      <c r="N56" s="152"/>
      <c r="O56" s="152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X56" s="154">
        <f>$K$56</f>
        <v>0</v>
      </c>
      <c r="CY56" s="154"/>
      <c r="CZ56" s="154"/>
      <c r="DA56" s="154"/>
      <c r="DB56" s="154"/>
      <c r="DC56" s="154"/>
    </row>
    <row r="57" spans="1:107" s="155" customFormat="1" ht="60.75" thickBot="1" x14ac:dyDescent="0.3">
      <c r="B57" s="174"/>
      <c r="C57" s="174"/>
      <c r="D57" s="174"/>
      <c r="E57" s="174"/>
      <c r="F57" s="174"/>
      <c r="G57" s="174"/>
      <c r="I57" s="156"/>
      <c r="J57" s="157" t="s">
        <v>13</v>
      </c>
      <c r="K57" s="157"/>
      <c r="L57" s="158" t="str">
        <f>T_i!$A4</f>
        <v>Any antimalarial</v>
      </c>
      <c r="M57" s="159" t="s">
        <v>15</v>
      </c>
      <c r="N57" s="159" t="s">
        <v>16</v>
      </c>
      <c r="O57" s="158" t="str">
        <f>T_i!$A5</f>
        <v>ACT</v>
      </c>
      <c r="P57" s="159" t="s">
        <v>15</v>
      </c>
      <c r="Q57" s="159" t="s">
        <v>16</v>
      </c>
      <c r="R57" s="158" t="str">
        <f>T_i!$A6</f>
        <v>AL</v>
      </c>
      <c r="S57" s="159" t="s">
        <v>15</v>
      </c>
      <c r="T57" s="159" t="s">
        <v>16</v>
      </c>
      <c r="U57" s="158" t="str">
        <f>T_i!$A7</f>
        <v>ASAQ</v>
      </c>
      <c r="V57" s="159" t="s">
        <v>15</v>
      </c>
      <c r="W57" s="159" t="s">
        <v>16</v>
      </c>
      <c r="X57" s="158" t="str">
        <f>T_i!$A8</f>
        <v>APPQ</v>
      </c>
      <c r="Y57" s="159" t="s">
        <v>15</v>
      </c>
      <c r="Z57" s="159" t="s">
        <v>16</v>
      </c>
      <c r="AA57" s="158" t="str">
        <f>T_i!$A9</f>
        <v>DHAPPQ</v>
      </c>
      <c r="AB57" s="159" t="s">
        <v>15</v>
      </c>
      <c r="AC57" s="159" t="s">
        <v>16</v>
      </c>
      <c r="AD57" s="158" t="str">
        <f>T_i!$A10</f>
        <v>ARPPQ</v>
      </c>
      <c r="AE57" s="159" t="s">
        <v>15</v>
      </c>
      <c r="AF57" s="159" t="s">
        <v>16</v>
      </c>
      <c r="AG57" s="158" t="str">
        <f>T_i!$A11</f>
        <v>any other ACT</v>
      </c>
      <c r="AH57" s="159" t="s">
        <v>15</v>
      </c>
      <c r="AI57" s="159" t="s">
        <v>16</v>
      </c>
      <c r="AJ57" s="158" t="str">
        <f>T_i!$A12</f>
        <v>Nationally regd ACT</v>
      </c>
      <c r="AK57" s="159" t="s">
        <v>15</v>
      </c>
      <c r="AL57" s="159" t="s">
        <v>16</v>
      </c>
      <c r="AM57" s="158" t="str">
        <f>T_i!$A13</f>
        <v>QAACT</v>
      </c>
      <c r="AN57" s="159" t="s">
        <v>15</v>
      </c>
      <c r="AO57" s="159" t="s">
        <v>16</v>
      </c>
      <c r="AP57" s="158" t="str">
        <f>T_i!$A14</f>
        <v>ACT: WHO PQ &amp; NAT</v>
      </c>
      <c r="AQ57" s="159" t="s">
        <v>15</v>
      </c>
      <c r="AR57" s="159" t="s">
        <v>16</v>
      </c>
      <c r="AS57" s="158" t="str">
        <f>T_i!$A15</f>
        <v>ACT: WHO PQ, not NAT</v>
      </c>
      <c r="AT57" s="159" t="s">
        <v>15</v>
      </c>
      <c r="AU57" s="159" t="s">
        <v>16</v>
      </c>
      <c r="AV57" s="158" t="str">
        <f>T_i!$A16</f>
        <v>ACT: NAT, not WHO PQ</v>
      </c>
      <c r="AW57" s="159" t="s">
        <v>15</v>
      </c>
      <c r="AX57" s="159" t="s">
        <v>16</v>
      </c>
      <c r="AY57" s="158" t="str">
        <f>T_i!$A17</f>
        <v>ACT: not WHO PQ or NAT</v>
      </c>
      <c r="AZ57" s="159" t="s">
        <v>15</v>
      </c>
      <c r="BA57" s="159" t="s">
        <v>16</v>
      </c>
      <c r="BB57" s="158" t="str">
        <f>T_i!$A18</f>
        <v>Stocks 2 or more ACTs</v>
      </c>
      <c r="BC57" s="159" t="s">
        <v>15</v>
      </c>
      <c r="BD57" s="159" t="s">
        <v>16</v>
      </c>
      <c r="BE57" s="158" t="str">
        <f>T_i!$A19</f>
        <v>Non-artemisinin therapy</v>
      </c>
      <c r="BF57" s="159" t="s">
        <v>15</v>
      </c>
      <c r="BG57" s="159" t="s">
        <v>16</v>
      </c>
      <c r="BH57" s="158" t="str">
        <f>T_i!$A20</f>
        <v>Oral QN</v>
      </c>
      <c r="BI57" s="159" t="s">
        <v>15</v>
      </c>
      <c r="BJ57" s="159" t="s">
        <v>16</v>
      </c>
      <c r="BK57" s="158" t="str">
        <f>T_i!$A21</f>
        <v>CQ - packaged alone</v>
      </c>
      <c r="BL57" s="159" t="s">
        <v>15</v>
      </c>
      <c r="BM57" s="159" t="s">
        <v>16</v>
      </c>
      <c r="BN57" s="158" t="str">
        <f>T_i!$A22</f>
        <v>SP</v>
      </c>
      <c r="BO57" s="159" t="s">
        <v>15</v>
      </c>
      <c r="BP57" s="159" t="s">
        <v>16</v>
      </c>
      <c r="BQ57" s="158" t="str">
        <f>T_i!$A23</f>
        <v>SPAQ</v>
      </c>
      <c r="BR57" s="159" t="s">
        <v>15</v>
      </c>
      <c r="BS57" s="159" t="s">
        <v>16</v>
      </c>
      <c r="BT57" s="158" t="str">
        <f>T_i!$A24</f>
        <v>Other non-artemisinins</v>
      </c>
      <c r="BU57" s="159" t="s">
        <v>15</v>
      </c>
      <c r="BV57" s="159" t="s">
        <v>16</v>
      </c>
      <c r="BW57" s="158" t="str">
        <f>T_i!$A25</f>
        <v>Oral artemisinin monotherapy</v>
      </c>
      <c r="BX57" s="159" t="s">
        <v>15</v>
      </c>
      <c r="BY57" s="159" t="s">
        <v>16</v>
      </c>
      <c r="BZ57" s="158" t="str">
        <f>T_i!$A26</f>
        <v>Non-oral art. monotherapy</v>
      </c>
      <c r="CA57" s="159" t="s">
        <v>15</v>
      </c>
      <c r="CB57" s="159" t="s">
        <v>16</v>
      </c>
      <c r="CC57" s="158" t="str">
        <f>T_i!$A27</f>
        <v>Severe malaria treatment</v>
      </c>
      <c r="CD57" s="159" t="s">
        <v>15</v>
      </c>
      <c r="CE57" s="159" t="s">
        <v>16</v>
      </c>
      <c r="CF57" s="158" t="str">
        <f>T_i!$A28</f>
        <v>Rectal artesunate</v>
      </c>
      <c r="CG57" s="159" t="s">
        <v>15</v>
      </c>
      <c r="CH57" s="159" t="s">
        <v>16</v>
      </c>
      <c r="CI57" s="158" t="str">
        <f>T_i!$A29</f>
        <v>Injectable artesunate</v>
      </c>
      <c r="CJ57" s="159" t="s">
        <v>15</v>
      </c>
      <c r="CK57" s="159" t="s">
        <v>16</v>
      </c>
      <c r="CL57" s="158" t="str">
        <f>T_i!$A30</f>
        <v>Injectable artemether</v>
      </c>
      <c r="CM57" s="159" t="s">
        <v>15</v>
      </c>
      <c r="CN57" s="159" t="s">
        <v>16</v>
      </c>
      <c r="CO57" s="158" t="str">
        <f>T_i!$A31</f>
        <v>injAE</v>
      </c>
      <c r="CP57" s="159" t="s">
        <v>15</v>
      </c>
      <c r="CQ57" s="159" t="s">
        <v>16</v>
      </c>
      <c r="CR57" s="158" t="str">
        <f>T_i!$A32</f>
        <v>Injectable QN</v>
      </c>
      <c r="CS57" s="159" t="s">
        <v>15</v>
      </c>
      <c r="CT57" s="159" t="s">
        <v>16</v>
      </c>
      <c r="CX57" s="168"/>
      <c r="CY57" s="168"/>
      <c r="CZ57" s="168"/>
      <c r="DA57" s="168"/>
      <c r="DB57" s="168"/>
      <c r="DC57" s="168"/>
    </row>
    <row r="58" spans="1:107" x14ac:dyDescent="0.25">
      <c r="B58" s="174"/>
      <c r="C58" s="174"/>
      <c r="D58" s="174"/>
      <c r="E58" s="174"/>
      <c r="F58" s="174"/>
      <c r="G58" s="174"/>
      <c r="I58" s="151"/>
      <c r="J58" s="130" t="s">
        <v>153</v>
      </c>
      <c r="K58" s="77" t="str">
        <f>T_i!B$2</f>
        <v>Private Not For-Profit Facility</v>
      </c>
      <c r="L58" s="152">
        <f>T_i!B$4</f>
        <v>100</v>
      </c>
      <c r="M58" s="152">
        <f>L58-T_i!C$4</f>
        <v>0</v>
      </c>
      <c r="N58" s="152">
        <f>T_i!D$4-L58</f>
        <v>0</v>
      </c>
      <c r="O58" s="152">
        <f>T_i!B$5</f>
        <v>78.18687560604279</v>
      </c>
      <c r="P58" s="134">
        <f>O58-T_i!C$5</f>
        <v>18.793094499007822</v>
      </c>
      <c r="Q58" s="134">
        <f>T_i!D$5-O58</f>
        <v>11.592170191088755</v>
      </c>
      <c r="R58" s="134">
        <f>T_i!B$6</f>
        <v>78.18687560604279</v>
      </c>
      <c r="S58" s="134">
        <f>R58-T_i!C$6</f>
        <v>18.793094499007822</v>
      </c>
      <c r="T58" s="134">
        <f>T_i!D$6-R58</f>
        <v>11.592170191088755</v>
      </c>
      <c r="U58" s="134">
        <f>T_i!B$7</f>
        <v>2.8131902607596113</v>
      </c>
      <c r="V58" s="134">
        <f>U58-T_i!C$7</f>
        <v>2.076714469858735</v>
      </c>
      <c r="W58" s="134">
        <f>T_i!D$7-U58</f>
        <v>7.3340132570935097</v>
      </c>
      <c r="X58" s="134">
        <f>T_i!B$8</f>
        <v>2.3625355318285957</v>
      </c>
      <c r="Y58" s="134">
        <f>X58-T_i!C$8</f>
        <v>1.8612871939176914</v>
      </c>
      <c r="Z58" s="134">
        <f>T_i!D$8-X58</f>
        <v>8.0495521125233829</v>
      </c>
      <c r="AA58" s="134">
        <f>T_i!B$9</f>
        <v>2.8131902607596113</v>
      </c>
      <c r="AB58" s="134">
        <f>AA58-T_i!C$9</f>
        <v>2.076714469858735</v>
      </c>
      <c r="AC58" s="134">
        <f>T_i!D$9-AA58</f>
        <v>7.3340132570935097</v>
      </c>
      <c r="AD58" s="134" t="str">
        <f>T_i!B$10</f>
        <v>0</v>
      </c>
      <c r="AE58" s="134" t="e">
        <f>AD58-T_i!C$10</f>
        <v>#VALUE!</v>
      </c>
      <c r="AF58" s="134" t="e">
        <f>T_i!D$10-AD58</f>
        <v>#VALUE!</v>
      </c>
      <c r="AG58" s="134" t="str">
        <f>T_i!B$11</f>
        <v>0</v>
      </c>
      <c r="AH58" s="134" t="e">
        <f>AG58-T_i!C$11</f>
        <v>#VALUE!</v>
      </c>
      <c r="AI58" s="134" t="e">
        <f>T_i!D$11-AG58</f>
        <v>#VALUE!</v>
      </c>
      <c r="AJ58" s="134">
        <f>T_i!B$12</f>
        <v>57.504294718468074</v>
      </c>
      <c r="AK58" s="134">
        <f>AJ58-T_i!C$12</f>
        <v>23.908389730814008</v>
      </c>
      <c r="AL58" s="134">
        <f>T_i!D$12-AJ58</f>
        <v>20.847185454244027</v>
      </c>
      <c r="AM58" s="134" t="str">
        <f>T_i!B$13</f>
        <v>0</v>
      </c>
      <c r="AN58" s="134" t="e">
        <f>AM58-T_i!C$13</f>
        <v>#VALUE!</v>
      </c>
      <c r="AO58" s="134" t="e">
        <f>T_i!D$13-AM58</f>
        <v>#VALUE!</v>
      </c>
      <c r="AP58" s="134" t="str">
        <f>T_i!B$14</f>
        <v>0</v>
      </c>
      <c r="AQ58" s="134" t="e">
        <f>AP58-T_i!C$14</f>
        <v>#VALUE!</v>
      </c>
      <c r="AR58" s="134" t="e">
        <f>T_i!D$14-AP58</f>
        <v>#VALUE!</v>
      </c>
      <c r="AS58" s="134" t="str">
        <f>T_i!B$15</f>
        <v>0</v>
      </c>
      <c r="AT58" s="134" t="e">
        <f>AS58-T_i!C$15</f>
        <v>#VALUE!</v>
      </c>
      <c r="AU58" s="134" t="e">
        <f>T_i!D$15-AS58</f>
        <v>#VALUE!</v>
      </c>
      <c r="AV58" s="134">
        <f>T_i!B$16</f>
        <v>39.187963170562377</v>
      </c>
      <c r="AW58" s="134">
        <f>AV58-T_i!C$16</f>
        <v>20.413352624450525</v>
      </c>
      <c r="AX58" s="134">
        <f>T_i!D$16-AV58</f>
        <v>25.054106393263972</v>
      </c>
      <c r="AY58" s="134">
        <f>T_i!B$17</f>
        <v>66.558419250927145</v>
      </c>
      <c r="AZ58" s="134">
        <f>AY58-T_i!C$17</f>
        <v>20.756359840038797</v>
      </c>
      <c r="BA58" s="134">
        <f>T_i!D$17-AY58</f>
        <v>15.858792800908176</v>
      </c>
      <c r="BB58" s="134">
        <f>T_i!B$18</f>
        <v>2.8131902607596113</v>
      </c>
      <c r="BC58" s="134">
        <f>BB58-T_i!C$18</f>
        <v>2.076714469858735</v>
      </c>
      <c r="BD58" s="134">
        <f>T_i!D$18-BB58</f>
        <v>7.3340132570935097</v>
      </c>
      <c r="BE58" s="134">
        <f>T_i!B$19</f>
        <v>22.036138214905947</v>
      </c>
      <c r="BF58" s="134">
        <f>BE58-T_i!C$19</f>
        <v>11.598126324206733</v>
      </c>
      <c r="BG58" s="134">
        <f>T_i!D$19-BE58</f>
        <v>18.633328619441421</v>
      </c>
      <c r="BH58" s="134">
        <f>T_i!B$20</f>
        <v>7.2376659897071631</v>
      </c>
      <c r="BI58" s="134">
        <f>BH58-T_i!C$20</f>
        <v>4.9768444300759462</v>
      </c>
      <c r="BJ58" s="134">
        <f>T_i!D$20-BH58</f>
        <v>13.597176343982333</v>
      </c>
      <c r="BK58" s="134">
        <f>T_i!B$21</f>
        <v>3.9538870186922761</v>
      </c>
      <c r="BL58" s="134">
        <f>BK58-T_i!C$21</f>
        <v>2.4659648699300574</v>
      </c>
      <c r="BM58" s="134">
        <f>T_i!D$21-BK58</f>
        <v>6.1343381068353349</v>
      </c>
      <c r="BN58" s="134">
        <f>T_i!B$22</f>
        <v>12.031451966219215</v>
      </c>
      <c r="BO58" s="134">
        <f>BN58-T_i!C$22</f>
        <v>6.9369416139256348</v>
      </c>
      <c r="BP58" s="134">
        <f>T_i!D$22-BN58</f>
        <v>13.810636600324987</v>
      </c>
      <c r="BQ58" s="134" t="str">
        <f>T_i!B$23</f>
        <v>0</v>
      </c>
      <c r="BR58" s="134" t="e">
        <f>BQ58-T_i!C$23</f>
        <v>#VALUE!</v>
      </c>
      <c r="BS58" s="134" t="e">
        <f>T_i!D$23-BQ58</f>
        <v>#VALUE!</v>
      </c>
      <c r="BT58" s="134">
        <f>T_i!B$24</f>
        <v>1.4926914796159045</v>
      </c>
      <c r="BU58" s="134">
        <f>BT58-T_i!C$24</f>
        <v>1.1435977231177019</v>
      </c>
      <c r="BV58" s="134">
        <f>T_i!D$24-BT58</f>
        <v>4.6586580402735045</v>
      </c>
      <c r="BW58" s="134" t="str">
        <f>T_i!B$25</f>
        <v>0</v>
      </c>
      <c r="BX58" s="134" t="e">
        <f>BW58-T_i!C$25</f>
        <v>#VALUE!</v>
      </c>
      <c r="BY58" s="134" t="e">
        <f>T_i!D$25-BW58</f>
        <v>#VALUE!</v>
      </c>
      <c r="BZ58" s="134">
        <f>T_i!B$26</f>
        <v>29.22784686433576</v>
      </c>
      <c r="CA58" s="134">
        <f>BZ58-T_i!C$26</f>
        <v>14.330054447476659</v>
      </c>
      <c r="CB58" s="134">
        <f>T_i!D$26-BZ58</f>
        <v>20.121003733618714</v>
      </c>
      <c r="CC58" s="134">
        <f>T_i!B$27</f>
        <v>37.221992302877133</v>
      </c>
      <c r="CD58" s="134">
        <f>CC58-T_i!C$27</f>
        <v>17.574456324436035</v>
      </c>
      <c r="CE58" s="134">
        <f>T_i!D$27-CC58</f>
        <v>21.756122874957121</v>
      </c>
      <c r="CF58" s="134" t="str">
        <f>T_i!B$28</f>
        <v>0</v>
      </c>
      <c r="CG58" s="134" t="e">
        <f>CF58-T_i!C$28</f>
        <v>#VALUE!</v>
      </c>
      <c r="CH58" s="134" t="e">
        <f>T_i!D$28-CF58</f>
        <v>#VALUE!</v>
      </c>
      <c r="CI58" s="134">
        <f>T_i!B$29</f>
        <v>10.999443079337782</v>
      </c>
      <c r="CJ58" s="134">
        <f>CI58-T_i!C$29</f>
        <v>6.2121999942053403</v>
      </c>
      <c r="CK58" s="134">
        <f>T_i!D$29-CI58</f>
        <v>12.300764631314292</v>
      </c>
      <c r="CL58" s="134">
        <f>T_i!B$30</f>
        <v>18.818733423630636</v>
      </c>
      <c r="CM58" s="134">
        <f>CL58-T_i!C$30</f>
        <v>9.9738342771481143</v>
      </c>
      <c r="CN58" s="134">
        <f>T_i!D$30-CL58</f>
        <v>16.823145052863506</v>
      </c>
      <c r="CO58" s="134">
        <f>T_i!B$31</f>
        <v>15.803254492010566</v>
      </c>
      <c r="CP58" s="134">
        <f>CO58-T_i!C$31</f>
        <v>9.0685736761383282</v>
      </c>
      <c r="CQ58" s="134">
        <f>T_i!D$31-CO58</f>
        <v>16.986649103641028</v>
      </c>
      <c r="CR58" s="134">
        <f>T_i!B$32</f>
        <v>7.9941454385413735</v>
      </c>
      <c r="CS58" s="134">
        <f>CR58-T_i!C$32</f>
        <v>6.0387222330183681</v>
      </c>
      <c r="CT58" s="134">
        <f>T_i!D$32-CR58</f>
        <v>19.464615878552721</v>
      </c>
      <c r="CX58" s="168"/>
      <c r="CY58" s="168"/>
      <c r="CZ58" s="168"/>
      <c r="DA58" s="168"/>
      <c r="DB58" s="168"/>
      <c r="DC58" s="168"/>
    </row>
    <row r="59" spans="1:107" x14ac:dyDescent="0.25">
      <c r="B59" s="174"/>
      <c r="C59" s="174"/>
      <c r="D59" s="174"/>
      <c r="E59" s="174"/>
      <c r="F59" s="174"/>
      <c r="G59" s="174"/>
      <c r="I59" s="151"/>
      <c r="J59" s="130" t="s">
        <v>154</v>
      </c>
      <c r="K59" s="77" t="str">
        <f>T_i!F$2</f>
        <v>Private For-Profit Facility</v>
      </c>
      <c r="L59" s="152">
        <f>T_i!F$4</f>
        <v>100</v>
      </c>
      <c r="M59" s="152">
        <f>L59-T_i!G$4</f>
        <v>0</v>
      </c>
      <c r="N59" s="152">
        <f>T_i!H$4-L59</f>
        <v>0</v>
      </c>
      <c r="O59" s="152">
        <f>T_i!F$5</f>
        <v>76.959463942051457</v>
      </c>
      <c r="P59" s="134">
        <f>O59-T_i!G$5</f>
        <v>12.911016298237811</v>
      </c>
      <c r="Q59" s="134">
        <f>T_i!H$5-O59</f>
        <v>9.2711786413870669</v>
      </c>
      <c r="R59" s="134">
        <f>T_i!F$6</f>
        <v>72.863249070039132</v>
      </c>
      <c r="S59" s="134">
        <f>R59-T_i!G$6</f>
        <v>13.808630622834819</v>
      </c>
      <c r="T59" s="134">
        <f>T_i!H$6-R59</f>
        <v>10.466323653905349</v>
      </c>
      <c r="U59" s="134">
        <f>T_i!F$7</f>
        <v>6.9930897937563508</v>
      </c>
      <c r="V59" s="134">
        <f>U59-T_i!G$7</f>
        <v>3.5540770820911036</v>
      </c>
      <c r="W59" s="134">
        <f>T_i!H$7-U59</f>
        <v>6.7059824714097864</v>
      </c>
      <c r="X59" s="134">
        <f>T_i!F$8</f>
        <v>0.1200043105121716</v>
      </c>
      <c r="Y59" s="134">
        <f>X59-T_i!G$8</f>
        <v>9.4004764911225142E-2</v>
      </c>
      <c r="Z59" s="134">
        <f>T_i!H$8-X59</f>
        <v>0.43201458783996499</v>
      </c>
      <c r="AA59" s="134">
        <f>T_i!F$9</f>
        <v>6.0667763805869619</v>
      </c>
      <c r="AB59" s="134">
        <f>AA59-T_i!G$9</f>
        <v>2.4643171905485399</v>
      </c>
      <c r="AC59" s="134">
        <f>T_i!H$9-AA59</f>
        <v>3.9744744159581362</v>
      </c>
      <c r="AD59" s="134" t="str">
        <f>T_i!F$10</f>
        <v>0</v>
      </c>
      <c r="AE59" s="134" t="e">
        <f>AD59-T_i!G$10</f>
        <v>#VALUE!</v>
      </c>
      <c r="AF59" s="134" t="e">
        <f>T_i!H$10-AD59</f>
        <v>#VALUE!</v>
      </c>
      <c r="AG59" s="134" t="str">
        <f>T_i!F$11</f>
        <v>0</v>
      </c>
      <c r="AH59" s="134" t="e">
        <f>AG59-T_i!G$11</f>
        <v>#VALUE!</v>
      </c>
      <c r="AI59" s="134" t="e">
        <f>T_i!H$11-AG59</f>
        <v>#VALUE!</v>
      </c>
      <c r="AJ59" s="134">
        <f>T_i!F$12</f>
        <v>69.227300642825995</v>
      </c>
      <c r="AK59" s="134">
        <f>AJ59-T_i!G$12</f>
        <v>11.944328300246973</v>
      </c>
      <c r="AL59" s="134">
        <f>T_i!H$12-AJ59</f>
        <v>9.8257971781424089</v>
      </c>
      <c r="AM59" s="134">
        <f>T_i!F$13</f>
        <v>8.856413429965837</v>
      </c>
      <c r="AN59" s="134">
        <f>AM59-T_i!G$13</f>
        <v>5.3226424839173516</v>
      </c>
      <c r="AO59" s="134">
        <f>T_i!H$13-AM59</f>
        <v>11.636596613763366</v>
      </c>
      <c r="AP59" s="134">
        <f>T_i!F$14</f>
        <v>0.91998692847894503</v>
      </c>
      <c r="AQ59" s="134">
        <f>AP59-T_i!G$14</f>
        <v>0.51751743836850506</v>
      </c>
      <c r="AR59" s="134">
        <f>T_i!H$14-AP59</f>
        <v>1.1690123941807018</v>
      </c>
      <c r="AS59" s="134">
        <f>T_i!F$15</f>
        <v>7.9364265014868911</v>
      </c>
      <c r="AT59" s="134">
        <f>AS59-T_i!G$15</f>
        <v>5.0892559584602299</v>
      </c>
      <c r="AU59" s="134">
        <f>T_i!H$15-AS59</f>
        <v>12.292088028347287</v>
      </c>
      <c r="AV59" s="134">
        <f>T_i!F$16</f>
        <v>54.665218988904805</v>
      </c>
      <c r="AW59" s="134">
        <f>AV59-T_i!G$16</f>
        <v>16.167923691715195</v>
      </c>
      <c r="AX59" s="134">
        <f>T_i!H$16-AV59</f>
        <v>15.24022882310414</v>
      </c>
      <c r="AY59" s="134">
        <f>T_i!F$17</f>
        <v>29.736863282987848</v>
      </c>
      <c r="AZ59" s="134">
        <f>AY59-T_i!G$17</f>
        <v>9.0646138683719464</v>
      </c>
      <c r="BA59" s="134">
        <f>T_i!H$17-AY59</f>
        <v>10.998315496255586</v>
      </c>
      <c r="BB59" s="134">
        <f>T_i!F$18</f>
        <v>8.1223147733659715</v>
      </c>
      <c r="BC59" s="134">
        <f>BB59-T_i!G$18</f>
        <v>3.6038400502849885</v>
      </c>
      <c r="BD59" s="134">
        <f>T_i!H$18-BB59</f>
        <v>6.0515025172695101</v>
      </c>
      <c r="BE59" s="134">
        <f>T_i!F$19</f>
        <v>17.634050386255478</v>
      </c>
      <c r="BF59" s="134">
        <f>BE59-T_i!G$19</f>
        <v>7.0678899183578174</v>
      </c>
      <c r="BG59" s="134">
        <f>T_i!H$19-BE59</f>
        <v>10.318063273927276</v>
      </c>
      <c r="BH59" s="134">
        <f>T_i!F$20</f>
        <v>2.3194253712523287</v>
      </c>
      <c r="BI59" s="134">
        <f>BH59-T_i!G$20</f>
        <v>1.4210696531224671</v>
      </c>
      <c r="BJ59" s="134">
        <f>T_i!H$20-BH59</f>
        <v>3.5361747421501311</v>
      </c>
      <c r="BK59" s="134">
        <f>T_i!F$21</f>
        <v>2.0419244841536366</v>
      </c>
      <c r="BL59" s="134">
        <f>BK59-T_i!G$21</f>
        <v>1.0573710448943494</v>
      </c>
      <c r="BM59" s="134">
        <f>T_i!H$21-BK59</f>
        <v>2.144927714161502</v>
      </c>
      <c r="BN59" s="134">
        <f>T_i!F$22</f>
        <v>12.026132827698788</v>
      </c>
      <c r="BO59" s="134">
        <f>BN59-T_i!G$22</f>
        <v>5.8913435996740144</v>
      </c>
      <c r="BP59" s="134">
        <f>T_i!H$22-BN59</f>
        <v>10.208735072896122</v>
      </c>
      <c r="BQ59" s="134">
        <f>T_i!F$23</f>
        <v>1.1159869097583157</v>
      </c>
      <c r="BR59" s="134">
        <f>BQ59-T_i!G$23</f>
        <v>0.65022317677063368</v>
      </c>
      <c r="BS59" s="134">
        <f>T_i!H$23-BQ59</f>
        <v>1.5337929306881755</v>
      </c>
      <c r="BT59" s="134">
        <f>T_i!F$24</f>
        <v>0.474382872389564</v>
      </c>
      <c r="BU59" s="134">
        <f>BT59-T_i!G$24</f>
        <v>0.35695225737731184</v>
      </c>
      <c r="BV59" s="134">
        <f>T_i!H$24-BT59</f>
        <v>1.4213815593681882</v>
      </c>
      <c r="BW59" s="134" t="str">
        <f>T_i!F$25</f>
        <v>0</v>
      </c>
      <c r="BX59" s="134" t="e">
        <f>BW59-T_i!G$25</f>
        <v>#VALUE!</v>
      </c>
      <c r="BY59" s="134" t="e">
        <f>T_i!H$25-BW59</f>
        <v>#VALUE!</v>
      </c>
      <c r="BZ59" s="134">
        <f>T_i!F$26</f>
        <v>46.014303514294021</v>
      </c>
      <c r="CA59" s="134">
        <f>BZ59-T_i!G$26</f>
        <v>12.953598364281802</v>
      </c>
      <c r="CB59" s="134">
        <f>T_i!H$26-BZ59</f>
        <v>13.51539863597236</v>
      </c>
      <c r="CC59" s="134">
        <f>T_i!F$27</f>
        <v>46.874670363335909</v>
      </c>
      <c r="CD59" s="134">
        <f>CC59-T_i!G$27</f>
        <v>13.182963173147847</v>
      </c>
      <c r="CE59" s="134">
        <f>T_i!H$27-CC59</f>
        <v>13.634118473290606</v>
      </c>
      <c r="CF59" s="134" t="str">
        <f>T_i!F$28</f>
        <v>0</v>
      </c>
      <c r="CG59" s="134" t="e">
        <f>CF59-T_i!G$28</f>
        <v>#VALUE!</v>
      </c>
      <c r="CH59" s="134" t="e">
        <f>T_i!H$28-CF59</f>
        <v>#VALUE!</v>
      </c>
      <c r="CI59" s="134">
        <f>T_i!F$29</f>
        <v>12.885559089958695</v>
      </c>
      <c r="CJ59" s="134">
        <f>CI59-T_i!G$29</f>
        <v>4.8786219177180765</v>
      </c>
      <c r="CK59" s="134">
        <f>T_i!H$29-CI59</f>
        <v>7.2020781032235153</v>
      </c>
      <c r="CL59" s="134">
        <f>T_i!F$30</f>
        <v>36.318912461319933</v>
      </c>
      <c r="CM59" s="134">
        <f>CL59-T_i!G$30</f>
        <v>12.550212921851621</v>
      </c>
      <c r="CN59" s="134">
        <f>T_i!H$30-CL59</f>
        <v>14.738543753943084</v>
      </c>
      <c r="CO59" s="134">
        <f>T_i!F$31</f>
        <v>14.942711539069231</v>
      </c>
      <c r="CP59" s="134">
        <f>CO59-T_i!G$31</f>
        <v>5.0500680056379856</v>
      </c>
      <c r="CQ59" s="134">
        <f>T_i!H$31-CO59</f>
        <v>7.0002687094038851</v>
      </c>
      <c r="CR59" s="134">
        <f>T_i!F$32</f>
        <v>2.2347919133891829</v>
      </c>
      <c r="CS59" s="134">
        <f>CR59-T_i!G$32</f>
        <v>1.4883986925659918</v>
      </c>
      <c r="CT59" s="134">
        <f>T_i!H$32-CR59</f>
        <v>4.262163524167125</v>
      </c>
      <c r="CX59" s="168"/>
      <c r="CY59" s="168"/>
      <c r="CZ59" s="168"/>
      <c r="DA59" s="168"/>
      <c r="DB59" s="168"/>
      <c r="DC59" s="168"/>
    </row>
    <row r="60" spans="1:107" x14ac:dyDescent="0.25">
      <c r="B60" s="174"/>
      <c r="C60" s="174"/>
      <c r="D60" s="174"/>
      <c r="E60" s="174"/>
      <c r="F60" s="174"/>
      <c r="G60" s="174"/>
      <c r="I60" s="151"/>
      <c r="J60" s="130" t="s">
        <v>155</v>
      </c>
      <c r="K60" s="77" t="str">
        <f>T_i!J$2</f>
        <v>Pharmacy</v>
      </c>
      <c r="L60" s="152">
        <f>T_i!J$4</f>
        <v>100</v>
      </c>
      <c r="M60" s="152">
        <f>L60-T_i!K$4</f>
        <v>0</v>
      </c>
      <c r="N60" s="152">
        <f>T_i!L$4-L60</f>
        <v>0</v>
      </c>
      <c r="O60" s="152">
        <f>T_i!J$5</f>
        <v>97.925871963233718</v>
      </c>
      <c r="P60" s="134">
        <f>O60-T_i!K$5</f>
        <v>3.8229168447404476</v>
      </c>
      <c r="Q60" s="134">
        <f>T_i!L$5-O60</f>
        <v>1.3633286047864601</v>
      </c>
      <c r="R60" s="134">
        <f>T_i!J$6</f>
        <v>92.700426622362983</v>
      </c>
      <c r="S60" s="134">
        <f>R60-T_i!K$6</f>
        <v>3.972339928384514</v>
      </c>
      <c r="T60" s="134">
        <f>T_i!L$6-R60</f>
        <v>2.6458689882796875</v>
      </c>
      <c r="U60" s="134">
        <f>T_i!J$7</f>
        <v>22.172633938996476</v>
      </c>
      <c r="V60" s="134">
        <f>U60-T_i!K$7</f>
        <v>4.64189236587751</v>
      </c>
      <c r="W60" s="134">
        <f>T_i!L$7-U60</f>
        <v>5.4591800645543671</v>
      </c>
      <c r="X60" s="134">
        <f>T_i!J$8</f>
        <v>12.087619647764415</v>
      </c>
      <c r="Y60" s="134">
        <f>X60-T_i!K$8</f>
        <v>2.8114092882959572</v>
      </c>
      <c r="Z60" s="134">
        <f>T_i!L$8-X60</f>
        <v>3.5169264539677361</v>
      </c>
      <c r="AA60" s="134">
        <f>T_i!J$9</f>
        <v>43.820145300946436</v>
      </c>
      <c r="AB60" s="134">
        <f>AA60-T_i!K$9</f>
        <v>7.1981141946636171</v>
      </c>
      <c r="AC60" s="134">
        <f>T_i!L$9-AA60</f>
        <v>7.4679979580894766</v>
      </c>
      <c r="AD60" s="134">
        <f>T_i!J$10</f>
        <v>4.6262357500785223</v>
      </c>
      <c r="AE60" s="134">
        <f>AD60-T_i!K$10</f>
        <v>2.1218539987102689</v>
      </c>
      <c r="AF60" s="134">
        <f>T_i!L$10-AD60</f>
        <v>3.7648821554704677</v>
      </c>
      <c r="AG60" s="134">
        <f>T_i!J$11</f>
        <v>0.24150804844184351</v>
      </c>
      <c r="AH60" s="134">
        <f>AG60-T_i!K$11</f>
        <v>0.20499453592977032</v>
      </c>
      <c r="AI60" s="134">
        <f>T_i!L$11-AG60</f>
        <v>1.3376955439290643</v>
      </c>
      <c r="AJ60" s="134">
        <f>T_i!J$12</f>
        <v>89.205655919008649</v>
      </c>
      <c r="AK60" s="134">
        <f>AJ60-T_i!K$12</f>
        <v>4.3282032724693522</v>
      </c>
      <c r="AL60" s="134">
        <f>T_i!L$12-AJ60</f>
        <v>3.2002682086500727</v>
      </c>
      <c r="AM60" s="134">
        <f>T_i!J$13</f>
        <v>19.339592640877829</v>
      </c>
      <c r="AN60" s="134">
        <f>AM60-T_i!K$13</f>
        <v>4.9781270284954768</v>
      </c>
      <c r="AO60" s="134">
        <f>T_i!L$13-AM60</f>
        <v>6.189305273537304</v>
      </c>
      <c r="AP60" s="134">
        <f>T_i!J$14</f>
        <v>2.3684417508684357</v>
      </c>
      <c r="AQ60" s="134">
        <f>AP60-T_i!K$14</f>
        <v>1.3625968326398887</v>
      </c>
      <c r="AR60" s="134">
        <f>T_i!L$14-AP60</f>
        <v>3.106392187370461</v>
      </c>
      <c r="AS60" s="134">
        <f>T_i!J$15</f>
        <v>17.106140620231653</v>
      </c>
      <c r="AT60" s="134">
        <f>AS60-T_i!K$15</f>
        <v>4.2788476402692144</v>
      </c>
      <c r="AU60" s="134">
        <f>T_i!L$15-AS60</f>
        <v>5.3386616287345845</v>
      </c>
      <c r="AV60" s="134">
        <f>T_i!J$16</f>
        <v>87.095607392098856</v>
      </c>
      <c r="AW60" s="134">
        <f>AV60-T_i!K$16</f>
        <v>5.1703614453284672</v>
      </c>
      <c r="AX60" s="134">
        <f>T_i!L$16-AV60</f>
        <v>3.8547316140846277</v>
      </c>
      <c r="AY60" s="134">
        <f>T_i!J$17</f>
        <v>69.556364390088405</v>
      </c>
      <c r="AZ60" s="134">
        <f>AY60-T_i!K$17</f>
        <v>6.3488335983950606</v>
      </c>
      <c r="BA60" s="134">
        <f>T_i!L$17-AY60</f>
        <v>5.6824637394413884</v>
      </c>
      <c r="BB60" s="134">
        <f>T_i!J$18</f>
        <v>54.248914266541661</v>
      </c>
      <c r="BC60" s="134">
        <f>BB60-T_i!K$18</f>
        <v>6.5017364747095172</v>
      </c>
      <c r="BD60" s="134">
        <f>T_i!L$18-BB60</f>
        <v>6.3601530421662957</v>
      </c>
      <c r="BE60" s="134">
        <f>T_i!J$19</f>
        <v>25.855917864786992</v>
      </c>
      <c r="BF60" s="134">
        <f>BE60-T_i!K$19</f>
        <v>4.9865239515522788</v>
      </c>
      <c r="BG60" s="134">
        <f>T_i!L$19-BE60</f>
        <v>5.702818605911709</v>
      </c>
      <c r="BH60" s="134">
        <f>T_i!J$20</f>
        <v>3.582459255398676</v>
      </c>
      <c r="BI60" s="134">
        <f>BH60-T_i!K$20</f>
        <v>1.7684699577380911</v>
      </c>
      <c r="BJ60" s="134">
        <f>T_i!L$20-BH60</f>
        <v>3.3704731106247476</v>
      </c>
      <c r="BK60" s="134">
        <f>T_i!J$21</f>
        <v>10.439028247825895</v>
      </c>
      <c r="BL60" s="134">
        <f>BK60-T_i!K$21</f>
        <v>2.4114374362108588</v>
      </c>
      <c r="BM60" s="134">
        <f>T_i!L$21-BK60</f>
        <v>3.0297371179987085</v>
      </c>
      <c r="BN60" s="134">
        <f>T_i!J$22</f>
        <v>18.316113482532252</v>
      </c>
      <c r="BO60" s="134">
        <f>BN60-T_i!K$22</f>
        <v>3.6353283432190278</v>
      </c>
      <c r="BP60" s="134">
        <f>T_i!L$22-BN60</f>
        <v>4.2969373160161837</v>
      </c>
      <c r="BQ60" s="134">
        <f>T_i!J$23</f>
        <v>0.30508797626806294</v>
      </c>
      <c r="BR60" s="134">
        <f>BQ60-T_i!K$23</f>
        <v>0.21929366956032065</v>
      </c>
      <c r="BS60" s="134">
        <f>T_i!L$23-BQ60</f>
        <v>0.77376462123068745</v>
      </c>
      <c r="BT60" s="134">
        <f>T_i!J$24</f>
        <v>0.55251267739315812</v>
      </c>
      <c r="BU60" s="134">
        <f>BT60-T_i!K$24</f>
        <v>0.34027618401986126</v>
      </c>
      <c r="BV60" s="134">
        <f>T_i!L$24-BT60</f>
        <v>0.87801584420789913</v>
      </c>
      <c r="BW60" s="134" t="str">
        <f>T_i!J$25</f>
        <v>0</v>
      </c>
      <c r="BX60" s="134" t="e">
        <f>BW60-T_i!K$25</f>
        <v>#VALUE!</v>
      </c>
      <c r="BY60" s="134" t="e">
        <f>T_i!L$25-BW60</f>
        <v>#VALUE!</v>
      </c>
      <c r="BZ60" s="134">
        <f>T_i!J$26</f>
        <v>16.281350183349851</v>
      </c>
      <c r="CA60" s="134">
        <f>BZ60-T_i!K$26</f>
        <v>4.2983985754322731</v>
      </c>
      <c r="CB60" s="134">
        <f>T_i!L$26-BZ60</f>
        <v>5.4594216803134437</v>
      </c>
      <c r="CC60" s="134">
        <f>T_i!J$27</f>
        <v>16.522858231791695</v>
      </c>
      <c r="CD60" s="134">
        <f>CC60-T_i!K$27</f>
        <v>4.3255463052735958</v>
      </c>
      <c r="CE60" s="134">
        <f>T_i!L$27-CC60</f>
        <v>5.4751984385780084</v>
      </c>
      <c r="CF60" s="134" t="str">
        <f>T_i!J$28</f>
        <v>0</v>
      </c>
      <c r="CG60" s="134" t="e">
        <f>CF60-T_i!K$28</f>
        <v>#VALUE!</v>
      </c>
      <c r="CH60" s="134" t="e">
        <f>T_i!L$28-CF60</f>
        <v>#VALUE!</v>
      </c>
      <c r="CI60" s="134">
        <f>T_i!J$29</f>
        <v>4.7793990062667371</v>
      </c>
      <c r="CJ60" s="134">
        <f>CI60-T_i!K$29</f>
        <v>2.0521473029916817</v>
      </c>
      <c r="CK60" s="134">
        <f>T_i!L$29-CI60</f>
        <v>3.4654230675247186</v>
      </c>
      <c r="CL60" s="134">
        <f>T_i!J$30</f>
        <v>7.9944228041923981</v>
      </c>
      <c r="CM60" s="134">
        <f>CL60-T_i!K$30</f>
        <v>1.8615381677687575</v>
      </c>
      <c r="CN60" s="134">
        <f>T_i!L$30-CL60</f>
        <v>2.364223421610621</v>
      </c>
      <c r="CO60" s="134">
        <f>T_i!J$31</f>
        <v>11.212631808957196</v>
      </c>
      <c r="CP60" s="134">
        <f>CO60-T_i!K$31</f>
        <v>4.1112347077197224</v>
      </c>
      <c r="CQ60" s="134">
        <f>T_i!L$31-CO60</f>
        <v>6.049106662296305</v>
      </c>
      <c r="CR60" s="134">
        <f>T_i!J$32</f>
        <v>0.32150478883285211</v>
      </c>
      <c r="CS60" s="134">
        <f>CR60-T_i!K$32</f>
        <v>0.24829306697941764</v>
      </c>
      <c r="CT60" s="134">
        <f>T_i!L$32-CR60</f>
        <v>1.0785655637902078</v>
      </c>
      <c r="CX60" s="168"/>
      <c r="CY60" s="168"/>
      <c r="CZ60" s="168"/>
      <c r="DA60" s="168"/>
      <c r="DB60" s="168"/>
      <c r="DC60" s="168"/>
    </row>
    <row r="61" spans="1:107" x14ac:dyDescent="0.25">
      <c r="B61" s="174"/>
      <c r="C61" s="174"/>
      <c r="D61" s="174"/>
      <c r="E61" s="174"/>
      <c r="F61" s="174"/>
      <c r="G61" s="174"/>
      <c r="I61" s="151"/>
      <c r="J61" s="130" t="s">
        <v>156</v>
      </c>
      <c r="K61" s="77" t="str">
        <f>T_i!N$2</f>
        <v>Laboratory</v>
      </c>
      <c r="L61" s="152">
        <f>T_i!N$4</f>
        <v>100</v>
      </c>
      <c r="M61" s="152">
        <f>L61-T_i!O$4</f>
        <v>0</v>
      </c>
      <c r="N61" s="152">
        <f>T_i!P$4-L61</f>
        <v>0</v>
      </c>
      <c r="O61" s="152">
        <f>T_i!N$5</f>
        <v>100</v>
      </c>
      <c r="P61" s="134">
        <f>O61-T_i!O$5</f>
        <v>0</v>
      </c>
      <c r="Q61" s="134">
        <f>T_i!P$5-O61</f>
        <v>0</v>
      </c>
      <c r="R61" s="134">
        <f>T_i!N$6</f>
        <v>100</v>
      </c>
      <c r="S61" s="134">
        <f>R61-T_i!O$6</f>
        <v>0</v>
      </c>
      <c r="T61" s="134">
        <f>T_i!P$6-R61</f>
        <v>0</v>
      </c>
      <c r="U61" s="134" t="str">
        <f>T_i!N$7</f>
        <v>0</v>
      </c>
      <c r="V61" s="134" t="e">
        <f>U61-T_i!O$7</f>
        <v>#VALUE!</v>
      </c>
      <c r="W61" s="134" t="e">
        <f>T_i!P$7-U61</f>
        <v>#VALUE!</v>
      </c>
      <c r="X61" s="134" t="str">
        <f>T_i!N$8</f>
        <v>0</v>
      </c>
      <c r="Y61" s="134" t="e">
        <f>X61-T_i!O$8</f>
        <v>#VALUE!</v>
      </c>
      <c r="Z61" s="134" t="e">
        <f>T_i!P$8-X61</f>
        <v>#VALUE!</v>
      </c>
      <c r="AA61" s="134" t="str">
        <f>T_i!N$9</f>
        <v>0</v>
      </c>
      <c r="AB61" s="134" t="e">
        <f>AA61-T_i!O$9</f>
        <v>#VALUE!</v>
      </c>
      <c r="AC61" s="134" t="e">
        <f>T_i!P$9-AA61</f>
        <v>#VALUE!</v>
      </c>
      <c r="AD61" s="134" t="str">
        <f>T_i!N$10</f>
        <v>0</v>
      </c>
      <c r="AE61" s="134" t="e">
        <f>AD61-T_i!O$10</f>
        <v>#VALUE!</v>
      </c>
      <c r="AF61" s="134" t="e">
        <f>T_i!P$10-AD61</f>
        <v>#VALUE!</v>
      </c>
      <c r="AG61" s="134" t="str">
        <f>T_i!N$11</f>
        <v>0</v>
      </c>
      <c r="AH61" s="134" t="e">
        <f>AG61-T_i!O$11</f>
        <v>#VALUE!</v>
      </c>
      <c r="AI61" s="134" t="e">
        <f>T_i!P$11-AG61</f>
        <v>#VALUE!</v>
      </c>
      <c r="AJ61" s="134">
        <f>T_i!N$12</f>
        <v>100</v>
      </c>
      <c r="AK61" s="134">
        <f>AJ61-T_i!O$12</f>
        <v>0</v>
      </c>
      <c r="AL61" s="134">
        <f>T_i!P$12-AJ61</f>
        <v>0</v>
      </c>
      <c r="AM61" s="134" t="str">
        <f>T_i!N$13</f>
        <v>0</v>
      </c>
      <c r="AN61" s="134" t="e">
        <f>AM61-T_i!O$13</f>
        <v>#VALUE!</v>
      </c>
      <c r="AO61" s="134" t="e">
        <f>T_i!P$13-AM61</f>
        <v>#VALUE!</v>
      </c>
      <c r="AP61" s="134" t="str">
        <f>T_i!N$14</f>
        <v>0</v>
      </c>
      <c r="AQ61" s="134" t="e">
        <f>AP61-T_i!O$14</f>
        <v>#VALUE!</v>
      </c>
      <c r="AR61" s="134" t="e">
        <f>T_i!P$14-AP61</f>
        <v>#VALUE!</v>
      </c>
      <c r="AS61" s="134" t="str">
        <f>T_i!N$15</f>
        <v>0</v>
      </c>
      <c r="AT61" s="134" t="e">
        <f>AS61-T_i!O$15</f>
        <v>#VALUE!</v>
      </c>
      <c r="AU61" s="134" t="e">
        <f>T_i!P$15-AS61</f>
        <v>#VALUE!</v>
      </c>
      <c r="AV61" s="134">
        <f>T_i!N$16</f>
        <v>100</v>
      </c>
      <c r="AW61" s="134">
        <f>AV61-T_i!O$16</f>
        <v>0</v>
      </c>
      <c r="AX61" s="134">
        <f>T_i!P$16-AV61</f>
        <v>0</v>
      </c>
      <c r="AY61" s="134" t="str">
        <f>T_i!N$17</f>
        <v>0</v>
      </c>
      <c r="AZ61" s="134" t="e">
        <f>AY61-T_i!O$17</f>
        <v>#VALUE!</v>
      </c>
      <c r="BA61" s="134" t="e">
        <f>T_i!P$17-AY61</f>
        <v>#VALUE!</v>
      </c>
      <c r="BB61" s="134" t="str">
        <f>T_i!N$18</f>
        <v>0</v>
      </c>
      <c r="BC61" s="134" t="e">
        <f>BB61-T_i!O$18</f>
        <v>#VALUE!</v>
      </c>
      <c r="BD61" s="134" t="e">
        <f>T_i!P$18-BB61</f>
        <v>#VALUE!</v>
      </c>
      <c r="BE61" s="134">
        <f>T_i!N$19</f>
        <v>28.083018576590735</v>
      </c>
      <c r="BF61" s="134">
        <f>BE61-T_i!O$19</f>
        <v>21.990485312509385</v>
      </c>
      <c r="BG61" s="134">
        <f>T_i!P$19-BE61</f>
        <v>42.069081160911722</v>
      </c>
      <c r="BH61" s="134" t="str">
        <f>T_i!N$20</f>
        <v>0</v>
      </c>
      <c r="BI61" s="134" t="e">
        <f>BH61-T_i!O$20</f>
        <v>#VALUE!</v>
      </c>
      <c r="BJ61" s="134" t="e">
        <f>T_i!P$20-BH61</f>
        <v>#VALUE!</v>
      </c>
      <c r="BK61" s="134" t="str">
        <f>T_i!N$21</f>
        <v>0</v>
      </c>
      <c r="BL61" s="134" t="e">
        <f>BK61-T_i!O$21</f>
        <v>#VALUE!</v>
      </c>
      <c r="BM61" s="134" t="e">
        <f>T_i!P$21-BK61</f>
        <v>#VALUE!</v>
      </c>
      <c r="BN61" s="134">
        <f>T_i!N$22</f>
        <v>28.083018576590735</v>
      </c>
      <c r="BO61" s="134">
        <f>BN61-T_i!O$22</f>
        <v>21.990485312509385</v>
      </c>
      <c r="BP61" s="134">
        <f>T_i!P$22-BN61</f>
        <v>42.069081160911722</v>
      </c>
      <c r="BQ61" s="134" t="str">
        <f>T_i!N$23</f>
        <v>0</v>
      </c>
      <c r="BR61" s="134" t="e">
        <f>BQ61-T_i!O$23</f>
        <v>#VALUE!</v>
      </c>
      <c r="BS61" s="134" t="e">
        <f>T_i!P$23-BQ61</f>
        <v>#VALUE!</v>
      </c>
      <c r="BT61" s="134" t="str">
        <f>T_i!N$24</f>
        <v>0</v>
      </c>
      <c r="BU61" s="134" t="e">
        <f>BT61-T_i!O$24</f>
        <v>#VALUE!</v>
      </c>
      <c r="BV61" s="134" t="e">
        <f>T_i!P$24-BT61</f>
        <v>#VALUE!</v>
      </c>
      <c r="BW61" s="134" t="str">
        <f>T_i!N$25</f>
        <v>0</v>
      </c>
      <c r="BX61" s="134" t="e">
        <f>BW61-T_i!O$25</f>
        <v>#VALUE!</v>
      </c>
      <c r="BY61" s="134" t="e">
        <f>T_i!P$25-BW61</f>
        <v>#VALUE!</v>
      </c>
      <c r="BZ61" s="134" t="str">
        <f>T_i!N$26</f>
        <v>0</v>
      </c>
      <c r="CA61" s="134" t="e">
        <f>BZ61-T_i!O$26</f>
        <v>#VALUE!</v>
      </c>
      <c r="CB61" s="134" t="e">
        <f>T_i!P$26-BZ61</f>
        <v>#VALUE!</v>
      </c>
      <c r="CC61" s="134" t="str">
        <f>T_i!N$27</f>
        <v>0</v>
      </c>
      <c r="CD61" s="134" t="e">
        <f>CC61-T_i!O$27</f>
        <v>#VALUE!</v>
      </c>
      <c r="CE61" s="134" t="e">
        <f>T_i!P$27-CC61</f>
        <v>#VALUE!</v>
      </c>
      <c r="CF61" s="134" t="str">
        <f>T_i!N$28</f>
        <v>0</v>
      </c>
      <c r="CG61" s="134" t="e">
        <f>CF61-T_i!O$28</f>
        <v>#VALUE!</v>
      </c>
      <c r="CH61" s="134" t="e">
        <f>T_i!P$28-CF61</f>
        <v>#VALUE!</v>
      </c>
      <c r="CI61" s="134" t="str">
        <f>T_i!N$29</f>
        <v>0</v>
      </c>
      <c r="CJ61" s="134" t="e">
        <f>CI61-T_i!O$29</f>
        <v>#VALUE!</v>
      </c>
      <c r="CK61" s="134" t="e">
        <f>T_i!P$29-CI61</f>
        <v>#VALUE!</v>
      </c>
      <c r="CL61" s="134" t="str">
        <f>T_i!N$30</f>
        <v>0</v>
      </c>
      <c r="CM61" s="134" t="e">
        <f>CL61-T_i!O$30</f>
        <v>#VALUE!</v>
      </c>
      <c r="CN61" s="134" t="e">
        <f>T_i!P$30-CL61</f>
        <v>#VALUE!</v>
      </c>
      <c r="CO61" s="134" t="str">
        <f>T_i!N$31</f>
        <v>0</v>
      </c>
      <c r="CP61" s="134" t="e">
        <f>CO61-T_i!O$31</f>
        <v>#VALUE!</v>
      </c>
      <c r="CQ61" s="134" t="e">
        <f>T_i!P$31-CO61</f>
        <v>#VALUE!</v>
      </c>
      <c r="CR61" s="134" t="str">
        <f>T_i!N$32</f>
        <v>0</v>
      </c>
      <c r="CS61" s="134" t="e">
        <f>CR61-T_i!O$32</f>
        <v>#VALUE!</v>
      </c>
      <c r="CT61" s="134" t="e">
        <f>T_i!P$32-CR61</f>
        <v>#VALUE!</v>
      </c>
      <c r="CX61" s="168"/>
      <c r="CY61" s="168"/>
      <c r="CZ61" s="168"/>
      <c r="DA61" s="168"/>
      <c r="DB61" s="168"/>
      <c r="DC61" s="168"/>
    </row>
    <row r="62" spans="1:107" x14ac:dyDescent="0.25">
      <c r="B62" s="174"/>
      <c r="C62" s="174"/>
      <c r="D62" s="174"/>
      <c r="E62" s="174"/>
      <c r="F62" s="174"/>
      <c r="G62" s="174"/>
      <c r="I62" s="151"/>
      <c r="J62" s="130" t="s">
        <v>157</v>
      </c>
      <c r="K62" s="77" t="str">
        <f>T_i!R$2</f>
        <v>Drug store</v>
      </c>
      <c r="L62" s="152">
        <f>T_i!R$4</f>
        <v>100</v>
      </c>
      <c r="M62" s="152">
        <f>L62-T_i!S$4</f>
        <v>0</v>
      </c>
      <c r="N62" s="152">
        <f>T_i!T$4-L62</f>
        <v>0</v>
      </c>
      <c r="O62" s="152">
        <f>T_i!R$5</f>
        <v>90.384759756354271</v>
      </c>
      <c r="P62" s="134">
        <f>O62-T_i!S$5</f>
        <v>2.6068494911063453</v>
      </c>
      <c r="Q62" s="134">
        <f>T_i!T$5-O62</f>
        <v>2.0984484663772918</v>
      </c>
      <c r="R62" s="134">
        <f>T_i!R$6</f>
        <v>89.319955539206561</v>
      </c>
      <c r="S62" s="134">
        <f>R62-T_i!S$6</f>
        <v>2.585050713085522</v>
      </c>
      <c r="T62" s="134">
        <f>T_i!T$6-R62</f>
        <v>2.1309400031704371</v>
      </c>
      <c r="U62" s="134">
        <f>T_i!R$7</f>
        <v>4.3564317766843956</v>
      </c>
      <c r="V62" s="134">
        <f>U62-T_i!S$7</f>
        <v>1.0666831574127547</v>
      </c>
      <c r="W62" s="134">
        <f>T_i!T$7-U62</f>
        <v>1.3919912231535072</v>
      </c>
      <c r="X62" s="134">
        <f>T_i!R$8</f>
        <v>1.4868835340086297</v>
      </c>
      <c r="Y62" s="134">
        <f>X62-T_i!S$8</f>
        <v>0.87313795276954043</v>
      </c>
      <c r="Z62" s="134">
        <f>T_i!T$8-X62</f>
        <v>2.0708320155902333</v>
      </c>
      <c r="AA62" s="134">
        <f>T_i!R$9</f>
        <v>13.692683934031159</v>
      </c>
      <c r="AB62" s="134">
        <f>AA62-T_i!S$9</f>
        <v>1.7592466043096273</v>
      </c>
      <c r="AC62" s="134">
        <f>T_i!T$9-AA62</f>
        <v>1.972464616048855</v>
      </c>
      <c r="AD62" s="134">
        <f>T_i!R$10</f>
        <v>0.23148309025312702</v>
      </c>
      <c r="AE62" s="134">
        <f>AD62-T_i!S$10</f>
        <v>0.13331110203474641</v>
      </c>
      <c r="AF62" s="134">
        <f>T_i!T$10-AD62</f>
        <v>0.3133515382464454</v>
      </c>
      <c r="AG62" s="134" t="str">
        <f>T_i!R$11</f>
        <v>0</v>
      </c>
      <c r="AH62" s="134" t="e">
        <f>AG62-T_i!S$11</f>
        <v>#VALUE!</v>
      </c>
      <c r="AI62" s="134" t="e">
        <f>T_i!T$11-AG62</f>
        <v>#VALUE!</v>
      </c>
      <c r="AJ62" s="134">
        <f>T_i!R$12</f>
        <v>85.190464542823634</v>
      </c>
      <c r="AK62" s="134">
        <f>AJ62-T_i!S$12</f>
        <v>2.5314451062120327</v>
      </c>
      <c r="AL62" s="134">
        <f>T_i!T$12-AJ62</f>
        <v>2.2181952638016753</v>
      </c>
      <c r="AM62" s="134">
        <f>T_i!R$13</f>
        <v>9.7454202042483633</v>
      </c>
      <c r="AN62" s="134">
        <f>AM62-T_i!S$13</f>
        <v>1.8806110731229166</v>
      </c>
      <c r="AO62" s="134">
        <f>T_i!T$13-AM62</f>
        <v>2.2716455304048715</v>
      </c>
      <c r="AP62" s="134">
        <f>T_i!R$14</f>
        <v>3.4843957034555508</v>
      </c>
      <c r="AQ62" s="134">
        <f>AP62-T_i!S$14</f>
        <v>0.95935272894872581</v>
      </c>
      <c r="AR62" s="134">
        <f>T_i!T$14-AP62</f>
        <v>1.3059319504492244</v>
      </c>
      <c r="AS62" s="134">
        <f>T_i!R$15</f>
        <v>6.9384708199463825</v>
      </c>
      <c r="AT62" s="134">
        <f>AS62-T_i!S$15</f>
        <v>1.493483521297132</v>
      </c>
      <c r="AU62" s="134">
        <f>T_i!T$15-AS62</f>
        <v>1.864985774043638</v>
      </c>
      <c r="AV62" s="134">
        <f>T_i!R$16</f>
        <v>76.591950655101243</v>
      </c>
      <c r="AW62" s="134">
        <f>AV62-T_i!S$16</f>
        <v>3.3435300014129865</v>
      </c>
      <c r="AX62" s="134">
        <f>T_i!T$16-AV62</f>
        <v>3.0418320930002949</v>
      </c>
      <c r="AY62" s="134">
        <f>T_i!R$17</f>
        <v>51.965900636859217</v>
      </c>
      <c r="AZ62" s="134">
        <f>AY62-T_i!S$17</f>
        <v>3.279045963494454</v>
      </c>
      <c r="BA62" s="134">
        <f>T_i!T$17-AY62</f>
        <v>3.2621966932541184</v>
      </c>
      <c r="BB62" s="134">
        <f>T_i!R$18</f>
        <v>16.075852387625581</v>
      </c>
      <c r="BC62" s="134">
        <f>BB62-T_i!S$18</f>
        <v>1.9236246479115096</v>
      </c>
      <c r="BD62" s="134">
        <f>T_i!T$18-BB62</f>
        <v>2.1296425916904553</v>
      </c>
      <c r="BE62" s="134">
        <f>T_i!R$19</f>
        <v>38.536222391947319</v>
      </c>
      <c r="BF62" s="134">
        <f>BE62-T_i!S$19</f>
        <v>2.9006642590632339</v>
      </c>
      <c r="BG62" s="134">
        <f>T_i!T$19-BE62</f>
        <v>2.9844621123824382</v>
      </c>
      <c r="BH62" s="134">
        <f>T_i!R$20</f>
        <v>1.1810274127971243</v>
      </c>
      <c r="BI62" s="134">
        <f>BH62-T_i!S$20</f>
        <v>0.3904606062471645</v>
      </c>
      <c r="BJ62" s="134">
        <f>T_i!T$20-BH62</f>
        <v>0.57988597926744956</v>
      </c>
      <c r="BK62" s="134">
        <f>T_i!R$21</f>
        <v>21.469320895674304</v>
      </c>
      <c r="BL62" s="134">
        <f>BK62-T_i!S$21</f>
        <v>2.4709502138334507</v>
      </c>
      <c r="BM62" s="134">
        <f>T_i!T$21-BK62</f>
        <v>2.6964469837322298</v>
      </c>
      <c r="BN62" s="134">
        <f>T_i!R$22</f>
        <v>20.689661430699186</v>
      </c>
      <c r="BO62" s="134">
        <f>BN62-T_i!S$22</f>
        <v>2.3421407872882263</v>
      </c>
      <c r="BP62" s="134">
        <f>T_i!T$22-BN62</f>
        <v>2.5560072689117028</v>
      </c>
      <c r="BQ62" s="134">
        <f>T_i!R$23</f>
        <v>0.7401521164986592</v>
      </c>
      <c r="BR62" s="134">
        <f>BQ62-T_i!S$23</f>
        <v>0.23323949827363644</v>
      </c>
      <c r="BS62" s="134">
        <f>T_i!T$23-BQ62</f>
        <v>0.33939268902287278</v>
      </c>
      <c r="BT62" s="134">
        <f>T_i!R$24</f>
        <v>0.27633709587011923</v>
      </c>
      <c r="BU62" s="134">
        <f>BT62-T_i!S$24</f>
        <v>0.14320173925332716</v>
      </c>
      <c r="BV62" s="134">
        <f>T_i!T$24-BT62</f>
        <v>0.29634770370588215</v>
      </c>
      <c r="BW62" s="134" t="str">
        <f>T_i!R$25</f>
        <v>0</v>
      </c>
      <c r="BX62" s="134" t="e">
        <f>BW62-T_i!S$25</f>
        <v>#VALUE!</v>
      </c>
      <c r="BY62" s="134" t="e">
        <f>T_i!T$25-BW62</f>
        <v>#VALUE!</v>
      </c>
      <c r="BZ62" s="134">
        <f>T_i!R$26</f>
        <v>28.375913641753449</v>
      </c>
      <c r="CA62" s="134">
        <f>BZ62-T_i!S$26</f>
        <v>6.4163900945603487</v>
      </c>
      <c r="CB62" s="134">
        <f>T_i!T$26-BZ62</f>
        <v>7.4309938770316677</v>
      </c>
      <c r="CC62" s="134">
        <f>T_i!R$27</f>
        <v>28.447490896374312</v>
      </c>
      <c r="CD62" s="134">
        <f>CC62-T_i!S$27</f>
        <v>6.4172297625178238</v>
      </c>
      <c r="CE62" s="134">
        <f>T_i!T$27-CC62</f>
        <v>7.4264551041944955</v>
      </c>
      <c r="CF62" s="134" t="str">
        <f>T_i!R$28</f>
        <v>0</v>
      </c>
      <c r="CG62" s="134" t="e">
        <f>CF62-T_i!S$28</f>
        <v>#VALUE!</v>
      </c>
      <c r="CH62" s="134" t="e">
        <f>T_i!T$28-CF62</f>
        <v>#VALUE!</v>
      </c>
      <c r="CI62" s="134">
        <f>T_i!R$29</f>
        <v>4.3790261262116008</v>
      </c>
      <c r="CJ62" s="134">
        <f>CI62-T_i!S$29</f>
        <v>1.1771928067225264</v>
      </c>
      <c r="CK62" s="134">
        <f>T_i!T$29-CI62</f>
        <v>1.5833427365667472</v>
      </c>
      <c r="CL62" s="134">
        <f>T_i!R$30</f>
        <v>25.209571088007941</v>
      </c>
      <c r="CM62" s="134">
        <f>CL62-T_i!S$30</f>
        <v>5.2676281096123176</v>
      </c>
      <c r="CN62" s="134">
        <f>T_i!T$30-CL62</f>
        <v>6.1146378456408037</v>
      </c>
      <c r="CO62" s="134">
        <f>T_i!R$31</f>
        <v>9.0178441747791105</v>
      </c>
      <c r="CP62" s="134">
        <f>CO62-T_i!S$31</f>
        <v>2.4395587503670031</v>
      </c>
      <c r="CQ62" s="134">
        <f>T_i!T$31-CO62</f>
        <v>3.2257012374768461</v>
      </c>
      <c r="CR62" s="134">
        <f>T_i!R$32</f>
        <v>0.13590296472110203</v>
      </c>
      <c r="CS62" s="134">
        <f>CR62-T_i!S$32</f>
        <v>7.2949549766229957E-2</v>
      </c>
      <c r="CT62" s="134">
        <f>T_i!T$32-CR62</f>
        <v>0.15723452899076595</v>
      </c>
      <c r="CX62" s="168"/>
      <c r="CY62" s="168"/>
      <c r="CZ62" s="168"/>
      <c r="DA62" s="168"/>
      <c r="DB62" s="168"/>
      <c r="DC62" s="168"/>
    </row>
    <row r="63" spans="1:107" x14ac:dyDescent="0.25">
      <c r="B63" s="174"/>
      <c r="C63" s="174"/>
      <c r="D63" s="174"/>
      <c r="E63" s="174"/>
      <c r="F63" s="174"/>
      <c r="G63" s="174"/>
      <c r="I63" s="151"/>
      <c r="J63" s="130" t="s">
        <v>158</v>
      </c>
      <c r="K63" s="77" t="str">
        <f>T_i!V$2</f>
        <v>Informal TOTAL</v>
      </c>
      <c r="L63" s="152">
        <f>T_i!V$4</f>
        <v>100</v>
      </c>
      <c r="M63" s="152">
        <f>L63-T_i!W$4</f>
        <v>0</v>
      </c>
      <c r="N63" s="152">
        <f>T_i!X$4-L63</f>
        <v>0</v>
      </c>
      <c r="O63" s="152">
        <f>T_i!V$5</f>
        <v>85.720301280685234</v>
      </c>
      <c r="P63" s="134">
        <f>O63-T_i!W$5</f>
        <v>13.426933150356504</v>
      </c>
      <c r="Q63" s="134">
        <f>T_i!X$5-O63</f>
        <v>7.5278070397981622</v>
      </c>
      <c r="R63" s="134">
        <f>T_i!V$6</f>
        <v>84.298233780415913</v>
      </c>
      <c r="S63" s="134">
        <f>R63-T_i!W$6</f>
        <v>11.527008764848233</v>
      </c>
      <c r="T63" s="134">
        <f>T_i!X$6-R63</f>
        <v>7.2161925612858795</v>
      </c>
      <c r="U63" s="134">
        <f>T_i!V$7</f>
        <v>1.1467911288645039</v>
      </c>
      <c r="V63" s="134">
        <f>U63-T_i!W$7</f>
        <v>0.83682167715604316</v>
      </c>
      <c r="W63" s="134">
        <f>T_i!X$7-U63</f>
        <v>3.0019630462816527</v>
      </c>
      <c r="X63" s="134">
        <f>T_i!V$8</f>
        <v>1.4819311036740919</v>
      </c>
      <c r="Y63" s="134">
        <f>X63-T_i!W$8</f>
        <v>1.2086620443435789</v>
      </c>
      <c r="Z63" s="134">
        <f>T_i!X$8-X63</f>
        <v>6.1456637782600616</v>
      </c>
      <c r="AA63" s="134">
        <f>T_i!V$9</f>
        <v>5.3879672793123277</v>
      </c>
      <c r="AB63" s="134">
        <f>AA63-T_i!W$9</f>
        <v>3.4010438866254451</v>
      </c>
      <c r="AC63" s="134">
        <f>T_i!X$9-AA63</f>
        <v>8.4034953890910753</v>
      </c>
      <c r="AD63" s="134" t="str">
        <f>T_i!V$10</f>
        <v>0</v>
      </c>
      <c r="AE63" s="134" t="e">
        <f>AD63-T_i!W$10</f>
        <v>#VALUE!</v>
      </c>
      <c r="AF63" s="134" t="e">
        <f>T_i!X$10-AD63</f>
        <v>#VALUE!</v>
      </c>
      <c r="AG63" s="134" t="str">
        <f>T_i!V$11</f>
        <v>0</v>
      </c>
      <c r="AH63" s="134" t="e">
        <f>AG63-T_i!W$11</f>
        <v>#VALUE!</v>
      </c>
      <c r="AI63" s="134" t="e">
        <f>T_i!X$11-AG63</f>
        <v>#VALUE!</v>
      </c>
      <c r="AJ63" s="134">
        <f>T_i!V$12</f>
        <v>74.342897145855474</v>
      </c>
      <c r="AK63" s="134">
        <f>AJ63-T_i!W$12</f>
        <v>12.758624550680189</v>
      </c>
      <c r="AL63" s="134">
        <f>T_i!X$12-AJ63</f>
        <v>9.6243859715464026</v>
      </c>
      <c r="AM63" s="134">
        <f>T_i!V$13</f>
        <v>10.879260223303673</v>
      </c>
      <c r="AN63" s="134">
        <f>AM63-T_i!W$13</f>
        <v>3.3685927224665164</v>
      </c>
      <c r="AO63" s="134">
        <f>T_i!X$13-AM63</f>
        <v>4.626147408433896</v>
      </c>
      <c r="AP63" s="134">
        <f>T_i!V$14</f>
        <v>2.7130073956257705</v>
      </c>
      <c r="AQ63" s="134">
        <f>AP63-T_i!W$14</f>
        <v>1.8767251175605268</v>
      </c>
      <c r="AR63" s="134">
        <f>T_i!X$14-AP63</f>
        <v>5.729762460504829</v>
      </c>
      <c r="AS63" s="134">
        <f>T_i!V$15</f>
        <v>8.4545871508297061</v>
      </c>
      <c r="AT63" s="134">
        <f>AS63-T_i!W$15</f>
        <v>3.6819457890856579</v>
      </c>
      <c r="AU63" s="134">
        <f>T_i!X$15-AS63</f>
        <v>6.0886478347473805</v>
      </c>
      <c r="AV63" s="134">
        <f>T_i!V$16</f>
        <v>61.747240333706998</v>
      </c>
      <c r="AW63" s="134">
        <f>AV63-T_i!W$16</f>
        <v>7.4141631543278805</v>
      </c>
      <c r="AX63" s="134">
        <f>T_i!X$16-AV63</f>
        <v>6.9049406219541112</v>
      </c>
      <c r="AY63" s="134">
        <f>T_i!V$17</f>
        <v>52.396679746870213</v>
      </c>
      <c r="AZ63" s="134">
        <f>AY63-T_i!W$17</f>
        <v>15.014878498015129</v>
      </c>
      <c r="BA63" s="134">
        <f>T_i!X$17-AY63</f>
        <v>14.593775369251041</v>
      </c>
      <c r="BB63" s="134">
        <f>T_i!V$18</f>
        <v>6.3619807593565474</v>
      </c>
      <c r="BC63" s="134">
        <f>BB63-T_i!W$18</f>
        <v>3.9954627973330989</v>
      </c>
      <c r="BD63" s="134">
        <f>T_i!X$18-BB63</f>
        <v>9.6358079934440077</v>
      </c>
      <c r="BE63" s="134">
        <f>T_i!V$19</f>
        <v>41.361443375485813</v>
      </c>
      <c r="BF63" s="134">
        <f>BE63-T_i!W$19</f>
        <v>8.1506203480238852</v>
      </c>
      <c r="BG63" s="134">
        <f>T_i!X$19-BE63</f>
        <v>8.6530215530152077</v>
      </c>
      <c r="BH63" s="134" t="str">
        <f>T_i!V$20</f>
        <v>0</v>
      </c>
      <c r="BI63" s="134" t="e">
        <f>BH63-T_i!W$20</f>
        <v>#VALUE!</v>
      </c>
      <c r="BJ63" s="134" t="e">
        <f>T_i!X$20-BH63</f>
        <v>#VALUE!</v>
      </c>
      <c r="BK63" s="134">
        <f>T_i!V$21</f>
        <v>11.511514187654333</v>
      </c>
      <c r="BL63" s="134">
        <f>BK63-T_i!W$21</f>
        <v>7.6583722737044599</v>
      </c>
      <c r="BM63" s="134">
        <f>T_i!X$21-BK63</f>
        <v>18.179368867065421</v>
      </c>
      <c r="BN63" s="134">
        <f>T_i!V$22</f>
        <v>30.102899458113935</v>
      </c>
      <c r="BO63" s="134">
        <f>BN63-T_i!W$22</f>
        <v>7.766869872838285</v>
      </c>
      <c r="BP63" s="134">
        <f>T_i!X$22-BN63</f>
        <v>9.1042053836172947</v>
      </c>
      <c r="BQ63" s="134">
        <f>T_i!V$23</f>
        <v>6.4279090749239822</v>
      </c>
      <c r="BR63" s="134">
        <f>BQ63-T_i!W$23</f>
        <v>3.6746910052714101</v>
      </c>
      <c r="BS63" s="134">
        <f>T_i!X$23-BQ63</f>
        <v>7.8587260612737913</v>
      </c>
      <c r="BT63" s="134" t="str">
        <f>T_i!V$24</f>
        <v>0</v>
      </c>
      <c r="BU63" s="134" t="e">
        <f>BT63-T_i!W$24</f>
        <v>#VALUE!</v>
      </c>
      <c r="BV63" s="134" t="e">
        <f>T_i!X$24-BT63</f>
        <v>#VALUE!</v>
      </c>
      <c r="BW63" s="134" t="str">
        <f>T_i!V$25</f>
        <v>0</v>
      </c>
      <c r="BX63" s="134" t="e">
        <f>BW63-T_i!W$25</f>
        <v>#VALUE!</v>
      </c>
      <c r="BY63" s="134" t="e">
        <f>T_i!X$25-BW63</f>
        <v>#VALUE!</v>
      </c>
      <c r="BZ63" s="134">
        <f>T_i!V$26</f>
        <v>8.922706723460438</v>
      </c>
      <c r="CA63" s="134">
        <f>BZ63-T_i!W$26</f>
        <v>6.0344264075819201</v>
      </c>
      <c r="CB63" s="134">
        <f>T_i!X$26-BZ63</f>
        <v>15.47462937935842</v>
      </c>
      <c r="CC63" s="134">
        <f>T_i!V$27</f>
        <v>8.922706723460438</v>
      </c>
      <c r="CD63" s="134">
        <f>CC63-T_i!W$27</f>
        <v>6.0344264075819201</v>
      </c>
      <c r="CE63" s="134">
        <f>T_i!X$27-CC63</f>
        <v>15.47462937935842</v>
      </c>
      <c r="CF63" s="134" t="str">
        <f>T_i!V$28</f>
        <v>0</v>
      </c>
      <c r="CG63" s="134" t="e">
        <f>CF63-T_i!W$28</f>
        <v>#VALUE!</v>
      </c>
      <c r="CH63" s="134" t="e">
        <f>T_i!X$28-CF63</f>
        <v>#VALUE!</v>
      </c>
      <c r="CI63" s="134">
        <f>T_i!V$29</f>
        <v>2.1592893238244799</v>
      </c>
      <c r="CJ63" s="134">
        <f>CI63-T_i!W$29</f>
        <v>1.5837969485634709</v>
      </c>
      <c r="CK63" s="134">
        <f>T_i!X$29-CI63</f>
        <v>5.6022588546849263</v>
      </c>
      <c r="CL63" s="134">
        <f>T_i!V$30</f>
        <v>6.922002410477937</v>
      </c>
      <c r="CM63" s="134">
        <f>CL63-T_i!W$30</f>
        <v>4.7465492767676558</v>
      </c>
      <c r="CN63" s="134">
        <f>T_i!X$30-CL63</f>
        <v>12.994408243960244</v>
      </c>
      <c r="CO63" s="134">
        <f>T_i!V$31</f>
        <v>3.1602720707262222</v>
      </c>
      <c r="CP63" s="134">
        <f>CO63-T_i!W$31</f>
        <v>2.1378634588229684</v>
      </c>
      <c r="CQ63" s="134">
        <f>T_i!X$31-CO63</f>
        <v>6.1860284037223963</v>
      </c>
      <c r="CR63" s="134" t="str">
        <f>T_i!V$32</f>
        <v>0</v>
      </c>
      <c r="CS63" s="134" t="e">
        <f>CR63-T_i!W$32</f>
        <v>#VALUE!</v>
      </c>
      <c r="CT63" s="134" t="e">
        <f>T_i!X$32-CR63</f>
        <v>#VALUE!</v>
      </c>
      <c r="CX63" s="168"/>
      <c r="CY63" s="168"/>
      <c r="CZ63" s="168"/>
      <c r="DA63" s="168"/>
      <c r="DB63" s="168"/>
      <c r="DC63" s="168"/>
    </row>
    <row r="64" spans="1:107" x14ac:dyDescent="0.25">
      <c r="B64" s="174"/>
      <c r="C64" s="174"/>
      <c r="D64" s="174"/>
      <c r="E64" s="174"/>
      <c r="F64" s="174"/>
      <c r="G64" s="174"/>
      <c r="I64" s="151"/>
      <c r="J64" s="130" t="s">
        <v>159</v>
      </c>
      <c r="K64" s="77" t="str">
        <f>T_i!Z$2</f>
        <v>Retail TOTAL</v>
      </c>
      <c r="L64" s="152">
        <f>T_i!Z$4</f>
        <v>100</v>
      </c>
      <c r="M64" s="152">
        <f>L64-T_i!AA$4</f>
        <v>0</v>
      </c>
      <c r="N64" s="152">
        <f>T_i!AB$4-L64</f>
        <v>0</v>
      </c>
      <c r="O64" s="152">
        <f>T_i!Z$5</f>
        <v>90.917808152202596</v>
      </c>
      <c r="P64" s="134">
        <f>O64-T_i!AA$5</f>
        <v>2.0368578863264446</v>
      </c>
      <c r="Q64" s="134">
        <f>T_i!AB$5-O64</f>
        <v>1.6947460579311127</v>
      </c>
      <c r="R64" s="134">
        <f>T_i!Z$6</f>
        <v>89.05442616979019</v>
      </c>
      <c r="S64" s="134">
        <f>R64-T_i!AA$6</f>
        <v>2.1939013530617046</v>
      </c>
      <c r="T64" s="134">
        <f>T_i!AB$6-R64</f>
        <v>1.8658768508961288</v>
      </c>
      <c r="U64" s="134">
        <f>T_i!Z$7</f>
        <v>7.2224557811563024</v>
      </c>
      <c r="V64" s="134">
        <f>U64-T_i!AA$7</f>
        <v>1.3784313206845376</v>
      </c>
      <c r="W64" s="134">
        <f>T_i!AB$7-U64</f>
        <v>1.6728457656814264</v>
      </c>
      <c r="X64" s="134">
        <f>T_i!Z$8</f>
        <v>3.2105951946162365</v>
      </c>
      <c r="Y64" s="134">
        <f>X64-T_i!AA$8</f>
        <v>1.112072176867648</v>
      </c>
      <c r="Z64" s="134">
        <f>T_i!AB$8-X64</f>
        <v>1.6720026085924209</v>
      </c>
      <c r="AA64" s="134">
        <f>T_i!Z$9</f>
        <v>17.968881508763122</v>
      </c>
      <c r="AB64" s="134">
        <f>AA64-T_i!AA$9</f>
        <v>2.2754725632162245</v>
      </c>
      <c r="AC64" s="134">
        <f>T_i!AB$9-AA64</f>
        <v>2.5252022628348172</v>
      </c>
      <c r="AD64" s="134">
        <f>T_i!Z$10</f>
        <v>0.94150990540832757</v>
      </c>
      <c r="AE64" s="134">
        <f>AD64-T_i!AA$10</f>
        <v>0.40729905227140384</v>
      </c>
      <c r="AF64" s="134">
        <f>T_i!AB$10-AD64</f>
        <v>0.71267213562657239</v>
      </c>
      <c r="AG64" s="134">
        <f>T_i!Z$11</f>
        <v>4.0149621569864832E-2</v>
      </c>
      <c r="AH64" s="134">
        <f>AG64-T_i!AA$11</f>
        <v>3.4049027859348109E-2</v>
      </c>
      <c r="AI64" s="134">
        <f>T_i!AB$11-AG64</f>
        <v>0.22358444060433674</v>
      </c>
      <c r="AJ64" s="134">
        <f>T_i!Z$12</f>
        <v>84.656332658708862</v>
      </c>
      <c r="AK64" s="134">
        <f>AJ64-T_i!AA$12</f>
        <v>2.308080583841928</v>
      </c>
      <c r="AL64" s="134">
        <f>T_i!AB$12-AJ64</f>
        <v>2.0549855029132544</v>
      </c>
      <c r="AM64" s="134">
        <f>T_i!Z$13</f>
        <v>11.318796338241651</v>
      </c>
      <c r="AN64" s="134">
        <f>AM64-T_i!AA$13</f>
        <v>1.8600716863846589</v>
      </c>
      <c r="AO64" s="134">
        <f>T_i!AB$13-AM64</f>
        <v>2.1713573636723833</v>
      </c>
      <c r="AP64" s="134">
        <f>T_i!Z$14</f>
        <v>3.159801350454007</v>
      </c>
      <c r="AQ64" s="134">
        <f>AP64-T_i!AA$14</f>
        <v>0.7907602498311439</v>
      </c>
      <c r="AR64" s="134">
        <f>T_i!AB$14-AP64</f>
        <v>1.043344167051476</v>
      </c>
      <c r="AS64" s="134">
        <f>T_i!Z$15</f>
        <v>8.7011412253614271</v>
      </c>
      <c r="AT64" s="134">
        <f>AS64-T_i!AA$15</f>
        <v>1.5991581542255533</v>
      </c>
      <c r="AU64" s="134">
        <f>T_i!AB$15-AS64</f>
        <v>1.9180803037448193</v>
      </c>
      <c r="AV64" s="134">
        <f>T_i!Z$16</f>
        <v>76.694709461562084</v>
      </c>
      <c r="AW64" s="134">
        <f>AV64-T_i!AA$16</f>
        <v>2.881798049716437</v>
      </c>
      <c r="AX64" s="134">
        <f>T_i!AB$16-AV64</f>
        <v>2.6533955727781375</v>
      </c>
      <c r="AY64" s="134">
        <f>T_i!Z$17</f>
        <v>54.281861143989055</v>
      </c>
      <c r="AZ64" s="134">
        <f>AY64-T_i!AA$17</f>
        <v>3.0152598129769999</v>
      </c>
      <c r="BA64" s="134">
        <f>T_i!AB$17-AY64</f>
        <v>2.9842089785613979</v>
      </c>
      <c r="BB64" s="134">
        <f>T_i!Z$18</f>
        <v>21.592503298480015</v>
      </c>
      <c r="BC64" s="134">
        <f>BB64-T_i!AA$18</f>
        <v>2.8073718561528693</v>
      </c>
      <c r="BD64" s="134">
        <f>T_i!AB$18-BB64</f>
        <v>3.0993667737444639</v>
      </c>
      <c r="BE64" s="134">
        <f>T_i!Z$19</f>
        <v>35.839493371150752</v>
      </c>
      <c r="BF64" s="134">
        <f>BE64-T_i!AA$19</f>
        <v>2.7876731219651418</v>
      </c>
      <c r="BG64" s="134">
        <f>T_i!AB$19-BE64</f>
        <v>2.8867872978674498</v>
      </c>
      <c r="BH64" s="134">
        <f>T_i!Z$20</f>
        <v>1.5845321181384315</v>
      </c>
      <c r="BI64" s="134">
        <f>BH64-T_i!AA$20</f>
        <v>0.55065338603551583</v>
      </c>
      <c r="BJ64" s="134">
        <f>T_i!AB$20-BH64</f>
        <v>0.83676104956979969</v>
      </c>
      <c r="BK64" s="134">
        <f>T_i!Z$21</f>
        <v>18.413830005088723</v>
      </c>
      <c r="BL64" s="134">
        <f>BK64-T_i!AA$21</f>
        <v>2.2445980298122592</v>
      </c>
      <c r="BM64" s="134">
        <f>T_i!AB$21-BK64</f>
        <v>2.4785356311962552</v>
      </c>
      <c r="BN64" s="134">
        <f>T_i!Z$22</f>
        <v>20.47748730141204</v>
      </c>
      <c r="BO64" s="134">
        <f>BN64-T_i!AA$22</f>
        <v>2.4315976741842391</v>
      </c>
      <c r="BP64" s="134">
        <f>T_i!AB$22-BN64</f>
        <v>2.6667151448119597</v>
      </c>
      <c r="BQ64" s="134">
        <f>T_i!Z$23</f>
        <v>0.97352234364874068</v>
      </c>
      <c r="BR64" s="134">
        <f>BQ64-T_i!AA$23</f>
        <v>0.41682056917503174</v>
      </c>
      <c r="BS64" s="134">
        <f>T_i!AB$23-BQ64</f>
        <v>0.72358147867501577</v>
      </c>
      <c r="BT64" s="134">
        <f>T_i!Z$24</f>
        <v>0.32009608610214657</v>
      </c>
      <c r="BU64" s="134">
        <f>BT64-T_i!AA$24</f>
        <v>0.16252685199673622</v>
      </c>
      <c r="BV64" s="134">
        <f>T_i!AB$24-BT64</f>
        <v>0.32907730924360146</v>
      </c>
      <c r="BW64" s="134" t="str">
        <f>T_i!Z$25</f>
        <v>0</v>
      </c>
      <c r="BX64" s="134" t="e">
        <f>BW64-T_i!AA$25</f>
        <v>#VALUE!</v>
      </c>
      <c r="BY64" s="134" t="e">
        <f>T_i!AB$25-BW64</f>
        <v>#VALUE!</v>
      </c>
      <c r="BZ64" s="134">
        <f>T_i!Z$26</f>
        <v>25.88782181262793</v>
      </c>
      <c r="CA64" s="134">
        <f>BZ64-T_i!AA$26</f>
        <v>5.5870135261482154</v>
      </c>
      <c r="CB64" s="134">
        <f>T_i!AB$26-BZ64</f>
        <v>6.4997801268176367</v>
      </c>
      <c r="CC64" s="134">
        <f>T_i!Z$27</f>
        <v>26.049224193532815</v>
      </c>
      <c r="CD64" s="134">
        <f>CC64-T_i!AA$27</f>
        <v>5.5983756899504193</v>
      </c>
      <c r="CE64" s="134">
        <f>T_i!AB$27-CC64</f>
        <v>6.5037736475005588</v>
      </c>
      <c r="CF64" s="134" t="str">
        <f>T_i!Z$28</f>
        <v>0</v>
      </c>
      <c r="CG64" s="134" t="e">
        <f>CF64-T_i!AA$28</f>
        <v>#VALUE!</v>
      </c>
      <c r="CH64" s="134" t="e">
        <f>T_i!AB$28-CF64</f>
        <v>#VALUE!</v>
      </c>
      <c r="CI64" s="134">
        <f>T_i!Z$29</f>
        <v>4.6257861765807418</v>
      </c>
      <c r="CJ64" s="134">
        <f>CI64-T_i!AA$29</f>
        <v>1.2083496344888438</v>
      </c>
      <c r="CK64" s="134">
        <f>T_i!AB$29-CI64</f>
        <v>1.608025752732587</v>
      </c>
      <c r="CL64" s="134">
        <f>T_i!Z$30</f>
        <v>21.692475715186703</v>
      </c>
      <c r="CM64" s="134">
        <f>CL64-T_i!AA$30</f>
        <v>4.3264337822075554</v>
      </c>
      <c r="CN64" s="134">
        <f>T_i!AB$30-CL64</f>
        <v>5.0553950048887195</v>
      </c>
      <c r="CO64" s="134">
        <f>T_i!Z$31</f>
        <v>9.2915344657646397</v>
      </c>
      <c r="CP64" s="134">
        <f>CO64-T_i!AA$31</f>
        <v>2.4125485270196494</v>
      </c>
      <c r="CQ64" s="134">
        <f>T_i!AB$31-CO64</f>
        <v>3.1456540287756578</v>
      </c>
      <c r="CR64" s="134">
        <f>T_i!Z$32</f>
        <v>0.26523663360588495</v>
      </c>
      <c r="CS64" s="134">
        <f>CR64-T_i!AA$32</f>
        <v>0.11351607530704544</v>
      </c>
      <c r="CT64" s="134">
        <f>T_i!AB$32-CR64</f>
        <v>0.19805379152385816</v>
      </c>
      <c r="CX64" s="168"/>
      <c r="CY64" s="168"/>
      <c r="CZ64" s="168"/>
      <c r="DA64" s="168"/>
      <c r="DB64" s="168"/>
      <c r="DC64" s="168"/>
    </row>
    <row r="65" spans="2:107" x14ac:dyDescent="0.25">
      <c r="B65" s="174"/>
      <c r="C65" s="174"/>
      <c r="D65" s="174"/>
      <c r="E65" s="174"/>
      <c r="F65" s="174"/>
      <c r="G65" s="174"/>
      <c r="I65" s="151"/>
      <c r="J65" s="130" t="s">
        <v>160</v>
      </c>
      <c r="K65" s="77" t="str">
        <f>T_i!AD$2</f>
        <v>Wholesale</v>
      </c>
      <c r="L65" s="152">
        <f>T_i!AD$4</f>
        <v>100</v>
      </c>
      <c r="M65" s="152">
        <f>L65-T_i!AE$4</f>
        <v>0</v>
      </c>
      <c r="N65" s="152">
        <f>T_i!AF$4-L65</f>
        <v>0</v>
      </c>
      <c r="O65" s="152">
        <f>T_i!AD$5</f>
        <v>100</v>
      </c>
      <c r="P65" s="134">
        <f>O65-T_i!AE$5</f>
        <v>0</v>
      </c>
      <c r="Q65" s="134">
        <f>T_i!AF$5-O65</f>
        <v>0</v>
      </c>
      <c r="R65" s="134">
        <f>T_i!AD$6</f>
        <v>100</v>
      </c>
      <c r="S65" s="134">
        <f>R65-T_i!AE$6</f>
        <v>0</v>
      </c>
      <c r="T65" s="134">
        <f>T_i!AF$6-R65</f>
        <v>0</v>
      </c>
      <c r="U65" s="134">
        <f>T_i!AD$7</f>
        <v>4.8022375212623443</v>
      </c>
      <c r="V65" s="134">
        <f>U65-T_i!AE$7</f>
        <v>2.5236155778052303</v>
      </c>
      <c r="W65" s="134">
        <f>T_i!AF$7-U65</f>
        <v>5.037147687631534</v>
      </c>
      <c r="X65" s="134" t="str">
        <f>T_i!AD$8</f>
        <v>0</v>
      </c>
      <c r="Y65" s="134" t="e">
        <f>X65-T_i!AE$8</f>
        <v>#VALUE!</v>
      </c>
      <c r="Z65" s="134" t="e">
        <f>T_i!AF$8-X65</f>
        <v>#VALUE!</v>
      </c>
      <c r="AA65" s="134">
        <f>T_i!AD$9</f>
        <v>33.151405973998486</v>
      </c>
      <c r="AB65" s="134">
        <f>AA65-T_i!AE$9</f>
        <v>14.022949293879559</v>
      </c>
      <c r="AC65" s="134">
        <f>T_i!AF$9-AA65</f>
        <v>17.823335999550189</v>
      </c>
      <c r="AD65" s="134" t="str">
        <f>T_i!AD$10</f>
        <v>0</v>
      </c>
      <c r="AE65" s="134" t="e">
        <f>AD65-T_i!AE$10</f>
        <v>#VALUE!</v>
      </c>
      <c r="AF65" s="134" t="e">
        <f>T_i!AF$10-AD65</f>
        <v>#VALUE!</v>
      </c>
      <c r="AG65" s="134" t="str">
        <f>T_i!AD$11</f>
        <v>0</v>
      </c>
      <c r="AH65" s="134" t="e">
        <f>AG65-T_i!AE$11</f>
        <v>#VALUE!</v>
      </c>
      <c r="AI65" s="134" t="e">
        <f>T_i!AF$11-AG65</f>
        <v>#VALUE!</v>
      </c>
      <c r="AJ65" s="134">
        <f>T_i!AD$12</f>
        <v>95.675195603128344</v>
      </c>
      <c r="AK65" s="134">
        <f>AJ65-T_i!AE$12</f>
        <v>4.1339097923651309</v>
      </c>
      <c r="AL65" s="134">
        <f>T_i!AF$12-AJ65</f>
        <v>2.1613488071118638</v>
      </c>
      <c r="AM65" s="134">
        <f>T_i!AD$13</f>
        <v>11.967627876141238</v>
      </c>
      <c r="AN65" s="134">
        <f>AM65-T_i!AE$13</f>
        <v>7.7657199740089107</v>
      </c>
      <c r="AO65" s="134">
        <f>T_i!AF$13-AM65</f>
        <v>17.676660770134212</v>
      </c>
      <c r="AP65" s="134">
        <f>T_i!AD$14</f>
        <v>3.5398339932675444</v>
      </c>
      <c r="AQ65" s="134">
        <f>AP65-T_i!AE$14</f>
        <v>2.5355467760015236</v>
      </c>
      <c r="AR65" s="134">
        <f>T_i!AF$14-AP65</f>
        <v>8.1792832751851847</v>
      </c>
      <c r="AS65" s="134">
        <f>T_i!AD$15</f>
        <v>8.4277938828736936</v>
      </c>
      <c r="AT65" s="134">
        <f>AS65-T_i!AE$15</f>
        <v>6.1829072608772657</v>
      </c>
      <c r="AU65" s="134">
        <f>T_i!AF$15-AS65</f>
        <v>18.517989621926663</v>
      </c>
      <c r="AV65" s="134">
        <f>T_i!AD$16</f>
        <v>95.675195603128344</v>
      </c>
      <c r="AW65" s="134">
        <f>AV65-T_i!AE$16</f>
        <v>4.1339097923651309</v>
      </c>
      <c r="AX65" s="134">
        <f>T_i!AF$16-AV65</f>
        <v>2.1613488071118638</v>
      </c>
      <c r="AY65" s="134">
        <f>T_i!AD$17</f>
        <v>71.233075751469499</v>
      </c>
      <c r="AZ65" s="134">
        <f>AY65-T_i!AE$17</f>
        <v>15.37346290812026</v>
      </c>
      <c r="BA65" s="134">
        <f>T_i!AF$17-AY65</f>
        <v>11.658969132631583</v>
      </c>
      <c r="BB65" s="134">
        <f>T_i!AD$18</f>
        <v>33.151405973998486</v>
      </c>
      <c r="BC65" s="134">
        <f>BB65-T_i!AE$18</f>
        <v>14.022949293879559</v>
      </c>
      <c r="BD65" s="134">
        <f>T_i!AF$18-BB65</f>
        <v>17.823335999550189</v>
      </c>
      <c r="BE65" s="134">
        <f>T_i!AD$19</f>
        <v>45.528221699112954</v>
      </c>
      <c r="BF65" s="134">
        <f>BE65-T_i!AE$19</f>
        <v>15.577972716048656</v>
      </c>
      <c r="BG65" s="134">
        <f>T_i!AF$19-BE65</f>
        <v>16.505208022731736</v>
      </c>
      <c r="BH65" s="134">
        <f>T_i!AD$20</f>
        <v>0.41005530829005576</v>
      </c>
      <c r="BI65" s="134">
        <f>BH65-T_i!AE$20</f>
        <v>0.32699515279867586</v>
      </c>
      <c r="BJ65" s="134">
        <f>T_i!AF$20-BH65</f>
        <v>1.588574799374562</v>
      </c>
      <c r="BK65" s="134">
        <f>T_i!AD$21</f>
        <v>28.340780217089627</v>
      </c>
      <c r="BL65" s="134">
        <f>BK65-T_i!AE$21</f>
        <v>9.7782618204787646</v>
      </c>
      <c r="BM65" s="134">
        <f>T_i!AF$21-BK65</f>
        <v>12.355172770271199</v>
      </c>
      <c r="BN65" s="134">
        <f>T_i!AD$22</f>
        <v>24.969022903202813</v>
      </c>
      <c r="BO65" s="134">
        <f>BN65-T_i!AE$22</f>
        <v>13.46535953074501</v>
      </c>
      <c r="BP65" s="134">
        <f>T_i!AF$22-BN65</f>
        <v>21.033662346613369</v>
      </c>
      <c r="BQ65" s="134" t="str">
        <f>T_i!AD$23</f>
        <v>0</v>
      </c>
      <c r="BR65" s="134" t="e">
        <f>BQ65-T_i!AE$23</f>
        <v>#VALUE!</v>
      </c>
      <c r="BS65" s="134" t="e">
        <f>T_i!AF$23-BQ65</f>
        <v>#VALUE!</v>
      </c>
      <c r="BT65" s="134" t="str">
        <f>T_i!AD$24</f>
        <v>0</v>
      </c>
      <c r="BU65" s="134" t="e">
        <f>BT65-T_i!AE$24</f>
        <v>#VALUE!</v>
      </c>
      <c r="BV65" s="134" t="e">
        <f>T_i!AF$24-BT65</f>
        <v>#VALUE!</v>
      </c>
      <c r="BW65" s="134" t="str">
        <f>T_i!AD$25</f>
        <v>0</v>
      </c>
      <c r="BX65" s="134" t="e">
        <f>BW65-T_i!AE$25</f>
        <v>#VALUE!</v>
      </c>
      <c r="BY65" s="134" t="e">
        <f>T_i!AF$25-BW65</f>
        <v>#VALUE!</v>
      </c>
      <c r="BZ65" s="134">
        <f>T_i!AD$26</f>
        <v>42.629423056856794</v>
      </c>
      <c r="CA65" s="134">
        <f>BZ65-T_i!AE$26</f>
        <v>21.72539246742021</v>
      </c>
      <c r="CB65" s="134">
        <f>T_i!AF$26-BZ65</f>
        <v>24.9989693258117</v>
      </c>
      <c r="CC65" s="134">
        <f>T_i!AD$27</f>
        <v>42.629423056856794</v>
      </c>
      <c r="CD65" s="134">
        <f>CC65-T_i!AE$27</f>
        <v>21.72539246742021</v>
      </c>
      <c r="CE65" s="134">
        <f>T_i!AF$27-CC65</f>
        <v>24.9989693258117</v>
      </c>
      <c r="CF65" s="134" t="str">
        <f>T_i!AD$28</f>
        <v>0</v>
      </c>
      <c r="CG65" s="134" t="e">
        <f>CF65-T_i!AE$28</f>
        <v>#VALUE!</v>
      </c>
      <c r="CH65" s="134" t="e">
        <f>T_i!AF$28-CF65</f>
        <v>#VALUE!</v>
      </c>
      <c r="CI65" s="134">
        <f>T_i!AD$29</f>
        <v>21.485817740618948</v>
      </c>
      <c r="CJ65" s="134">
        <f>CI65-T_i!AE$29</f>
        <v>13.963791504946688</v>
      </c>
      <c r="CK65" s="134">
        <f>T_i!AF$29-CI65</f>
        <v>26.449420973241033</v>
      </c>
      <c r="CL65" s="134">
        <f>T_i!AD$30</f>
        <v>26.385377715616308</v>
      </c>
      <c r="CM65" s="134">
        <f>CL65-T_i!AE$30</f>
        <v>13.88522915893026</v>
      </c>
      <c r="CN65" s="134">
        <f>T_i!AF$30-CL65</f>
        <v>20.962842143655735</v>
      </c>
      <c r="CO65" s="134">
        <f>T_i!AD$31</f>
        <v>19.160359075655411</v>
      </c>
      <c r="CP65" s="134">
        <f>CO65-T_i!AE$31</f>
        <v>10.787320461401524</v>
      </c>
      <c r="CQ65" s="134">
        <f>T_i!AF$31-CO65</f>
        <v>18.910559981648351</v>
      </c>
      <c r="CR65" s="134" t="str">
        <f>T_i!AD$32</f>
        <v>0</v>
      </c>
      <c r="CS65" s="134" t="e">
        <f>CR65-T_i!AE$32</f>
        <v>#VALUE!</v>
      </c>
      <c r="CT65" s="134" t="e">
        <f>T_i!AF$32-CR65</f>
        <v>#VALUE!</v>
      </c>
      <c r="CX65" s="168"/>
      <c r="CY65" s="168"/>
      <c r="CZ65" s="168"/>
      <c r="DA65" s="168"/>
      <c r="DB65" s="168"/>
      <c r="DC65" s="168"/>
    </row>
    <row r="66" spans="2:107" x14ac:dyDescent="0.25">
      <c r="B66" s="174"/>
      <c r="C66" s="174"/>
      <c r="D66" s="174"/>
      <c r="E66" s="174"/>
      <c r="F66" s="174"/>
      <c r="G66" s="174"/>
      <c r="I66" s="151"/>
      <c r="J66" s="130" t="s">
        <v>161</v>
      </c>
      <c r="K66" s="130"/>
      <c r="L66" s="152"/>
      <c r="M66" s="152"/>
      <c r="N66" s="152"/>
      <c r="O66" s="152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X66" s="168"/>
      <c r="CY66" s="168"/>
      <c r="CZ66" s="168"/>
      <c r="DA66" s="168"/>
      <c r="DB66" s="168"/>
      <c r="DC66" s="168"/>
    </row>
    <row r="67" spans="2:107" x14ac:dyDescent="0.25">
      <c r="B67" s="174"/>
      <c r="C67" s="174"/>
      <c r="D67" s="174"/>
      <c r="E67" s="174"/>
      <c r="F67" s="174"/>
      <c r="G67" s="174"/>
      <c r="I67" s="151"/>
      <c r="J67" s="130" t="s">
        <v>162</v>
      </c>
      <c r="K67" s="130"/>
      <c r="L67" s="152"/>
      <c r="M67" s="152"/>
      <c r="N67" s="152"/>
      <c r="O67" s="152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X67" s="168"/>
      <c r="CY67" s="168"/>
      <c r="CZ67" s="168"/>
      <c r="DA67" s="168"/>
      <c r="DB67" s="168"/>
      <c r="DC67" s="168"/>
    </row>
    <row r="68" spans="2:107" x14ac:dyDescent="0.25">
      <c r="B68" s="174"/>
      <c r="C68" s="174"/>
      <c r="D68" s="174"/>
      <c r="E68" s="174"/>
      <c r="F68" s="174"/>
      <c r="G68" s="174"/>
      <c r="I68" s="151"/>
      <c r="J68" s="130"/>
      <c r="K68" s="130"/>
      <c r="L68" s="152"/>
      <c r="M68" s="152"/>
      <c r="N68" s="152"/>
      <c r="O68" s="152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X68" s="168"/>
      <c r="CY68" s="168"/>
      <c r="CZ68" s="168"/>
      <c r="DA68" s="168"/>
      <c r="DB68" s="168"/>
      <c r="DC68" s="168"/>
    </row>
    <row r="69" spans="2:107" x14ac:dyDescent="0.25">
      <c r="B69" s="174"/>
      <c r="C69" s="174"/>
      <c r="D69" s="174"/>
      <c r="E69" s="174"/>
      <c r="F69" s="174"/>
      <c r="G69" s="174"/>
      <c r="I69" s="151"/>
      <c r="J69" s="137"/>
      <c r="K69" s="130"/>
      <c r="L69" s="152"/>
      <c r="M69" s="152"/>
      <c r="N69" s="152"/>
      <c r="O69" s="152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X69" s="168"/>
      <c r="CY69" s="168"/>
      <c r="CZ69" s="168"/>
      <c r="DA69" s="168"/>
      <c r="DB69" s="168"/>
      <c r="DC69" s="168"/>
    </row>
    <row r="70" spans="2:107" x14ac:dyDescent="0.25">
      <c r="B70" s="174"/>
      <c r="C70" s="174"/>
      <c r="D70" s="174"/>
      <c r="E70" s="174"/>
      <c r="F70" s="174"/>
      <c r="G70" s="174"/>
      <c r="I70" s="151"/>
      <c r="K70" s="15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X70" s="168"/>
      <c r="CY70" s="168"/>
      <c r="CZ70" s="168"/>
      <c r="DA70" s="168"/>
      <c r="DB70" s="168"/>
      <c r="DC70" s="168"/>
    </row>
    <row r="71" spans="2:107" x14ac:dyDescent="0.25">
      <c r="B71" s="174"/>
      <c r="C71" s="174"/>
      <c r="D71" s="174"/>
      <c r="E71" s="174"/>
      <c r="F71" s="174"/>
      <c r="G71" s="174"/>
      <c r="I71" s="151"/>
      <c r="K71" s="15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X71" s="168"/>
      <c r="CY71" s="168"/>
      <c r="CZ71" s="168"/>
      <c r="DA71" s="168"/>
      <c r="DB71" s="168"/>
      <c r="DC71" s="168"/>
    </row>
    <row r="72" spans="2:107" x14ac:dyDescent="0.25">
      <c r="B72" s="174"/>
      <c r="C72" s="174"/>
      <c r="D72" s="174"/>
      <c r="E72" s="174"/>
      <c r="F72" s="174"/>
      <c r="G72" s="174"/>
      <c r="I72" s="151"/>
      <c r="K72" s="1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X72" s="168"/>
      <c r="CY72" s="168"/>
      <c r="CZ72" s="168"/>
      <c r="DA72" s="168"/>
      <c r="DB72" s="168"/>
      <c r="DC72" s="168"/>
    </row>
    <row r="73" spans="2:107" x14ac:dyDescent="0.25">
      <c r="B73" s="169">
        <f>T_i!C39</f>
        <v>0</v>
      </c>
      <c r="C73" s="169"/>
      <c r="D73" s="169"/>
      <c r="E73" s="169"/>
      <c r="F73" s="169"/>
      <c r="G73" s="169"/>
      <c r="I73" s="151"/>
      <c r="K73" s="1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X73" s="168"/>
      <c r="CY73" s="168"/>
      <c r="CZ73" s="168"/>
      <c r="DA73" s="168"/>
      <c r="DB73" s="168"/>
      <c r="DC73" s="168"/>
    </row>
    <row r="74" spans="2:107" ht="77.25" customHeight="1" thickBot="1" x14ac:dyDescent="0.3">
      <c r="B74" s="170" t="s">
        <v>144</v>
      </c>
      <c r="C74" s="170"/>
      <c r="D74" s="170"/>
      <c r="E74" s="170"/>
      <c r="F74" s="170"/>
      <c r="G74" s="170"/>
      <c r="I74" s="151"/>
      <c r="K74" s="1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X74" s="168"/>
      <c r="CY74" s="168"/>
      <c r="CZ74" s="168"/>
      <c r="DA74" s="168"/>
      <c r="DB74" s="168"/>
      <c r="DC74" s="168"/>
    </row>
    <row r="75" spans="2:107" ht="15.75" thickTop="1" x14ac:dyDescent="0.25">
      <c r="I75" s="151"/>
      <c r="K75" s="1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</row>
  </sheetData>
  <mergeCells count="13">
    <mergeCell ref="CX73:DC74"/>
    <mergeCell ref="B73:G73"/>
    <mergeCell ref="B74:G74"/>
    <mergeCell ref="B55:G55"/>
    <mergeCell ref="CX55:DC55"/>
    <mergeCell ref="B56:G56"/>
    <mergeCell ref="B57:G72"/>
    <mergeCell ref="CX57:DC72"/>
    <mergeCell ref="B54:G54"/>
    <mergeCell ref="B18:G18"/>
    <mergeCell ref="B19:G35"/>
    <mergeCell ref="B36:G36"/>
    <mergeCell ref="B37:G37"/>
  </mergeCells>
  <conditionalFormatting sqref="J3:M21 J22:K27 L22:M48 J28:J33 K28:K48 J49:M54 J67:Q75 J76:M1048576">
    <cfRule type="cellIs" dxfId="49" priority="5" operator="equal">
      <formula>-100</formula>
    </cfRule>
  </conditionalFormatting>
  <conditionalFormatting sqref="J55:Q56">
    <cfRule type="cellIs" dxfId="48" priority="3" operator="equal">
      <formula>-100</formula>
    </cfRule>
  </conditionalFormatting>
  <conditionalFormatting sqref="J57:CT66">
    <cfRule type="cellIs" dxfId="47" priority="1" operator="equal">
      <formula>-100</formula>
    </cfRule>
  </conditionalFormatting>
  <conditionalFormatting sqref="L55:Q56 L57:CT66 L67:Q75">
    <cfRule type="cellIs" dxfId="46" priority="4" operator="equal">
      <formula>#VALUE!</formula>
    </cfRule>
  </conditionalFormatting>
  <conditionalFormatting sqref="L55:CT75">
    <cfRule type="cellIs" dxfId="45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U32"/>
  <sheetViews>
    <sheetView topLeftCell="A3" workbookViewId="0">
      <selection activeCell="A4" sqref="A4"/>
    </sheetView>
  </sheetViews>
  <sheetFormatPr defaultColWidth="8.85546875" defaultRowHeight="15" x14ac:dyDescent="0.25"/>
  <cols>
    <col min="1" max="1" width="17.5703125" customWidth="1"/>
  </cols>
  <sheetData>
    <row r="1" spans="1:73" x14ac:dyDescent="0.25">
      <c r="A1" t="s">
        <v>123</v>
      </c>
      <c r="B1" t="s">
        <v>21</v>
      </c>
      <c r="C1" t="s">
        <v>193</v>
      </c>
      <c r="D1" t="s">
        <v>194</v>
      </c>
      <c r="F1" t="s">
        <v>21</v>
      </c>
      <c r="J1" t="s">
        <v>21</v>
      </c>
      <c r="N1" t="s">
        <v>21</v>
      </c>
      <c r="R1" t="s">
        <v>21</v>
      </c>
      <c r="V1" t="s">
        <v>21</v>
      </c>
      <c r="Z1" t="s">
        <v>21</v>
      </c>
      <c r="AD1" t="s">
        <v>21</v>
      </c>
      <c r="AH1" t="s">
        <v>22</v>
      </c>
      <c r="AL1" t="s">
        <v>22</v>
      </c>
      <c r="AP1" t="s">
        <v>22</v>
      </c>
      <c r="AT1" t="s">
        <v>22</v>
      </c>
      <c r="AX1" t="s">
        <v>22</v>
      </c>
      <c r="BB1" t="s">
        <v>22</v>
      </c>
      <c r="BF1" t="s">
        <v>22</v>
      </c>
      <c r="BJ1" t="s">
        <v>22</v>
      </c>
      <c r="BN1" t="s">
        <v>22</v>
      </c>
      <c r="BR1" t="s">
        <v>22</v>
      </c>
    </row>
    <row r="2" spans="1:73" x14ac:dyDescent="0.25">
      <c r="B2" t="s">
        <v>74</v>
      </c>
      <c r="F2" t="s">
        <v>75</v>
      </c>
      <c r="J2" t="s">
        <v>76</v>
      </c>
      <c r="N2" t="s">
        <v>77</v>
      </c>
      <c r="R2" t="s">
        <v>100</v>
      </c>
      <c r="V2" t="s">
        <v>170</v>
      </c>
      <c r="Z2" t="s">
        <v>171</v>
      </c>
      <c r="AD2" t="s">
        <v>80</v>
      </c>
      <c r="AH2" t="s">
        <v>74</v>
      </c>
      <c r="AL2" t="s">
        <v>75</v>
      </c>
      <c r="AP2" t="s">
        <v>76</v>
      </c>
      <c r="AT2" t="s">
        <v>77</v>
      </c>
      <c r="AX2" t="s">
        <v>100</v>
      </c>
      <c r="BB2" t="s">
        <v>170</v>
      </c>
      <c r="BF2" t="s">
        <v>171</v>
      </c>
      <c r="BJ2" t="s">
        <v>80</v>
      </c>
      <c r="BN2" t="s">
        <v>79</v>
      </c>
      <c r="BR2" t="s">
        <v>80</v>
      </c>
    </row>
    <row r="3" spans="1:73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73" x14ac:dyDescent="0.25">
      <c r="A4" t="s">
        <v>44</v>
      </c>
      <c r="B4">
        <v>100</v>
      </c>
      <c r="C4">
        <v>100</v>
      </c>
      <c r="D4">
        <v>100</v>
      </c>
      <c r="E4">
        <v>2</v>
      </c>
      <c r="F4">
        <v>100</v>
      </c>
      <c r="G4">
        <v>100</v>
      </c>
      <c r="H4">
        <v>100</v>
      </c>
      <c r="I4">
        <v>14</v>
      </c>
      <c r="J4">
        <v>100</v>
      </c>
      <c r="K4">
        <v>100</v>
      </c>
      <c r="L4">
        <v>100</v>
      </c>
      <c r="M4">
        <v>67</v>
      </c>
      <c r="N4" t="s">
        <v>89</v>
      </c>
      <c r="O4" t="s">
        <v>90</v>
      </c>
      <c r="P4" t="s">
        <v>90</v>
      </c>
      <c r="Q4">
        <v>0</v>
      </c>
      <c r="R4">
        <v>100</v>
      </c>
      <c r="S4">
        <v>100</v>
      </c>
      <c r="T4">
        <v>100</v>
      </c>
      <c r="U4">
        <v>682</v>
      </c>
      <c r="V4">
        <v>100</v>
      </c>
      <c r="W4">
        <v>100</v>
      </c>
      <c r="X4">
        <v>100</v>
      </c>
      <c r="Y4">
        <v>20</v>
      </c>
      <c r="Z4">
        <v>100</v>
      </c>
      <c r="AA4">
        <v>100</v>
      </c>
      <c r="AB4">
        <v>100</v>
      </c>
      <c r="AC4">
        <v>785</v>
      </c>
      <c r="AD4">
        <v>100</v>
      </c>
      <c r="AE4">
        <v>100</v>
      </c>
      <c r="AF4">
        <v>100</v>
      </c>
      <c r="AG4">
        <v>11</v>
      </c>
      <c r="AH4">
        <v>100</v>
      </c>
      <c r="AI4">
        <v>100</v>
      </c>
      <c r="AJ4">
        <v>100</v>
      </c>
      <c r="AK4">
        <v>18</v>
      </c>
      <c r="AL4">
        <v>100</v>
      </c>
      <c r="AM4">
        <v>100</v>
      </c>
      <c r="AN4">
        <v>100</v>
      </c>
      <c r="AO4">
        <v>125</v>
      </c>
      <c r="AP4">
        <v>100</v>
      </c>
      <c r="AQ4">
        <v>100</v>
      </c>
      <c r="AR4">
        <v>100</v>
      </c>
      <c r="AS4">
        <v>397</v>
      </c>
      <c r="AT4">
        <v>100</v>
      </c>
      <c r="AU4">
        <v>100</v>
      </c>
      <c r="AV4">
        <v>100</v>
      </c>
      <c r="AW4">
        <v>3</v>
      </c>
      <c r="AX4">
        <v>100</v>
      </c>
      <c r="AY4">
        <v>100</v>
      </c>
      <c r="AZ4">
        <v>100</v>
      </c>
      <c r="BA4">
        <v>2261</v>
      </c>
      <c r="BB4">
        <v>100</v>
      </c>
      <c r="BC4">
        <v>100</v>
      </c>
      <c r="BD4">
        <v>100</v>
      </c>
      <c r="BE4">
        <v>73</v>
      </c>
      <c r="BF4">
        <v>100</v>
      </c>
      <c r="BG4">
        <v>100</v>
      </c>
      <c r="BH4">
        <v>100</v>
      </c>
      <c r="BI4">
        <v>2877</v>
      </c>
      <c r="BJ4">
        <v>100</v>
      </c>
      <c r="BK4">
        <v>100</v>
      </c>
      <c r="BL4">
        <v>100</v>
      </c>
      <c r="BM4">
        <v>39</v>
      </c>
      <c r="BN4">
        <v>91.504223477268425</v>
      </c>
      <c r="BO4">
        <v>89.373822737662067</v>
      </c>
      <c r="BP4">
        <v>93.239815288619241</v>
      </c>
      <c r="BQ4">
        <v>3271</v>
      </c>
      <c r="BR4">
        <v>99.310558537498281</v>
      </c>
      <c r="BS4">
        <v>94.456022561612883</v>
      </c>
      <c r="BT4">
        <v>99.917954327180865</v>
      </c>
      <c r="BU4">
        <v>41</v>
      </c>
    </row>
    <row r="5" spans="1:73" x14ac:dyDescent="0.25">
      <c r="A5" t="s">
        <v>172</v>
      </c>
      <c r="B5">
        <v>51.993493309886077</v>
      </c>
      <c r="C5">
        <v>12.895182400838291</v>
      </c>
      <c r="D5">
        <v>88.793529610925432</v>
      </c>
      <c r="E5">
        <v>2</v>
      </c>
      <c r="F5">
        <v>76.862170270400838</v>
      </c>
      <c r="G5">
        <v>54.37764706111777</v>
      </c>
      <c r="H5">
        <v>90.25191893916012</v>
      </c>
      <c r="I5">
        <v>14</v>
      </c>
      <c r="J5">
        <v>90.742383818985516</v>
      </c>
      <c r="K5">
        <v>72.760773635709555</v>
      </c>
      <c r="L5">
        <v>97.294977176542062</v>
      </c>
      <c r="M5">
        <v>67</v>
      </c>
      <c r="N5" t="s">
        <v>89</v>
      </c>
      <c r="O5" t="s">
        <v>90</v>
      </c>
      <c r="P5" t="s">
        <v>90</v>
      </c>
      <c r="Q5">
        <v>0</v>
      </c>
      <c r="R5">
        <v>85.322185458390067</v>
      </c>
      <c r="S5">
        <v>80.621418204426448</v>
      </c>
      <c r="T5">
        <v>89.037710274364585</v>
      </c>
      <c r="U5">
        <v>682</v>
      </c>
      <c r="V5">
        <v>89.373535283112574</v>
      </c>
      <c r="W5">
        <v>62.763024483162901</v>
      </c>
      <c r="X5">
        <v>97.672647540426311</v>
      </c>
      <c r="Y5">
        <v>20</v>
      </c>
      <c r="Z5">
        <v>85.663117114868527</v>
      </c>
      <c r="AA5">
        <v>81.637721364748387</v>
      </c>
      <c r="AB5">
        <v>88.925767173185903</v>
      </c>
      <c r="AC5">
        <v>785</v>
      </c>
      <c r="AD5">
        <v>100</v>
      </c>
      <c r="AE5">
        <v>100</v>
      </c>
      <c r="AF5">
        <v>100</v>
      </c>
      <c r="AG5">
        <v>11</v>
      </c>
      <c r="AH5">
        <v>82.945894040021969</v>
      </c>
      <c r="AI5">
        <v>64.754079882673437</v>
      </c>
      <c r="AJ5">
        <v>92.793198540386243</v>
      </c>
      <c r="AK5">
        <v>18</v>
      </c>
      <c r="AL5">
        <v>76.975404421644384</v>
      </c>
      <c r="AM5">
        <v>62.195559959741132</v>
      </c>
      <c r="AN5">
        <v>87.169046510124119</v>
      </c>
      <c r="AO5">
        <v>125</v>
      </c>
      <c r="AP5">
        <v>99.239686311255539</v>
      </c>
      <c r="AQ5">
        <v>97.987859062814806</v>
      </c>
      <c r="AR5">
        <v>99.714970971397349</v>
      </c>
      <c r="AS5">
        <v>397</v>
      </c>
      <c r="AT5">
        <v>100</v>
      </c>
      <c r="AU5">
        <v>100</v>
      </c>
      <c r="AV5">
        <v>100</v>
      </c>
      <c r="AW5">
        <v>3</v>
      </c>
      <c r="AX5">
        <v>94.589801458065125</v>
      </c>
      <c r="AY5">
        <v>92.03529289459162</v>
      </c>
      <c r="AZ5">
        <v>96.357432674448063</v>
      </c>
      <c r="BA5">
        <v>2261</v>
      </c>
      <c r="BB5">
        <v>84.462637148487744</v>
      </c>
      <c r="BC5">
        <v>69.629930904856067</v>
      </c>
      <c r="BD5">
        <v>92.800138370345692</v>
      </c>
      <c r="BE5">
        <v>73</v>
      </c>
      <c r="BF5">
        <v>94.16926739191301</v>
      </c>
      <c r="BG5">
        <v>92.111907252407576</v>
      </c>
      <c r="BH5">
        <v>95.714992336853555</v>
      </c>
      <c r="BI5">
        <v>2877</v>
      </c>
      <c r="BJ5">
        <v>100</v>
      </c>
      <c r="BK5">
        <v>100</v>
      </c>
      <c r="BL5">
        <v>100</v>
      </c>
      <c r="BM5">
        <v>39</v>
      </c>
      <c r="BN5">
        <v>88.527138765437456</v>
      </c>
      <c r="BO5">
        <v>86.227319462481773</v>
      </c>
      <c r="BP5">
        <v>90.485300625356501</v>
      </c>
      <c r="BQ5">
        <v>3271</v>
      </c>
      <c r="BR5">
        <v>99.310558537498281</v>
      </c>
      <c r="BS5">
        <v>94.456022561612883</v>
      </c>
      <c r="BT5">
        <v>99.917954327180865</v>
      </c>
      <c r="BU5">
        <v>41</v>
      </c>
    </row>
    <row r="6" spans="1:73" x14ac:dyDescent="0.25">
      <c r="A6" t="s">
        <v>173</v>
      </c>
      <c r="B6">
        <v>51.993493309886077</v>
      </c>
      <c r="C6">
        <v>12.895182400838291</v>
      </c>
      <c r="D6">
        <v>88.793529610925432</v>
      </c>
      <c r="E6">
        <v>2</v>
      </c>
      <c r="F6">
        <v>76.862170270400838</v>
      </c>
      <c r="G6">
        <v>54.37764706111777</v>
      </c>
      <c r="H6">
        <v>90.25191893916012</v>
      </c>
      <c r="I6">
        <v>14</v>
      </c>
      <c r="J6">
        <v>88.389827407687733</v>
      </c>
      <c r="K6">
        <v>73.356608567683566</v>
      </c>
      <c r="L6">
        <v>95.465105617943053</v>
      </c>
      <c r="M6">
        <v>67</v>
      </c>
      <c r="N6" t="s">
        <v>89</v>
      </c>
      <c r="O6" t="s">
        <v>90</v>
      </c>
      <c r="P6" t="s">
        <v>90</v>
      </c>
      <c r="Q6">
        <v>0</v>
      </c>
      <c r="R6">
        <v>84.013720099814975</v>
      </c>
      <c r="S6">
        <v>79.625119472160549</v>
      </c>
      <c r="T6">
        <v>87.604205304395123</v>
      </c>
      <c r="U6">
        <v>682</v>
      </c>
      <c r="V6">
        <v>83.820678637530349</v>
      </c>
      <c r="W6">
        <v>61.885036502603228</v>
      </c>
      <c r="X6">
        <v>94.295725619655173</v>
      </c>
      <c r="Y6">
        <v>20</v>
      </c>
      <c r="Z6">
        <v>84.153063229988305</v>
      </c>
      <c r="AA6">
        <v>80.12258983035295</v>
      </c>
      <c r="AB6">
        <v>87.493853405135113</v>
      </c>
      <c r="AC6">
        <v>785</v>
      </c>
      <c r="AD6">
        <v>100</v>
      </c>
      <c r="AE6">
        <v>100</v>
      </c>
      <c r="AF6">
        <v>100</v>
      </c>
      <c r="AG6">
        <v>11</v>
      </c>
      <c r="AH6">
        <v>82.945894040021969</v>
      </c>
      <c r="AI6">
        <v>64.754079882673437</v>
      </c>
      <c r="AJ6">
        <v>92.793198540386243</v>
      </c>
      <c r="AK6">
        <v>18</v>
      </c>
      <c r="AL6">
        <v>72.20807057069058</v>
      </c>
      <c r="AM6">
        <v>56.570587933893215</v>
      </c>
      <c r="AN6">
        <v>83.824939731058208</v>
      </c>
      <c r="AO6">
        <v>125</v>
      </c>
      <c r="AP6">
        <v>93.488807835373905</v>
      </c>
      <c r="AQ6">
        <v>89.633768889733119</v>
      </c>
      <c r="AR6">
        <v>95.974601586583702</v>
      </c>
      <c r="AS6">
        <v>397</v>
      </c>
      <c r="AT6">
        <v>100</v>
      </c>
      <c r="AU6">
        <v>100</v>
      </c>
      <c r="AV6">
        <v>100</v>
      </c>
      <c r="AW6">
        <v>3</v>
      </c>
      <c r="AX6">
        <v>93.727385433264672</v>
      </c>
      <c r="AY6">
        <v>91.15209187601198</v>
      </c>
      <c r="AZ6">
        <v>95.589377692690107</v>
      </c>
      <c r="BA6">
        <v>2261</v>
      </c>
      <c r="BB6">
        <v>84.462637148487744</v>
      </c>
      <c r="BC6">
        <v>69.629930904856067</v>
      </c>
      <c r="BD6">
        <v>92.800138370345692</v>
      </c>
      <c r="BE6">
        <v>73</v>
      </c>
      <c r="BF6">
        <v>92.087255636749376</v>
      </c>
      <c r="BG6">
        <v>89.746080496388586</v>
      </c>
      <c r="BH6">
        <v>93.930046898121859</v>
      </c>
      <c r="BI6">
        <v>2877</v>
      </c>
      <c r="BJ6">
        <v>100</v>
      </c>
      <c r="BK6">
        <v>100</v>
      </c>
      <c r="BL6">
        <v>100</v>
      </c>
      <c r="BM6">
        <v>39</v>
      </c>
      <c r="BN6">
        <v>88.299573894155728</v>
      </c>
      <c r="BO6">
        <v>85.994541548223751</v>
      </c>
      <c r="BP6">
        <v>90.268173621007321</v>
      </c>
      <c r="BQ6">
        <v>3271</v>
      </c>
      <c r="BR6">
        <v>99.310558537498281</v>
      </c>
      <c r="BS6">
        <v>94.456022561612883</v>
      </c>
      <c r="BT6">
        <v>99.917954327180865</v>
      </c>
      <c r="BU6">
        <v>41</v>
      </c>
    </row>
    <row r="7" spans="1:73" x14ac:dyDescent="0.25">
      <c r="A7" t="s">
        <v>174</v>
      </c>
      <c r="B7" t="s">
        <v>89</v>
      </c>
      <c r="C7" t="s">
        <v>90</v>
      </c>
      <c r="D7" t="s">
        <v>90</v>
      </c>
      <c r="E7">
        <v>2</v>
      </c>
      <c r="F7" t="s">
        <v>89</v>
      </c>
      <c r="G7" t="s">
        <v>90</v>
      </c>
      <c r="H7" t="s">
        <v>90</v>
      </c>
      <c r="I7">
        <v>14</v>
      </c>
      <c r="J7">
        <v>19.428822058435664</v>
      </c>
      <c r="K7">
        <v>10.626016296667547</v>
      </c>
      <c r="L7">
        <v>32.844148865350881</v>
      </c>
      <c r="M7">
        <v>67</v>
      </c>
      <c r="N7" t="s">
        <v>89</v>
      </c>
      <c r="O7" t="s">
        <v>90</v>
      </c>
      <c r="P7" t="s">
        <v>90</v>
      </c>
      <c r="Q7">
        <v>0</v>
      </c>
      <c r="R7">
        <v>2.1367091041172204</v>
      </c>
      <c r="S7">
        <v>1.2773903625325684</v>
      </c>
      <c r="T7">
        <v>3.5532972973517971</v>
      </c>
      <c r="U7">
        <v>682</v>
      </c>
      <c r="V7">
        <v>0.73217876694382744</v>
      </c>
      <c r="W7">
        <v>0.173022372985389</v>
      </c>
      <c r="X7">
        <v>3.0432728145601931</v>
      </c>
      <c r="Y7">
        <v>20</v>
      </c>
      <c r="Z7">
        <v>3.2213528588716533</v>
      </c>
      <c r="AA7">
        <v>2.1988848613945033</v>
      </c>
      <c r="AB7">
        <v>4.6964314145952795</v>
      </c>
      <c r="AC7">
        <v>785</v>
      </c>
      <c r="AD7" t="s">
        <v>89</v>
      </c>
      <c r="AE7" t="s">
        <v>90</v>
      </c>
      <c r="AF7" t="s">
        <v>90</v>
      </c>
      <c r="AG7">
        <v>11</v>
      </c>
      <c r="AH7">
        <v>3.3243126564041798</v>
      </c>
      <c r="AI7">
        <v>0.85075232289804015</v>
      </c>
      <c r="AJ7">
        <v>12.111244794318798</v>
      </c>
      <c r="AK7">
        <v>18</v>
      </c>
      <c r="AL7">
        <v>8.1388293188233671</v>
      </c>
      <c r="AM7">
        <v>3.9843551272103199</v>
      </c>
      <c r="AN7">
        <v>15.90747612898031</v>
      </c>
      <c r="AO7">
        <v>125</v>
      </c>
      <c r="AP7">
        <v>22.67445970171315</v>
      </c>
      <c r="AQ7">
        <v>17.428330101141416</v>
      </c>
      <c r="AR7">
        <v>28.946153086853421</v>
      </c>
      <c r="AS7">
        <v>397</v>
      </c>
      <c r="AT7" t="s">
        <v>89</v>
      </c>
      <c r="AU7" t="s">
        <v>90</v>
      </c>
      <c r="AV7" t="s">
        <v>90</v>
      </c>
      <c r="AW7">
        <v>3</v>
      </c>
      <c r="AX7">
        <v>6.2001630199239255</v>
      </c>
      <c r="AY7">
        <v>4.6793896602022453</v>
      </c>
      <c r="AZ7">
        <v>8.172802141277403</v>
      </c>
      <c r="BA7">
        <v>2261</v>
      </c>
      <c r="BB7">
        <v>1.2895257842429577</v>
      </c>
      <c r="BC7">
        <v>0.25447002680002245</v>
      </c>
      <c r="BD7">
        <v>6.2700198500268911</v>
      </c>
      <c r="BE7">
        <v>73</v>
      </c>
      <c r="BF7">
        <v>9.6982289471263083</v>
      </c>
      <c r="BG7">
        <v>7.7485479669134776</v>
      </c>
      <c r="BH7">
        <v>12.074277650381573</v>
      </c>
      <c r="BI7">
        <v>2877</v>
      </c>
      <c r="BJ7">
        <v>8.3351348740633817</v>
      </c>
      <c r="BK7">
        <v>3.8040849327824691</v>
      </c>
      <c r="BL7">
        <v>17.292927811848219</v>
      </c>
      <c r="BM7">
        <v>39</v>
      </c>
      <c r="BN7">
        <v>85.656055066792177</v>
      </c>
      <c r="BO7">
        <v>83.236880602644547</v>
      </c>
      <c r="BP7">
        <v>87.777371535445397</v>
      </c>
      <c r="BQ7">
        <v>3271</v>
      </c>
      <c r="BR7">
        <v>96.869256106646105</v>
      </c>
      <c r="BS7">
        <v>82.48633439072573</v>
      </c>
      <c r="BT7">
        <v>99.510450290198932</v>
      </c>
      <c r="BU7">
        <v>41</v>
      </c>
    </row>
    <row r="8" spans="1:73" x14ac:dyDescent="0.25">
      <c r="A8" t="s">
        <v>175</v>
      </c>
      <c r="B8" t="s">
        <v>89</v>
      </c>
      <c r="C8" t="s">
        <v>90</v>
      </c>
      <c r="D8" t="s">
        <v>90</v>
      </c>
      <c r="E8">
        <v>2</v>
      </c>
      <c r="F8" t="s">
        <v>89</v>
      </c>
      <c r="G8" t="s">
        <v>90</v>
      </c>
      <c r="H8" t="s">
        <v>90</v>
      </c>
      <c r="I8">
        <v>14</v>
      </c>
      <c r="J8">
        <v>16.330323335584009</v>
      </c>
      <c r="K8">
        <v>9.6106520549899646</v>
      </c>
      <c r="L8">
        <v>26.377263644390386</v>
      </c>
      <c r="M8">
        <v>67</v>
      </c>
      <c r="N8" t="s">
        <v>89</v>
      </c>
      <c r="O8" t="s">
        <v>90</v>
      </c>
      <c r="P8" t="s">
        <v>90</v>
      </c>
      <c r="Q8">
        <v>0</v>
      </c>
      <c r="R8">
        <v>2.362705480867346</v>
      </c>
      <c r="S8">
        <v>0.74100188736093919</v>
      </c>
      <c r="T8">
        <v>7.273479830836342</v>
      </c>
      <c r="U8">
        <v>682</v>
      </c>
      <c r="V8">
        <v>5.7866106747909187</v>
      </c>
      <c r="W8">
        <v>1.3401675960286807</v>
      </c>
      <c r="X8">
        <v>21.735488740582099</v>
      </c>
      <c r="Y8">
        <v>20</v>
      </c>
      <c r="Z8">
        <v>3.3902919747249038</v>
      </c>
      <c r="AA8">
        <v>1.3482893113669521</v>
      </c>
      <c r="AB8">
        <v>8.2658100930507423</v>
      </c>
      <c r="AC8">
        <v>785</v>
      </c>
      <c r="AD8" t="s">
        <v>89</v>
      </c>
      <c r="AE8" t="s">
        <v>90</v>
      </c>
      <c r="AF8" t="s">
        <v>90</v>
      </c>
      <c r="AG8">
        <v>11</v>
      </c>
      <c r="AH8">
        <v>2.7917794538154395</v>
      </c>
      <c r="AI8">
        <v>0.58095801842776951</v>
      </c>
      <c r="AJ8">
        <v>12.369105543956431</v>
      </c>
      <c r="AK8">
        <v>18</v>
      </c>
      <c r="AL8">
        <v>0.13966567419936021</v>
      </c>
      <c r="AM8">
        <v>2.9868675826309688E-2</v>
      </c>
      <c r="AN8">
        <v>0.65044942330366107</v>
      </c>
      <c r="AO8">
        <v>125</v>
      </c>
      <c r="AP8">
        <v>11.311656095304782</v>
      </c>
      <c r="AQ8">
        <v>8.529856713084909</v>
      </c>
      <c r="AR8">
        <v>14.853352034938766</v>
      </c>
      <c r="AS8">
        <v>397</v>
      </c>
      <c r="AT8" t="s">
        <v>89</v>
      </c>
      <c r="AU8" t="s">
        <v>90</v>
      </c>
      <c r="AV8" t="s">
        <v>90</v>
      </c>
      <c r="AW8">
        <v>3</v>
      </c>
      <c r="AX8">
        <v>0.75941414925402606</v>
      </c>
      <c r="AY8">
        <v>0.51497114915299513</v>
      </c>
      <c r="AZ8">
        <v>1.1185830725509509</v>
      </c>
      <c r="BA8">
        <v>2261</v>
      </c>
      <c r="BB8" t="s">
        <v>89</v>
      </c>
      <c r="BC8" t="s">
        <v>90</v>
      </c>
      <c r="BD8" t="s">
        <v>90</v>
      </c>
      <c r="BE8">
        <v>73</v>
      </c>
      <c r="BF8">
        <v>3.0994037369493044</v>
      </c>
      <c r="BG8">
        <v>2.2076606575587641</v>
      </c>
      <c r="BH8">
        <v>4.3353809912511299</v>
      </c>
      <c r="BI8">
        <v>2877</v>
      </c>
      <c r="BJ8" t="s">
        <v>89</v>
      </c>
      <c r="BK8" t="s">
        <v>90</v>
      </c>
      <c r="BL8" t="s">
        <v>90</v>
      </c>
      <c r="BM8">
        <v>39</v>
      </c>
      <c r="BN8">
        <v>41.385676973165282</v>
      </c>
      <c r="BO8">
        <v>37.938149878566776</v>
      </c>
      <c r="BP8">
        <v>44.919736493738618</v>
      </c>
      <c r="BQ8">
        <v>3271</v>
      </c>
      <c r="BR8">
        <v>35.803550821354449</v>
      </c>
      <c r="BS8">
        <v>25.189152217456524</v>
      </c>
      <c r="BT8">
        <v>48.019731633498452</v>
      </c>
      <c r="BU8">
        <v>41</v>
      </c>
    </row>
    <row r="9" spans="1:73" x14ac:dyDescent="0.25">
      <c r="A9" t="s">
        <v>176</v>
      </c>
      <c r="B9" t="s">
        <v>89</v>
      </c>
      <c r="C9" t="s">
        <v>90</v>
      </c>
      <c r="D9" t="s">
        <v>90</v>
      </c>
      <c r="E9">
        <v>2</v>
      </c>
      <c r="F9" t="s">
        <v>89</v>
      </c>
      <c r="G9" t="s">
        <v>90</v>
      </c>
      <c r="H9" t="s">
        <v>90</v>
      </c>
      <c r="I9">
        <v>14</v>
      </c>
      <c r="J9">
        <v>41.843086190192714</v>
      </c>
      <c r="K9">
        <v>34.062298202166666</v>
      </c>
      <c r="L9">
        <v>50.052071418589087</v>
      </c>
      <c r="M9">
        <v>67</v>
      </c>
      <c r="N9" t="s">
        <v>89</v>
      </c>
      <c r="O9" t="s">
        <v>90</v>
      </c>
      <c r="P9" t="s">
        <v>90</v>
      </c>
      <c r="Q9">
        <v>0</v>
      </c>
      <c r="R9">
        <v>13.406060164569142</v>
      </c>
      <c r="S9">
        <v>10.34253247289625</v>
      </c>
      <c r="T9">
        <v>17.202911954433802</v>
      </c>
      <c r="U9">
        <v>682</v>
      </c>
      <c r="V9">
        <v>12.180579472773829</v>
      </c>
      <c r="W9">
        <v>5.1577940296044718</v>
      </c>
      <c r="X9">
        <v>26.130938076881407</v>
      </c>
      <c r="Y9">
        <v>20</v>
      </c>
      <c r="Z9">
        <v>15.09432730682771</v>
      </c>
      <c r="AA9">
        <v>12.149226264166547</v>
      </c>
      <c r="AB9">
        <v>18.602180473944813</v>
      </c>
      <c r="AC9">
        <v>785</v>
      </c>
      <c r="AD9">
        <v>32.064128905319158</v>
      </c>
      <c r="AE9">
        <v>8.830716270127418</v>
      </c>
      <c r="AF9">
        <v>69.695285588201031</v>
      </c>
      <c r="AG9">
        <v>11</v>
      </c>
      <c r="AH9">
        <v>3.3243126564041798</v>
      </c>
      <c r="AI9">
        <v>0.85075232289804015</v>
      </c>
      <c r="AJ9">
        <v>12.111244794318798</v>
      </c>
      <c r="AK9">
        <v>18</v>
      </c>
      <c r="AL9">
        <v>7.060749816361735</v>
      </c>
      <c r="AM9">
        <v>4.1850500463982332</v>
      </c>
      <c r="AN9">
        <v>11.67174023729453</v>
      </c>
      <c r="AO9">
        <v>125</v>
      </c>
      <c r="AP9">
        <v>44.181736852910689</v>
      </c>
      <c r="AQ9">
        <v>35.7860413820285</v>
      </c>
      <c r="AR9">
        <v>52.92374811169217</v>
      </c>
      <c r="AS9">
        <v>397</v>
      </c>
      <c r="AT9" t="s">
        <v>89</v>
      </c>
      <c r="AU9" t="s">
        <v>90</v>
      </c>
      <c r="AV9" t="s">
        <v>90</v>
      </c>
      <c r="AW9">
        <v>3</v>
      </c>
      <c r="AX9">
        <v>13.930757457964226</v>
      </c>
      <c r="AY9">
        <v>12.050777538370065</v>
      </c>
      <c r="AZ9">
        <v>16.050499472286607</v>
      </c>
      <c r="BA9">
        <v>2261</v>
      </c>
      <c r="BB9">
        <v>3.0495392689610545</v>
      </c>
      <c r="BC9">
        <v>0.84605591471701491</v>
      </c>
      <c r="BD9">
        <v>10.390440852818992</v>
      </c>
      <c r="BE9">
        <v>73</v>
      </c>
      <c r="BF9">
        <v>19.74757710732931</v>
      </c>
      <c r="BG9">
        <v>16.570611963100905</v>
      </c>
      <c r="BH9">
        <v>23.36307122966446</v>
      </c>
      <c r="BI9">
        <v>2877</v>
      </c>
      <c r="BJ9">
        <v>33.951291081865605</v>
      </c>
      <c r="BK9">
        <v>21.846450302894091</v>
      </c>
      <c r="BL9">
        <v>48.593017133629175</v>
      </c>
      <c r="BM9">
        <v>39</v>
      </c>
      <c r="BN9">
        <v>16.568696258525879</v>
      </c>
      <c r="BO9">
        <v>13.043457312050336</v>
      </c>
      <c r="BP9">
        <v>20.818592823078603</v>
      </c>
      <c r="BQ9">
        <v>3271</v>
      </c>
      <c r="BR9">
        <v>21.834715017146515</v>
      </c>
      <c r="BS9">
        <v>11.753441075616406</v>
      </c>
      <c r="BT9">
        <v>36.94305979865635</v>
      </c>
      <c r="BU9">
        <v>41</v>
      </c>
    </row>
    <row r="10" spans="1:73" x14ac:dyDescent="0.25">
      <c r="A10" t="s">
        <v>177</v>
      </c>
      <c r="B10" t="s">
        <v>89</v>
      </c>
      <c r="C10" t="s">
        <v>90</v>
      </c>
      <c r="D10" t="s">
        <v>90</v>
      </c>
      <c r="E10">
        <v>2</v>
      </c>
      <c r="F10" t="s">
        <v>89</v>
      </c>
      <c r="G10" t="s">
        <v>90</v>
      </c>
      <c r="H10" t="s">
        <v>90</v>
      </c>
      <c r="I10">
        <v>14</v>
      </c>
      <c r="J10">
        <v>2.6291087938406466</v>
      </c>
      <c r="K10">
        <v>0.61157298082269307</v>
      </c>
      <c r="L10">
        <v>10.5929760793756</v>
      </c>
      <c r="M10">
        <v>67</v>
      </c>
      <c r="N10" t="s">
        <v>89</v>
      </c>
      <c r="O10" t="s">
        <v>90</v>
      </c>
      <c r="P10" t="s">
        <v>90</v>
      </c>
      <c r="Q10">
        <v>0</v>
      </c>
      <c r="R10" t="s">
        <v>89</v>
      </c>
      <c r="S10" t="s">
        <v>90</v>
      </c>
      <c r="T10" t="s">
        <v>90</v>
      </c>
      <c r="U10">
        <v>682</v>
      </c>
      <c r="V10" t="s">
        <v>89</v>
      </c>
      <c r="W10" t="s">
        <v>90</v>
      </c>
      <c r="X10" t="s">
        <v>90</v>
      </c>
      <c r="Y10">
        <v>20</v>
      </c>
      <c r="Z10">
        <v>0.17679340654431855</v>
      </c>
      <c r="AA10">
        <v>3.8362249946319975E-2</v>
      </c>
      <c r="AB10">
        <v>0.81070562856419159</v>
      </c>
      <c r="AC10">
        <v>785</v>
      </c>
      <c r="AD10" t="s">
        <v>89</v>
      </c>
      <c r="AE10" t="s">
        <v>90</v>
      </c>
      <c r="AF10" t="s">
        <v>90</v>
      </c>
      <c r="AG10">
        <v>11</v>
      </c>
      <c r="AH10" t="s">
        <v>89</v>
      </c>
      <c r="AI10" t="s">
        <v>90</v>
      </c>
      <c r="AJ10" t="s">
        <v>90</v>
      </c>
      <c r="AK10">
        <v>18</v>
      </c>
      <c r="AL10" t="s">
        <v>89</v>
      </c>
      <c r="AM10" t="s">
        <v>90</v>
      </c>
      <c r="AN10" t="s">
        <v>90</v>
      </c>
      <c r="AO10">
        <v>125</v>
      </c>
      <c r="AP10">
        <v>4.991497583499573</v>
      </c>
      <c r="AQ10">
        <v>2.5777261190569329</v>
      </c>
      <c r="AR10">
        <v>9.4463539959070459</v>
      </c>
      <c r="AS10">
        <v>397</v>
      </c>
      <c r="AT10" t="s">
        <v>89</v>
      </c>
      <c r="AU10" t="s">
        <v>90</v>
      </c>
      <c r="AV10" t="s">
        <v>90</v>
      </c>
      <c r="AW10">
        <v>3</v>
      </c>
      <c r="AX10">
        <v>0.42375603094788866</v>
      </c>
      <c r="AY10">
        <v>0.18777285899567636</v>
      </c>
      <c r="AZ10">
        <v>0.95347752975991762</v>
      </c>
      <c r="BA10">
        <v>2261</v>
      </c>
      <c r="BB10" t="s">
        <v>89</v>
      </c>
      <c r="BC10" t="s">
        <v>90</v>
      </c>
      <c r="BD10" t="s">
        <v>90</v>
      </c>
      <c r="BE10">
        <v>73</v>
      </c>
      <c r="BF10">
        <v>1.4146955805173758</v>
      </c>
      <c r="BG10">
        <v>0.79361729848635088</v>
      </c>
      <c r="BH10">
        <v>2.5095293872924143</v>
      </c>
      <c r="BI10">
        <v>2877</v>
      </c>
      <c r="BJ10" t="s">
        <v>89</v>
      </c>
      <c r="BK10" t="s">
        <v>90</v>
      </c>
      <c r="BL10" t="s">
        <v>90</v>
      </c>
      <c r="BM10">
        <v>39</v>
      </c>
    </row>
    <row r="11" spans="1:73" x14ac:dyDescent="0.25">
      <c r="A11" t="s">
        <v>178</v>
      </c>
      <c r="B11" t="s">
        <v>89</v>
      </c>
      <c r="C11" t="s">
        <v>90</v>
      </c>
      <c r="D11" t="s">
        <v>90</v>
      </c>
      <c r="E11">
        <v>2</v>
      </c>
      <c r="F11" t="s">
        <v>89</v>
      </c>
      <c r="G11" t="s">
        <v>90</v>
      </c>
      <c r="H11" t="s">
        <v>90</v>
      </c>
      <c r="I11">
        <v>14</v>
      </c>
      <c r="J11" t="s">
        <v>89</v>
      </c>
      <c r="K11" t="s">
        <v>90</v>
      </c>
      <c r="L11" t="s">
        <v>90</v>
      </c>
      <c r="M11">
        <v>67</v>
      </c>
      <c r="N11" t="s">
        <v>89</v>
      </c>
      <c r="O11" t="s">
        <v>90</v>
      </c>
      <c r="P11" t="s">
        <v>90</v>
      </c>
      <c r="Q11">
        <v>0</v>
      </c>
      <c r="R11" t="s">
        <v>89</v>
      </c>
      <c r="S11" t="s">
        <v>90</v>
      </c>
      <c r="T11" t="s">
        <v>90</v>
      </c>
      <c r="U11">
        <v>682</v>
      </c>
      <c r="V11" t="s">
        <v>89</v>
      </c>
      <c r="W11" t="s">
        <v>90</v>
      </c>
      <c r="X11" t="s">
        <v>90</v>
      </c>
      <c r="Y11">
        <v>20</v>
      </c>
      <c r="Z11" t="s">
        <v>89</v>
      </c>
      <c r="AA11" t="s">
        <v>90</v>
      </c>
      <c r="AB11" t="s">
        <v>90</v>
      </c>
      <c r="AC11">
        <v>785</v>
      </c>
      <c r="AD11" t="s">
        <v>89</v>
      </c>
      <c r="AE11" t="s">
        <v>90</v>
      </c>
      <c r="AF11" t="s">
        <v>90</v>
      </c>
      <c r="AG11">
        <v>11</v>
      </c>
      <c r="AH11" t="s">
        <v>89</v>
      </c>
      <c r="AI11" t="s">
        <v>90</v>
      </c>
      <c r="AJ11" t="s">
        <v>90</v>
      </c>
      <c r="AK11">
        <v>18</v>
      </c>
      <c r="AL11" t="s">
        <v>89</v>
      </c>
      <c r="AM11" t="s">
        <v>90</v>
      </c>
      <c r="AN11" t="s">
        <v>90</v>
      </c>
      <c r="AO11">
        <v>125</v>
      </c>
      <c r="AP11">
        <v>0.2856783363067581</v>
      </c>
      <c r="AQ11">
        <v>4.2917765800152809E-2</v>
      </c>
      <c r="AR11">
        <v>1.8758237343755091</v>
      </c>
      <c r="AS11">
        <v>397</v>
      </c>
      <c r="AT11" t="s">
        <v>89</v>
      </c>
      <c r="AU11" t="s">
        <v>90</v>
      </c>
      <c r="AV11" t="s">
        <v>90</v>
      </c>
      <c r="AW11">
        <v>3</v>
      </c>
      <c r="AX11" t="s">
        <v>89</v>
      </c>
      <c r="AY11" t="s">
        <v>90</v>
      </c>
      <c r="AZ11" t="s">
        <v>90</v>
      </c>
      <c r="BA11">
        <v>2261</v>
      </c>
      <c r="BB11" t="s">
        <v>89</v>
      </c>
      <c r="BC11" t="s">
        <v>90</v>
      </c>
      <c r="BD11" t="s">
        <v>90</v>
      </c>
      <c r="BE11">
        <v>73</v>
      </c>
      <c r="BF11">
        <v>6.4993110387134068E-2</v>
      </c>
      <c r="BG11">
        <v>9.8451067549642658E-3</v>
      </c>
      <c r="BH11">
        <v>0.4277347635263406</v>
      </c>
      <c r="BI11">
        <v>2877</v>
      </c>
      <c r="BJ11" t="s">
        <v>89</v>
      </c>
      <c r="BK11" t="s">
        <v>90</v>
      </c>
      <c r="BL11" t="s">
        <v>90</v>
      </c>
      <c r="BM11">
        <v>39</v>
      </c>
    </row>
    <row r="12" spans="1:73" x14ac:dyDescent="0.25">
      <c r="A12" t="s">
        <v>179</v>
      </c>
      <c r="B12">
        <v>48.006506690113923</v>
      </c>
      <c r="C12">
        <v>11.206470389074584</v>
      </c>
      <c r="D12">
        <v>87.104817599161706</v>
      </c>
      <c r="E12">
        <v>2</v>
      </c>
      <c r="F12">
        <v>61.721363717756752</v>
      </c>
      <c r="G12">
        <v>30.082164633121316</v>
      </c>
      <c r="H12">
        <v>85.801067663229801</v>
      </c>
      <c r="I12">
        <v>14</v>
      </c>
      <c r="J12">
        <v>81.403447909722985</v>
      </c>
      <c r="K12">
        <v>71.782514154283376</v>
      </c>
      <c r="L12">
        <v>88.279658754484899</v>
      </c>
      <c r="M12">
        <v>67</v>
      </c>
      <c r="N12" t="s">
        <v>89</v>
      </c>
      <c r="O12" t="s">
        <v>90</v>
      </c>
      <c r="P12" t="s">
        <v>90</v>
      </c>
      <c r="Q12">
        <v>0</v>
      </c>
      <c r="R12">
        <v>84.006408596494467</v>
      </c>
      <c r="S12">
        <v>79.257561525554053</v>
      </c>
      <c r="T12">
        <v>87.834912781711736</v>
      </c>
      <c r="U12">
        <v>682</v>
      </c>
      <c r="V12">
        <v>85.90408351758812</v>
      </c>
      <c r="W12">
        <v>70.38773330967031</v>
      </c>
      <c r="X12">
        <v>93.984905495415063</v>
      </c>
      <c r="Y12">
        <v>20</v>
      </c>
      <c r="Z12">
        <v>83.568763198480582</v>
      </c>
      <c r="AA12">
        <v>79.403672715626954</v>
      </c>
      <c r="AB12">
        <v>87.029158555082944</v>
      </c>
      <c r="AC12">
        <v>785</v>
      </c>
      <c r="AD12">
        <v>97.44520040593963</v>
      </c>
      <c r="AE12">
        <v>90.420130474677833</v>
      </c>
      <c r="AF12">
        <v>99.355400765501628</v>
      </c>
      <c r="AG12">
        <v>11</v>
      </c>
      <c r="AH12">
        <v>59.229927086136605</v>
      </c>
      <c r="AI12">
        <v>32.213008282577007</v>
      </c>
      <c r="AJ12">
        <v>81.622190365735463</v>
      </c>
      <c r="AK12">
        <v>18</v>
      </c>
      <c r="AL12">
        <v>70.457064432701827</v>
      </c>
      <c r="AM12">
        <v>57.591720696109491</v>
      </c>
      <c r="AN12">
        <v>80.725670850798252</v>
      </c>
      <c r="AO12">
        <v>125</v>
      </c>
      <c r="AP12">
        <v>90.632630199888879</v>
      </c>
      <c r="AQ12">
        <v>86.24663104528581</v>
      </c>
      <c r="AR12">
        <v>93.721736538496472</v>
      </c>
      <c r="AS12">
        <v>397</v>
      </c>
      <c r="AT12">
        <v>100</v>
      </c>
      <c r="AU12">
        <v>100</v>
      </c>
      <c r="AV12">
        <v>100</v>
      </c>
      <c r="AW12">
        <v>3</v>
      </c>
      <c r="AX12">
        <v>86.173957196645048</v>
      </c>
      <c r="AY12">
        <v>83.497420330477695</v>
      </c>
      <c r="AZ12">
        <v>88.476301180533468</v>
      </c>
      <c r="BA12">
        <v>2261</v>
      </c>
      <c r="BB12">
        <v>70.362837446499356</v>
      </c>
      <c r="BC12">
        <v>58.650440969068129</v>
      </c>
      <c r="BD12">
        <v>79.894908333594913</v>
      </c>
      <c r="BE12">
        <v>73</v>
      </c>
      <c r="BF12">
        <v>85.329290924982146</v>
      </c>
      <c r="BG12">
        <v>82.502373441285599</v>
      </c>
      <c r="BH12">
        <v>87.76720979332714</v>
      </c>
      <c r="BI12">
        <v>2877</v>
      </c>
      <c r="BJ12">
        <v>94.373043168016522</v>
      </c>
      <c r="BK12">
        <v>89.840387977188939</v>
      </c>
      <c r="BL12">
        <v>96.952084693839296</v>
      </c>
      <c r="BM12">
        <v>39</v>
      </c>
    </row>
    <row r="13" spans="1:73" x14ac:dyDescent="0.25">
      <c r="A13" t="s">
        <v>180</v>
      </c>
      <c r="B13" t="s">
        <v>89</v>
      </c>
      <c r="C13" t="s">
        <v>90</v>
      </c>
      <c r="D13" t="s">
        <v>90</v>
      </c>
      <c r="E13">
        <v>2</v>
      </c>
      <c r="F13">
        <v>7.3765504576679239</v>
      </c>
      <c r="G13">
        <v>1.5235289777610113</v>
      </c>
      <c r="H13">
        <v>29.076239856270519</v>
      </c>
      <c r="I13">
        <v>14</v>
      </c>
      <c r="J13">
        <v>24.184991714865447</v>
      </c>
      <c r="K13">
        <v>16.033518296029943</v>
      </c>
      <c r="L13">
        <v>34.764846982288084</v>
      </c>
      <c r="M13">
        <v>67</v>
      </c>
      <c r="N13" t="s">
        <v>89</v>
      </c>
      <c r="O13" t="s">
        <v>90</v>
      </c>
      <c r="P13" t="s">
        <v>90</v>
      </c>
      <c r="Q13">
        <v>0</v>
      </c>
      <c r="R13">
        <v>14.534597075298228</v>
      </c>
      <c r="S13">
        <v>11.37017976028393</v>
      </c>
      <c r="T13">
        <v>18.396894889736977</v>
      </c>
      <c r="U13">
        <v>682</v>
      </c>
      <c r="V13">
        <v>5.5528566455822244</v>
      </c>
      <c r="W13">
        <v>1.4060489452860927</v>
      </c>
      <c r="X13">
        <v>19.509629727565333</v>
      </c>
      <c r="Y13">
        <v>20</v>
      </c>
      <c r="Z13">
        <v>14.756222942492617</v>
      </c>
      <c r="AA13">
        <v>11.610186959914808</v>
      </c>
      <c r="AB13">
        <v>18.575591832812353</v>
      </c>
      <c r="AC13">
        <v>785</v>
      </c>
      <c r="AD13" t="s">
        <v>89</v>
      </c>
      <c r="AE13" t="s">
        <v>90</v>
      </c>
      <c r="AF13" t="s">
        <v>90</v>
      </c>
      <c r="AG13">
        <v>11</v>
      </c>
      <c r="AH13" t="s">
        <v>89</v>
      </c>
      <c r="AI13" t="s">
        <v>90</v>
      </c>
      <c r="AJ13" t="s">
        <v>90</v>
      </c>
      <c r="AK13">
        <v>18</v>
      </c>
      <c r="AL13">
        <v>9.0988724214918282</v>
      </c>
      <c r="AM13">
        <v>3.2680493069387855</v>
      </c>
      <c r="AN13">
        <v>22.873051383128466</v>
      </c>
      <c r="AO13">
        <v>125</v>
      </c>
      <c r="AP13">
        <v>18.453399930948486</v>
      </c>
      <c r="AQ13">
        <v>12.925746632128025</v>
      </c>
      <c r="AR13">
        <v>25.648629736150337</v>
      </c>
      <c r="AS13">
        <v>397</v>
      </c>
      <c r="AT13" t="s">
        <v>89</v>
      </c>
      <c r="AU13" t="s">
        <v>90</v>
      </c>
      <c r="AV13" t="s">
        <v>90</v>
      </c>
      <c r="AW13">
        <v>3</v>
      </c>
      <c r="AX13">
        <v>5.7674660500284274</v>
      </c>
      <c r="AY13">
        <v>4.4279958509945905</v>
      </c>
      <c r="AZ13">
        <v>7.4804122253388838</v>
      </c>
      <c r="BA13">
        <v>2261</v>
      </c>
      <c r="BB13">
        <v>12.712930535377213</v>
      </c>
      <c r="BC13">
        <v>9.0406286566185106</v>
      </c>
      <c r="BD13">
        <v>17.58847854084809</v>
      </c>
      <c r="BE13">
        <v>73</v>
      </c>
      <c r="BF13">
        <v>9.1918106765140255</v>
      </c>
      <c r="BG13">
        <v>7.1565297827566337</v>
      </c>
      <c r="BH13">
        <v>11.732768363221595</v>
      </c>
      <c r="BI13">
        <v>2877</v>
      </c>
      <c r="BJ13">
        <v>20.771940585732747</v>
      </c>
      <c r="BK13">
        <v>6.1436322157784176</v>
      </c>
      <c r="BL13">
        <v>51.222120689216709</v>
      </c>
      <c r="BM13">
        <v>39</v>
      </c>
    </row>
    <row r="14" spans="1:73" x14ac:dyDescent="0.25">
      <c r="A14" t="s">
        <v>181</v>
      </c>
      <c r="B14" t="s">
        <v>89</v>
      </c>
      <c r="C14" t="s">
        <v>90</v>
      </c>
      <c r="D14" t="s">
        <v>90</v>
      </c>
      <c r="E14">
        <v>2</v>
      </c>
      <c r="F14" t="s">
        <v>89</v>
      </c>
      <c r="G14" t="s">
        <v>90</v>
      </c>
      <c r="H14" t="s">
        <v>90</v>
      </c>
      <c r="I14">
        <v>14</v>
      </c>
      <c r="J14">
        <v>3.0216996588744389</v>
      </c>
      <c r="K14">
        <v>0.60340637213990111</v>
      </c>
      <c r="L14">
        <v>13.787493897227204</v>
      </c>
      <c r="M14">
        <v>67</v>
      </c>
      <c r="N14" t="s">
        <v>89</v>
      </c>
      <c r="O14" t="s">
        <v>90</v>
      </c>
      <c r="P14" t="s">
        <v>90</v>
      </c>
      <c r="Q14">
        <v>0</v>
      </c>
      <c r="R14">
        <v>5.152324006447075</v>
      </c>
      <c r="S14">
        <v>3.3879621643566518</v>
      </c>
      <c r="T14">
        <v>7.7617011956219546</v>
      </c>
      <c r="U14">
        <v>682</v>
      </c>
      <c r="V14">
        <v>5.5528566455822244</v>
      </c>
      <c r="W14">
        <v>1.4060489452860927</v>
      </c>
      <c r="X14">
        <v>19.509629727565333</v>
      </c>
      <c r="Y14">
        <v>20</v>
      </c>
      <c r="Z14">
        <v>4.9535759932665222</v>
      </c>
      <c r="AA14">
        <v>3.3415958575744038</v>
      </c>
      <c r="AB14">
        <v>7.2845682719797553</v>
      </c>
      <c r="AC14">
        <v>785</v>
      </c>
      <c r="AD14" t="s">
        <v>89</v>
      </c>
      <c r="AE14" t="s">
        <v>90</v>
      </c>
      <c r="AF14" t="s">
        <v>90</v>
      </c>
      <c r="AG14">
        <v>11</v>
      </c>
      <c r="AH14" t="s">
        <v>89</v>
      </c>
      <c r="AI14" t="s">
        <v>90</v>
      </c>
      <c r="AJ14" t="s">
        <v>90</v>
      </c>
      <c r="AK14">
        <v>18</v>
      </c>
      <c r="AL14">
        <v>1.0707164940344214</v>
      </c>
      <c r="AM14">
        <v>0.4584743374081105</v>
      </c>
      <c r="AN14">
        <v>2.4801700289506905</v>
      </c>
      <c r="AO14">
        <v>125</v>
      </c>
      <c r="AP14">
        <v>2.2489650293561692</v>
      </c>
      <c r="AQ14">
        <v>0.82882674119996447</v>
      </c>
      <c r="AR14">
        <v>5.9562679664258873</v>
      </c>
      <c r="AS14">
        <v>397</v>
      </c>
      <c r="AT14" t="s">
        <v>89</v>
      </c>
      <c r="AU14" t="s">
        <v>90</v>
      </c>
      <c r="AV14" t="s">
        <v>90</v>
      </c>
      <c r="AW14">
        <v>3</v>
      </c>
      <c r="AX14">
        <v>2.098992219626469</v>
      </c>
      <c r="AY14">
        <v>1.5115975917080908</v>
      </c>
      <c r="AZ14">
        <v>2.9079042988928059</v>
      </c>
      <c r="BA14">
        <v>2261</v>
      </c>
      <c r="BB14">
        <v>1.7353594978603755</v>
      </c>
      <c r="BC14">
        <v>0.44162909959579133</v>
      </c>
      <c r="BD14">
        <v>6.5689464360447367</v>
      </c>
      <c r="BE14">
        <v>73</v>
      </c>
      <c r="BF14">
        <v>2.0498626128779089</v>
      </c>
      <c r="BG14">
        <v>1.4584523527016988</v>
      </c>
      <c r="BH14">
        <v>2.8740982316772543</v>
      </c>
      <c r="BI14">
        <v>2877</v>
      </c>
      <c r="BJ14">
        <v>6.1440096694599777</v>
      </c>
      <c r="BK14">
        <v>1.5354974325408211</v>
      </c>
      <c r="BL14">
        <v>21.556075559270727</v>
      </c>
      <c r="BM14">
        <v>39</v>
      </c>
    </row>
    <row r="15" spans="1:73" x14ac:dyDescent="0.25">
      <c r="A15" t="s">
        <v>182</v>
      </c>
      <c r="B15" t="s">
        <v>89</v>
      </c>
      <c r="C15" t="s">
        <v>90</v>
      </c>
      <c r="D15" t="s">
        <v>90</v>
      </c>
      <c r="E15">
        <v>2</v>
      </c>
      <c r="F15">
        <v>7.3765504576679239</v>
      </c>
      <c r="G15">
        <v>1.5235289777610113</v>
      </c>
      <c r="H15">
        <v>29.076239856270519</v>
      </c>
      <c r="I15">
        <v>14</v>
      </c>
      <c r="J15">
        <v>21.163292055991008</v>
      </c>
      <c r="K15">
        <v>13.595540926827232</v>
      </c>
      <c r="L15">
        <v>31.412084513343508</v>
      </c>
      <c r="M15">
        <v>67</v>
      </c>
      <c r="N15" t="s">
        <v>89</v>
      </c>
      <c r="O15" t="s">
        <v>90</v>
      </c>
      <c r="P15" t="s">
        <v>90</v>
      </c>
      <c r="Q15">
        <v>0</v>
      </c>
      <c r="R15">
        <v>10.406219591374056</v>
      </c>
      <c r="S15">
        <v>7.7843201079194531</v>
      </c>
      <c r="T15">
        <v>13.779265061853568</v>
      </c>
      <c r="U15">
        <v>682</v>
      </c>
      <c r="V15" t="s">
        <v>89</v>
      </c>
      <c r="W15" t="s">
        <v>90</v>
      </c>
      <c r="X15" t="s">
        <v>90</v>
      </c>
      <c r="Y15">
        <v>20</v>
      </c>
      <c r="Z15">
        <v>10.707963461342668</v>
      </c>
      <c r="AA15">
        <v>7.9643607563580412</v>
      </c>
      <c r="AB15">
        <v>14.25035672178182</v>
      </c>
      <c r="AC15">
        <v>785</v>
      </c>
      <c r="AD15" t="s">
        <v>89</v>
      </c>
      <c r="AE15" t="s">
        <v>90</v>
      </c>
      <c r="AF15" t="s">
        <v>90</v>
      </c>
      <c r="AG15">
        <v>11</v>
      </c>
      <c r="AH15" t="s">
        <v>89</v>
      </c>
      <c r="AI15" t="s">
        <v>90</v>
      </c>
      <c r="AJ15" t="s">
        <v>90</v>
      </c>
      <c r="AK15">
        <v>18</v>
      </c>
      <c r="AL15">
        <v>8.0281559274574068</v>
      </c>
      <c r="AM15">
        <v>2.5172939870747748</v>
      </c>
      <c r="AN15">
        <v>22.783707338205495</v>
      </c>
      <c r="AO15">
        <v>125</v>
      </c>
      <c r="AP15">
        <v>16.364113395941459</v>
      </c>
      <c r="AQ15">
        <v>11.669898633114881</v>
      </c>
      <c r="AR15">
        <v>22.46630927086392</v>
      </c>
      <c r="AS15">
        <v>397</v>
      </c>
      <c r="AT15" t="s">
        <v>89</v>
      </c>
      <c r="AU15" t="s">
        <v>90</v>
      </c>
      <c r="AV15" t="s">
        <v>90</v>
      </c>
      <c r="AW15">
        <v>3</v>
      </c>
      <c r="AX15">
        <v>4.058112461398685</v>
      </c>
      <c r="AY15">
        <v>3.0788421742341177</v>
      </c>
      <c r="AZ15">
        <v>5.3317195254792225</v>
      </c>
      <c r="BA15">
        <v>2261</v>
      </c>
      <c r="BB15">
        <v>11.365167476390907</v>
      </c>
      <c r="BC15">
        <v>7.6955982145400368</v>
      </c>
      <c r="BD15">
        <v>16.472272417162774</v>
      </c>
      <c r="BE15">
        <v>73</v>
      </c>
      <c r="BF15">
        <v>7.4593744582428023</v>
      </c>
      <c r="BG15">
        <v>5.7139283238445095</v>
      </c>
      <c r="BH15">
        <v>9.6832473195724713</v>
      </c>
      <c r="BI15">
        <v>2877</v>
      </c>
      <c r="BJ15">
        <v>14.627930916272772</v>
      </c>
      <c r="BK15">
        <v>3.4243131199576262</v>
      </c>
      <c r="BL15">
        <v>45.295301318575206</v>
      </c>
      <c r="BM15">
        <v>39</v>
      </c>
    </row>
    <row r="16" spans="1:73" x14ac:dyDescent="0.25">
      <c r="A16" t="s">
        <v>183</v>
      </c>
      <c r="B16" t="s">
        <v>89</v>
      </c>
      <c r="C16" t="s">
        <v>90</v>
      </c>
      <c r="D16" t="s">
        <v>90</v>
      </c>
      <c r="E16">
        <v>2</v>
      </c>
      <c r="F16">
        <v>52.2706366173988</v>
      </c>
      <c r="G16">
        <v>24.455638016215545</v>
      </c>
      <c r="H16">
        <v>78.745211102913188</v>
      </c>
      <c r="I16">
        <v>14</v>
      </c>
      <c r="J16">
        <v>81.403447909722985</v>
      </c>
      <c r="K16">
        <v>71.782514154283376</v>
      </c>
      <c r="L16">
        <v>88.279658754484899</v>
      </c>
      <c r="M16">
        <v>67</v>
      </c>
      <c r="N16" t="s">
        <v>89</v>
      </c>
      <c r="O16" t="s">
        <v>90</v>
      </c>
      <c r="P16" t="s">
        <v>90</v>
      </c>
      <c r="Q16">
        <v>0</v>
      </c>
      <c r="R16">
        <v>70.008683939360324</v>
      </c>
      <c r="S16">
        <v>64.01469820194491</v>
      </c>
      <c r="T16">
        <v>75.388124390240449</v>
      </c>
      <c r="U16">
        <v>682</v>
      </c>
      <c r="V16">
        <v>56.431709810829958</v>
      </c>
      <c r="W16">
        <v>36.161116198930657</v>
      </c>
      <c r="X16">
        <v>74.758648731856738</v>
      </c>
      <c r="Y16">
        <v>20</v>
      </c>
      <c r="Z16">
        <v>69.950258526847506</v>
      </c>
      <c r="AA16">
        <v>64.301875286480424</v>
      </c>
      <c r="AB16">
        <v>75.051672206939088</v>
      </c>
      <c r="AC16">
        <v>785</v>
      </c>
      <c r="AD16">
        <v>97.44520040593963</v>
      </c>
      <c r="AE16">
        <v>90.420130474677833</v>
      </c>
      <c r="AF16">
        <v>99.355400765501628</v>
      </c>
      <c r="AG16">
        <v>11</v>
      </c>
      <c r="AH16">
        <v>46.307938628873742</v>
      </c>
      <c r="AI16">
        <v>22.276613723689767</v>
      </c>
      <c r="AJ16">
        <v>72.186173595068226</v>
      </c>
      <c r="AK16">
        <v>18</v>
      </c>
      <c r="AL16">
        <v>55.057544520247568</v>
      </c>
      <c r="AM16">
        <v>36.94993077717573</v>
      </c>
      <c r="AN16">
        <v>71.917184131100342</v>
      </c>
      <c r="AO16">
        <v>125</v>
      </c>
      <c r="AP16">
        <v>88.136667201623538</v>
      </c>
      <c r="AQ16">
        <v>82.405554440328416</v>
      </c>
      <c r="AR16">
        <v>92.178156912344463</v>
      </c>
      <c r="AS16">
        <v>397</v>
      </c>
      <c r="AT16">
        <v>100</v>
      </c>
      <c r="AU16">
        <v>100</v>
      </c>
      <c r="AV16">
        <v>100</v>
      </c>
      <c r="AW16">
        <v>3</v>
      </c>
      <c r="AX16">
        <v>82.060099751561438</v>
      </c>
      <c r="AY16">
        <v>78.777516843580088</v>
      </c>
      <c r="AZ16">
        <v>84.932064949040935</v>
      </c>
      <c r="BA16">
        <v>2261</v>
      </c>
      <c r="BB16">
        <v>63.577167482578801</v>
      </c>
      <c r="BC16">
        <v>56.72838744649993</v>
      </c>
      <c r="BD16">
        <v>69.916802224778223</v>
      </c>
      <c r="BE16">
        <v>73</v>
      </c>
      <c r="BF16">
        <v>80.867991420985703</v>
      </c>
      <c r="BG16">
        <v>77.828165733900718</v>
      </c>
      <c r="BH16">
        <v>83.578982234059822</v>
      </c>
      <c r="BI16">
        <v>2877</v>
      </c>
      <c r="BJ16">
        <v>94.373043168016522</v>
      </c>
      <c r="BK16">
        <v>89.840387977188939</v>
      </c>
      <c r="BL16">
        <v>96.952084693839296</v>
      </c>
      <c r="BM16">
        <v>39</v>
      </c>
    </row>
    <row r="17" spans="1:65" x14ac:dyDescent="0.25">
      <c r="A17" t="s">
        <v>184</v>
      </c>
      <c r="B17">
        <v>51.993493309886077</v>
      </c>
      <c r="C17">
        <v>12.895182400838291</v>
      </c>
      <c r="D17">
        <v>88.793529610925432</v>
      </c>
      <c r="E17">
        <v>2</v>
      </c>
      <c r="F17">
        <v>26.219850520422057</v>
      </c>
      <c r="G17">
        <v>5.8601485596540925</v>
      </c>
      <c r="H17">
        <v>66.98398073796919</v>
      </c>
      <c r="I17">
        <v>14</v>
      </c>
      <c r="J17">
        <v>57.234128365549772</v>
      </c>
      <c r="K17">
        <v>43.045721148867614</v>
      </c>
      <c r="L17">
        <v>70.324656249156561</v>
      </c>
      <c r="M17">
        <v>67</v>
      </c>
      <c r="N17" t="s">
        <v>89</v>
      </c>
      <c r="O17" t="s">
        <v>90</v>
      </c>
      <c r="P17" t="s">
        <v>90</v>
      </c>
      <c r="Q17">
        <v>0</v>
      </c>
      <c r="R17">
        <v>44.812986766800528</v>
      </c>
      <c r="S17">
        <v>38.907406514529683</v>
      </c>
      <c r="T17">
        <v>50.868578937585177</v>
      </c>
      <c r="U17">
        <v>682</v>
      </c>
      <c r="V17">
        <v>57.073528349379124</v>
      </c>
      <c r="W17">
        <v>37.011076887540476</v>
      </c>
      <c r="X17">
        <v>75.053077183691045</v>
      </c>
      <c r="Y17">
        <v>20</v>
      </c>
      <c r="Z17">
        <v>45.881320479478752</v>
      </c>
      <c r="AA17">
        <v>40.797477033557385</v>
      </c>
      <c r="AB17">
        <v>51.052375927970175</v>
      </c>
      <c r="AC17">
        <v>785</v>
      </c>
      <c r="AD17">
        <v>68.492729075340307</v>
      </c>
      <c r="AE17">
        <v>35.197052416939741</v>
      </c>
      <c r="AF17">
        <v>89.691500436730749</v>
      </c>
      <c r="AG17">
        <v>11</v>
      </c>
      <c r="AH17">
        <v>69.204688841438426</v>
      </c>
      <c r="AI17">
        <v>47.126253809155259</v>
      </c>
      <c r="AJ17">
        <v>84.998571527030393</v>
      </c>
      <c r="AK17">
        <v>18</v>
      </c>
      <c r="AL17">
        <v>30.313086476322859</v>
      </c>
      <c r="AM17">
        <v>20.98385206768782</v>
      </c>
      <c r="AN17">
        <v>41.606042296915</v>
      </c>
      <c r="AO17">
        <v>125</v>
      </c>
      <c r="AP17">
        <v>71.810023081195567</v>
      </c>
      <c r="AQ17">
        <v>65.045289014112797</v>
      </c>
      <c r="AR17">
        <v>77.714136512398696</v>
      </c>
      <c r="AS17">
        <v>397</v>
      </c>
      <c r="AT17" t="s">
        <v>89</v>
      </c>
      <c r="AU17" t="s">
        <v>90</v>
      </c>
      <c r="AV17" t="s">
        <v>90</v>
      </c>
      <c r="AW17">
        <v>3</v>
      </c>
      <c r="AX17">
        <v>57.907206253734422</v>
      </c>
      <c r="AY17">
        <v>55.052708426959207</v>
      </c>
      <c r="AZ17">
        <v>60.709799875362528</v>
      </c>
      <c r="BA17">
        <v>2261</v>
      </c>
      <c r="BB17">
        <v>50.786625549634223</v>
      </c>
      <c r="BC17">
        <v>33.552162797986981</v>
      </c>
      <c r="BD17">
        <v>67.8361294843846</v>
      </c>
      <c r="BE17">
        <v>73</v>
      </c>
      <c r="BF17">
        <v>59.479886178785911</v>
      </c>
      <c r="BG17">
        <v>56.232013502329551</v>
      </c>
      <c r="BH17">
        <v>62.646843028658118</v>
      </c>
      <c r="BI17">
        <v>2877</v>
      </c>
      <c r="BJ17">
        <v>73.249086720312434</v>
      </c>
      <c r="BK17">
        <v>63.682104657921592</v>
      </c>
      <c r="BL17">
        <v>81.045991409872641</v>
      </c>
      <c r="BM17">
        <v>39</v>
      </c>
    </row>
    <row r="18" spans="1:65" x14ac:dyDescent="0.25">
      <c r="A18" t="s">
        <v>109</v>
      </c>
      <c r="B18" t="s">
        <v>89</v>
      </c>
      <c r="C18" t="s">
        <v>90</v>
      </c>
      <c r="D18" t="s">
        <v>90</v>
      </c>
      <c r="E18">
        <v>2</v>
      </c>
      <c r="F18" t="s">
        <v>89</v>
      </c>
      <c r="G18" t="s">
        <v>90</v>
      </c>
      <c r="H18" t="s">
        <v>90</v>
      </c>
      <c r="I18">
        <v>14</v>
      </c>
      <c r="J18">
        <v>45.560169996844415</v>
      </c>
      <c r="K18">
        <v>36.370196566272547</v>
      </c>
      <c r="L18">
        <v>55.062788650892557</v>
      </c>
      <c r="M18">
        <v>67</v>
      </c>
      <c r="N18" t="s">
        <v>89</v>
      </c>
      <c r="O18" t="s">
        <v>90</v>
      </c>
      <c r="P18" t="s">
        <v>90</v>
      </c>
      <c r="Q18">
        <v>0</v>
      </c>
      <c r="R18">
        <v>14.250101481790967</v>
      </c>
      <c r="S18">
        <v>11.21957258829333</v>
      </c>
      <c r="T18">
        <v>17.933854417970675</v>
      </c>
      <c r="U18">
        <v>682</v>
      </c>
      <c r="V18">
        <v>13.146512268926349</v>
      </c>
      <c r="W18">
        <v>5.4013187170316295</v>
      </c>
      <c r="X18">
        <v>28.635938119013709</v>
      </c>
      <c r="Y18">
        <v>20</v>
      </c>
      <c r="Z18">
        <v>16.124453613095881</v>
      </c>
      <c r="AA18">
        <v>13.152158810016157</v>
      </c>
      <c r="AB18">
        <v>19.616741904214319</v>
      </c>
      <c r="AC18">
        <v>785</v>
      </c>
      <c r="AD18">
        <v>32.064128905319158</v>
      </c>
      <c r="AE18">
        <v>8.830716270127418</v>
      </c>
      <c r="AF18">
        <v>69.695285588201031</v>
      </c>
      <c r="AG18">
        <v>11</v>
      </c>
      <c r="AH18">
        <v>3.3243126564041798</v>
      </c>
      <c r="AI18">
        <v>0.85075232289804015</v>
      </c>
      <c r="AJ18">
        <v>12.111244794318798</v>
      </c>
      <c r="AK18">
        <v>18</v>
      </c>
      <c r="AL18">
        <v>9.4530651777422854</v>
      </c>
      <c r="AM18">
        <v>5.2138732623448725</v>
      </c>
      <c r="AN18">
        <v>16.537615588118133</v>
      </c>
      <c r="AO18">
        <v>125</v>
      </c>
      <c r="AP18">
        <v>55.838030397673712</v>
      </c>
      <c r="AQ18">
        <v>48.291831621335177</v>
      </c>
      <c r="AR18">
        <v>63.123897327858181</v>
      </c>
      <c r="AS18">
        <v>397</v>
      </c>
      <c r="AT18" t="s">
        <v>89</v>
      </c>
      <c r="AU18" t="s">
        <v>90</v>
      </c>
      <c r="AV18" t="s">
        <v>90</v>
      </c>
      <c r="AW18">
        <v>3</v>
      </c>
      <c r="AX18">
        <v>17.59234542932932</v>
      </c>
      <c r="AY18">
        <v>15.205341267775523</v>
      </c>
      <c r="AZ18">
        <v>20.264519884894508</v>
      </c>
      <c r="BA18">
        <v>2261</v>
      </c>
      <c r="BB18">
        <v>4.0263346092111805</v>
      </c>
      <c r="BC18">
        <v>1.1252976697159536</v>
      </c>
      <c r="BD18">
        <v>13.393225985191384</v>
      </c>
      <c r="BE18">
        <v>73</v>
      </c>
      <c r="BF18">
        <v>24.975983039994563</v>
      </c>
      <c r="BG18">
        <v>20.948969095708168</v>
      </c>
      <c r="BH18">
        <v>29.488342397116767</v>
      </c>
      <c r="BI18">
        <v>2877</v>
      </c>
      <c r="BJ18">
        <v>33.951291081865605</v>
      </c>
      <c r="BK18">
        <v>21.846450302894095</v>
      </c>
      <c r="BL18">
        <v>48.593017133629168</v>
      </c>
      <c r="BM18">
        <v>39</v>
      </c>
    </row>
    <row r="19" spans="1:65" x14ac:dyDescent="0.25">
      <c r="A19" t="s">
        <v>185</v>
      </c>
      <c r="B19">
        <v>51.993493309886077</v>
      </c>
      <c r="C19">
        <v>12.895182400838291</v>
      </c>
      <c r="D19">
        <v>88.793529610925432</v>
      </c>
      <c r="E19">
        <v>2</v>
      </c>
      <c r="F19">
        <v>7.7399842950722357</v>
      </c>
      <c r="G19">
        <v>1.7485149666964805</v>
      </c>
      <c r="H19">
        <v>28.339992409562637</v>
      </c>
      <c r="I19">
        <v>14</v>
      </c>
      <c r="J19">
        <v>44.702620227831311</v>
      </c>
      <c r="K19">
        <v>30.069415873045831</v>
      </c>
      <c r="L19">
        <v>60.315003883465302</v>
      </c>
      <c r="M19">
        <v>67</v>
      </c>
      <c r="N19" t="s">
        <v>89</v>
      </c>
      <c r="O19" t="s">
        <v>90</v>
      </c>
      <c r="P19" t="s">
        <v>90</v>
      </c>
      <c r="Q19">
        <v>0</v>
      </c>
      <c r="R19">
        <v>43.346081856313788</v>
      </c>
      <c r="S19">
        <v>39.298568605277801</v>
      </c>
      <c r="T19">
        <v>47.484363784413873</v>
      </c>
      <c r="U19">
        <v>682</v>
      </c>
      <c r="V19">
        <v>57.618299635974658</v>
      </c>
      <c r="W19">
        <v>34.495910341105812</v>
      </c>
      <c r="X19">
        <v>77.825374570335271</v>
      </c>
      <c r="Y19">
        <v>20</v>
      </c>
      <c r="Z19">
        <v>43.549763080437273</v>
      </c>
      <c r="AA19">
        <v>39.446636909530511</v>
      </c>
      <c r="AB19">
        <v>47.743178673625422</v>
      </c>
      <c r="AC19">
        <v>785</v>
      </c>
      <c r="AD19">
        <v>72.471337374068796</v>
      </c>
      <c r="AE19">
        <v>47.500483971627652</v>
      </c>
      <c r="AF19">
        <v>88.452439998683587</v>
      </c>
      <c r="AG19">
        <v>11</v>
      </c>
      <c r="AH19">
        <v>16.593251782053446</v>
      </c>
      <c r="AI19">
        <v>7.293128944196285</v>
      </c>
      <c r="AJ19">
        <v>33.47104953659926</v>
      </c>
      <c r="AK19">
        <v>18</v>
      </c>
      <c r="AL19">
        <v>19.255082421968091</v>
      </c>
      <c r="AM19">
        <v>11.185331357866707</v>
      </c>
      <c r="AN19">
        <v>31.107650676900452</v>
      </c>
      <c r="AO19">
        <v>125</v>
      </c>
      <c r="AP19">
        <v>22.408975727450745</v>
      </c>
      <c r="AQ19">
        <v>18.019193901103304</v>
      </c>
      <c r="AR19">
        <v>27.509328563716196</v>
      </c>
      <c r="AS19">
        <v>397</v>
      </c>
      <c r="AT19">
        <v>28.083018576590735</v>
      </c>
      <c r="AU19">
        <v>6.0925332640813492</v>
      </c>
      <c r="AV19">
        <v>70.152099737502454</v>
      </c>
      <c r="AW19">
        <v>3</v>
      </c>
      <c r="AX19">
        <v>34.541088999996319</v>
      </c>
      <c r="AY19">
        <v>30.792023128742795</v>
      </c>
      <c r="AZ19">
        <v>38.492739106113405</v>
      </c>
      <c r="BA19">
        <v>2261</v>
      </c>
      <c r="BB19">
        <v>35.764850053644928</v>
      </c>
      <c r="BC19">
        <v>29.507076162715585</v>
      </c>
      <c r="BD19">
        <v>42.548713730531688</v>
      </c>
      <c r="BE19">
        <v>73</v>
      </c>
      <c r="BF19">
        <v>31.068589143137764</v>
      </c>
      <c r="BG19">
        <v>27.870955013916426</v>
      </c>
      <c r="BH19">
        <v>34.457827534183409</v>
      </c>
      <c r="BI19">
        <v>2877</v>
      </c>
      <c r="BJ19">
        <v>25.706781875944408</v>
      </c>
      <c r="BK19">
        <v>19.116617007978725</v>
      </c>
      <c r="BL19">
        <v>33.624362381062852</v>
      </c>
      <c r="BM19">
        <v>39</v>
      </c>
    </row>
    <row r="20" spans="1:65" x14ac:dyDescent="0.25">
      <c r="A20" t="s">
        <v>186</v>
      </c>
      <c r="B20" t="s">
        <v>89</v>
      </c>
      <c r="C20" t="s">
        <v>90</v>
      </c>
      <c r="D20" t="s">
        <v>90</v>
      </c>
      <c r="E20">
        <v>2</v>
      </c>
      <c r="F20">
        <v>6.1116674276522085</v>
      </c>
      <c r="G20">
        <v>0.97729815561628275</v>
      </c>
      <c r="H20">
        <v>30.037761483488151</v>
      </c>
      <c r="I20">
        <v>14</v>
      </c>
      <c r="J20">
        <v>13.238429084666311</v>
      </c>
      <c r="K20">
        <v>5.5793557911827936</v>
      </c>
      <c r="L20">
        <v>28.264211381011243</v>
      </c>
      <c r="M20">
        <v>67</v>
      </c>
      <c r="N20" t="s">
        <v>89</v>
      </c>
      <c r="O20" t="s">
        <v>90</v>
      </c>
      <c r="P20" t="s">
        <v>90</v>
      </c>
      <c r="Q20">
        <v>0</v>
      </c>
      <c r="R20">
        <v>1.3083378016942144</v>
      </c>
      <c r="S20">
        <v>0.6482031714997305</v>
      </c>
      <c r="T20">
        <v>2.6230089776188366</v>
      </c>
      <c r="U20">
        <v>682</v>
      </c>
      <c r="V20" t="s">
        <v>89</v>
      </c>
      <c r="W20" t="s">
        <v>90</v>
      </c>
      <c r="X20" t="s">
        <v>90</v>
      </c>
      <c r="Y20">
        <v>20</v>
      </c>
      <c r="Z20">
        <v>2.1167725505755683</v>
      </c>
      <c r="AA20">
        <v>1.0286085297757517</v>
      </c>
      <c r="AB20">
        <v>4.3060196084606206</v>
      </c>
      <c r="AC20">
        <v>785</v>
      </c>
      <c r="AD20" t="s">
        <v>89</v>
      </c>
      <c r="AE20" t="s">
        <v>90</v>
      </c>
      <c r="AF20" t="s">
        <v>90</v>
      </c>
      <c r="AG20">
        <v>11</v>
      </c>
      <c r="AH20">
        <v>8.5526617193367205</v>
      </c>
      <c r="AI20">
        <v>2.6103377527803437</v>
      </c>
      <c r="AJ20">
        <v>24.604819858101067</v>
      </c>
      <c r="AK20">
        <v>18</v>
      </c>
      <c r="AL20">
        <v>1.6981089373466689</v>
      </c>
      <c r="AM20">
        <v>0.65364896277952056</v>
      </c>
      <c r="AN20">
        <v>4.3386173426142527</v>
      </c>
      <c r="AO20">
        <v>125</v>
      </c>
      <c r="AP20">
        <v>1.8164437137825253</v>
      </c>
      <c r="AQ20">
        <v>0.85806800838276553</v>
      </c>
      <c r="AR20">
        <v>3.8041562654718817</v>
      </c>
      <c r="AS20">
        <v>397</v>
      </c>
      <c r="AT20" t="s">
        <v>89</v>
      </c>
      <c r="AU20" t="s">
        <v>90</v>
      </c>
      <c r="AV20" t="s">
        <v>90</v>
      </c>
      <c r="AW20">
        <v>3</v>
      </c>
      <c r="AX20">
        <v>1.0752817065882163</v>
      </c>
      <c r="AY20">
        <v>0.73900007126101397</v>
      </c>
      <c r="AZ20">
        <v>1.5621798220848808</v>
      </c>
      <c r="BA20">
        <v>2261</v>
      </c>
      <c r="BB20" t="s">
        <v>89</v>
      </c>
      <c r="BC20" t="s">
        <v>90</v>
      </c>
      <c r="BD20" t="s">
        <v>90</v>
      </c>
      <c r="BE20">
        <v>73</v>
      </c>
      <c r="BF20">
        <v>1.2551962809788817</v>
      </c>
      <c r="BG20">
        <v>0.86557915073061475</v>
      </c>
      <c r="BH20">
        <v>1.8169747095070035</v>
      </c>
      <c r="BI20">
        <v>2877</v>
      </c>
      <c r="BJ20">
        <v>0.71172370906069116</v>
      </c>
      <c r="BK20">
        <v>0.12975585474320234</v>
      </c>
      <c r="BL20">
        <v>3.8044430435056413</v>
      </c>
      <c r="BM20">
        <v>39</v>
      </c>
    </row>
    <row r="21" spans="1:65" x14ac:dyDescent="0.25">
      <c r="A21" t="s">
        <v>187</v>
      </c>
      <c r="B21" t="s">
        <v>89</v>
      </c>
      <c r="C21" t="s">
        <v>90</v>
      </c>
      <c r="D21" t="s">
        <v>90</v>
      </c>
      <c r="E21">
        <v>2</v>
      </c>
      <c r="F21" t="s">
        <v>89</v>
      </c>
      <c r="G21" t="s">
        <v>90</v>
      </c>
      <c r="H21" t="s">
        <v>90</v>
      </c>
      <c r="I21">
        <v>14</v>
      </c>
      <c r="J21">
        <v>11.918060249954413</v>
      </c>
      <c r="K21">
        <v>5.577256728256974</v>
      </c>
      <c r="L21">
        <v>23.661281227688715</v>
      </c>
      <c r="M21">
        <v>67</v>
      </c>
      <c r="N21" t="s">
        <v>89</v>
      </c>
      <c r="O21" t="s">
        <v>90</v>
      </c>
      <c r="P21" t="s">
        <v>90</v>
      </c>
      <c r="Q21">
        <v>0</v>
      </c>
      <c r="R21">
        <v>27.204813878579117</v>
      </c>
      <c r="S21">
        <v>23.36740322271363</v>
      </c>
      <c r="T21">
        <v>31.414075501586275</v>
      </c>
      <c r="U21">
        <v>682</v>
      </c>
      <c r="V21">
        <v>30.870180617114933</v>
      </c>
      <c r="W21">
        <v>13.583725501892518</v>
      </c>
      <c r="X21">
        <v>55.919918401145772</v>
      </c>
      <c r="Y21">
        <v>20</v>
      </c>
      <c r="Z21">
        <v>25.938393391206223</v>
      </c>
      <c r="AA21">
        <v>22.13257419304723</v>
      </c>
      <c r="AB21">
        <v>30.145290209235963</v>
      </c>
      <c r="AC21">
        <v>785</v>
      </c>
      <c r="AD21">
        <v>40.964066449409103</v>
      </c>
      <c r="AE21">
        <v>21.11500313031776</v>
      </c>
      <c r="AF21">
        <v>64.270065153893768</v>
      </c>
      <c r="AG21">
        <v>11</v>
      </c>
      <c r="AH21">
        <v>4.6722601174802243</v>
      </c>
      <c r="AI21">
        <v>1.7143721416809274</v>
      </c>
      <c r="AJ21">
        <v>12.104993273833379</v>
      </c>
      <c r="AK21">
        <v>18</v>
      </c>
      <c r="AL21">
        <v>2.3764709661372785</v>
      </c>
      <c r="AM21">
        <v>1.1185636944196393</v>
      </c>
      <c r="AN21">
        <v>4.9777749956969961</v>
      </c>
      <c r="AO21">
        <v>125</v>
      </c>
      <c r="AP21">
        <v>10.168522690280597</v>
      </c>
      <c r="AQ21">
        <v>7.7062078524766529</v>
      </c>
      <c r="AR21">
        <v>13.304192187138856</v>
      </c>
      <c r="AS21">
        <v>397</v>
      </c>
      <c r="AT21" t="s">
        <v>89</v>
      </c>
      <c r="AU21" t="s">
        <v>90</v>
      </c>
      <c r="AV21" t="s">
        <v>90</v>
      </c>
      <c r="AW21">
        <v>3</v>
      </c>
      <c r="AX21">
        <v>16.70534396348722</v>
      </c>
      <c r="AY21">
        <v>13.965509072173079</v>
      </c>
      <c r="AZ21">
        <v>19.858625099585439</v>
      </c>
      <c r="BA21">
        <v>2261</v>
      </c>
      <c r="BB21">
        <v>4.8470901733888221</v>
      </c>
      <c r="BC21">
        <v>0.97752584881783522</v>
      </c>
      <c r="BD21">
        <v>20.814623508860912</v>
      </c>
      <c r="BE21">
        <v>73</v>
      </c>
      <c r="BF21">
        <v>13.757835775789367</v>
      </c>
      <c r="BG21">
        <v>11.485221284308912</v>
      </c>
      <c r="BH21">
        <v>16.396836976894523</v>
      </c>
      <c r="BI21">
        <v>2877</v>
      </c>
      <c r="BJ21">
        <v>19.054114508374688</v>
      </c>
      <c r="BK21">
        <v>13.76967008947638</v>
      </c>
      <c r="BL21">
        <v>25.760731089473531</v>
      </c>
      <c r="BM21">
        <v>39</v>
      </c>
    </row>
    <row r="22" spans="1:65" x14ac:dyDescent="0.25">
      <c r="A22" t="s">
        <v>141</v>
      </c>
      <c r="B22" t="s">
        <v>89</v>
      </c>
      <c r="C22" t="s">
        <v>90</v>
      </c>
      <c r="D22" t="s">
        <v>90</v>
      </c>
      <c r="E22">
        <v>2</v>
      </c>
      <c r="F22" t="s">
        <v>89</v>
      </c>
      <c r="G22" t="s">
        <v>90</v>
      </c>
      <c r="H22" t="s">
        <v>90</v>
      </c>
      <c r="I22">
        <v>14</v>
      </c>
      <c r="J22">
        <v>22.899176710869735</v>
      </c>
      <c r="K22">
        <v>15.437181464256497</v>
      </c>
      <c r="L22">
        <v>32.578523908512985</v>
      </c>
      <c r="M22">
        <v>67</v>
      </c>
      <c r="N22" t="s">
        <v>89</v>
      </c>
      <c r="O22" t="s">
        <v>90</v>
      </c>
      <c r="P22" t="s">
        <v>90</v>
      </c>
      <c r="Q22">
        <v>0</v>
      </c>
      <c r="R22">
        <v>21.830262318807218</v>
      </c>
      <c r="S22">
        <v>18.364196573449444</v>
      </c>
      <c r="T22">
        <v>25.744214023795429</v>
      </c>
      <c r="U22">
        <v>682</v>
      </c>
      <c r="V22">
        <v>26.748119018859718</v>
      </c>
      <c r="W22">
        <v>12.221084710455546</v>
      </c>
      <c r="X22">
        <v>48.919644842188887</v>
      </c>
      <c r="Y22">
        <v>20</v>
      </c>
      <c r="Z22">
        <v>21.780191561459681</v>
      </c>
      <c r="AA22">
        <v>18.229207106544358</v>
      </c>
      <c r="AB22">
        <v>25.804607635593975</v>
      </c>
      <c r="AC22">
        <v>785</v>
      </c>
      <c r="AD22">
        <v>46.261935580289091</v>
      </c>
      <c r="AE22">
        <v>24.676853408268627</v>
      </c>
      <c r="AF22">
        <v>69.345411196671236</v>
      </c>
      <c r="AG22">
        <v>11</v>
      </c>
      <c r="AH22">
        <v>14.217420202294381</v>
      </c>
      <c r="AI22">
        <v>5.8224823297039983</v>
      </c>
      <c r="AJ22">
        <v>30.762608104653054</v>
      </c>
      <c r="AK22">
        <v>18</v>
      </c>
      <c r="AL22">
        <v>13.99648014494654</v>
      </c>
      <c r="AM22">
        <v>7.1612674938650365</v>
      </c>
      <c r="AN22">
        <v>25.559563396450912</v>
      </c>
      <c r="AO22">
        <v>125</v>
      </c>
      <c r="AP22">
        <v>17.477900332267332</v>
      </c>
      <c r="AQ22">
        <v>13.443494365295095</v>
      </c>
      <c r="AR22">
        <v>22.409576369791818</v>
      </c>
      <c r="AS22">
        <v>397</v>
      </c>
      <c r="AT22">
        <v>28.083018576590735</v>
      </c>
      <c r="AU22">
        <v>6.0925332640813492</v>
      </c>
      <c r="AV22">
        <v>70.152099737502454</v>
      </c>
      <c r="AW22">
        <v>3</v>
      </c>
      <c r="AX22">
        <v>19.742263127541161</v>
      </c>
      <c r="AY22">
        <v>16.675887705299502</v>
      </c>
      <c r="AZ22">
        <v>23.215389422765661</v>
      </c>
      <c r="BA22">
        <v>2261</v>
      </c>
      <c r="BB22">
        <v>31.257817820048693</v>
      </c>
      <c r="BC22">
        <v>23.596423752352869</v>
      </c>
      <c r="BD22">
        <v>40.101141151961386</v>
      </c>
      <c r="BE22">
        <v>73</v>
      </c>
      <c r="BF22">
        <v>19.671409499149668</v>
      </c>
      <c r="BG22">
        <v>16.478630572232227</v>
      </c>
      <c r="BH22">
        <v>23.310148935770698</v>
      </c>
      <c r="BI22">
        <v>2877</v>
      </c>
      <c r="BJ22">
        <v>9.3043094238646358</v>
      </c>
      <c r="BK22">
        <v>3.1483627659626299</v>
      </c>
      <c r="BL22">
        <v>24.457350078271471</v>
      </c>
      <c r="BM22">
        <v>39</v>
      </c>
    </row>
    <row r="23" spans="1:65" x14ac:dyDescent="0.25">
      <c r="A23" t="s">
        <v>188</v>
      </c>
      <c r="B23" t="s">
        <v>89</v>
      </c>
      <c r="C23" t="s">
        <v>90</v>
      </c>
      <c r="D23" t="s">
        <v>90</v>
      </c>
      <c r="E23">
        <v>2</v>
      </c>
      <c r="F23" t="s">
        <v>89</v>
      </c>
      <c r="G23" t="s">
        <v>90</v>
      </c>
      <c r="H23" t="s">
        <v>90</v>
      </c>
      <c r="I23">
        <v>14</v>
      </c>
      <c r="J23" t="s">
        <v>89</v>
      </c>
      <c r="K23" t="s">
        <v>90</v>
      </c>
      <c r="L23" t="s">
        <v>90</v>
      </c>
      <c r="M23">
        <v>67</v>
      </c>
      <c r="N23" t="s">
        <v>89</v>
      </c>
      <c r="O23" t="s">
        <v>90</v>
      </c>
      <c r="P23" t="s">
        <v>90</v>
      </c>
      <c r="Q23">
        <v>0</v>
      </c>
      <c r="R23">
        <v>0.27194717168030524</v>
      </c>
      <c r="S23">
        <v>0.12122768641360361</v>
      </c>
      <c r="T23">
        <v>0.60891019394053503</v>
      </c>
      <c r="U23">
        <v>682</v>
      </c>
      <c r="V23" t="s">
        <v>89</v>
      </c>
      <c r="W23" t="s">
        <v>90</v>
      </c>
      <c r="X23" t="s">
        <v>90</v>
      </c>
      <c r="Y23">
        <v>20</v>
      </c>
      <c r="Z23">
        <v>0.24044054990193525</v>
      </c>
      <c r="AA23">
        <v>0.10689165380758076</v>
      </c>
      <c r="AB23">
        <v>0.53994163886310553</v>
      </c>
      <c r="AC23">
        <v>785</v>
      </c>
      <c r="AD23" t="s">
        <v>89</v>
      </c>
      <c r="AE23" t="s">
        <v>90</v>
      </c>
      <c r="AF23" t="s">
        <v>90</v>
      </c>
      <c r="AG23">
        <v>11</v>
      </c>
      <c r="AH23" t="s">
        <v>89</v>
      </c>
      <c r="AI23" t="s">
        <v>90</v>
      </c>
      <c r="AJ23" t="s">
        <v>90</v>
      </c>
      <c r="AK23">
        <v>18</v>
      </c>
      <c r="AL23">
        <v>1.2988288794280176</v>
      </c>
      <c r="AM23">
        <v>0.53179931243173306</v>
      </c>
      <c r="AN23">
        <v>3.1372739230371947</v>
      </c>
      <c r="AO23">
        <v>125</v>
      </c>
      <c r="AP23">
        <v>0.3608866290368945</v>
      </c>
      <c r="AQ23">
        <v>9.9434500608215598E-2</v>
      </c>
      <c r="AR23">
        <v>1.3008467936851844</v>
      </c>
      <c r="AS23">
        <v>397</v>
      </c>
      <c r="AT23" t="s">
        <v>89</v>
      </c>
      <c r="AU23" t="s">
        <v>90</v>
      </c>
      <c r="AV23" t="s">
        <v>90</v>
      </c>
      <c r="AW23">
        <v>3</v>
      </c>
      <c r="AX23">
        <v>1.1290493853644459</v>
      </c>
      <c r="AY23">
        <v>0.74379268793126951</v>
      </c>
      <c r="AZ23">
        <v>1.7104159070293778</v>
      </c>
      <c r="BA23">
        <v>2261</v>
      </c>
      <c r="BB23">
        <v>8.6407842105400352</v>
      </c>
      <c r="BC23">
        <v>4.896665441419235</v>
      </c>
      <c r="BD23">
        <v>14.802171476534923</v>
      </c>
      <c r="BE23">
        <v>73</v>
      </c>
      <c r="BF23">
        <v>1.4271333275879288</v>
      </c>
      <c r="BG23">
        <v>0.79785430455456918</v>
      </c>
      <c r="BH23">
        <v>2.540025574593443</v>
      </c>
      <c r="BI23">
        <v>2877</v>
      </c>
      <c r="BJ23" t="s">
        <v>89</v>
      </c>
      <c r="BK23" t="s">
        <v>90</v>
      </c>
      <c r="BL23" t="s">
        <v>90</v>
      </c>
      <c r="BM23">
        <v>39</v>
      </c>
    </row>
    <row r="24" spans="1:65" x14ac:dyDescent="0.25">
      <c r="A24" t="s">
        <v>64</v>
      </c>
      <c r="B24" t="s">
        <v>89</v>
      </c>
      <c r="C24" t="s">
        <v>90</v>
      </c>
      <c r="D24" t="s">
        <v>90</v>
      </c>
      <c r="E24">
        <v>2</v>
      </c>
      <c r="F24" t="s">
        <v>89</v>
      </c>
      <c r="G24" t="s">
        <v>90</v>
      </c>
      <c r="H24" t="s">
        <v>90</v>
      </c>
      <c r="I24">
        <v>14</v>
      </c>
      <c r="J24" t="s">
        <v>89</v>
      </c>
      <c r="K24" t="s">
        <v>90</v>
      </c>
      <c r="L24" t="s">
        <v>90</v>
      </c>
      <c r="M24">
        <v>67</v>
      </c>
      <c r="N24" t="s">
        <v>89</v>
      </c>
      <c r="O24" t="s">
        <v>90</v>
      </c>
      <c r="P24" t="s">
        <v>90</v>
      </c>
      <c r="Q24">
        <v>0</v>
      </c>
      <c r="R24">
        <v>2.907893536272237E-2</v>
      </c>
      <c r="S24">
        <v>7.2084545506942172E-3</v>
      </c>
      <c r="T24">
        <v>0.1172267535132297</v>
      </c>
      <c r="U24">
        <v>682</v>
      </c>
      <c r="V24" t="s">
        <v>89</v>
      </c>
      <c r="W24" t="s">
        <v>90</v>
      </c>
      <c r="X24" t="s">
        <v>90</v>
      </c>
      <c r="Y24">
        <v>20</v>
      </c>
      <c r="Z24">
        <v>2.5709975823521865E-2</v>
      </c>
      <c r="AA24">
        <v>6.3708265201083362E-3</v>
      </c>
      <c r="AB24">
        <v>0.10369376917738013</v>
      </c>
      <c r="AC24">
        <v>785</v>
      </c>
      <c r="AD24" t="s">
        <v>89</v>
      </c>
      <c r="AE24" t="s">
        <v>90</v>
      </c>
      <c r="AF24" t="s">
        <v>90</v>
      </c>
      <c r="AG24">
        <v>11</v>
      </c>
      <c r="AH24">
        <v>1.7638953351324198</v>
      </c>
      <c r="AI24">
        <v>0.40461714849386843</v>
      </c>
      <c r="AJ24">
        <v>7.3524521449846212</v>
      </c>
      <c r="AK24">
        <v>18</v>
      </c>
      <c r="AL24">
        <v>0.55210519870615404</v>
      </c>
      <c r="AM24">
        <v>0.13485730861257841</v>
      </c>
      <c r="AN24">
        <v>2.2314697822855121</v>
      </c>
      <c r="AO24">
        <v>125</v>
      </c>
      <c r="AP24">
        <v>0.653563736216762</v>
      </c>
      <c r="AQ24">
        <v>0.24381251450360589</v>
      </c>
      <c r="AR24">
        <v>1.7399317724022978</v>
      </c>
      <c r="AS24">
        <v>397</v>
      </c>
      <c r="AT24" t="s">
        <v>89</v>
      </c>
      <c r="AU24" t="s">
        <v>90</v>
      </c>
      <c r="AV24" t="s">
        <v>90</v>
      </c>
      <c r="AW24">
        <v>3</v>
      </c>
      <c r="AX24">
        <v>0.4817130202175452</v>
      </c>
      <c r="AY24">
        <v>0.23282657543339083</v>
      </c>
      <c r="AZ24">
        <v>0.99400279714424289</v>
      </c>
      <c r="BA24">
        <v>2261</v>
      </c>
      <c r="BB24" t="s">
        <v>89</v>
      </c>
      <c r="BC24" t="s">
        <v>90</v>
      </c>
      <c r="BD24" t="s">
        <v>90</v>
      </c>
      <c r="BE24">
        <v>73</v>
      </c>
      <c r="BF24">
        <v>0.50225416761581543</v>
      </c>
      <c r="BG24">
        <v>0.24530218163595291</v>
      </c>
      <c r="BH24">
        <v>1.0255939861402963</v>
      </c>
      <c r="BI24">
        <v>2877</v>
      </c>
      <c r="BJ24" t="s">
        <v>89</v>
      </c>
      <c r="BK24" t="s">
        <v>90</v>
      </c>
      <c r="BL24" t="s">
        <v>90</v>
      </c>
      <c r="BM24">
        <v>39</v>
      </c>
    </row>
    <row r="25" spans="1:65" x14ac:dyDescent="0.25">
      <c r="A25" t="s">
        <v>65</v>
      </c>
      <c r="B25" t="s">
        <v>89</v>
      </c>
      <c r="C25" t="s">
        <v>90</v>
      </c>
      <c r="D25" t="s">
        <v>90</v>
      </c>
      <c r="E25">
        <v>2</v>
      </c>
      <c r="F25" t="s">
        <v>89</v>
      </c>
      <c r="G25" t="s">
        <v>90</v>
      </c>
      <c r="H25" t="s">
        <v>90</v>
      </c>
      <c r="I25">
        <v>14</v>
      </c>
      <c r="J25" t="s">
        <v>89</v>
      </c>
      <c r="K25" t="s">
        <v>90</v>
      </c>
      <c r="L25" t="s">
        <v>90</v>
      </c>
      <c r="M25">
        <v>67</v>
      </c>
      <c r="N25" t="s">
        <v>89</v>
      </c>
      <c r="O25" t="s">
        <v>90</v>
      </c>
      <c r="P25" t="s">
        <v>90</v>
      </c>
      <c r="Q25">
        <v>0</v>
      </c>
      <c r="R25" t="s">
        <v>89</v>
      </c>
      <c r="S25" t="s">
        <v>90</v>
      </c>
      <c r="T25" t="s">
        <v>90</v>
      </c>
      <c r="U25">
        <v>682</v>
      </c>
      <c r="V25" t="s">
        <v>89</v>
      </c>
      <c r="W25" t="s">
        <v>90</v>
      </c>
      <c r="X25" t="s">
        <v>90</v>
      </c>
      <c r="Y25">
        <v>20</v>
      </c>
      <c r="Z25" t="s">
        <v>89</v>
      </c>
      <c r="AA25" t="s">
        <v>90</v>
      </c>
      <c r="AB25" t="s">
        <v>90</v>
      </c>
      <c r="AC25">
        <v>785</v>
      </c>
      <c r="AD25" t="s">
        <v>89</v>
      </c>
      <c r="AE25" t="s">
        <v>90</v>
      </c>
      <c r="AF25" t="s">
        <v>90</v>
      </c>
      <c r="AG25">
        <v>11</v>
      </c>
      <c r="AH25" t="s">
        <v>89</v>
      </c>
      <c r="AI25" t="s">
        <v>90</v>
      </c>
      <c r="AJ25" t="s">
        <v>90</v>
      </c>
      <c r="AK25">
        <v>18</v>
      </c>
      <c r="AL25" t="s">
        <v>89</v>
      </c>
      <c r="AM25" t="s">
        <v>90</v>
      </c>
      <c r="AN25" t="s">
        <v>90</v>
      </c>
      <c r="AO25">
        <v>125</v>
      </c>
      <c r="AP25" t="s">
        <v>89</v>
      </c>
      <c r="AQ25" t="s">
        <v>90</v>
      </c>
      <c r="AR25" t="s">
        <v>90</v>
      </c>
      <c r="AS25">
        <v>397</v>
      </c>
      <c r="AT25" t="s">
        <v>89</v>
      </c>
      <c r="AU25" t="s">
        <v>90</v>
      </c>
      <c r="AV25" t="s">
        <v>90</v>
      </c>
      <c r="AW25">
        <v>3</v>
      </c>
      <c r="AX25" t="s">
        <v>89</v>
      </c>
      <c r="AY25" t="s">
        <v>90</v>
      </c>
      <c r="AZ25" t="s">
        <v>90</v>
      </c>
      <c r="BA25">
        <v>2261</v>
      </c>
      <c r="BB25" t="s">
        <v>89</v>
      </c>
      <c r="BC25" t="s">
        <v>90</v>
      </c>
      <c r="BD25" t="s">
        <v>90</v>
      </c>
      <c r="BE25">
        <v>73</v>
      </c>
      <c r="BF25" t="s">
        <v>89</v>
      </c>
      <c r="BG25" t="s">
        <v>90</v>
      </c>
      <c r="BH25" t="s">
        <v>90</v>
      </c>
      <c r="BI25">
        <v>2877</v>
      </c>
      <c r="BJ25" t="s">
        <v>89</v>
      </c>
      <c r="BK25" t="s">
        <v>90</v>
      </c>
      <c r="BL25" t="s">
        <v>90</v>
      </c>
      <c r="BM25">
        <v>39</v>
      </c>
    </row>
    <row r="26" spans="1:65" x14ac:dyDescent="0.25">
      <c r="A26" t="s">
        <v>189</v>
      </c>
      <c r="B26">
        <v>48.006506690113923</v>
      </c>
      <c r="C26">
        <v>11.206470389074584</v>
      </c>
      <c r="D26">
        <v>87.104817599161706</v>
      </c>
      <c r="E26">
        <v>2</v>
      </c>
      <c r="F26">
        <v>55.472497904542365</v>
      </c>
      <c r="G26">
        <v>27.830549243307303</v>
      </c>
      <c r="H26">
        <v>80.098200115118132</v>
      </c>
      <c r="I26">
        <v>14</v>
      </c>
      <c r="J26">
        <v>32.484092757836521</v>
      </c>
      <c r="K26">
        <v>15.513897095383831</v>
      </c>
      <c r="L26">
        <v>55.764884395649162</v>
      </c>
      <c r="M26">
        <v>67</v>
      </c>
      <c r="N26" t="s">
        <v>89</v>
      </c>
      <c r="O26" t="s">
        <v>90</v>
      </c>
      <c r="P26" t="s">
        <v>90</v>
      </c>
      <c r="Q26">
        <v>0</v>
      </c>
      <c r="R26">
        <v>47.937518601744685</v>
      </c>
      <c r="S26">
        <v>36.137681391618351</v>
      </c>
      <c r="T26">
        <v>59.972062394470605</v>
      </c>
      <c r="U26">
        <v>682</v>
      </c>
      <c r="V26">
        <v>27.265464389091843</v>
      </c>
      <c r="W26">
        <v>10.492897101181104</v>
      </c>
      <c r="X26">
        <v>54.518352983898922</v>
      </c>
      <c r="Y26">
        <v>20</v>
      </c>
      <c r="Z26">
        <v>46.258671955164601</v>
      </c>
      <c r="AA26">
        <v>34.390201535961531</v>
      </c>
      <c r="AB26">
        <v>58.566827693289405</v>
      </c>
      <c r="AC26">
        <v>785</v>
      </c>
      <c r="AD26">
        <v>81.409278587369343</v>
      </c>
      <c r="AE26">
        <v>57.671490476044681</v>
      </c>
      <c r="AF26">
        <v>93.366197404962335</v>
      </c>
      <c r="AG26">
        <v>11</v>
      </c>
      <c r="AH26">
        <v>25.815993165341911</v>
      </c>
      <c r="AI26">
        <v>12.144331017192876</v>
      </c>
      <c r="AJ26">
        <v>46.697915129647626</v>
      </c>
      <c r="AK26">
        <v>18</v>
      </c>
      <c r="AL26">
        <v>44.464684180312361</v>
      </c>
      <c r="AM26">
        <v>30.355655379916826</v>
      </c>
      <c r="AN26">
        <v>59.526421693919708</v>
      </c>
      <c r="AO26">
        <v>125</v>
      </c>
      <c r="AP26">
        <v>13.317971495419606</v>
      </c>
      <c r="AQ26">
        <v>10.082382376584182</v>
      </c>
      <c r="AR26">
        <v>17.391081626839718</v>
      </c>
      <c r="AS26">
        <v>397</v>
      </c>
      <c r="AT26" t="s">
        <v>89</v>
      </c>
      <c r="AU26" t="s">
        <v>90</v>
      </c>
      <c r="AV26" t="s">
        <v>90</v>
      </c>
      <c r="AW26">
        <v>3</v>
      </c>
      <c r="AX26">
        <v>12.127783783741316</v>
      </c>
      <c r="AY26">
        <v>9.1337083381060022</v>
      </c>
      <c r="AZ26">
        <v>15.931254131240081</v>
      </c>
      <c r="BA26">
        <v>2261</v>
      </c>
      <c r="BB26">
        <v>2.6080199592599738</v>
      </c>
      <c r="BC26">
        <v>0.73575207054327962</v>
      </c>
      <c r="BD26">
        <v>8.8212555154920054</v>
      </c>
      <c r="BE26">
        <v>73</v>
      </c>
      <c r="BF26">
        <v>13.282896338206305</v>
      </c>
      <c r="BG26">
        <v>10.51223592894965</v>
      </c>
      <c r="BH26">
        <v>16.64795380051655</v>
      </c>
      <c r="BI26">
        <v>2877</v>
      </c>
      <c r="BJ26">
        <v>14.09996187565714</v>
      </c>
      <c r="BK26">
        <v>4.8421337269168978</v>
      </c>
      <c r="BL26">
        <v>34.618693531211761</v>
      </c>
      <c r="BM26">
        <v>39</v>
      </c>
    </row>
    <row r="27" spans="1:65" x14ac:dyDescent="0.25">
      <c r="A27" t="s">
        <v>190</v>
      </c>
      <c r="B27">
        <v>100</v>
      </c>
      <c r="C27">
        <v>100</v>
      </c>
      <c r="D27">
        <v>100</v>
      </c>
      <c r="E27">
        <v>2</v>
      </c>
      <c r="F27">
        <v>61.584165332194566</v>
      </c>
      <c r="G27">
        <v>29.711923745691603</v>
      </c>
      <c r="H27">
        <v>85.874725273453549</v>
      </c>
      <c r="I27">
        <v>14</v>
      </c>
      <c r="J27">
        <v>32.484092757836521</v>
      </c>
      <c r="K27">
        <v>15.513897095383831</v>
      </c>
      <c r="L27">
        <v>55.764884395649162</v>
      </c>
      <c r="M27">
        <v>67</v>
      </c>
      <c r="N27" t="s">
        <v>89</v>
      </c>
      <c r="O27" t="s">
        <v>90</v>
      </c>
      <c r="P27" t="s">
        <v>90</v>
      </c>
      <c r="Q27">
        <v>0</v>
      </c>
      <c r="R27">
        <v>47.994033523532551</v>
      </c>
      <c r="S27">
        <v>36.191189582675818</v>
      </c>
      <c r="T27">
        <v>60.0251243790389</v>
      </c>
      <c r="U27">
        <v>682</v>
      </c>
      <c r="V27">
        <v>27.265464389091843</v>
      </c>
      <c r="W27">
        <v>10.492897101181104</v>
      </c>
      <c r="X27">
        <v>54.518352983898922</v>
      </c>
      <c r="Y27">
        <v>20</v>
      </c>
      <c r="Z27">
        <v>46.486374078354821</v>
      </c>
      <c r="AA27">
        <v>34.632688077612848</v>
      </c>
      <c r="AB27">
        <v>58.750730720845688</v>
      </c>
      <c r="AC27">
        <v>785</v>
      </c>
      <c r="AD27">
        <v>81.409278587369343</v>
      </c>
      <c r="AE27">
        <v>57.671490476044674</v>
      </c>
      <c r="AF27">
        <v>93.366197404962335</v>
      </c>
      <c r="AG27">
        <v>11</v>
      </c>
      <c r="AH27">
        <v>25.815993165341911</v>
      </c>
      <c r="AI27">
        <v>12.144331017192876</v>
      </c>
      <c r="AJ27">
        <v>46.697915129647626</v>
      </c>
      <c r="AK27">
        <v>18</v>
      </c>
      <c r="AL27">
        <v>44.464684180312361</v>
      </c>
      <c r="AM27">
        <v>30.355655379916826</v>
      </c>
      <c r="AN27">
        <v>59.526421693919708</v>
      </c>
      <c r="AO27">
        <v>125</v>
      </c>
      <c r="AP27">
        <v>13.603649831726363</v>
      </c>
      <c r="AQ27">
        <v>10.327979676559329</v>
      </c>
      <c r="AR27">
        <v>17.713026284166496</v>
      </c>
      <c r="AS27">
        <v>397</v>
      </c>
      <c r="AT27" t="s">
        <v>89</v>
      </c>
      <c r="AU27" t="s">
        <v>90</v>
      </c>
      <c r="AV27" t="s">
        <v>90</v>
      </c>
      <c r="AW27">
        <v>3</v>
      </c>
      <c r="AX27">
        <v>12.21187201281114</v>
      </c>
      <c r="AY27">
        <v>9.2111138374959314</v>
      </c>
      <c r="AZ27">
        <v>16.017732804583396</v>
      </c>
      <c r="BA27">
        <v>2261</v>
      </c>
      <c r="BB27">
        <v>2.6080199592599738</v>
      </c>
      <c r="BC27">
        <v>0.73575207054327962</v>
      </c>
      <c r="BD27">
        <v>8.8212555154920054</v>
      </c>
      <c r="BE27">
        <v>73</v>
      </c>
      <c r="BF27">
        <v>13.403274250096281</v>
      </c>
      <c r="BG27">
        <v>10.594554757364456</v>
      </c>
      <c r="BH27">
        <v>16.816554863162757</v>
      </c>
      <c r="BI27">
        <v>2877</v>
      </c>
      <c r="BJ27">
        <v>14.09996187565714</v>
      </c>
      <c r="BK27">
        <v>4.8421337269168978</v>
      </c>
      <c r="BL27">
        <v>34.618693531211761</v>
      </c>
      <c r="BM27">
        <v>39</v>
      </c>
    </row>
    <row r="28" spans="1:65" x14ac:dyDescent="0.25">
      <c r="A28" t="s">
        <v>68</v>
      </c>
      <c r="B28" t="s">
        <v>89</v>
      </c>
      <c r="C28" t="s">
        <v>90</v>
      </c>
      <c r="D28" t="s">
        <v>90</v>
      </c>
      <c r="E28">
        <v>2</v>
      </c>
      <c r="F28" t="s">
        <v>89</v>
      </c>
      <c r="G28" t="s">
        <v>90</v>
      </c>
      <c r="H28" t="s">
        <v>90</v>
      </c>
      <c r="I28">
        <v>14</v>
      </c>
      <c r="J28" t="s">
        <v>89</v>
      </c>
      <c r="K28" t="s">
        <v>90</v>
      </c>
      <c r="L28" t="s">
        <v>90</v>
      </c>
      <c r="M28">
        <v>67</v>
      </c>
      <c r="N28" t="s">
        <v>89</v>
      </c>
      <c r="O28" t="s">
        <v>90</v>
      </c>
      <c r="P28" t="s">
        <v>90</v>
      </c>
      <c r="Q28">
        <v>0</v>
      </c>
      <c r="R28" t="s">
        <v>89</v>
      </c>
      <c r="S28" t="s">
        <v>90</v>
      </c>
      <c r="T28" t="s">
        <v>90</v>
      </c>
      <c r="U28">
        <v>682</v>
      </c>
      <c r="V28" t="s">
        <v>89</v>
      </c>
      <c r="W28" t="s">
        <v>90</v>
      </c>
      <c r="X28" t="s">
        <v>90</v>
      </c>
      <c r="Y28">
        <v>20</v>
      </c>
      <c r="Z28" t="s">
        <v>89</v>
      </c>
      <c r="AA28" t="s">
        <v>90</v>
      </c>
      <c r="AB28" t="s">
        <v>90</v>
      </c>
      <c r="AC28">
        <v>785</v>
      </c>
      <c r="AD28" t="s">
        <v>89</v>
      </c>
      <c r="AE28" t="s">
        <v>90</v>
      </c>
      <c r="AF28" t="s">
        <v>90</v>
      </c>
      <c r="AG28">
        <v>11</v>
      </c>
      <c r="AH28" t="s">
        <v>89</v>
      </c>
      <c r="AI28" t="s">
        <v>90</v>
      </c>
      <c r="AJ28" t="s">
        <v>90</v>
      </c>
      <c r="AK28">
        <v>18</v>
      </c>
      <c r="AL28" t="s">
        <v>89</v>
      </c>
      <c r="AM28" t="s">
        <v>90</v>
      </c>
      <c r="AN28" t="s">
        <v>90</v>
      </c>
      <c r="AO28">
        <v>125</v>
      </c>
      <c r="AP28" t="s">
        <v>89</v>
      </c>
      <c r="AQ28" t="s">
        <v>90</v>
      </c>
      <c r="AR28" t="s">
        <v>90</v>
      </c>
      <c r="AS28">
        <v>397</v>
      </c>
      <c r="AT28" t="s">
        <v>89</v>
      </c>
      <c r="AU28" t="s">
        <v>90</v>
      </c>
      <c r="AV28" t="s">
        <v>90</v>
      </c>
      <c r="AW28">
        <v>3</v>
      </c>
      <c r="AX28" t="s">
        <v>89</v>
      </c>
      <c r="AY28" t="s">
        <v>90</v>
      </c>
      <c r="AZ28" t="s">
        <v>90</v>
      </c>
      <c r="BA28">
        <v>2261</v>
      </c>
      <c r="BB28" t="s">
        <v>89</v>
      </c>
      <c r="BC28" t="s">
        <v>90</v>
      </c>
      <c r="BD28" t="s">
        <v>90</v>
      </c>
      <c r="BE28">
        <v>73</v>
      </c>
      <c r="BF28" t="s">
        <v>89</v>
      </c>
      <c r="BG28" t="s">
        <v>90</v>
      </c>
      <c r="BH28" t="s">
        <v>90</v>
      </c>
      <c r="BI28">
        <v>2877</v>
      </c>
      <c r="BJ28" t="s">
        <v>89</v>
      </c>
      <c r="BK28" t="s">
        <v>90</v>
      </c>
      <c r="BL28" t="s">
        <v>90</v>
      </c>
      <c r="BM28">
        <v>39</v>
      </c>
    </row>
    <row r="29" spans="1:65" x14ac:dyDescent="0.25">
      <c r="A29" t="s">
        <v>69</v>
      </c>
      <c r="B29" t="s">
        <v>89</v>
      </c>
      <c r="C29" t="s">
        <v>90</v>
      </c>
      <c r="D29" t="s">
        <v>90</v>
      </c>
      <c r="E29">
        <v>2</v>
      </c>
      <c r="F29">
        <v>10.633184192507978</v>
      </c>
      <c r="G29">
        <v>2.9307624057212593</v>
      </c>
      <c r="H29">
        <v>31.921590064128157</v>
      </c>
      <c r="I29">
        <v>14</v>
      </c>
      <c r="J29">
        <v>14.327372947035071</v>
      </c>
      <c r="K29">
        <v>6.3921724342763051</v>
      </c>
      <c r="L29">
        <v>29.055643652480857</v>
      </c>
      <c r="M29">
        <v>67</v>
      </c>
      <c r="N29" t="s">
        <v>89</v>
      </c>
      <c r="O29" t="s">
        <v>90</v>
      </c>
      <c r="P29" t="s">
        <v>90</v>
      </c>
      <c r="Q29">
        <v>0</v>
      </c>
      <c r="R29">
        <v>7.2580403993629545</v>
      </c>
      <c r="S29">
        <v>5.0410858272845767</v>
      </c>
      <c r="T29">
        <v>10.343759160747542</v>
      </c>
      <c r="U29">
        <v>682</v>
      </c>
      <c r="V29">
        <v>5.7866106747909187</v>
      </c>
      <c r="W29">
        <v>1.3401675960286807</v>
      </c>
      <c r="X29">
        <v>21.735488740582099</v>
      </c>
      <c r="Y29">
        <v>20</v>
      </c>
      <c r="Z29">
        <v>7.705226280017305</v>
      </c>
      <c r="AA29">
        <v>5.1722213950245077</v>
      </c>
      <c r="AB29">
        <v>11.330505336841679</v>
      </c>
      <c r="AC29">
        <v>785</v>
      </c>
      <c r="AD29">
        <v>47.347208068649302</v>
      </c>
      <c r="AE29">
        <v>17.973631585690637</v>
      </c>
      <c r="AF29">
        <v>78.67947617866605</v>
      </c>
      <c r="AG29">
        <v>11</v>
      </c>
      <c r="AH29">
        <v>12.99790787423194</v>
      </c>
      <c r="AI29">
        <v>5.457768723484115</v>
      </c>
      <c r="AJ29">
        <v>27.882832837534146</v>
      </c>
      <c r="AK29">
        <v>18</v>
      </c>
      <c r="AL29">
        <v>13.254585517673398</v>
      </c>
      <c r="AM29">
        <v>7.9035735745813449</v>
      </c>
      <c r="AN29">
        <v>21.387117258777909</v>
      </c>
      <c r="AO29">
        <v>125</v>
      </c>
      <c r="AP29">
        <v>3.03313522660642</v>
      </c>
      <c r="AQ29">
        <v>1.6200868515741151</v>
      </c>
      <c r="AR29">
        <v>5.608391989439208</v>
      </c>
      <c r="AS29">
        <v>397</v>
      </c>
      <c r="AT29" t="s">
        <v>89</v>
      </c>
      <c r="AU29" t="s">
        <v>90</v>
      </c>
      <c r="AV29" t="s">
        <v>90</v>
      </c>
      <c r="AW29">
        <v>3</v>
      </c>
      <c r="AX29">
        <v>1.9876784904266809</v>
      </c>
      <c r="AY29">
        <v>1.4168907493573595</v>
      </c>
      <c r="AZ29">
        <v>2.7819167224032286</v>
      </c>
      <c r="BA29">
        <v>2261</v>
      </c>
      <c r="BB29">
        <v>0.91054589374760098</v>
      </c>
      <c r="BC29">
        <v>0.23469477367744565</v>
      </c>
      <c r="BD29">
        <v>3.4650499684257894</v>
      </c>
      <c r="BE29">
        <v>73</v>
      </c>
      <c r="BF29">
        <v>2.7203127802736047</v>
      </c>
      <c r="BG29">
        <v>1.9702717759897102</v>
      </c>
      <c r="BH29">
        <v>3.7449708780009185</v>
      </c>
      <c r="BI29">
        <v>2877</v>
      </c>
      <c r="BJ29">
        <v>2.4601787493938989</v>
      </c>
      <c r="BK29">
        <v>0.60315738295733057</v>
      </c>
      <c r="BL29">
        <v>9.4888471785111186</v>
      </c>
      <c r="BM29">
        <v>39</v>
      </c>
    </row>
    <row r="30" spans="1:65" x14ac:dyDescent="0.25">
      <c r="A30" t="s">
        <v>143</v>
      </c>
      <c r="B30" t="s">
        <v>89</v>
      </c>
      <c r="C30" t="s">
        <v>90</v>
      </c>
      <c r="D30" t="s">
        <v>90</v>
      </c>
      <c r="E30">
        <v>2</v>
      </c>
      <c r="F30">
        <v>46.021770804184413</v>
      </c>
      <c r="G30">
        <v>21.896132382133242</v>
      </c>
      <c r="H30">
        <v>72.167734547253019</v>
      </c>
      <c r="I30">
        <v>14</v>
      </c>
      <c r="J30">
        <v>6.9663478332812803</v>
      </c>
      <c r="K30">
        <v>2.8163601153912823</v>
      </c>
      <c r="L30">
        <v>16.211386177940515</v>
      </c>
      <c r="M30">
        <v>67</v>
      </c>
      <c r="N30" t="s">
        <v>89</v>
      </c>
      <c r="O30" t="s">
        <v>90</v>
      </c>
      <c r="P30" t="s">
        <v>90</v>
      </c>
      <c r="Q30">
        <v>0</v>
      </c>
      <c r="R30">
        <v>42.875566792707147</v>
      </c>
      <c r="S30">
        <v>33.274292397017817</v>
      </c>
      <c r="T30">
        <v>53.044867575868736</v>
      </c>
      <c r="U30">
        <v>682</v>
      </c>
      <c r="V30">
        <v>21.478853714300925</v>
      </c>
      <c r="W30">
        <v>7.9941462141029405</v>
      </c>
      <c r="X30">
        <v>46.270552517833494</v>
      </c>
      <c r="Y30">
        <v>20</v>
      </c>
      <c r="Z30">
        <v>39.656459258529949</v>
      </c>
      <c r="AA30">
        <v>30.585476514427938</v>
      </c>
      <c r="AB30">
        <v>49.499284361702237</v>
      </c>
      <c r="AC30">
        <v>785</v>
      </c>
      <c r="AD30">
        <v>48.816735174349454</v>
      </c>
      <c r="AE30">
        <v>27.700737234211932</v>
      </c>
      <c r="AF30">
        <v>70.363668658590882</v>
      </c>
      <c r="AG30">
        <v>11</v>
      </c>
      <c r="AH30">
        <v>22.237868007114301</v>
      </c>
      <c r="AI30">
        <v>10.049987845684516</v>
      </c>
      <c r="AJ30">
        <v>42.26185158425951</v>
      </c>
      <c r="AK30">
        <v>18</v>
      </c>
      <c r="AL30">
        <v>34.729207675965732</v>
      </c>
      <c r="AM30">
        <v>21.082713983289032</v>
      </c>
      <c r="AN30">
        <v>51.450084019379446</v>
      </c>
      <c r="AO30">
        <v>125</v>
      </c>
      <c r="AP30">
        <v>8.1824511854609963</v>
      </c>
      <c r="AQ30">
        <v>6.1564144007750361</v>
      </c>
      <c r="AR30">
        <v>10.79852061837809</v>
      </c>
      <c r="AS30">
        <v>397</v>
      </c>
      <c r="AT30" t="s">
        <v>89</v>
      </c>
      <c r="AU30" t="s">
        <v>90</v>
      </c>
      <c r="AV30" t="s">
        <v>90</v>
      </c>
      <c r="AW30">
        <v>3</v>
      </c>
      <c r="AX30">
        <v>10.535959548049426</v>
      </c>
      <c r="AY30">
        <v>7.8954365429174835</v>
      </c>
      <c r="AZ30">
        <v>13.92604881398783</v>
      </c>
      <c r="BA30">
        <v>2261</v>
      </c>
      <c r="BB30">
        <v>1.9106536300860808</v>
      </c>
      <c r="BC30">
        <v>0.50031183070040874</v>
      </c>
      <c r="BD30">
        <v>7.0162980012660556</v>
      </c>
      <c r="BE30">
        <v>73</v>
      </c>
      <c r="BF30">
        <v>10.576853529406808</v>
      </c>
      <c r="BG30">
        <v>8.2016491448812214</v>
      </c>
      <c r="BH30">
        <v>13.538472916668749</v>
      </c>
      <c r="BI30">
        <v>2877</v>
      </c>
      <c r="BJ30">
        <v>9.8831362011523094</v>
      </c>
      <c r="BK30">
        <v>3.0291103871575342</v>
      </c>
      <c r="BL30">
        <v>27.799819932418952</v>
      </c>
      <c r="BM30">
        <v>39</v>
      </c>
    </row>
    <row r="31" spans="1:65" x14ac:dyDescent="0.25">
      <c r="A31" t="s">
        <v>191</v>
      </c>
      <c r="B31">
        <v>48.006506690113923</v>
      </c>
      <c r="C31">
        <v>11.206470389074584</v>
      </c>
      <c r="D31">
        <v>87.104817599161706</v>
      </c>
      <c r="E31">
        <v>2</v>
      </c>
      <c r="F31">
        <v>22.830717838808617</v>
      </c>
      <c r="G31">
        <v>8.8489603217127915</v>
      </c>
      <c r="H31">
        <v>47.413031666490028</v>
      </c>
      <c r="I31">
        <v>14</v>
      </c>
      <c r="J31">
        <v>28.818631038655006</v>
      </c>
      <c r="K31">
        <v>12.735361700010525</v>
      </c>
      <c r="L31">
        <v>52.900359457535387</v>
      </c>
      <c r="M31">
        <v>67</v>
      </c>
      <c r="N31" t="s">
        <v>89</v>
      </c>
      <c r="O31" t="s">
        <v>90</v>
      </c>
      <c r="P31" t="s">
        <v>90</v>
      </c>
      <c r="Q31">
        <v>0</v>
      </c>
      <c r="R31">
        <v>14.000359641412333</v>
      </c>
      <c r="S31">
        <v>9.4841400595749725</v>
      </c>
      <c r="T31">
        <v>20.187507850193565</v>
      </c>
      <c r="U31">
        <v>682</v>
      </c>
      <c r="V31">
        <v>8.1858013700124221</v>
      </c>
      <c r="W31">
        <v>2.6303928309649027</v>
      </c>
      <c r="X31">
        <v>22.734731611337281</v>
      </c>
      <c r="Y31">
        <v>20</v>
      </c>
      <c r="Z31">
        <v>14.964078126579732</v>
      </c>
      <c r="AA31">
        <v>9.8136487344949419</v>
      </c>
      <c r="AB31">
        <v>22.153584778302626</v>
      </c>
      <c r="AC31">
        <v>785</v>
      </c>
      <c r="AD31">
        <v>32.592543413019897</v>
      </c>
      <c r="AE31">
        <v>13.460698143372024</v>
      </c>
      <c r="AF31">
        <v>60.048353750276377</v>
      </c>
      <c r="AG31">
        <v>11</v>
      </c>
      <c r="AH31">
        <v>9.9523159185930741</v>
      </c>
      <c r="AI31">
        <v>3.9190383073839414</v>
      </c>
      <c r="AJ31">
        <v>23.045864654417709</v>
      </c>
      <c r="AK31">
        <v>18</v>
      </c>
      <c r="AL31">
        <v>13.650349956688565</v>
      </c>
      <c r="AM31">
        <v>8.5094569966391003</v>
      </c>
      <c r="AN31">
        <v>21.178125736454177</v>
      </c>
      <c r="AO31">
        <v>125</v>
      </c>
      <c r="AP31">
        <v>7.9926063930651772</v>
      </c>
      <c r="AQ31">
        <v>5.1776781368829621</v>
      </c>
      <c r="AR31">
        <v>12.141951263483911</v>
      </c>
      <c r="AS31">
        <v>397</v>
      </c>
      <c r="AT31" t="s">
        <v>89</v>
      </c>
      <c r="AU31" t="s">
        <v>90</v>
      </c>
      <c r="AV31" t="s">
        <v>90</v>
      </c>
      <c r="AW31">
        <v>3</v>
      </c>
      <c r="AX31">
        <v>4.8793004056462337</v>
      </c>
      <c r="AY31">
        <v>3.5748416373446785</v>
      </c>
      <c r="AZ31">
        <v>6.6270418630675429</v>
      </c>
      <c r="BA31">
        <v>2261</v>
      </c>
      <c r="BB31">
        <v>1.4301808855406373</v>
      </c>
      <c r="BC31">
        <v>0.39313712927334715</v>
      </c>
      <c r="BD31">
        <v>5.0637393344711183</v>
      </c>
      <c r="BE31">
        <v>73</v>
      </c>
      <c r="BF31">
        <v>5.7815194396527598</v>
      </c>
      <c r="BG31">
        <v>4.4873220508855001</v>
      </c>
      <c r="BH31">
        <v>7.4199816760649417</v>
      </c>
      <c r="BI31">
        <v>2877</v>
      </c>
      <c r="BJ31">
        <v>9.2786053561233572</v>
      </c>
      <c r="BK31">
        <v>3.3522864578960565</v>
      </c>
      <c r="BL31">
        <v>23.170050490782636</v>
      </c>
      <c r="BM31">
        <v>39</v>
      </c>
    </row>
    <row r="32" spans="1:65" x14ac:dyDescent="0.25">
      <c r="A32" t="s">
        <v>192</v>
      </c>
      <c r="B32">
        <v>51.993493309886077</v>
      </c>
      <c r="C32">
        <v>12.895182400838291</v>
      </c>
      <c r="D32">
        <v>88.793529610925432</v>
      </c>
      <c r="E32">
        <v>2</v>
      </c>
      <c r="F32">
        <v>7.7399842950722357</v>
      </c>
      <c r="G32">
        <v>1.7485149666964805</v>
      </c>
      <c r="H32">
        <v>28.339992409562637</v>
      </c>
      <c r="I32">
        <v>14</v>
      </c>
      <c r="J32" t="s">
        <v>89</v>
      </c>
      <c r="K32" t="s">
        <v>90</v>
      </c>
      <c r="L32" t="s">
        <v>90</v>
      </c>
      <c r="M32">
        <v>67</v>
      </c>
      <c r="N32" t="s">
        <v>89</v>
      </c>
      <c r="O32" t="s">
        <v>90</v>
      </c>
      <c r="P32" t="s">
        <v>90</v>
      </c>
      <c r="Q32">
        <v>0</v>
      </c>
      <c r="R32">
        <v>0.11302984357572002</v>
      </c>
      <c r="S32">
        <v>2.5382703284844994E-2</v>
      </c>
      <c r="T32">
        <v>0.50180576840374924</v>
      </c>
      <c r="U32">
        <v>682</v>
      </c>
      <c r="V32" t="s">
        <v>89</v>
      </c>
      <c r="W32" t="s">
        <v>90</v>
      </c>
      <c r="X32" t="s">
        <v>90</v>
      </c>
      <c r="Y32">
        <v>20</v>
      </c>
      <c r="Z32">
        <v>0.29626612912112765</v>
      </c>
      <c r="AA32">
        <v>0.12607547021475252</v>
      </c>
      <c r="AB32">
        <v>0.6946012168015997</v>
      </c>
      <c r="AC32">
        <v>785</v>
      </c>
      <c r="AD32" t="s">
        <v>89</v>
      </c>
      <c r="AE32" t="s">
        <v>90</v>
      </c>
      <c r="AF32" t="s">
        <v>90</v>
      </c>
      <c r="AG32">
        <v>11</v>
      </c>
      <c r="AH32" t="s">
        <v>89</v>
      </c>
      <c r="AI32" t="s">
        <v>90</v>
      </c>
      <c r="AJ32" t="s">
        <v>90</v>
      </c>
      <c r="AK32">
        <v>18</v>
      </c>
      <c r="AL32">
        <v>1.3328277329172482</v>
      </c>
      <c r="AM32">
        <v>0.29724062731781825</v>
      </c>
      <c r="AN32">
        <v>5.7676851722476883</v>
      </c>
      <c r="AO32">
        <v>125</v>
      </c>
      <c r="AP32">
        <v>0.38030597233094715</v>
      </c>
      <c r="AQ32">
        <v>8.5726285422702025E-2</v>
      </c>
      <c r="AR32">
        <v>1.6702230322784026</v>
      </c>
      <c r="AS32">
        <v>397</v>
      </c>
      <c r="AT32" t="s">
        <v>89</v>
      </c>
      <c r="AU32" t="s">
        <v>90</v>
      </c>
      <c r="AV32" t="s">
        <v>90</v>
      </c>
      <c r="AW32">
        <v>3</v>
      </c>
      <c r="AX32">
        <v>0.15490168406894317</v>
      </c>
      <c r="AY32">
        <v>6.6455171823538439E-2</v>
      </c>
      <c r="AZ32">
        <v>0.36063861282352982</v>
      </c>
      <c r="BA32">
        <v>2261</v>
      </c>
      <c r="BB32" t="s">
        <v>89</v>
      </c>
      <c r="BC32" t="s">
        <v>90</v>
      </c>
      <c r="BD32" t="s">
        <v>90</v>
      </c>
      <c r="BE32">
        <v>73</v>
      </c>
      <c r="BF32">
        <v>0.24603642960154543</v>
      </c>
      <c r="BG32">
        <v>0.11817282981544493</v>
      </c>
      <c r="BH32">
        <v>0.51154054246083214</v>
      </c>
      <c r="BI32">
        <v>2877</v>
      </c>
      <c r="BJ32" t="s">
        <v>89</v>
      </c>
      <c r="BK32" t="s">
        <v>90</v>
      </c>
      <c r="BL32" t="s">
        <v>90</v>
      </c>
      <c r="BM32">
        <v>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workbookViewId="0">
      <selection activeCell="H22" sqref="H22"/>
    </sheetView>
  </sheetViews>
  <sheetFormatPr defaultColWidth="8.85546875" defaultRowHeight="15" x14ac:dyDescent="0.25"/>
  <cols>
    <col min="1" max="1" width="21.42578125" customWidth="1"/>
  </cols>
  <sheetData>
    <row r="1" spans="1:34" x14ac:dyDescent="0.25">
      <c r="A1" t="s">
        <v>124</v>
      </c>
      <c r="C1" t="s">
        <v>91</v>
      </c>
    </row>
    <row r="2" spans="1:34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100</v>
      </c>
      <c r="V2" t="s">
        <v>78</v>
      </c>
      <c r="Z2" t="s">
        <v>79</v>
      </c>
      <c r="AD2" t="s">
        <v>80</v>
      </c>
      <c r="AH2" t="s">
        <v>80</v>
      </c>
    </row>
    <row r="3" spans="1:34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4" x14ac:dyDescent="0.25">
      <c r="A4" t="s">
        <v>84</v>
      </c>
      <c r="B4">
        <v>100</v>
      </c>
      <c r="C4">
        <v>100</v>
      </c>
      <c r="D4">
        <v>100</v>
      </c>
      <c r="E4">
        <v>15</v>
      </c>
      <c r="F4">
        <v>100</v>
      </c>
      <c r="G4">
        <v>100</v>
      </c>
      <c r="H4">
        <v>100</v>
      </c>
      <c r="I4">
        <v>16</v>
      </c>
      <c r="J4">
        <v>100</v>
      </c>
      <c r="K4">
        <v>100</v>
      </c>
      <c r="L4">
        <v>100</v>
      </c>
      <c r="M4">
        <v>52</v>
      </c>
      <c r="N4">
        <v>100</v>
      </c>
      <c r="O4">
        <v>100</v>
      </c>
      <c r="P4">
        <v>100</v>
      </c>
      <c r="Q4">
        <v>2</v>
      </c>
      <c r="R4">
        <v>100</v>
      </c>
      <c r="S4">
        <v>100</v>
      </c>
      <c r="T4">
        <v>100</v>
      </c>
      <c r="U4">
        <v>1312</v>
      </c>
      <c r="V4">
        <v>100</v>
      </c>
      <c r="W4">
        <v>100</v>
      </c>
      <c r="X4">
        <v>100</v>
      </c>
      <c r="Y4">
        <v>11</v>
      </c>
      <c r="Z4">
        <v>100</v>
      </c>
      <c r="AA4">
        <v>100</v>
      </c>
      <c r="AB4">
        <v>100</v>
      </c>
      <c r="AC4">
        <v>1408</v>
      </c>
      <c r="AD4">
        <v>100</v>
      </c>
      <c r="AE4">
        <v>100</v>
      </c>
      <c r="AF4">
        <v>100</v>
      </c>
      <c r="AG4">
        <v>29</v>
      </c>
    </row>
    <row r="5" spans="1:34" x14ac:dyDescent="0.25">
      <c r="A5" t="s">
        <v>85</v>
      </c>
      <c r="B5">
        <v>95.789271052164821</v>
      </c>
      <c r="C5">
        <v>75.838492061922835</v>
      </c>
      <c r="D5">
        <v>99.397134607535804</v>
      </c>
      <c r="E5">
        <v>15</v>
      </c>
      <c r="F5">
        <v>72.164394961576932</v>
      </c>
      <c r="G5">
        <v>41.651238987561733</v>
      </c>
      <c r="H5">
        <v>90.39902349202606</v>
      </c>
      <c r="I5">
        <v>16</v>
      </c>
      <c r="J5">
        <v>100</v>
      </c>
      <c r="K5">
        <v>100</v>
      </c>
      <c r="L5">
        <v>100</v>
      </c>
      <c r="M5">
        <v>52</v>
      </c>
      <c r="N5">
        <v>100</v>
      </c>
      <c r="O5">
        <v>100</v>
      </c>
      <c r="P5">
        <v>100</v>
      </c>
      <c r="Q5">
        <v>2</v>
      </c>
      <c r="R5">
        <v>98.860300995732374</v>
      </c>
      <c r="S5">
        <v>97.625907366017373</v>
      </c>
      <c r="T5">
        <v>99.456453289816622</v>
      </c>
      <c r="U5">
        <v>1312</v>
      </c>
      <c r="V5">
        <v>100</v>
      </c>
      <c r="W5">
        <v>100</v>
      </c>
      <c r="X5">
        <v>100</v>
      </c>
      <c r="Y5">
        <v>11</v>
      </c>
      <c r="Z5">
        <v>98.573473758404091</v>
      </c>
      <c r="AA5">
        <v>97.099095987480936</v>
      </c>
      <c r="AB5">
        <v>99.303874681882192</v>
      </c>
      <c r="AC5">
        <v>1408</v>
      </c>
      <c r="AD5">
        <v>100</v>
      </c>
      <c r="AE5">
        <v>100</v>
      </c>
      <c r="AF5">
        <v>100</v>
      </c>
      <c r="AG5">
        <v>29</v>
      </c>
    </row>
    <row r="6" spans="1:34" x14ac:dyDescent="0.25">
      <c r="A6" t="s">
        <v>86</v>
      </c>
      <c r="B6">
        <v>95.789271052164821</v>
      </c>
      <c r="C6">
        <v>75.838492061922835</v>
      </c>
      <c r="D6">
        <v>99.397134607535804</v>
      </c>
      <c r="E6">
        <v>15</v>
      </c>
      <c r="F6">
        <v>72.164394961576932</v>
      </c>
      <c r="G6">
        <v>41.651238987561733</v>
      </c>
      <c r="H6">
        <v>90.39902349202606</v>
      </c>
      <c r="I6">
        <v>16</v>
      </c>
      <c r="J6">
        <v>100</v>
      </c>
      <c r="K6">
        <v>100</v>
      </c>
      <c r="L6">
        <v>100</v>
      </c>
      <c r="M6">
        <v>52</v>
      </c>
      <c r="N6">
        <v>100</v>
      </c>
      <c r="O6">
        <v>100</v>
      </c>
      <c r="P6">
        <v>100</v>
      </c>
      <c r="Q6">
        <v>2</v>
      </c>
      <c r="R6">
        <v>98.459735742284835</v>
      </c>
      <c r="S6">
        <v>96.971162691919972</v>
      </c>
      <c r="T6">
        <v>99.222589579525234</v>
      </c>
      <c r="U6">
        <v>1312</v>
      </c>
      <c r="V6">
        <v>100</v>
      </c>
      <c r="W6">
        <v>100</v>
      </c>
      <c r="X6">
        <v>100</v>
      </c>
      <c r="Y6">
        <v>11</v>
      </c>
      <c r="Z6">
        <v>98.198479779388009</v>
      </c>
      <c r="AA6">
        <v>96.454901579599948</v>
      </c>
      <c r="AB6">
        <v>99.092585077653254</v>
      </c>
      <c r="AC6">
        <v>1408</v>
      </c>
      <c r="AD6">
        <v>100</v>
      </c>
      <c r="AE6">
        <v>100</v>
      </c>
      <c r="AF6">
        <v>100</v>
      </c>
      <c r="AG6">
        <v>29</v>
      </c>
    </row>
    <row r="7" spans="1:34" x14ac:dyDescent="0.25">
      <c r="A7" t="s">
        <v>101</v>
      </c>
      <c r="B7">
        <v>14.599114526655438</v>
      </c>
      <c r="C7">
        <v>3.297047974191976</v>
      </c>
      <c r="D7">
        <v>46.153247520586348</v>
      </c>
      <c r="E7">
        <v>15</v>
      </c>
      <c r="F7">
        <v>2.3928831906510211</v>
      </c>
      <c r="G7">
        <v>0.38186792601227354</v>
      </c>
      <c r="H7">
        <v>13.553532235589802</v>
      </c>
      <c r="I7">
        <v>16</v>
      </c>
      <c r="J7">
        <v>52.79537076377018</v>
      </c>
      <c r="K7">
        <v>44.108383564104486</v>
      </c>
      <c r="L7">
        <v>61.316305471121069</v>
      </c>
      <c r="M7">
        <v>52</v>
      </c>
      <c r="N7" t="s">
        <v>89</v>
      </c>
      <c r="O7" t="s">
        <v>90</v>
      </c>
      <c r="P7" t="s">
        <v>90</v>
      </c>
      <c r="Q7">
        <v>3</v>
      </c>
      <c r="R7">
        <v>10.311920208814497</v>
      </c>
      <c r="S7">
        <v>7.8546369959114655</v>
      </c>
      <c r="T7">
        <v>13.42594227906565</v>
      </c>
      <c r="U7">
        <v>1312</v>
      </c>
      <c r="V7">
        <v>5.4468019117069764</v>
      </c>
      <c r="W7">
        <v>0.7269415085126647</v>
      </c>
      <c r="X7">
        <v>31.185000855622512</v>
      </c>
      <c r="Y7">
        <v>11</v>
      </c>
      <c r="Z7">
        <v>11.651085412014945</v>
      </c>
      <c r="AA7">
        <v>8.6436406646596602</v>
      </c>
      <c r="AB7">
        <v>15.527083974410106</v>
      </c>
      <c r="AC7">
        <v>1408</v>
      </c>
      <c r="AD7">
        <v>8.6204463103493989</v>
      </c>
      <c r="AE7">
        <v>2.5197006150125896</v>
      </c>
      <c r="AF7">
        <v>25.611505995066569</v>
      </c>
      <c r="AG7">
        <v>29</v>
      </c>
    </row>
    <row r="8" spans="1:34" x14ac:dyDescent="0.25">
      <c r="A8" t="s">
        <v>102</v>
      </c>
      <c r="B8" t="s">
        <v>89</v>
      </c>
      <c r="C8" t="s">
        <v>90</v>
      </c>
      <c r="D8" t="s">
        <v>90</v>
      </c>
      <c r="E8">
        <v>16</v>
      </c>
      <c r="F8" t="s">
        <v>89</v>
      </c>
      <c r="G8" t="s">
        <v>90</v>
      </c>
      <c r="H8" t="s">
        <v>90</v>
      </c>
      <c r="I8">
        <v>17</v>
      </c>
      <c r="J8">
        <v>25.194709036956358</v>
      </c>
      <c r="K8">
        <v>14.275437266140893</v>
      </c>
      <c r="L8">
        <v>40.518415247391815</v>
      </c>
      <c r="M8">
        <v>52</v>
      </c>
      <c r="N8" t="s">
        <v>89</v>
      </c>
      <c r="O8" t="s">
        <v>90</v>
      </c>
      <c r="P8" t="s">
        <v>90</v>
      </c>
      <c r="Q8">
        <v>3</v>
      </c>
      <c r="R8">
        <v>1.6592744998198936</v>
      </c>
      <c r="S8">
        <v>0.63231997224909109</v>
      </c>
      <c r="T8">
        <v>4.2822346720469726</v>
      </c>
      <c r="U8">
        <v>1312</v>
      </c>
      <c r="V8">
        <v>5.4468019117069764</v>
      </c>
      <c r="W8">
        <v>0.7269415085126647</v>
      </c>
      <c r="X8">
        <v>31.185000855622512</v>
      </c>
      <c r="Y8">
        <v>11</v>
      </c>
      <c r="Z8">
        <v>2.4232142985021197</v>
      </c>
      <c r="AA8">
        <v>1.0143379698168316</v>
      </c>
      <c r="AB8">
        <v>5.6767404729734459</v>
      </c>
      <c r="AC8">
        <v>1408</v>
      </c>
      <c r="AD8" t="s">
        <v>89</v>
      </c>
      <c r="AE8" t="s">
        <v>90</v>
      </c>
      <c r="AF8" t="s">
        <v>90</v>
      </c>
      <c r="AG8">
        <v>29</v>
      </c>
    </row>
    <row r="9" spans="1:34" x14ac:dyDescent="0.25">
      <c r="A9" t="s">
        <v>103</v>
      </c>
      <c r="B9" t="s">
        <v>89</v>
      </c>
      <c r="C9" t="s">
        <v>90</v>
      </c>
      <c r="D9" t="s">
        <v>90</v>
      </c>
      <c r="E9">
        <v>16</v>
      </c>
      <c r="F9">
        <v>8.5210378139358198</v>
      </c>
      <c r="G9">
        <v>1.9803405168190087</v>
      </c>
      <c r="H9">
        <v>30.043180172612526</v>
      </c>
      <c r="I9">
        <v>16</v>
      </c>
      <c r="J9">
        <v>71.853639660522916</v>
      </c>
      <c r="K9">
        <v>56.703994070618215</v>
      </c>
      <c r="L9">
        <v>83.266619303958578</v>
      </c>
      <c r="M9">
        <v>52</v>
      </c>
      <c r="N9" t="s">
        <v>89</v>
      </c>
      <c r="O9" t="s">
        <v>90</v>
      </c>
      <c r="P9" t="s">
        <v>90</v>
      </c>
      <c r="Q9">
        <v>3</v>
      </c>
      <c r="R9">
        <v>22.432302835358481</v>
      </c>
      <c r="S9">
        <v>18.201570207905434</v>
      </c>
      <c r="T9">
        <v>27.318000113994845</v>
      </c>
      <c r="U9">
        <v>1312</v>
      </c>
      <c r="V9">
        <v>19.047045104015307</v>
      </c>
      <c r="W9">
        <v>6.3145666876741284</v>
      </c>
      <c r="X9">
        <v>45.095104286620256</v>
      </c>
      <c r="Y9">
        <v>11</v>
      </c>
      <c r="Z9">
        <v>23.596454019098001</v>
      </c>
      <c r="AA9">
        <v>18.452856273706384</v>
      </c>
      <c r="AB9">
        <v>29.652450325938794</v>
      </c>
      <c r="AC9">
        <v>1408</v>
      </c>
      <c r="AD9">
        <v>42.715758652950278</v>
      </c>
      <c r="AE9">
        <v>34.862446608848451</v>
      </c>
      <c r="AF9">
        <v>50.954276641913864</v>
      </c>
      <c r="AG9">
        <v>29</v>
      </c>
    </row>
    <row r="10" spans="1:34" x14ac:dyDescent="0.25">
      <c r="A10" t="s">
        <v>104</v>
      </c>
      <c r="B10" t="s">
        <v>89</v>
      </c>
      <c r="C10" t="s">
        <v>90</v>
      </c>
      <c r="D10" t="s">
        <v>90</v>
      </c>
      <c r="E10">
        <v>16</v>
      </c>
      <c r="F10" t="s">
        <v>89</v>
      </c>
      <c r="G10" t="s">
        <v>90</v>
      </c>
      <c r="H10" t="s">
        <v>90</v>
      </c>
      <c r="I10">
        <v>17</v>
      </c>
      <c r="J10">
        <v>20.992588763400708</v>
      </c>
      <c r="K10">
        <v>13.227200506756699</v>
      </c>
      <c r="L10">
        <v>31.653826093459536</v>
      </c>
      <c r="M10">
        <v>52</v>
      </c>
      <c r="N10" t="s">
        <v>89</v>
      </c>
      <c r="O10" t="s">
        <v>90</v>
      </c>
      <c r="P10" t="s">
        <v>90</v>
      </c>
      <c r="Q10">
        <v>3</v>
      </c>
      <c r="R10">
        <v>0.72228433771246969</v>
      </c>
      <c r="S10">
        <v>0.18947223699745341</v>
      </c>
      <c r="T10">
        <v>2.7126878244787855</v>
      </c>
      <c r="U10">
        <v>1312</v>
      </c>
      <c r="V10" t="s">
        <v>89</v>
      </c>
      <c r="W10" t="s">
        <v>90</v>
      </c>
      <c r="X10" t="s">
        <v>90</v>
      </c>
      <c r="Y10">
        <v>11</v>
      </c>
      <c r="Z10">
        <v>1.3729810632291992</v>
      </c>
      <c r="AA10">
        <v>0.54361703299456698</v>
      </c>
      <c r="AB10">
        <v>3.4240939911787964</v>
      </c>
      <c r="AC10">
        <v>1408</v>
      </c>
      <c r="AD10" t="s">
        <v>89</v>
      </c>
      <c r="AE10" t="s">
        <v>90</v>
      </c>
      <c r="AF10" t="s">
        <v>90</v>
      </c>
      <c r="AG10">
        <v>29</v>
      </c>
    </row>
    <row r="11" spans="1:34" x14ac:dyDescent="0.25">
      <c r="A11" t="s">
        <v>105</v>
      </c>
      <c r="B11" t="s">
        <v>89</v>
      </c>
      <c r="C11" t="s">
        <v>90</v>
      </c>
      <c r="D11" t="s">
        <v>90</v>
      </c>
      <c r="E11">
        <v>16</v>
      </c>
      <c r="F11" t="s">
        <v>89</v>
      </c>
      <c r="G11" t="s">
        <v>90</v>
      </c>
      <c r="H11" t="s">
        <v>90</v>
      </c>
      <c r="I11">
        <v>17</v>
      </c>
      <c r="J11">
        <v>2.0308277712473504</v>
      </c>
      <c r="K11">
        <v>0.74281635590377415</v>
      </c>
      <c r="L11">
        <v>5.4300160816639211</v>
      </c>
      <c r="M11">
        <v>52</v>
      </c>
      <c r="N11" t="s">
        <v>89</v>
      </c>
      <c r="O11" t="s">
        <v>90</v>
      </c>
      <c r="P11" t="s">
        <v>90</v>
      </c>
      <c r="Q11">
        <v>3</v>
      </c>
      <c r="R11">
        <v>7.2005868167564629E-2</v>
      </c>
      <c r="S11">
        <v>1.2232491020673159E-2</v>
      </c>
      <c r="T11">
        <v>0.42262393223137823</v>
      </c>
      <c r="U11">
        <v>1312</v>
      </c>
      <c r="V11" t="s">
        <v>89</v>
      </c>
      <c r="W11" t="s">
        <v>90</v>
      </c>
      <c r="X11" t="s">
        <v>90</v>
      </c>
      <c r="Y11">
        <v>11</v>
      </c>
      <c r="Z11">
        <v>0.13481831878460604</v>
      </c>
      <c r="AA11">
        <v>2.34708214007773E-2</v>
      </c>
      <c r="AB11">
        <v>0.77033725804938513</v>
      </c>
      <c r="AC11">
        <v>1408</v>
      </c>
      <c r="AD11" t="s">
        <v>89</v>
      </c>
      <c r="AE11" t="s">
        <v>90</v>
      </c>
      <c r="AF11" t="s">
        <v>90</v>
      </c>
      <c r="AG11">
        <v>29</v>
      </c>
    </row>
    <row r="12" spans="1:34" x14ac:dyDescent="0.25">
      <c r="A12" t="s">
        <v>52</v>
      </c>
      <c r="B12">
        <v>100</v>
      </c>
      <c r="C12">
        <v>100</v>
      </c>
      <c r="D12">
        <v>100</v>
      </c>
      <c r="E12">
        <v>15</v>
      </c>
      <c r="F12">
        <v>78.600970030351533</v>
      </c>
      <c r="G12">
        <v>43.320409181823152</v>
      </c>
      <c r="H12">
        <v>94.638736654137077</v>
      </c>
      <c r="I12">
        <v>16</v>
      </c>
      <c r="J12">
        <v>98.752521393670662</v>
      </c>
      <c r="K12">
        <v>90.959296656870222</v>
      </c>
      <c r="L12">
        <v>99.839705731561608</v>
      </c>
      <c r="M12">
        <v>52</v>
      </c>
      <c r="N12">
        <v>100</v>
      </c>
      <c r="O12">
        <v>100</v>
      </c>
      <c r="P12">
        <v>100</v>
      </c>
      <c r="Q12">
        <v>2</v>
      </c>
      <c r="R12">
        <v>93.458720173000259</v>
      </c>
      <c r="S12">
        <v>90.497579632827509</v>
      </c>
      <c r="T12">
        <v>95.542561076789426</v>
      </c>
      <c r="U12">
        <v>1312</v>
      </c>
      <c r="V12">
        <v>100</v>
      </c>
      <c r="W12">
        <v>100</v>
      </c>
      <c r="X12">
        <v>100</v>
      </c>
      <c r="Y12">
        <v>11</v>
      </c>
      <c r="Z12">
        <v>93.599507297051161</v>
      </c>
      <c r="AA12">
        <v>90.823105981619449</v>
      </c>
      <c r="AB12">
        <v>95.576836689269697</v>
      </c>
      <c r="AC12">
        <v>1408</v>
      </c>
      <c r="AD12">
        <v>97.540156831794604</v>
      </c>
      <c r="AE12">
        <v>81.207522106604486</v>
      </c>
      <c r="AF12">
        <v>99.725925755297993</v>
      </c>
      <c r="AG12">
        <v>29</v>
      </c>
    </row>
    <row r="13" spans="1:34" x14ac:dyDescent="0.25">
      <c r="A13" t="s">
        <v>53</v>
      </c>
      <c r="B13" t="s">
        <v>89</v>
      </c>
      <c r="C13" t="s">
        <v>90</v>
      </c>
      <c r="D13" t="s">
        <v>90</v>
      </c>
      <c r="E13">
        <v>16</v>
      </c>
      <c r="F13" t="s">
        <v>89</v>
      </c>
      <c r="G13" t="s">
        <v>90</v>
      </c>
      <c r="H13" t="s">
        <v>90</v>
      </c>
      <c r="I13">
        <v>17</v>
      </c>
      <c r="J13">
        <v>20.992588763400708</v>
      </c>
      <c r="K13">
        <v>13.227200506756699</v>
      </c>
      <c r="L13">
        <v>31.653826093459536</v>
      </c>
      <c r="M13">
        <v>52</v>
      </c>
      <c r="N13" t="s">
        <v>89</v>
      </c>
      <c r="O13" t="s">
        <v>90</v>
      </c>
      <c r="P13" t="s">
        <v>90</v>
      </c>
      <c r="Q13">
        <v>3</v>
      </c>
      <c r="R13">
        <v>6.7026426035773978</v>
      </c>
      <c r="S13">
        <v>4.461039415494036</v>
      </c>
      <c r="T13">
        <v>9.9532710841052978</v>
      </c>
      <c r="U13">
        <v>1312</v>
      </c>
      <c r="V13" t="s">
        <v>89</v>
      </c>
      <c r="W13" t="s">
        <v>90</v>
      </c>
      <c r="X13" t="s">
        <v>90</v>
      </c>
      <c r="Y13">
        <v>11</v>
      </c>
      <c r="Z13">
        <v>6.9715653706726037</v>
      </c>
      <c r="AA13">
        <v>4.8830256760406314</v>
      </c>
      <c r="AB13">
        <v>9.8607948721787402</v>
      </c>
      <c r="AC13">
        <v>1408</v>
      </c>
      <c r="AD13" t="s">
        <v>89</v>
      </c>
      <c r="AE13" t="s">
        <v>90</v>
      </c>
      <c r="AF13" t="s">
        <v>90</v>
      </c>
      <c r="AG13">
        <v>29</v>
      </c>
    </row>
    <row r="14" spans="1:34" x14ac:dyDescent="0.25">
      <c r="A14" t="s">
        <v>106</v>
      </c>
      <c r="B14" t="s">
        <v>89</v>
      </c>
      <c r="C14" t="s">
        <v>90</v>
      </c>
      <c r="D14" t="s">
        <v>90</v>
      </c>
      <c r="E14">
        <v>16</v>
      </c>
      <c r="F14" t="s">
        <v>89</v>
      </c>
      <c r="G14" t="s">
        <v>90</v>
      </c>
      <c r="H14" t="s">
        <v>90</v>
      </c>
      <c r="I14">
        <v>17</v>
      </c>
      <c r="J14" t="s">
        <v>89</v>
      </c>
      <c r="K14" t="s">
        <v>90</v>
      </c>
      <c r="L14" t="s">
        <v>90</v>
      </c>
      <c r="M14">
        <v>52</v>
      </c>
      <c r="N14" t="s">
        <v>89</v>
      </c>
      <c r="O14" t="s">
        <v>90</v>
      </c>
      <c r="P14" t="s">
        <v>90</v>
      </c>
      <c r="Q14">
        <v>3</v>
      </c>
      <c r="R14">
        <v>3.1756632950455131E-2</v>
      </c>
      <c r="S14">
        <v>5.0785233091772833E-3</v>
      </c>
      <c r="T14">
        <v>0.19830022586318111</v>
      </c>
      <c r="U14">
        <v>1312</v>
      </c>
      <c r="V14" t="s">
        <v>89</v>
      </c>
      <c r="W14" t="s">
        <v>90</v>
      </c>
      <c r="X14" t="s">
        <v>90</v>
      </c>
      <c r="Y14">
        <v>11</v>
      </c>
      <c r="Z14">
        <v>2.9729353826253493E-2</v>
      </c>
      <c r="AA14">
        <v>4.7371692036202147E-3</v>
      </c>
      <c r="AB14">
        <v>0.18632870380036057</v>
      </c>
      <c r="AC14">
        <v>1408</v>
      </c>
      <c r="AD14" t="s">
        <v>89</v>
      </c>
      <c r="AE14" t="s">
        <v>90</v>
      </c>
      <c r="AF14" t="s">
        <v>90</v>
      </c>
      <c r="AG14">
        <v>29</v>
      </c>
    </row>
    <row r="15" spans="1:34" x14ac:dyDescent="0.25">
      <c r="A15" t="s">
        <v>107</v>
      </c>
      <c r="B15" t="s">
        <v>89</v>
      </c>
      <c r="C15" t="s">
        <v>90</v>
      </c>
      <c r="D15" t="s">
        <v>90</v>
      </c>
      <c r="E15">
        <v>16</v>
      </c>
      <c r="F15" t="s">
        <v>89</v>
      </c>
      <c r="G15" t="s">
        <v>90</v>
      </c>
      <c r="H15" t="s">
        <v>90</v>
      </c>
      <c r="I15">
        <v>17</v>
      </c>
      <c r="J15">
        <v>20.992588763400708</v>
      </c>
      <c r="K15">
        <v>13.227200506756699</v>
      </c>
      <c r="L15">
        <v>31.653826093459536</v>
      </c>
      <c r="M15">
        <v>52</v>
      </c>
      <c r="N15" t="s">
        <v>89</v>
      </c>
      <c r="O15" t="s">
        <v>90</v>
      </c>
      <c r="P15" t="s">
        <v>90</v>
      </c>
      <c r="Q15">
        <v>3</v>
      </c>
      <c r="R15">
        <v>6.6708859706269443</v>
      </c>
      <c r="S15">
        <v>4.436670779343765</v>
      </c>
      <c r="T15">
        <v>9.9134901113837497</v>
      </c>
      <c r="U15">
        <v>1312</v>
      </c>
      <c r="V15" t="s">
        <v>89</v>
      </c>
      <c r="W15" t="s">
        <v>90</v>
      </c>
      <c r="X15" t="s">
        <v>90</v>
      </c>
      <c r="Y15">
        <v>11</v>
      </c>
      <c r="Z15">
        <v>6.9418360168463504</v>
      </c>
      <c r="AA15">
        <v>4.8594664442661255</v>
      </c>
      <c r="AB15">
        <v>9.8243947068724946</v>
      </c>
      <c r="AC15">
        <v>1408</v>
      </c>
      <c r="AD15" t="s">
        <v>89</v>
      </c>
      <c r="AE15" t="s">
        <v>90</v>
      </c>
      <c r="AF15" t="s">
        <v>90</v>
      </c>
      <c r="AG15">
        <v>29</v>
      </c>
    </row>
    <row r="16" spans="1:34" x14ac:dyDescent="0.25">
      <c r="A16" t="s">
        <v>108</v>
      </c>
      <c r="B16">
        <v>84.672553756399523</v>
      </c>
      <c r="C16">
        <v>52.035925831871886</v>
      </c>
      <c r="D16">
        <v>96.567027154288269</v>
      </c>
      <c r="E16">
        <v>15</v>
      </c>
      <c r="F16">
        <v>72.164394961576932</v>
      </c>
      <c r="G16">
        <v>41.651238987561733</v>
      </c>
      <c r="H16">
        <v>90.39902349202606</v>
      </c>
      <c r="I16">
        <v>16</v>
      </c>
      <c r="J16">
        <v>98.752521393670662</v>
      </c>
      <c r="K16">
        <v>90.959296656870222</v>
      </c>
      <c r="L16">
        <v>99.839705731561608</v>
      </c>
      <c r="M16">
        <v>52</v>
      </c>
      <c r="N16">
        <v>100</v>
      </c>
      <c r="O16">
        <v>100</v>
      </c>
      <c r="P16">
        <v>100</v>
      </c>
      <c r="Q16">
        <v>2</v>
      </c>
      <c r="R16">
        <v>92.958385594491759</v>
      </c>
      <c r="S16">
        <v>90.007662231576163</v>
      </c>
      <c r="T16">
        <v>95.085342203247762</v>
      </c>
      <c r="U16">
        <v>1312</v>
      </c>
      <c r="V16">
        <v>100</v>
      </c>
      <c r="W16">
        <v>100</v>
      </c>
      <c r="X16">
        <v>100</v>
      </c>
      <c r="Y16">
        <v>11</v>
      </c>
      <c r="Z16">
        <v>92.865951738647453</v>
      </c>
      <c r="AA16">
        <v>90.128900000901567</v>
      </c>
      <c r="AB16">
        <v>94.887128462660826</v>
      </c>
      <c r="AC16">
        <v>1408</v>
      </c>
      <c r="AD16">
        <v>97.540156831794604</v>
      </c>
      <c r="AE16">
        <v>81.207522106604486</v>
      </c>
      <c r="AF16">
        <v>99.725925755297993</v>
      </c>
      <c r="AG16">
        <v>29</v>
      </c>
    </row>
    <row r="17" spans="1:33" x14ac:dyDescent="0.25">
      <c r="A17" t="s">
        <v>57</v>
      </c>
      <c r="B17">
        <v>85.315182737878729</v>
      </c>
      <c r="C17">
        <v>59.832999955618007</v>
      </c>
      <c r="D17">
        <v>95.773310699816179</v>
      </c>
      <c r="E17">
        <v>15</v>
      </c>
      <c r="F17">
        <v>30.675317931107831</v>
      </c>
      <c r="G17">
        <v>14.586916528138612</v>
      </c>
      <c r="H17">
        <v>53.411914133823892</v>
      </c>
      <c r="I17">
        <v>16</v>
      </c>
      <c r="J17">
        <v>85.816300918562533</v>
      </c>
      <c r="K17">
        <v>74.777123297133514</v>
      </c>
      <c r="L17">
        <v>92.50807825462779</v>
      </c>
      <c r="M17">
        <v>52</v>
      </c>
      <c r="N17" t="s">
        <v>89</v>
      </c>
      <c r="O17" t="s">
        <v>90</v>
      </c>
      <c r="P17" t="s">
        <v>90</v>
      </c>
      <c r="Q17">
        <v>3</v>
      </c>
      <c r="R17">
        <v>78.125474611947254</v>
      </c>
      <c r="S17">
        <v>74.539047468488207</v>
      </c>
      <c r="T17">
        <v>81.333230864962459</v>
      </c>
      <c r="U17">
        <v>1312</v>
      </c>
      <c r="V17">
        <v>59.814251507022078</v>
      </c>
      <c r="W17">
        <v>16.317847188629049</v>
      </c>
      <c r="X17">
        <v>91.910358837162804</v>
      </c>
      <c r="Y17">
        <v>11</v>
      </c>
      <c r="Z17">
        <v>77.774599440586627</v>
      </c>
      <c r="AA17">
        <v>74.212337839774023</v>
      </c>
      <c r="AB17">
        <v>80.970953689630605</v>
      </c>
      <c r="AC17">
        <v>1408</v>
      </c>
      <c r="AD17">
        <v>87.199172370058292</v>
      </c>
      <c r="AE17">
        <v>76.151192648710207</v>
      </c>
      <c r="AF17">
        <v>93.561862108655404</v>
      </c>
      <c r="AG17">
        <v>29</v>
      </c>
    </row>
    <row r="18" spans="1:33" x14ac:dyDescent="0.25">
      <c r="A18" t="s">
        <v>109</v>
      </c>
      <c r="B18">
        <v>14.599114526655438</v>
      </c>
      <c r="C18">
        <v>3.297047974191976</v>
      </c>
      <c r="D18">
        <v>46.153247520586348</v>
      </c>
      <c r="E18">
        <v>15</v>
      </c>
      <c r="F18">
        <v>8.5210378139358198</v>
      </c>
      <c r="G18">
        <v>1.9803405168190087</v>
      </c>
      <c r="H18">
        <v>30.043180172612526</v>
      </c>
      <c r="I18">
        <v>16</v>
      </c>
      <c r="J18">
        <v>81.999219215220805</v>
      </c>
      <c r="K18">
        <v>71.807722050981738</v>
      </c>
      <c r="L18">
        <v>89.067410098268525</v>
      </c>
      <c r="M18">
        <v>52</v>
      </c>
      <c r="N18" t="s">
        <v>89</v>
      </c>
      <c r="O18" t="s">
        <v>90</v>
      </c>
      <c r="P18" t="s">
        <v>90</v>
      </c>
      <c r="Q18">
        <v>3</v>
      </c>
      <c r="R18">
        <v>27.168257234163583</v>
      </c>
      <c r="S18">
        <v>21.954191768882222</v>
      </c>
      <c r="T18">
        <v>33.095534086069613</v>
      </c>
      <c r="U18">
        <v>1312</v>
      </c>
      <c r="V18">
        <v>19.047045104015307</v>
      </c>
      <c r="W18">
        <v>6.3145666876741284</v>
      </c>
      <c r="X18">
        <v>45.095104286620256</v>
      </c>
      <c r="Y18">
        <v>11</v>
      </c>
      <c r="Z18">
        <v>28.551960334273318</v>
      </c>
      <c r="AA18">
        <v>22.443788359114702</v>
      </c>
      <c r="AB18">
        <v>35.560286511377456</v>
      </c>
      <c r="AC18">
        <v>1408</v>
      </c>
      <c r="AD18">
        <v>42.715758652950278</v>
      </c>
      <c r="AE18">
        <v>34.862446608848451</v>
      </c>
      <c r="AF18">
        <v>50.954276641913864</v>
      </c>
      <c r="AG18">
        <v>29</v>
      </c>
    </row>
    <row r="19" spans="1:33" x14ac:dyDescent="0.25">
      <c r="A19" t="s">
        <v>87</v>
      </c>
      <c r="B19">
        <v>31.966862241371395</v>
      </c>
      <c r="C19">
        <v>11.56977731253434</v>
      </c>
      <c r="D19">
        <v>62.790210970283091</v>
      </c>
      <c r="E19">
        <v>15</v>
      </c>
      <c r="F19">
        <v>67.631328067667766</v>
      </c>
      <c r="G19">
        <v>42.16609568659581</v>
      </c>
      <c r="H19">
        <v>85.689285153056019</v>
      </c>
      <c r="I19">
        <v>16</v>
      </c>
      <c r="J19">
        <v>68.92652212924726</v>
      </c>
      <c r="K19">
        <v>58.577613524056126</v>
      </c>
      <c r="L19">
        <v>77.675265557964195</v>
      </c>
      <c r="M19">
        <v>52</v>
      </c>
      <c r="N19" t="s">
        <v>89</v>
      </c>
      <c r="O19" t="s">
        <v>90</v>
      </c>
      <c r="P19" t="s">
        <v>90</v>
      </c>
      <c r="Q19">
        <v>3</v>
      </c>
      <c r="R19">
        <v>43.317962579228201</v>
      </c>
      <c r="S19">
        <v>38.42494805514049</v>
      </c>
      <c r="T19">
        <v>48.344852669172013</v>
      </c>
      <c r="U19">
        <v>1312</v>
      </c>
      <c r="V19">
        <v>27.70663173042157</v>
      </c>
      <c r="W19">
        <v>11.166441346731016</v>
      </c>
      <c r="X19">
        <v>53.885408637039653</v>
      </c>
      <c r="Y19">
        <v>11</v>
      </c>
      <c r="Z19">
        <v>44.160603127781883</v>
      </c>
      <c r="AA19">
        <v>39.61018090691563</v>
      </c>
      <c r="AB19">
        <v>48.811253014163057</v>
      </c>
      <c r="AC19">
        <v>1408</v>
      </c>
      <c r="AD19">
        <v>42.715758652950278</v>
      </c>
      <c r="AE19">
        <v>34.862446608848451</v>
      </c>
      <c r="AF19">
        <v>50.954276641913864</v>
      </c>
      <c r="AG19">
        <v>29</v>
      </c>
    </row>
    <row r="20" spans="1:33" x14ac:dyDescent="0.25">
      <c r="A20" t="s">
        <v>110</v>
      </c>
      <c r="B20" t="s">
        <v>89</v>
      </c>
      <c r="C20" t="s">
        <v>90</v>
      </c>
      <c r="D20" t="s">
        <v>90</v>
      </c>
      <c r="E20">
        <v>16</v>
      </c>
      <c r="F20">
        <v>2.3928831906510211</v>
      </c>
      <c r="G20">
        <v>0.38186792601227354</v>
      </c>
      <c r="H20">
        <v>13.553532235589802</v>
      </c>
      <c r="I20">
        <v>16</v>
      </c>
      <c r="J20">
        <v>10.016649852093243</v>
      </c>
      <c r="K20">
        <v>6.002794458182799</v>
      </c>
      <c r="L20">
        <v>16.250425831369601</v>
      </c>
      <c r="M20">
        <v>52</v>
      </c>
      <c r="N20" t="s">
        <v>89</v>
      </c>
      <c r="O20" t="s">
        <v>90</v>
      </c>
      <c r="P20" t="s">
        <v>90</v>
      </c>
      <c r="Q20">
        <v>3</v>
      </c>
      <c r="R20">
        <v>1.7920049505493234</v>
      </c>
      <c r="S20">
        <v>1.0245427747147615</v>
      </c>
      <c r="T20">
        <v>3.1162554993422655</v>
      </c>
      <c r="U20">
        <v>1312</v>
      </c>
      <c r="V20">
        <v>8.1534412806013528</v>
      </c>
      <c r="W20">
        <v>2.6093724112181382</v>
      </c>
      <c r="X20">
        <v>22.727925121350058</v>
      </c>
      <c r="Y20">
        <v>11</v>
      </c>
      <c r="Z20">
        <v>2.0866740945403155</v>
      </c>
      <c r="AA20">
        <v>1.3519433139969244</v>
      </c>
      <c r="AB20">
        <v>3.2077197368970967</v>
      </c>
      <c r="AC20">
        <v>1408</v>
      </c>
      <c r="AD20" t="s">
        <v>89</v>
      </c>
      <c r="AE20" t="s">
        <v>90</v>
      </c>
      <c r="AF20" t="s">
        <v>90</v>
      </c>
      <c r="AG20">
        <v>29</v>
      </c>
    </row>
    <row r="21" spans="1:33" x14ac:dyDescent="0.25">
      <c r="A21" t="s">
        <v>111</v>
      </c>
      <c r="B21">
        <v>14.090429691173597</v>
      </c>
      <c r="C21">
        <v>3.6268797870663989</v>
      </c>
      <c r="D21">
        <v>41.684362689560878</v>
      </c>
      <c r="E21">
        <v>15</v>
      </c>
      <c r="F21">
        <v>21.631978054706554</v>
      </c>
      <c r="G21">
        <v>7.5514819606364743</v>
      </c>
      <c r="H21">
        <v>48.261240082108827</v>
      </c>
      <c r="I21">
        <v>16</v>
      </c>
      <c r="J21">
        <v>32.329396677322549</v>
      </c>
      <c r="K21">
        <v>19.807343015746344</v>
      </c>
      <c r="L21">
        <v>48.026759184957349</v>
      </c>
      <c r="M21">
        <v>52</v>
      </c>
      <c r="N21" t="s">
        <v>89</v>
      </c>
      <c r="O21" t="s">
        <v>90</v>
      </c>
      <c r="P21" t="s">
        <v>90</v>
      </c>
      <c r="Q21">
        <v>3</v>
      </c>
      <c r="R21">
        <v>27.36503575985504</v>
      </c>
      <c r="S21">
        <v>23.196976624243607</v>
      </c>
      <c r="T21">
        <v>31.9702680378204</v>
      </c>
      <c r="U21">
        <v>1312</v>
      </c>
      <c r="V21">
        <v>8.6595866264062664</v>
      </c>
      <c r="W21">
        <v>1.2562669685551553</v>
      </c>
      <c r="X21">
        <v>41.399623072082456</v>
      </c>
      <c r="Y21">
        <v>11</v>
      </c>
      <c r="Z21">
        <v>27.161222411848069</v>
      </c>
      <c r="AA21">
        <v>23.154069955877578</v>
      </c>
      <c r="AB21">
        <v>31.576905527913556</v>
      </c>
      <c r="AC21">
        <v>1408</v>
      </c>
      <c r="AD21">
        <v>30.413117330451882</v>
      </c>
      <c r="AE21">
        <v>24.353979604047655</v>
      </c>
      <c r="AF21">
        <v>37.237660225502481</v>
      </c>
      <c r="AG21">
        <v>29</v>
      </c>
    </row>
    <row r="22" spans="1:33" x14ac:dyDescent="0.25">
      <c r="A22" t="s">
        <v>112</v>
      </c>
      <c r="B22">
        <v>6.0395901762042934</v>
      </c>
      <c r="C22">
        <v>1.3451991325912647</v>
      </c>
      <c r="D22">
        <v>23.254610741772996</v>
      </c>
      <c r="E22">
        <v>15</v>
      </c>
      <c r="F22">
        <v>30.202723026170286</v>
      </c>
      <c r="G22">
        <v>11.038170368085758</v>
      </c>
      <c r="H22">
        <v>60.145283602697056</v>
      </c>
      <c r="I22">
        <v>16</v>
      </c>
      <c r="J22">
        <v>39.938883481480012</v>
      </c>
      <c r="K22">
        <v>25.908973339805545</v>
      </c>
      <c r="L22">
        <v>55.840232820177917</v>
      </c>
      <c r="M22">
        <v>52</v>
      </c>
      <c r="N22" t="s">
        <v>89</v>
      </c>
      <c r="O22" t="s">
        <v>90</v>
      </c>
      <c r="P22" t="s">
        <v>90</v>
      </c>
      <c r="Q22">
        <v>3</v>
      </c>
      <c r="R22">
        <v>18.073442652385509</v>
      </c>
      <c r="S22">
        <v>14.83011707838669</v>
      </c>
      <c r="T22">
        <v>21.844156710113385</v>
      </c>
      <c r="U22">
        <v>1312</v>
      </c>
      <c r="V22">
        <v>10.893603823413953</v>
      </c>
      <c r="W22">
        <v>1.3514462391014679</v>
      </c>
      <c r="X22">
        <v>52.175566774948457</v>
      </c>
      <c r="Y22">
        <v>11</v>
      </c>
      <c r="Z22">
        <v>18.721327943396005</v>
      </c>
      <c r="AA22">
        <v>15.383717042037501</v>
      </c>
      <c r="AB22">
        <v>22.589742303446375</v>
      </c>
      <c r="AC22">
        <v>1408</v>
      </c>
      <c r="AD22">
        <v>18.16274541185091</v>
      </c>
      <c r="AE22">
        <v>9.7265502091023581</v>
      </c>
      <c r="AF22">
        <v>31.373052494228542</v>
      </c>
      <c r="AG22">
        <v>29</v>
      </c>
    </row>
    <row r="23" spans="1:33" x14ac:dyDescent="0.25">
      <c r="A23" t="s">
        <v>113</v>
      </c>
      <c r="B23">
        <v>2.7958728008910221</v>
      </c>
      <c r="C23">
        <v>0.4400192576635682</v>
      </c>
      <c r="D23">
        <v>15.767358685702677</v>
      </c>
      <c r="E23">
        <v>15</v>
      </c>
      <c r="F23">
        <v>6.9623267092018617</v>
      </c>
      <c r="G23">
        <v>2.0099773823995051</v>
      </c>
      <c r="H23">
        <v>21.446147637859092</v>
      </c>
      <c r="I23">
        <v>16</v>
      </c>
      <c r="J23" t="s">
        <v>89</v>
      </c>
      <c r="K23" t="s">
        <v>90</v>
      </c>
      <c r="L23" t="s">
        <v>90</v>
      </c>
      <c r="M23">
        <v>52</v>
      </c>
      <c r="N23" t="s">
        <v>89</v>
      </c>
      <c r="O23" t="s">
        <v>90</v>
      </c>
      <c r="P23" t="s">
        <v>90</v>
      </c>
      <c r="Q23">
        <v>3</v>
      </c>
      <c r="R23">
        <v>1.8539744166449064</v>
      </c>
      <c r="S23">
        <v>1.1467225310948008</v>
      </c>
      <c r="T23">
        <v>2.9842620581287083</v>
      </c>
      <c r="U23">
        <v>1312</v>
      </c>
      <c r="V23" t="s">
        <v>89</v>
      </c>
      <c r="W23" t="s">
        <v>90</v>
      </c>
      <c r="X23" t="s">
        <v>90</v>
      </c>
      <c r="Y23">
        <v>11</v>
      </c>
      <c r="Z23">
        <v>1.8476584681681796</v>
      </c>
      <c r="AA23">
        <v>1.1296481604622595</v>
      </c>
      <c r="AB23">
        <v>3.008154697603874</v>
      </c>
      <c r="AC23">
        <v>1408</v>
      </c>
      <c r="AD23" t="s">
        <v>89</v>
      </c>
      <c r="AE23" t="s">
        <v>90</v>
      </c>
      <c r="AF23" t="s">
        <v>90</v>
      </c>
      <c r="AG23">
        <v>29</v>
      </c>
    </row>
    <row r="24" spans="1:33" x14ac:dyDescent="0.25">
      <c r="A24" t="s">
        <v>114</v>
      </c>
      <c r="B24">
        <v>2.07574772266282</v>
      </c>
      <c r="C24">
        <v>0.2929028070868096</v>
      </c>
      <c r="D24">
        <v>13.266544023886162</v>
      </c>
      <c r="E24">
        <v>15</v>
      </c>
      <c r="F24">
        <v>15.267041660386482</v>
      </c>
      <c r="G24">
        <v>4.2604585605998873</v>
      </c>
      <c r="H24">
        <v>42.180648713708685</v>
      </c>
      <c r="I24">
        <v>16</v>
      </c>
      <c r="J24">
        <v>9.4548031152589562</v>
      </c>
      <c r="K24">
        <v>2.3575673036956823</v>
      </c>
      <c r="L24">
        <v>31.110237331080448</v>
      </c>
      <c r="M24">
        <v>52</v>
      </c>
      <c r="N24" t="s">
        <v>89</v>
      </c>
      <c r="O24" t="s">
        <v>90</v>
      </c>
      <c r="P24" t="s">
        <v>90</v>
      </c>
      <c r="Q24">
        <v>3</v>
      </c>
      <c r="R24">
        <v>2.8638187477903809</v>
      </c>
      <c r="S24">
        <v>1.6581985774286077</v>
      </c>
      <c r="T24">
        <v>4.9023080908351329</v>
      </c>
      <c r="U24">
        <v>1312</v>
      </c>
      <c r="V24" t="s">
        <v>89</v>
      </c>
      <c r="W24" t="s">
        <v>90</v>
      </c>
      <c r="X24" t="s">
        <v>90</v>
      </c>
      <c r="Y24">
        <v>11</v>
      </c>
      <c r="Z24">
        <v>3.1890887551061149</v>
      </c>
      <c r="AA24">
        <v>1.8859914530570503</v>
      </c>
      <c r="AB24">
        <v>5.3435061036577052</v>
      </c>
      <c r="AC24">
        <v>1408</v>
      </c>
      <c r="AD24" t="s">
        <v>89</v>
      </c>
      <c r="AE24" t="s">
        <v>90</v>
      </c>
      <c r="AF24" t="s">
        <v>90</v>
      </c>
      <c r="AG24">
        <v>29</v>
      </c>
    </row>
    <row r="25" spans="1:33" x14ac:dyDescent="0.25">
      <c r="A25" t="s">
        <v>115</v>
      </c>
      <c r="B25" t="s">
        <v>89</v>
      </c>
      <c r="C25" t="s">
        <v>90</v>
      </c>
      <c r="D25" t="s">
        <v>90</v>
      </c>
      <c r="E25">
        <v>16</v>
      </c>
      <c r="F25" t="s">
        <v>89</v>
      </c>
      <c r="G25" t="s">
        <v>90</v>
      </c>
      <c r="H25" t="s">
        <v>90</v>
      </c>
      <c r="I25">
        <v>17</v>
      </c>
      <c r="J25" t="s">
        <v>89</v>
      </c>
      <c r="K25" t="s">
        <v>90</v>
      </c>
      <c r="L25" t="s">
        <v>90</v>
      </c>
      <c r="M25">
        <v>52</v>
      </c>
      <c r="N25" t="s">
        <v>89</v>
      </c>
      <c r="O25" t="s">
        <v>90</v>
      </c>
      <c r="P25" t="s">
        <v>90</v>
      </c>
      <c r="Q25">
        <v>3</v>
      </c>
      <c r="R25" t="s">
        <v>89</v>
      </c>
      <c r="S25" t="s">
        <v>90</v>
      </c>
      <c r="T25" t="s">
        <v>90</v>
      </c>
      <c r="U25">
        <v>1323</v>
      </c>
      <c r="V25" t="s">
        <v>89</v>
      </c>
      <c r="W25" t="s">
        <v>90</v>
      </c>
      <c r="X25" t="s">
        <v>90</v>
      </c>
      <c r="Y25">
        <v>11</v>
      </c>
      <c r="Z25" t="s">
        <v>89</v>
      </c>
      <c r="AA25" t="s">
        <v>90</v>
      </c>
      <c r="AB25" t="s">
        <v>90</v>
      </c>
      <c r="AC25">
        <v>1422</v>
      </c>
      <c r="AD25" t="s">
        <v>89</v>
      </c>
      <c r="AE25" t="s">
        <v>90</v>
      </c>
      <c r="AF25" t="s">
        <v>90</v>
      </c>
      <c r="AG25">
        <v>29</v>
      </c>
    </row>
    <row r="26" spans="1:33" x14ac:dyDescent="0.25">
      <c r="A26" t="s">
        <v>116</v>
      </c>
      <c r="B26">
        <v>48.792374435663618</v>
      </c>
      <c r="C26">
        <v>19.996254361227685</v>
      </c>
      <c r="D26">
        <v>78.413020216840721</v>
      </c>
      <c r="E26">
        <v>15</v>
      </c>
      <c r="F26">
        <v>49.409954826640224</v>
      </c>
      <c r="G26">
        <v>23.147621039246847</v>
      </c>
      <c r="H26">
        <v>76.001989888014407</v>
      </c>
      <c r="I26">
        <v>16</v>
      </c>
      <c r="J26">
        <v>31.561335166772832</v>
      </c>
      <c r="K26">
        <v>23.732246972859912</v>
      </c>
      <c r="L26">
        <v>40.598344193654725</v>
      </c>
      <c r="M26">
        <v>52</v>
      </c>
      <c r="N26" t="s">
        <v>89</v>
      </c>
      <c r="O26" t="s">
        <v>90</v>
      </c>
      <c r="P26" t="s">
        <v>90</v>
      </c>
      <c r="Q26">
        <v>3</v>
      </c>
      <c r="R26">
        <v>3.441100807053187</v>
      </c>
      <c r="S26">
        <v>2.2151140411954682</v>
      </c>
      <c r="T26">
        <v>5.3087893333678471</v>
      </c>
      <c r="U26">
        <v>1312</v>
      </c>
      <c r="V26">
        <v>8.1534412806013528</v>
      </c>
      <c r="W26">
        <v>2.6093724112181382</v>
      </c>
      <c r="X26">
        <v>22.727925121350058</v>
      </c>
      <c r="Y26">
        <v>11</v>
      </c>
      <c r="Z26">
        <v>5.4815215957194763</v>
      </c>
      <c r="AA26">
        <v>4.1635555092160912</v>
      </c>
      <c r="AB26">
        <v>7.1854076392101742</v>
      </c>
      <c r="AC26">
        <v>1408</v>
      </c>
      <c r="AD26">
        <v>13.506428204652382</v>
      </c>
      <c r="AE26">
        <v>11.25890730076871</v>
      </c>
      <c r="AF26">
        <v>16.121098383243346</v>
      </c>
      <c r="AG26">
        <v>29</v>
      </c>
    </row>
    <row r="27" spans="1:33" x14ac:dyDescent="0.25">
      <c r="A27" t="s">
        <v>88</v>
      </c>
      <c r="B27">
        <v>48.792374435663618</v>
      </c>
      <c r="C27">
        <v>19.996254361227685</v>
      </c>
      <c r="D27">
        <v>78.413020216840721</v>
      </c>
      <c r="E27">
        <v>15</v>
      </c>
      <c r="F27">
        <v>49.409954826640224</v>
      </c>
      <c r="G27">
        <v>23.147621039246847</v>
      </c>
      <c r="H27">
        <v>76.001989888014407</v>
      </c>
      <c r="I27">
        <v>16</v>
      </c>
      <c r="J27">
        <v>31.561335166772832</v>
      </c>
      <c r="K27">
        <v>23.732246972859912</v>
      </c>
      <c r="L27">
        <v>40.598344193654725</v>
      </c>
      <c r="M27">
        <v>52</v>
      </c>
      <c r="N27" t="s">
        <v>89</v>
      </c>
      <c r="O27" t="s">
        <v>90</v>
      </c>
      <c r="P27" t="s">
        <v>90</v>
      </c>
      <c r="Q27">
        <v>3</v>
      </c>
      <c r="R27">
        <v>3.441100807053187</v>
      </c>
      <c r="S27">
        <v>2.2151140411954682</v>
      </c>
      <c r="T27">
        <v>5.3087893333678471</v>
      </c>
      <c r="U27">
        <v>1312</v>
      </c>
      <c r="V27">
        <v>8.1534412806013528</v>
      </c>
      <c r="W27">
        <v>2.6093724112181382</v>
      </c>
      <c r="X27">
        <v>22.727925121350061</v>
      </c>
      <c r="Y27">
        <v>11</v>
      </c>
      <c r="Z27">
        <v>5.4815215957194763</v>
      </c>
      <c r="AA27">
        <v>4.1635555092160912</v>
      </c>
      <c r="AB27">
        <v>7.1854076392101742</v>
      </c>
      <c r="AC27">
        <v>1408</v>
      </c>
      <c r="AD27">
        <v>13.506428204652382</v>
      </c>
      <c r="AE27">
        <v>11.25890730076871</v>
      </c>
      <c r="AF27">
        <v>16.12109838324335</v>
      </c>
      <c r="AG27">
        <v>29</v>
      </c>
    </row>
    <row r="28" spans="1:33" x14ac:dyDescent="0.25">
      <c r="A28" t="s">
        <v>117</v>
      </c>
      <c r="B28" t="s">
        <v>89</v>
      </c>
      <c r="C28" t="s">
        <v>90</v>
      </c>
      <c r="D28" t="s">
        <v>90</v>
      </c>
      <c r="E28">
        <v>16</v>
      </c>
      <c r="F28" t="s">
        <v>89</v>
      </c>
      <c r="G28" t="s">
        <v>90</v>
      </c>
      <c r="H28" t="s">
        <v>90</v>
      </c>
      <c r="I28">
        <v>17</v>
      </c>
      <c r="J28" t="s">
        <v>89</v>
      </c>
      <c r="K28" t="s">
        <v>90</v>
      </c>
      <c r="L28" t="s">
        <v>90</v>
      </c>
      <c r="M28">
        <v>52</v>
      </c>
      <c r="N28" t="s">
        <v>89</v>
      </c>
      <c r="O28" t="s">
        <v>90</v>
      </c>
      <c r="P28" t="s">
        <v>90</v>
      </c>
      <c r="Q28">
        <v>3</v>
      </c>
      <c r="R28" t="s">
        <v>89</v>
      </c>
      <c r="S28" t="s">
        <v>90</v>
      </c>
      <c r="T28" t="s">
        <v>90</v>
      </c>
      <c r="U28">
        <v>1323</v>
      </c>
      <c r="V28" t="s">
        <v>89</v>
      </c>
      <c r="W28" t="s">
        <v>90</v>
      </c>
      <c r="X28" t="s">
        <v>90</v>
      </c>
      <c r="Y28">
        <v>11</v>
      </c>
      <c r="Z28" t="s">
        <v>89</v>
      </c>
      <c r="AA28" t="s">
        <v>90</v>
      </c>
      <c r="AB28" t="s">
        <v>90</v>
      </c>
      <c r="AC28">
        <v>1422</v>
      </c>
      <c r="AD28" t="s">
        <v>89</v>
      </c>
      <c r="AE28" t="s">
        <v>90</v>
      </c>
      <c r="AF28" t="s">
        <v>90</v>
      </c>
      <c r="AG28">
        <v>29</v>
      </c>
    </row>
    <row r="29" spans="1:33" x14ac:dyDescent="0.25">
      <c r="A29" t="s">
        <v>118</v>
      </c>
      <c r="B29">
        <v>7.006601748726192</v>
      </c>
      <c r="C29">
        <v>1.7147780778867354</v>
      </c>
      <c r="D29">
        <v>24.549943573390916</v>
      </c>
      <c r="E29">
        <v>15</v>
      </c>
      <c r="F29">
        <v>6.1281546232847992</v>
      </c>
      <c r="G29">
        <v>0.91991878044174569</v>
      </c>
      <c r="H29">
        <v>31.460544608590656</v>
      </c>
      <c r="I29">
        <v>16</v>
      </c>
      <c r="J29">
        <v>11.49419018804517</v>
      </c>
      <c r="K29">
        <v>5.0368331716527974</v>
      </c>
      <c r="L29">
        <v>24.126778795593083</v>
      </c>
      <c r="M29">
        <v>52</v>
      </c>
      <c r="N29" t="s">
        <v>89</v>
      </c>
      <c r="O29" t="s">
        <v>90</v>
      </c>
      <c r="P29" t="s">
        <v>90</v>
      </c>
      <c r="Q29">
        <v>3</v>
      </c>
      <c r="R29">
        <v>0.39527431037622207</v>
      </c>
      <c r="S29">
        <v>0.12727719021028519</v>
      </c>
      <c r="T29">
        <v>1.220673908004017</v>
      </c>
      <c r="U29">
        <v>1312</v>
      </c>
      <c r="V29">
        <v>8.1534412806013528</v>
      </c>
      <c r="W29">
        <v>2.6093724112181382</v>
      </c>
      <c r="X29">
        <v>22.727925121350061</v>
      </c>
      <c r="Y29">
        <v>11</v>
      </c>
      <c r="Z29">
        <v>0.958086645459724</v>
      </c>
      <c r="AA29">
        <v>0.3833078009925811</v>
      </c>
      <c r="AB29">
        <v>2.3742175788341893</v>
      </c>
      <c r="AC29">
        <v>1408</v>
      </c>
      <c r="AD29">
        <v>3.682195012148997</v>
      </c>
      <c r="AE29">
        <v>2.2462062305001371</v>
      </c>
      <c r="AF29">
        <v>5.980044970063104</v>
      </c>
      <c r="AG29">
        <v>29</v>
      </c>
    </row>
    <row r="30" spans="1:33" x14ac:dyDescent="0.25">
      <c r="A30" t="s">
        <v>119</v>
      </c>
      <c r="B30">
        <v>41.78577268693742</v>
      </c>
      <c r="C30">
        <v>15.935195724871171</v>
      </c>
      <c r="D30">
        <v>73.104088713040852</v>
      </c>
      <c r="E30">
        <v>15</v>
      </c>
      <c r="F30">
        <v>40.888917012704404</v>
      </c>
      <c r="G30">
        <v>16.654880751813764</v>
      </c>
      <c r="H30">
        <v>70.540445742209812</v>
      </c>
      <c r="I30">
        <v>16</v>
      </c>
      <c r="J30">
        <v>29.530507395525479</v>
      </c>
      <c r="K30">
        <v>21.041618232661357</v>
      </c>
      <c r="L30">
        <v>39.721247920357264</v>
      </c>
      <c r="M30">
        <v>52</v>
      </c>
      <c r="N30" t="s">
        <v>89</v>
      </c>
      <c r="O30" t="s">
        <v>90</v>
      </c>
      <c r="P30" t="s">
        <v>90</v>
      </c>
      <c r="Q30">
        <v>3</v>
      </c>
      <c r="R30">
        <v>2.0845669644566338</v>
      </c>
      <c r="S30">
        <v>1.2098869874290208</v>
      </c>
      <c r="T30">
        <v>3.5687480283478838</v>
      </c>
      <c r="U30">
        <v>1312</v>
      </c>
      <c r="V30" t="s">
        <v>89</v>
      </c>
      <c r="W30" t="s">
        <v>90</v>
      </c>
      <c r="X30" t="s">
        <v>90</v>
      </c>
      <c r="Y30">
        <v>11</v>
      </c>
      <c r="Z30">
        <v>3.9113356668075618</v>
      </c>
      <c r="AA30">
        <v>2.8656328276824445</v>
      </c>
      <c r="AB30">
        <v>5.3177371123290555</v>
      </c>
      <c r="AC30">
        <v>1408</v>
      </c>
      <c r="AD30">
        <v>9.8242331925033852</v>
      </c>
      <c r="AE30">
        <v>7.5023805235901149</v>
      </c>
      <c r="AF30">
        <v>12.765488491001198</v>
      </c>
      <c r="AG30">
        <v>29</v>
      </c>
    </row>
    <row r="31" spans="1:33" x14ac:dyDescent="0.25">
      <c r="A31" t="s">
        <v>120</v>
      </c>
      <c r="B31">
        <v>30.599787032501098</v>
      </c>
      <c r="C31">
        <v>9.9611776823899643</v>
      </c>
      <c r="D31">
        <v>63.732020228895337</v>
      </c>
      <c r="E31">
        <v>15</v>
      </c>
      <c r="F31">
        <v>30.187485184891582</v>
      </c>
      <c r="G31">
        <v>11.049491827199244</v>
      </c>
      <c r="H31">
        <v>60.082984424823849</v>
      </c>
      <c r="I31">
        <v>16</v>
      </c>
      <c r="J31">
        <v>22.473104826270081</v>
      </c>
      <c r="K31">
        <v>14.224725488740042</v>
      </c>
      <c r="L31">
        <v>33.629205705853906</v>
      </c>
      <c r="M31">
        <v>52</v>
      </c>
      <c r="N31" t="s">
        <v>89</v>
      </c>
      <c r="O31" t="s">
        <v>90</v>
      </c>
      <c r="P31" t="s">
        <v>90</v>
      </c>
      <c r="Q31">
        <v>3</v>
      </c>
      <c r="R31">
        <v>1.660729529455941</v>
      </c>
      <c r="S31">
        <v>0.92171392393060048</v>
      </c>
      <c r="T31">
        <v>2.9744874056310389</v>
      </c>
      <c r="U31">
        <v>1312</v>
      </c>
      <c r="V31" t="s">
        <v>89</v>
      </c>
      <c r="W31" t="s">
        <v>90</v>
      </c>
      <c r="X31" t="s">
        <v>90</v>
      </c>
      <c r="Y31">
        <v>11</v>
      </c>
      <c r="Z31">
        <v>3.0207405498436146</v>
      </c>
      <c r="AA31">
        <v>1.9447926546875782</v>
      </c>
      <c r="AB31">
        <v>4.6636402931223842</v>
      </c>
      <c r="AC31">
        <v>1408</v>
      </c>
      <c r="AD31">
        <v>9.8242331925033852</v>
      </c>
      <c r="AE31">
        <v>7.5023805235901149</v>
      </c>
      <c r="AF31">
        <v>12.765488491001198</v>
      </c>
      <c r="AG31">
        <v>29</v>
      </c>
    </row>
    <row r="32" spans="1:33" x14ac:dyDescent="0.25">
      <c r="A32" t="s">
        <v>121</v>
      </c>
      <c r="B32">
        <v>21.631089185532741</v>
      </c>
      <c r="C32">
        <v>6.7686907101400893</v>
      </c>
      <c r="D32">
        <v>51.204379775966657</v>
      </c>
      <c r="E32">
        <v>15</v>
      </c>
      <c r="F32">
        <v>22.957741074382419</v>
      </c>
      <c r="G32">
        <v>5.7801540988720141</v>
      </c>
      <c r="H32">
        <v>59.141129819202618</v>
      </c>
      <c r="I32">
        <v>16</v>
      </c>
      <c r="J32">
        <v>21.270436423003737</v>
      </c>
      <c r="K32">
        <v>13.877248338009943</v>
      </c>
      <c r="L32">
        <v>31.176551749143837</v>
      </c>
      <c r="M32">
        <v>52</v>
      </c>
      <c r="N32" t="s">
        <v>89</v>
      </c>
      <c r="O32" t="s">
        <v>90</v>
      </c>
      <c r="P32" t="s">
        <v>90</v>
      </c>
      <c r="Q32">
        <v>3</v>
      </c>
      <c r="R32">
        <v>0.45532257198140264</v>
      </c>
      <c r="S32">
        <v>0.19582855550187123</v>
      </c>
      <c r="T32">
        <v>1.055039275262631</v>
      </c>
      <c r="U32">
        <v>1312</v>
      </c>
      <c r="V32">
        <v>8.1534412806013528</v>
      </c>
      <c r="W32">
        <v>2.6093724112181382</v>
      </c>
      <c r="X32">
        <v>22.727925121350061</v>
      </c>
      <c r="Y32">
        <v>11</v>
      </c>
      <c r="Z32">
        <v>1.7093736436412137</v>
      </c>
      <c r="AA32">
        <v>1.0414499941032047</v>
      </c>
      <c r="AB32">
        <v>2.7935708643623509</v>
      </c>
      <c r="AC32">
        <v>1408</v>
      </c>
      <c r="AD32">
        <v>3.682195012148997</v>
      </c>
      <c r="AE32">
        <v>2.2462062305001362</v>
      </c>
      <c r="AF32">
        <v>5.9800449700631058</v>
      </c>
      <c r="AG32">
        <v>29</v>
      </c>
    </row>
  </sheetData>
  <conditionalFormatting sqref="A1:XFD1048576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2"/>
  <sheetViews>
    <sheetView topLeftCell="B1" workbookViewId="0">
      <selection activeCell="O28" sqref="O28"/>
    </sheetView>
  </sheetViews>
  <sheetFormatPr defaultColWidth="8.85546875" defaultRowHeight="15" x14ac:dyDescent="0.25"/>
  <cols>
    <col min="1" max="1" width="20.85546875" customWidth="1"/>
  </cols>
  <sheetData>
    <row r="1" spans="1:37" x14ac:dyDescent="0.25">
      <c r="A1" t="s">
        <v>125</v>
      </c>
      <c r="C1" t="s">
        <v>92</v>
      </c>
    </row>
    <row r="2" spans="1:37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100</v>
      </c>
      <c r="V2" t="s">
        <v>78</v>
      </c>
      <c r="Z2" t="s">
        <v>79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84</v>
      </c>
      <c r="B4">
        <v>99.393831888550736</v>
      </c>
      <c r="C4">
        <v>95.188033805834579</v>
      </c>
      <c r="D4">
        <v>99.926479630742008</v>
      </c>
      <c r="E4">
        <v>10</v>
      </c>
      <c r="F4">
        <v>89.120983503694688</v>
      </c>
      <c r="G4">
        <v>80.349146654093829</v>
      </c>
      <c r="H4">
        <v>94.257075030281726</v>
      </c>
      <c r="I4">
        <v>98</v>
      </c>
      <c r="J4">
        <v>98.348935353020678</v>
      </c>
      <c r="K4">
        <v>92.752842619912386</v>
      </c>
      <c r="L4">
        <v>99.640594534906327</v>
      </c>
      <c r="M4">
        <v>130</v>
      </c>
      <c r="N4">
        <v>0.44788933869414838</v>
      </c>
      <c r="O4">
        <v>4.8523470219546935E-2</v>
      </c>
      <c r="P4">
        <v>4.0025570611267929</v>
      </c>
      <c r="Q4">
        <v>68</v>
      </c>
      <c r="R4">
        <v>92.985101029069966</v>
      </c>
      <c r="S4">
        <v>86.696030556063633</v>
      </c>
      <c r="T4">
        <v>96.423827588405317</v>
      </c>
      <c r="U4">
        <v>1357</v>
      </c>
      <c r="V4">
        <v>46.20060355961958</v>
      </c>
      <c r="W4">
        <v>23.436834941479283</v>
      </c>
      <c r="X4">
        <v>70.667058991817328</v>
      </c>
      <c r="Y4">
        <v>53</v>
      </c>
      <c r="Z4">
        <v>84.921822640743088</v>
      </c>
      <c r="AA4">
        <v>80.009832876147243</v>
      </c>
      <c r="AB4">
        <v>88.795855170956855</v>
      </c>
      <c r="AC4">
        <v>1716</v>
      </c>
      <c r="AD4">
        <v>99.151756272913232</v>
      </c>
      <c r="AE4">
        <v>93.807963895281858</v>
      </c>
      <c r="AF4">
        <v>99.889244462588991</v>
      </c>
      <c r="AG4">
        <v>20</v>
      </c>
      <c r="AH4">
        <v>99.151756272913232</v>
      </c>
      <c r="AI4">
        <v>93.807963895281858</v>
      </c>
      <c r="AJ4">
        <v>99.889244462588991</v>
      </c>
      <c r="AK4">
        <v>20</v>
      </c>
    </row>
    <row r="5" spans="1:37" x14ac:dyDescent="0.25">
      <c r="A5" t="s">
        <v>85</v>
      </c>
      <c r="B5">
        <v>71.888794600584873</v>
      </c>
      <c r="C5">
        <v>23.500939771741439</v>
      </c>
      <c r="D5">
        <v>95.513275512276479</v>
      </c>
      <c r="E5">
        <v>10</v>
      </c>
      <c r="F5">
        <v>80.952189892409336</v>
      </c>
      <c r="G5">
        <v>68.804231487946481</v>
      </c>
      <c r="H5">
        <v>89.117797429531905</v>
      </c>
      <c r="I5">
        <v>98</v>
      </c>
      <c r="J5">
        <v>98.348935353020678</v>
      </c>
      <c r="K5">
        <v>92.752842619912386</v>
      </c>
      <c r="L5">
        <v>99.640594534906327</v>
      </c>
      <c r="M5">
        <v>130</v>
      </c>
      <c r="N5">
        <v>0.44788933869414838</v>
      </c>
      <c r="O5">
        <v>4.8523470219546935E-2</v>
      </c>
      <c r="P5">
        <v>4.0025570611267929</v>
      </c>
      <c r="Q5">
        <v>68</v>
      </c>
      <c r="R5">
        <v>76.308882603972123</v>
      </c>
      <c r="S5">
        <v>65.477431726825301</v>
      </c>
      <c r="T5">
        <v>84.544146741230009</v>
      </c>
      <c r="U5">
        <v>1357</v>
      </c>
      <c r="V5">
        <v>41.086428520380259</v>
      </c>
      <c r="W5">
        <v>20.454588583807993</v>
      </c>
      <c r="X5">
        <v>65.415046771456701</v>
      </c>
      <c r="Y5">
        <v>53</v>
      </c>
      <c r="Z5">
        <v>70.965099385784285</v>
      </c>
      <c r="AA5">
        <v>63.431985541780875</v>
      </c>
      <c r="AB5">
        <v>77.496901483787411</v>
      </c>
      <c r="AC5">
        <v>1716</v>
      </c>
      <c r="AD5">
        <v>99.151756272913232</v>
      </c>
      <c r="AE5">
        <v>93.807963895281858</v>
      </c>
      <c r="AF5">
        <v>99.889244462588991</v>
      </c>
      <c r="AG5">
        <v>20</v>
      </c>
      <c r="AH5">
        <v>99.151756272913232</v>
      </c>
      <c r="AI5">
        <v>93.807963895281858</v>
      </c>
      <c r="AJ5">
        <v>99.889244462588991</v>
      </c>
      <c r="AK5">
        <v>20</v>
      </c>
    </row>
    <row r="6" spans="1:37" x14ac:dyDescent="0.25">
      <c r="A6" t="s">
        <v>86</v>
      </c>
      <c r="B6">
        <v>71.888794600584873</v>
      </c>
      <c r="C6">
        <v>23.500939771741439</v>
      </c>
      <c r="D6">
        <v>95.513275512276479</v>
      </c>
      <c r="E6">
        <v>10</v>
      </c>
      <c r="F6">
        <v>80.420432298342448</v>
      </c>
      <c r="G6">
        <v>68.149469081860076</v>
      </c>
      <c r="H6">
        <v>88.74459553437913</v>
      </c>
      <c r="I6">
        <v>98</v>
      </c>
      <c r="J6">
        <v>98.161710729119562</v>
      </c>
      <c r="K6">
        <v>92.660421161980352</v>
      </c>
      <c r="L6">
        <v>99.559193522342866</v>
      </c>
      <c r="M6">
        <v>130</v>
      </c>
      <c r="N6">
        <v>0.44788933869414838</v>
      </c>
      <c r="O6">
        <v>4.8523470219546935E-2</v>
      </c>
      <c r="P6">
        <v>4.0025570611267929</v>
      </c>
      <c r="Q6">
        <v>68</v>
      </c>
      <c r="R6">
        <v>75.088497878600108</v>
      </c>
      <c r="S6">
        <v>65.087302405841399</v>
      </c>
      <c r="T6">
        <v>82.974154133853659</v>
      </c>
      <c r="U6">
        <v>1357</v>
      </c>
      <c r="V6">
        <v>41.086428520380259</v>
      </c>
      <c r="W6">
        <v>20.454588583807993</v>
      </c>
      <c r="X6">
        <v>65.415046771456701</v>
      </c>
      <c r="Y6">
        <v>53</v>
      </c>
      <c r="Z6">
        <v>69.976290159172635</v>
      </c>
      <c r="AA6">
        <v>62.770325282206919</v>
      </c>
      <c r="AB6">
        <v>76.31381228548139</v>
      </c>
      <c r="AC6">
        <v>1716</v>
      </c>
      <c r="AD6">
        <v>99.151756272913232</v>
      </c>
      <c r="AE6">
        <v>93.807963895281858</v>
      </c>
      <c r="AF6">
        <v>99.889244462588991</v>
      </c>
      <c r="AG6">
        <v>20</v>
      </c>
      <c r="AH6">
        <v>99.151756272913232</v>
      </c>
      <c r="AI6">
        <v>93.807963895281858</v>
      </c>
      <c r="AJ6">
        <v>99.889244462588991</v>
      </c>
      <c r="AK6">
        <v>20</v>
      </c>
    </row>
    <row r="7" spans="1:37" x14ac:dyDescent="0.25">
      <c r="A7" t="s">
        <v>101</v>
      </c>
      <c r="B7">
        <v>7.03600819525448</v>
      </c>
      <c r="C7">
        <v>1.1290387963671644</v>
      </c>
      <c r="D7">
        <v>33.405675319928363</v>
      </c>
      <c r="E7">
        <v>10</v>
      </c>
      <c r="F7">
        <v>8.7754947038736741</v>
      </c>
      <c r="G7">
        <v>4.1912639424079581</v>
      </c>
      <c r="H7">
        <v>17.460016857036045</v>
      </c>
      <c r="I7">
        <v>98</v>
      </c>
      <c r="J7">
        <v>62.907027530429403</v>
      </c>
      <c r="K7">
        <v>34.704886031625563</v>
      </c>
      <c r="L7">
        <v>84.402645499640784</v>
      </c>
      <c r="M7">
        <v>130</v>
      </c>
      <c r="N7" t="s">
        <v>89</v>
      </c>
      <c r="O7" t="s">
        <v>90</v>
      </c>
      <c r="P7" t="s">
        <v>90</v>
      </c>
      <c r="Q7">
        <v>68</v>
      </c>
      <c r="R7">
        <v>2.5029272106930511</v>
      </c>
      <c r="S7">
        <v>1.3312274397789325</v>
      </c>
      <c r="T7">
        <v>4.6572384826773829</v>
      </c>
      <c r="U7">
        <v>1357</v>
      </c>
      <c r="V7">
        <v>2.7266237737550316</v>
      </c>
      <c r="W7">
        <v>0.47734233862101688</v>
      </c>
      <c r="X7">
        <v>14.075712907544549</v>
      </c>
      <c r="Y7">
        <v>53</v>
      </c>
      <c r="Z7">
        <v>5.484222393765279</v>
      </c>
      <c r="AA7">
        <v>3.4618990801359764</v>
      </c>
      <c r="AB7">
        <v>8.5828860447359929</v>
      </c>
      <c r="AC7">
        <v>1716</v>
      </c>
      <c r="AD7">
        <v>2.0838367489728093</v>
      </c>
      <c r="AE7">
        <v>0.26580712584800276</v>
      </c>
      <c r="AF7">
        <v>14.525544197747692</v>
      </c>
      <c r="AG7">
        <v>20</v>
      </c>
      <c r="AH7">
        <v>99.151756272913232</v>
      </c>
      <c r="AI7">
        <v>93.807963895281858</v>
      </c>
      <c r="AJ7">
        <v>99.889244462588991</v>
      </c>
      <c r="AK7">
        <v>20</v>
      </c>
    </row>
    <row r="8" spans="1:37" x14ac:dyDescent="0.25">
      <c r="A8" t="s">
        <v>102</v>
      </c>
      <c r="B8">
        <v>5.9088855792631119</v>
      </c>
      <c r="C8">
        <v>0.73862593359989925</v>
      </c>
      <c r="D8">
        <v>34.640199505907383</v>
      </c>
      <c r="E8">
        <v>10</v>
      </c>
      <c r="F8">
        <v>0.3113967928010587</v>
      </c>
      <c r="G8">
        <v>4.4019414150884194E-2</v>
      </c>
      <c r="H8">
        <v>2.1676260740103626</v>
      </c>
      <c r="I8">
        <v>98</v>
      </c>
      <c r="J8">
        <v>20.428269281068541</v>
      </c>
      <c r="K8">
        <v>12.380956975242814</v>
      </c>
      <c r="L8">
        <v>31.80734552998592</v>
      </c>
      <c r="M8">
        <v>130</v>
      </c>
      <c r="N8" t="s">
        <v>89</v>
      </c>
      <c r="O8" t="s">
        <v>90</v>
      </c>
      <c r="P8" t="s">
        <v>90</v>
      </c>
      <c r="Q8">
        <v>68</v>
      </c>
      <c r="R8">
        <v>2.868484194730609</v>
      </c>
      <c r="S8">
        <v>0.8460858015863868</v>
      </c>
      <c r="T8">
        <v>9.2729290385258203</v>
      </c>
      <c r="U8">
        <v>1357</v>
      </c>
      <c r="V8">
        <v>2.3566626187821753</v>
      </c>
      <c r="W8">
        <v>0.32794840692598148</v>
      </c>
      <c r="X8">
        <v>15.041298633243038</v>
      </c>
      <c r="Y8">
        <v>53</v>
      </c>
      <c r="Z8">
        <v>3.4673371335240066</v>
      </c>
      <c r="AA8">
        <v>1.2637947492876975</v>
      </c>
      <c r="AB8">
        <v>9.1566496309820131</v>
      </c>
      <c r="AC8">
        <v>1716</v>
      </c>
      <c r="AD8" t="s">
        <v>89</v>
      </c>
      <c r="AE8" t="s">
        <v>90</v>
      </c>
      <c r="AF8" t="s">
        <v>90</v>
      </c>
      <c r="AG8">
        <v>20</v>
      </c>
      <c r="AH8">
        <v>83.870827071426788</v>
      </c>
      <c r="AI8">
        <v>59.470753486348961</v>
      </c>
      <c r="AJ8">
        <v>94.852615988735081</v>
      </c>
      <c r="AK8">
        <v>20</v>
      </c>
    </row>
    <row r="9" spans="1:37" x14ac:dyDescent="0.25">
      <c r="A9" t="s">
        <v>103</v>
      </c>
      <c r="B9">
        <v>7.03600819525448</v>
      </c>
      <c r="C9">
        <v>1.1290387963671644</v>
      </c>
      <c r="D9">
        <v>33.405675319928363</v>
      </c>
      <c r="E9">
        <v>10</v>
      </c>
      <c r="F9">
        <v>11.850588659763901</v>
      </c>
      <c r="G9">
        <v>5.6591038660150295</v>
      </c>
      <c r="H9">
        <v>23.153532313612594</v>
      </c>
      <c r="I9">
        <v>98</v>
      </c>
      <c r="J9">
        <v>73.055922930041689</v>
      </c>
      <c r="K9">
        <v>65.742551830671545</v>
      </c>
      <c r="L9">
        <v>79.299616326240368</v>
      </c>
      <c r="M9">
        <v>130</v>
      </c>
      <c r="N9" t="s">
        <v>89</v>
      </c>
      <c r="O9" t="s">
        <v>90</v>
      </c>
      <c r="P9" t="s">
        <v>90</v>
      </c>
      <c r="Q9">
        <v>68</v>
      </c>
      <c r="R9">
        <v>15.197762919855709</v>
      </c>
      <c r="S9">
        <v>10.946940269824626</v>
      </c>
      <c r="T9">
        <v>20.715261047577233</v>
      </c>
      <c r="U9">
        <v>1357</v>
      </c>
      <c r="V9">
        <v>10.864839548175954</v>
      </c>
      <c r="W9">
        <v>4.1482094770106919</v>
      </c>
      <c r="X9">
        <v>25.557090994225369</v>
      </c>
      <c r="Y9">
        <v>53</v>
      </c>
      <c r="Z9">
        <v>16.735383697000074</v>
      </c>
      <c r="AA9">
        <v>12.418131932582385</v>
      </c>
      <c r="AB9">
        <v>22.17356207136481</v>
      </c>
      <c r="AC9">
        <v>1716</v>
      </c>
      <c r="AD9">
        <v>43.726144438534554</v>
      </c>
      <c r="AE9">
        <v>15.304417993927807</v>
      </c>
      <c r="AF9">
        <v>76.965322819574851</v>
      </c>
      <c r="AG9">
        <v>20</v>
      </c>
      <c r="AH9">
        <v>93.283626206123515</v>
      </c>
      <c r="AI9">
        <v>70.956828634183708</v>
      </c>
      <c r="AJ9">
        <v>98.7493286879603</v>
      </c>
      <c r="AK9">
        <v>20</v>
      </c>
    </row>
    <row r="10" spans="1:37" x14ac:dyDescent="0.25">
      <c r="A10" t="s">
        <v>104</v>
      </c>
      <c r="B10" t="s">
        <v>89</v>
      </c>
      <c r="C10" t="s">
        <v>90</v>
      </c>
      <c r="D10" t="s">
        <v>90</v>
      </c>
      <c r="E10">
        <v>10</v>
      </c>
      <c r="F10" t="s">
        <v>89</v>
      </c>
      <c r="G10" t="s">
        <v>90</v>
      </c>
      <c r="H10" t="s">
        <v>90</v>
      </c>
      <c r="I10">
        <v>98</v>
      </c>
      <c r="J10">
        <v>3.0930311293474677</v>
      </c>
      <c r="K10">
        <v>1.0291404515012006</v>
      </c>
      <c r="L10">
        <v>8.922795653538202</v>
      </c>
      <c r="M10">
        <v>130</v>
      </c>
      <c r="N10" t="s">
        <v>89</v>
      </c>
      <c r="O10" t="s">
        <v>90</v>
      </c>
      <c r="P10" t="s">
        <v>90</v>
      </c>
      <c r="Q10">
        <v>68</v>
      </c>
      <c r="R10">
        <v>0.10248522324156097</v>
      </c>
      <c r="S10">
        <v>2.8406615865434789E-2</v>
      </c>
      <c r="T10">
        <v>0.36903248537881805</v>
      </c>
      <c r="U10">
        <v>1357</v>
      </c>
      <c r="V10" t="s">
        <v>89</v>
      </c>
      <c r="W10" t="s">
        <v>90</v>
      </c>
      <c r="X10" t="s">
        <v>90</v>
      </c>
      <c r="Y10">
        <v>53</v>
      </c>
      <c r="Z10">
        <v>0.22867149704892226</v>
      </c>
      <c r="AA10">
        <v>9.9164936788500052E-2</v>
      </c>
      <c r="AB10">
        <v>0.52641868123305136</v>
      </c>
      <c r="AC10">
        <v>1716</v>
      </c>
      <c r="AD10" t="s">
        <v>89</v>
      </c>
      <c r="AE10" t="s">
        <v>90</v>
      </c>
      <c r="AF10" t="s">
        <v>90</v>
      </c>
      <c r="AG10">
        <v>20</v>
      </c>
    </row>
    <row r="11" spans="1:37" x14ac:dyDescent="0.25">
      <c r="A11" t="s">
        <v>105</v>
      </c>
      <c r="B11">
        <v>5.9088855792631119</v>
      </c>
      <c r="C11">
        <v>0.73862593359989925</v>
      </c>
      <c r="D11">
        <v>34.640199505907383</v>
      </c>
      <c r="E11">
        <v>10</v>
      </c>
      <c r="F11" t="s">
        <v>89</v>
      </c>
      <c r="G11" t="s">
        <v>90</v>
      </c>
      <c r="H11" t="s">
        <v>90</v>
      </c>
      <c r="I11">
        <v>98</v>
      </c>
      <c r="J11" t="s">
        <v>89</v>
      </c>
      <c r="K11" t="s">
        <v>90</v>
      </c>
      <c r="L11" t="s">
        <v>90</v>
      </c>
      <c r="M11">
        <v>130</v>
      </c>
      <c r="N11" t="s">
        <v>89</v>
      </c>
      <c r="O11" t="s">
        <v>90</v>
      </c>
      <c r="P11" t="s">
        <v>90</v>
      </c>
      <c r="Q11">
        <v>68</v>
      </c>
      <c r="R11">
        <v>9.6965559181544064E-2</v>
      </c>
      <c r="S11">
        <v>1.7870611439757614E-2</v>
      </c>
      <c r="T11">
        <v>0.5242973213044636</v>
      </c>
      <c r="U11">
        <v>1357</v>
      </c>
      <c r="V11" t="s">
        <v>89</v>
      </c>
      <c r="W11" t="s">
        <v>90</v>
      </c>
      <c r="X11" t="s">
        <v>90</v>
      </c>
      <c r="Y11">
        <v>53</v>
      </c>
      <c r="Z11">
        <v>0.1059286090843697</v>
      </c>
      <c r="AA11">
        <v>2.7625647118645714E-2</v>
      </c>
      <c r="AB11">
        <v>0.40527609711010643</v>
      </c>
      <c r="AC11">
        <v>1716</v>
      </c>
      <c r="AD11" t="s">
        <v>89</v>
      </c>
      <c r="AE11" t="s">
        <v>90</v>
      </c>
      <c r="AF11" t="s">
        <v>90</v>
      </c>
      <c r="AG11">
        <v>20</v>
      </c>
    </row>
    <row r="12" spans="1:37" x14ac:dyDescent="0.25">
      <c r="A12" t="s">
        <v>52</v>
      </c>
      <c r="B12">
        <v>71.888794600584873</v>
      </c>
      <c r="C12">
        <v>23.500939771741439</v>
      </c>
      <c r="D12">
        <v>95.513275512276479</v>
      </c>
      <c r="E12">
        <v>10</v>
      </c>
      <c r="F12">
        <v>78.9119372718515</v>
      </c>
      <c r="G12">
        <v>67.462996275768646</v>
      </c>
      <c r="H12">
        <v>87.102471252477997</v>
      </c>
      <c r="I12">
        <v>98</v>
      </c>
      <c r="J12">
        <v>98.286006602724498</v>
      </c>
      <c r="K12">
        <v>92.779652510711301</v>
      </c>
      <c r="L12">
        <v>99.610743624760374</v>
      </c>
      <c r="M12">
        <v>130</v>
      </c>
      <c r="N12">
        <v>0.44788933869414838</v>
      </c>
      <c r="O12">
        <v>4.8523470219546935E-2</v>
      </c>
      <c r="P12">
        <v>4.0025570611267929</v>
      </c>
      <c r="Q12">
        <v>68</v>
      </c>
      <c r="R12">
        <v>77.932916797410613</v>
      </c>
      <c r="S12">
        <v>65.553411882521544</v>
      </c>
      <c r="T12">
        <v>86.761887088812841</v>
      </c>
      <c r="U12">
        <v>1357</v>
      </c>
      <c r="V12">
        <v>36.679971945061602</v>
      </c>
      <c r="W12">
        <v>19.063279120308049</v>
      </c>
      <c r="X12">
        <v>58.757804918361892</v>
      </c>
      <c r="Y12">
        <v>53</v>
      </c>
      <c r="Z12">
        <v>71.838376471163997</v>
      </c>
      <c r="AA12">
        <v>63.238921934312444</v>
      </c>
      <c r="AB12">
        <v>79.091290085369522</v>
      </c>
      <c r="AC12">
        <v>1716</v>
      </c>
      <c r="AD12">
        <v>99.151756272913232</v>
      </c>
      <c r="AE12">
        <v>93.807963895281858</v>
      </c>
      <c r="AF12">
        <v>99.889244462588991</v>
      </c>
      <c r="AG12">
        <v>20</v>
      </c>
    </row>
    <row r="13" spans="1:37" x14ac:dyDescent="0.25">
      <c r="A13" t="s">
        <v>53</v>
      </c>
      <c r="B13">
        <v>44.411361645662758</v>
      </c>
      <c r="C13">
        <v>15.109499097047371</v>
      </c>
      <c r="D13">
        <v>78.195088001008088</v>
      </c>
      <c r="E13">
        <v>10</v>
      </c>
      <c r="F13">
        <v>17.16363244882875</v>
      </c>
      <c r="G13">
        <v>8.9626545914901019</v>
      </c>
      <c r="H13">
        <v>30.365659180057431</v>
      </c>
      <c r="I13">
        <v>98</v>
      </c>
      <c r="J13">
        <v>40.18306526802715</v>
      </c>
      <c r="K13">
        <v>29.538883372543612</v>
      </c>
      <c r="L13">
        <v>51.840847914366606</v>
      </c>
      <c r="M13">
        <v>130</v>
      </c>
      <c r="N13" t="s">
        <v>89</v>
      </c>
      <c r="O13" t="s">
        <v>90</v>
      </c>
      <c r="P13" t="s">
        <v>90</v>
      </c>
      <c r="Q13">
        <v>68</v>
      </c>
      <c r="R13">
        <v>20.13056523096428</v>
      </c>
      <c r="S13">
        <v>17.467555198185959</v>
      </c>
      <c r="T13">
        <v>23.086000368972389</v>
      </c>
      <c r="U13">
        <v>1357</v>
      </c>
      <c r="V13">
        <v>3.9136276529864946</v>
      </c>
      <c r="W13">
        <v>1.153641321347876</v>
      </c>
      <c r="X13">
        <v>12.445284438764475</v>
      </c>
      <c r="Y13">
        <v>53</v>
      </c>
      <c r="Z13">
        <v>18.852427659898662</v>
      </c>
      <c r="AA13">
        <v>16.773602275708264</v>
      </c>
      <c r="AB13">
        <v>21.123500431138364</v>
      </c>
      <c r="AC13">
        <v>1716</v>
      </c>
      <c r="AD13">
        <v>8.1111331403297715</v>
      </c>
      <c r="AE13">
        <v>1.8235239183313181</v>
      </c>
      <c r="AF13">
        <v>29.552720685088403</v>
      </c>
      <c r="AG13">
        <v>20</v>
      </c>
    </row>
    <row r="14" spans="1:37" x14ac:dyDescent="0.25">
      <c r="A14" t="s">
        <v>106</v>
      </c>
      <c r="B14">
        <v>12.193081404066261</v>
      </c>
      <c r="C14">
        <v>2.1184078335300538</v>
      </c>
      <c r="D14">
        <v>47.116964320467709</v>
      </c>
      <c r="E14">
        <v>10</v>
      </c>
      <c r="F14">
        <v>4.4925880854041083</v>
      </c>
      <c r="G14">
        <v>1.7045655296559004</v>
      </c>
      <c r="H14">
        <v>11.315792685262405</v>
      </c>
      <c r="I14">
        <v>98</v>
      </c>
      <c r="J14">
        <v>6.2489007142087525</v>
      </c>
      <c r="K14">
        <v>1.5222151271518964</v>
      </c>
      <c r="L14">
        <v>22.325261269986971</v>
      </c>
      <c r="M14">
        <v>130</v>
      </c>
      <c r="N14" t="s">
        <v>89</v>
      </c>
      <c r="O14" t="s">
        <v>90</v>
      </c>
      <c r="P14" t="s">
        <v>90</v>
      </c>
      <c r="Q14">
        <v>68</v>
      </c>
      <c r="R14">
        <v>7.5775300574172855</v>
      </c>
      <c r="S14">
        <v>5.4667800238266882</v>
      </c>
      <c r="T14">
        <v>10.413476259335557</v>
      </c>
      <c r="U14">
        <v>1357</v>
      </c>
      <c r="V14">
        <v>3.5436664980136383</v>
      </c>
      <c r="W14">
        <v>0.94788737661435896</v>
      </c>
      <c r="X14">
        <v>12.360875197255988</v>
      </c>
      <c r="Y14">
        <v>53</v>
      </c>
      <c r="Z14">
        <v>6.7576069223159658</v>
      </c>
      <c r="AA14">
        <v>5.1423122693961636</v>
      </c>
      <c r="AB14">
        <v>8.8330473060195125</v>
      </c>
      <c r="AC14">
        <v>1716</v>
      </c>
      <c r="AD14">
        <v>7.3225292271885136</v>
      </c>
      <c r="AE14">
        <v>1.4656951982782758</v>
      </c>
      <c r="AF14">
        <v>29.561562571511509</v>
      </c>
      <c r="AG14">
        <v>20</v>
      </c>
    </row>
    <row r="15" spans="1:37" x14ac:dyDescent="0.25">
      <c r="A15" t="s">
        <v>107</v>
      </c>
      <c r="B15">
        <v>32.218280241596496</v>
      </c>
      <c r="C15">
        <v>6.7997943087164723</v>
      </c>
      <c r="D15">
        <v>75.590172990203399</v>
      </c>
      <c r="E15">
        <v>10</v>
      </c>
      <c r="F15">
        <v>12.671044363424642</v>
      </c>
      <c r="G15">
        <v>6.2549706246346783</v>
      </c>
      <c r="H15">
        <v>23.984615540163706</v>
      </c>
      <c r="I15">
        <v>98</v>
      </c>
      <c r="J15">
        <v>35.521886796393822</v>
      </c>
      <c r="K15">
        <v>26.305648411380233</v>
      </c>
      <c r="L15">
        <v>45.953590463998992</v>
      </c>
      <c r="M15">
        <v>130</v>
      </c>
      <c r="N15" t="s">
        <v>89</v>
      </c>
      <c r="O15" t="s">
        <v>90</v>
      </c>
      <c r="P15" t="s">
        <v>90</v>
      </c>
      <c r="Q15">
        <v>68</v>
      </c>
      <c r="R15">
        <v>14.193490926371666</v>
      </c>
      <c r="S15">
        <v>11.411438564996018</v>
      </c>
      <c r="T15">
        <v>17.51966011248528</v>
      </c>
      <c r="U15">
        <v>1357</v>
      </c>
      <c r="V15">
        <v>0.82848903079585712</v>
      </c>
      <c r="W15">
        <v>0.23312294799781122</v>
      </c>
      <c r="X15">
        <v>2.9001442606226977</v>
      </c>
      <c r="Y15">
        <v>53</v>
      </c>
      <c r="Z15">
        <v>13.503554192840717</v>
      </c>
      <c r="AA15">
        <v>11.100394296123946</v>
      </c>
      <c r="AB15">
        <v>16.331405471255962</v>
      </c>
      <c r="AC15">
        <v>1716</v>
      </c>
      <c r="AD15">
        <v>0.788603913141258</v>
      </c>
      <c r="AE15">
        <v>0.1012364073415005</v>
      </c>
      <c r="AF15">
        <v>5.8688306258148675</v>
      </c>
      <c r="AG15">
        <v>20</v>
      </c>
    </row>
    <row r="16" spans="1:37" x14ac:dyDescent="0.25">
      <c r="A16" t="s">
        <v>108</v>
      </c>
      <c r="B16">
        <v>47.502631792452341</v>
      </c>
      <c r="C16">
        <v>13.702608255600953</v>
      </c>
      <c r="D16">
        <v>83.7569949256456</v>
      </c>
      <c r="E16">
        <v>10</v>
      </c>
      <c r="F16">
        <v>68.967278134853075</v>
      </c>
      <c r="G16">
        <v>56.059000400403491</v>
      </c>
      <c r="H16">
        <v>79.472132003314073</v>
      </c>
      <c r="I16">
        <v>98</v>
      </c>
      <c r="J16">
        <v>98.286006602724498</v>
      </c>
      <c r="K16">
        <v>92.779652510711301</v>
      </c>
      <c r="L16">
        <v>99.610743624760374</v>
      </c>
      <c r="M16">
        <v>130</v>
      </c>
      <c r="N16">
        <v>0.44788933869414838</v>
      </c>
      <c r="O16">
        <v>4.8523470219546935E-2</v>
      </c>
      <c r="P16">
        <v>4.0025570611267929</v>
      </c>
      <c r="Q16">
        <v>68</v>
      </c>
      <c r="R16">
        <v>59.550595662189153</v>
      </c>
      <c r="S16">
        <v>47.61059633884085</v>
      </c>
      <c r="T16">
        <v>70.457874195560919</v>
      </c>
      <c r="U16">
        <v>1357</v>
      </c>
      <c r="V16">
        <v>23.726853789319591</v>
      </c>
      <c r="W16">
        <v>12.092436094646446</v>
      </c>
      <c r="X16">
        <v>41.296510043641405</v>
      </c>
      <c r="Y16">
        <v>53</v>
      </c>
      <c r="Z16">
        <v>55.877087168036397</v>
      </c>
      <c r="AA16">
        <v>46.271710688177933</v>
      </c>
      <c r="AB16">
        <v>65.061856323593688</v>
      </c>
      <c r="AC16">
        <v>1716</v>
      </c>
      <c r="AD16">
        <v>99.151756272913232</v>
      </c>
      <c r="AE16">
        <v>93.807963895281858</v>
      </c>
      <c r="AF16">
        <v>99.889244462588991</v>
      </c>
      <c r="AG16">
        <v>20</v>
      </c>
    </row>
    <row r="17" spans="1:33" x14ac:dyDescent="0.25">
      <c r="A17" t="s">
        <v>57</v>
      </c>
      <c r="B17">
        <v>28.616039022033469</v>
      </c>
      <c r="C17">
        <v>9.832286534805645</v>
      </c>
      <c r="D17">
        <v>59.575014498191116</v>
      </c>
      <c r="E17">
        <v>10</v>
      </c>
      <c r="F17">
        <v>38.012021544185991</v>
      </c>
      <c r="G17">
        <v>22.010381701782148</v>
      </c>
      <c r="H17">
        <v>57.125796716424915</v>
      </c>
      <c r="I17">
        <v>98</v>
      </c>
      <c r="J17">
        <v>95.358432877492461</v>
      </c>
      <c r="K17">
        <v>87.932738645290172</v>
      </c>
      <c r="L17">
        <v>98.30285452862347</v>
      </c>
      <c r="M17">
        <v>130</v>
      </c>
      <c r="N17" t="s">
        <v>89</v>
      </c>
      <c r="O17" t="s">
        <v>90</v>
      </c>
      <c r="P17" t="s">
        <v>90</v>
      </c>
      <c r="Q17">
        <v>68</v>
      </c>
      <c r="R17">
        <v>46.973467964306138</v>
      </c>
      <c r="S17">
        <v>38.450080000974729</v>
      </c>
      <c r="T17">
        <v>55.677134420158858</v>
      </c>
      <c r="U17">
        <v>1357</v>
      </c>
      <c r="V17">
        <v>27.20610146619828</v>
      </c>
      <c r="W17">
        <v>12.0744749586314</v>
      </c>
      <c r="X17">
        <v>50.425356881694981</v>
      </c>
      <c r="Y17">
        <v>53</v>
      </c>
      <c r="Z17">
        <v>45.067508137551314</v>
      </c>
      <c r="AA17">
        <v>37.564079168894501</v>
      </c>
      <c r="AB17">
        <v>52.802200199798243</v>
      </c>
      <c r="AC17">
        <v>1716</v>
      </c>
      <c r="AD17">
        <v>62.149241039077864</v>
      </c>
      <c r="AE17">
        <v>28.068199733828376</v>
      </c>
      <c r="AF17">
        <v>87.35652374055644</v>
      </c>
      <c r="AG17">
        <v>20</v>
      </c>
    </row>
    <row r="18" spans="1:33" x14ac:dyDescent="0.25">
      <c r="A18" t="s">
        <v>109</v>
      </c>
      <c r="B18">
        <v>7.03600819525448</v>
      </c>
      <c r="C18">
        <v>1.1290387963671644</v>
      </c>
      <c r="D18">
        <v>33.405675319928363</v>
      </c>
      <c r="E18">
        <v>10</v>
      </c>
      <c r="F18">
        <v>16.798345537585188</v>
      </c>
      <c r="G18">
        <v>8.9495577010827283</v>
      </c>
      <c r="H18">
        <v>29.314377223914896</v>
      </c>
      <c r="I18">
        <v>98</v>
      </c>
      <c r="J18">
        <v>90.104826761610838</v>
      </c>
      <c r="K18">
        <v>78.267595102052994</v>
      </c>
      <c r="L18">
        <v>95.83744375226982</v>
      </c>
      <c r="M18">
        <v>130</v>
      </c>
      <c r="N18" t="s">
        <v>89</v>
      </c>
      <c r="O18" t="s">
        <v>90</v>
      </c>
      <c r="P18" t="s">
        <v>90</v>
      </c>
      <c r="Q18">
        <v>68</v>
      </c>
      <c r="R18">
        <v>15.871212932204331</v>
      </c>
      <c r="S18">
        <v>11.526143497864588</v>
      </c>
      <c r="T18">
        <v>21.45701559471534</v>
      </c>
      <c r="U18">
        <v>1357</v>
      </c>
      <c r="V18">
        <v>10.864839548175954</v>
      </c>
      <c r="W18">
        <v>4.1482094770106919</v>
      </c>
      <c r="X18">
        <v>25.557090994225369</v>
      </c>
      <c r="Y18">
        <v>53</v>
      </c>
      <c r="Z18">
        <v>18.223648142647509</v>
      </c>
      <c r="AA18">
        <v>13.310686963522961</v>
      </c>
      <c r="AB18">
        <v>24.438767653980399</v>
      </c>
      <c r="AC18">
        <v>1716</v>
      </c>
      <c r="AD18">
        <v>43.726144438534554</v>
      </c>
      <c r="AE18">
        <v>15.304417993927807</v>
      </c>
      <c r="AF18">
        <v>76.965322819574851</v>
      </c>
      <c r="AG18">
        <v>20</v>
      </c>
    </row>
    <row r="19" spans="1:33" x14ac:dyDescent="0.25">
      <c r="A19" t="s">
        <v>87</v>
      </c>
      <c r="B19">
        <v>25.673971164360847</v>
      </c>
      <c r="C19">
        <v>8.4457133320399222</v>
      </c>
      <c r="D19">
        <v>56.397393771948437</v>
      </c>
      <c r="E19">
        <v>10</v>
      </c>
      <c r="F19">
        <v>44.22684590029413</v>
      </c>
      <c r="G19">
        <v>26.50948749034384</v>
      </c>
      <c r="H19">
        <v>63.546450214627058</v>
      </c>
      <c r="I19">
        <v>98</v>
      </c>
      <c r="J19">
        <v>65.077477772086937</v>
      </c>
      <c r="K19">
        <v>58.082011275309341</v>
      </c>
      <c r="L19">
        <v>71.478778923802139</v>
      </c>
      <c r="M19">
        <v>130</v>
      </c>
      <c r="N19">
        <v>0.44788933869414838</v>
      </c>
      <c r="O19">
        <v>4.8523470219546935E-2</v>
      </c>
      <c r="P19">
        <v>4.0025570611267929</v>
      </c>
      <c r="Q19">
        <v>68</v>
      </c>
      <c r="R19">
        <v>57.717781145860435</v>
      </c>
      <c r="S19">
        <v>53.098571577192018</v>
      </c>
      <c r="T19">
        <v>62.205866226576887</v>
      </c>
      <c r="U19">
        <v>1357</v>
      </c>
      <c r="V19">
        <v>29.572092529521665</v>
      </c>
      <c r="W19">
        <v>14.276357326558356</v>
      </c>
      <c r="X19">
        <v>51.424784861332718</v>
      </c>
      <c r="Y19">
        <v>53</v>
      </c>
      <c r="Z19">
        <v>52.487346548264313</v>
      </c>
      <c r="AA19">
        <v>48.627628541556639</v>
      </c>
      <c r="AB19">
        <v>56.317574027968057</v>
      </c>
      <c r="AC19">
        <v>1716</v>
      </c>
      <c r="AD19">
        <v>83.870827071426788</v>
      </c>
      <c r="AE19">
        <v>59.470753486348961</v>
      </c>
      <c r="AF19">
        <v>94.852615988735081</v>
      </c>
      <c r="AG19">
        <v>20</v>
      </c>
    </row>
    <row r="20" spans="1:33" x14ac:dyDescent="0.25">
      <c r="A20" t="s">
        <v>110</v>
      </c>
      <c r="B20">
        <v>24.546848548369478</v>
      </c>
      <c r="C20">
        <v>7.8199927675987615</v>
      </c>
      <c r="D20">
        <v>55.507627764950421</v>
      </c>
      <c r="E20">
        <v>10</v>
      </c>
      <c r="F20">
        <v>3.246125542169906</v>
      </c>
      <c r="G20">
        <v>0.90019509807328923</v>
      </c>
      <c r="H20">
        <v>11.025439281262789</v>
      </c>
      <c r="I20">
        <v>98</v>
      </c>
      <c r="J20">
        <v>24.181004443577688</v>
      </c>
      <c r="K20">
        <v>16.0141632757468</v>
      </c>
      <c r="L20">
        <v>34.787607189095091</v>
      </c>
      <c r="M20">
        <v>130</v>
      </c>
      <c r="N20" t="s">
        <v>89</v>
      </c>
      <c r="O20" t="s">
        <v>90</v>
      </c>
      <c r="P20" t="s">
        <v>90</v>
      </c>
      <c r="Q20">
        <v>68</v>
      </c>
      <c r="R20">
        <v>2.5128993494829315</v>
      </c>
      <c r="S20">
        <v>1.5035222958731822</v>
      </c>
      <c r="T20">
        <v>4.1712160393512461</v>
      </c>
      <c r="U20">
        <v>1357</v>
      </c>
      <c r="V20">
        <v>3.4442350342131132</v>
      </c>
      <c r="W20">
        <v>0.47746139365012608</v>
      </c>
      <c r="X20">
        <v>20.962593293052439</v>
      </c>
      <c r="Y20">
        <v>53</v>
      </c>
      <c r="Z20">
        <v>3.6281440523436723</v>
      </c>
      <c r="AA20">
        <v>2.2570748371234921</v>
      </c>
      <c r="AB20">
        <v>5.7827999068562033</v>
      </c>
      <c r="AC20">
        <v>1716</v>
      </c>
      <c r="AD20">
        <v>13.785016474317558</v>
      </c>
      <c r="AE20">
        <v>2.9339709445012225</v>
      </c>
      <c r="AF20">
        <v>45.822540883421865</v>
      </c>
      <c r="AG20">
        <v>20</v>
      </c>
    </row>
    <row r="21" spans="1:33" x14ac:dyDescent="0.25">
      <c r="A21" t="s">
        <v>111</v>
      </c>
      <c r="B21">
        <v>1.1271226159913681</v>
      </c>
      <c r="C21">
        <v>0.13708109241590363</v>
      </c>
      <c r="D21">
        <v>8.6483103421733727</v>
      </c>
      <c r="E21">
        <v>10</v>
      </c>
      <c r="F21">
        <v>2.9152357535470559</v>
      </c>
      <c r="G21">
        <v>1.0971364914269608</v>
      </c>
      <c r="H21">
        <v>7.5171723562621722</v>
      </c>
      <c r="I21">
        <v>98</v>
      </c>
      <c r="J21">
        <v>20.380741984159251</v>
      </c>
      <c r="K21">
        <v>8.0915831169604839</v>
      </c>
      <c r="L21">
        <v>42.669144651705004</v>
      </c>
      <c r="M21">
        <v>130</v>
      </c>
      <c r="N21" t="s">
        <v>89</v>
      </c>
      <c r="O21" t="s">
        <v>90</v>
      </c>
      <c r="P21" t="s">
        <v>90</v>
      </c>
      <c r="Q21">
        <v>68</v>
      </c>
      <c r="R21">
        <v>40.416377041905008</v>
      </c>
      <c r="S21">
        <v>34.779799951229798</v>
      </c>
      <c r="T21">
        <v>46.317707066523589</v>
      </c>
      <c r="U21">
        <v>1357</v>
      </c>
      <c r="V21">
        <v>18.037723454129132</v>
      </c>
      <c r="W21">
        <v>6.9431793427825985</v>
      </c>
      <c r="X21">
        <v>39.36161320645941</v>
      </c>
      <c r="Y21">
        <v>53</v>
      </c>
      <c r="Z21">
        <v>34.435729110731607</v>
      </c>
      <c r="AA21">
        <v>29.073512469841184</v>
      </c>
      <c r="AB21">
        <v>40.226028401345573</v>
      </c>
      <c r="AC21">
        <v>1716</v>
      </c>
      <c r="AD21">
        <v>54.796996498091978</v>
      </c>
      <c r="AE21">
        <v>23.014012863070043</v>
      </c>
      <c r="AF21">
        <v>83.096246509743935</v>
      </c>
      <c r="AG21">
        <v>20</v>
      </c>
    </row>
    <row r="22" spans="1:33" x14ac:dyDescent="0.25">
      <c r="A22" t="s">
        <v>112</v>
      </c>
      <c r="B22">
        <v>19.229089599320741</v>
      </c>
      <c r="C22">
        <v>5.3782100815716722</v>
      </c>
      <c r="D22">
        <v>49.928670958239742</v>
      </c>
      <c r="E22">
        <v>10</v>
      </c>
      <c r="F22">
        <v>37.880953119387115</v>
      </c>
      <c r="G22">
        <v>20.861906646118271</v>
      </c>
      <c r="H22">
        <v>58.517666088682873</v>
      </c>
      <c r="I22">
        <v>98</v>
      </c>
      <c r="J22">
        <v>38.941939074828838</v>
      </c>
      <c r="K22">
        <v>30.685241718500933</v>
      </c>
      <c r="L22">
        <v>47.885491001067457</v>
      </c>
      <c r="M22">
        <v>130</v>
      </c>
      <c r="N22">
        <v>0.44788933869414838</v>
      </c>
      <c r="O22">
        <v>4.8523470219546935E-2</v>
      </c>
      <c r="P22">
        <v>4.0025570611267929</v>
      </c>
      <c r="Q22">
        <v>68</v>
      </c>
      <c r="R22">
        <v>28.558370373179226</v>
      </c>
      <c r="S22">
        <v>24.77380901848526</v>
      </c>
      <c r="T22">
        <v>32.669995198842805</v>
      </c>
      <c r="U22">
        <v>1357</v>
      </c>
      <c r="V22">
        <v>8.447435942917128</v>
      </c>
      <c r="W22">
        <v>3.2051019588377216</v>
      </c>
      <c r="X22">
        <v>20.452482834699232</v>
      </c>
      <c r="Y22">
        <v>53</v>
      </c>
      <c r="Z22">
        <v>26.305330990699304</v>
      </c>
      <c r="AA22">
        <v>22.737942253668976</v>
      </c>
      <c r="AB22">
        <v>30.213543093407591</v>
      </c>
      <c r="AC22">
        <v>1716</v>
      </c>
      <c r="AD22">
        <v>45.959476748544439</v>
      </c>
      <c r="AE22">
        <v>22.978321643769529</v>
      </c>
      <c r="AF22">
        <v>70.79787343085772</v>
      </c>
      <c r="AG22">
        <v>20</v>
      </c>
    </row>
    <row r="23" spans="1:33" x14ac:dyDescent="0.25">
      <c r="A23" t="s">
        <v>113</v>
      </c>
      <c r="B23" t="s">
        <v>89</v>
      </c>
      <c r="C23" t="s">
        <v>90</v>
      </c>
      <c r="D23" t="s">
        <v>90</v>
      </c>
      <c r="E23">
        <v>10</v>
      </c>
      <c r="F23">
        <v>1.0202644869112119</v>
      </c>
      <c r="G23">
        <v>0.15964922920363075</v>
      </c>
      <c r="H23">
        <v>6.2306470934244542</v>
      </c>
      <c r="I23">
        <v>98</v>
      </c>
      <c r="J23">
        <v>1.8141296490765204</v>
      </c>
      <c r="K23">
        <v>0.37940730146026347</v>
      </c>
      <c r="L23">
        <v>8.2262267948307954</v>
      </c>
      <c r="M23">
        <v>130</v>
      </c>
      <c r="N23" t="s">
        <v>89</v>
      </c>
      <c r="O23" t="s">
        <v>90</v>
      </c>
      <c r="P23" t="s">
        <v>90</v>
      </c>
      <c r="Q23">
        <v>68</v>
      </c>
      <c r="R23">
        <v>0.57078554234925882</v>
      </c>
      <c r="S23">
        <v>0.24661790258025262</v>
      </c>
      <c r="T23">
        <v>1.3154373289606551</v>
      </c>
      <c r="U23">
        <v>1357</v>
      </c>
      <c r="V23" t="s">
        <v>89</v>
      </c>
      <c r="W23" t="s">
        <v>90</v>
      </c>
      <c r="X23" t="s">
        <v>90</v>
      </c>
      <c r="Y23">
        <v>53</v>
      </c>
      <c r="Z23">
        <v>0.56705103686445868</v>
      </c>
      <c r="AA23">
        <v>0.2702851029274761</v>
      </c>
      <c r="AB23">
        <v>1.1857839167562754</v>
      </c>
      <c r="AC23">
        <v>1716</v>
      </c>
      <c r="AD23" t="s">
        <v>89</v>
      </c>
      <c r="AE23" t="s">
        <v>90</v>
      </c>
      <c r="AF23" t="s">
        <v>90</v>
      </c>
      <c r="AG23">
        <v>20</v>
      </c>
    </row>
    <row r="24" spans="1:33" x14ac:dyDescent="0.25">
      <c r="A24" t="s">
        <v>114</v>
      </c>
      <c r="B24" t="s">
        <v>89</v>
      </c>
      <c r="C24" t="s">
        <v>90</v>
      </c>
      <c r="D24" t="s">
        <v>90</v>
      </c>
      <c r="E24">
        <v>10</v>
      </c>
      <c r="F24" t="s">
        <v>89</v>
      </c>
      <c r="G24" t="s">
        <v>90</v>
      </c>
      <c r="H24" t="s">
        <v>90</v>
      </c>
      <c r="I24">
        <v>98</v>
      </c>
      <c r="J24" t="s">
        <v>89</v>
      </c>
      <c r="K24" t="s">
        <v>90</v>
      </c>
      <c r="L24" t="s">
        <v>90</v>
      </c>
      <c r="M24">
        <v>130</v>
      </c>
      <c r="N24" t="s">
        <v>89</v>
      </c>
      <c r="O24" t="s">
        <v>90</v>
      </c>
      <c r="P24" t="s">
        <v>90</v>
      </c>
      <c r="Q24">
        <v>68</v>
      </c>
      <c r="R24" t="s">
        <v>89</v>
      </c>
      <c r="S24" t="s">
        <v>90</v>
      </c>
      <c r="T24" t="s">
        <v>90</v>
      </c>
      <c r="U24">
        <v>1357</v>
      </c>
      <c r="V24" t="s">
        <v>89</v>
      </c>
      <c r="W24" t="s">
        <v>90</v>
      </c>
      <c r="X24" t="s">
        <v>90</v>
      </c>
      <c r="Y24">
        <v>53</v>
      </c>
      <c r="Z24" t="s">
        <v>89</v>
      </c>
      <c r="AA24" t="s">
        <v>90</v>
      </c>
      <c r="AB24" t="s">
        <v>90</v>
      </c>
      <c r="AC24">
        <v>1716</v>
      </c>
      <c r="AD24" t="s">
        <v>89</v>
      </c>
      <c r="AE24" t="s">
        <v>90</v>
      </c>
      <c r="AF24" t="s">
        <v>90</v>
      </c>
      <c r="AG24">
        <v>20</v>
      </c>
    </row>
    <row r="25" spans="1:33" x14ac:dyDescent="0.25">
      <c r="A25" t="s">
        <v>115</v>
      </c>
      <c r="B25" t="s">
        <v>89</v>
      </c>
      <c r="C25" t="s">
        <v>90</v>
      </c>
      <c r="D25" t="s">
        <v>90</v>
      </c>
      <c r="E25">
        <v>10</v>
      </c>
      <c r="F25" t="s">
        <v>89</v>
      </c>
      <c r="G25" t="s">
        <v>90</v>
      </c>
      <c r="H25" t="s">
        <v>90</v>
      </c>
      <c r="I25">
        <v>98</v>
      </c>
      <c r="J25" t="s">
        <v>89</v>
      </c>
      <c r="K25" t="s">
        <v>90</v>
      </c>
      <c r="L25" t="s">
        <v>90</v>
      </c>
      <c r="M25">
        <v>130</v>
      </c>
      <c r="N25" t="s">
        <v>89</v>
      </c>
      <c r="O25" t="s">
        <v>90</v>
      </c>
      <c r="P25" t="s">
        <v>90</v>
      </c>
      <c r="Q25">
        <v>68</v>
      </c>
      <c r="R25" t="s">
        <v>89</v>
      </c>
      <c r="S25" t="s">
        <v>90</v>
      </c>
      <c r="T25" t="s">
        <v>90</v>
      </c>
      <c r="U25">
        <v>1357</v>
      </c>
      <c r="V25" t="s">
        <v>89</v>
      </c>
      <c r="W25" t="s">
        <v>90</v>
      </c>
      <c r="X25" t="s">
        <v>90</v>
      </c>
      <c r="Y25">
        <v>53</v>
      </c>
      <c r="Z25" t="s">
        <v>89</v>
      </c>
      <c r="AA25" t="s">
        <v>90</v>
      </c>
      <c r="AB25" t="s">
        <v>90</v>
      </c>
      <c r="AC25">
        <v>1716</v>
      </c>
      <c r="AD25" t="s">
        <v>89</v>
      </c>
      <c r="AE25" t="s">
        <v>90</v>
      </c>
      <c r="AF25" t="s">
        <v>90</v>
      </c>
      <c r="AG25">
        <v>20</v>
      </c>
    </row>
    <row r="26" spans="1:33" x14ac:dyDescent="0.25">
      <c r="A26" t="s">
        <v>116</v>
      </c>
      <c r="B26">
        <v>97.590370097989464</v>
      </c>
      <c r="C26">
        <v>87.406295066035639</v>
      </c>
      <c r="D26">
        <v>99.578650780676753</v>
      </c>
      <c r="E26">
        <v>10</v>
      </c>
      <c r="F26">
        <v>76.217299148866431</v>
      </c>
      <c r="G26">
        <v>63.77178270599876</v>
      </c>
      <c r="H26">
        <v>85.368338104495095</v>
      </c>
      <c r="I26">
        <v>98</v>
      </c>
      <c r="J26">
        <v>85.349810784730707</v>
      </c>
      <c r="K26">
        <v>68.105748030870998</v>
      </c>
      <c r="L26">
        <v>94.080919554388203</v>
      </c>
      <c r="M26">
        <v>130</v>
      </c>
      <c r="N26" t="s">
        <v>89</v>
      </c>
      <c r="O26" t="s">
        <v>90</v>
      </c>
      <c r="P26" t="s">
        <v>90</v>
      </c>
      <c r="Q26">
        <v>68</v>
      </c>
      <c r="R26">
        <v>72.645018403090162</v>
      </c>
      <c r="S26">
        <v>63.267224265509995</v>
      </c>
      <c r="T26">
        <v>80.371457397869122</v>
      </c>
      <c r="U26">
        <v>1357</v>
      </c>
      <c r="V26">
        <v>25.566836925549417</v>
      </c>
      <c r="W26">
        <v>12.072510757407539</v>
      </c>
      <c r="X26">
        <v>46.216507537389852</v>
      </c>
      <c r="Y26">
        <v>53</v>
      </c>
      <c r="Z26">
        <v>66.189533256494499</v>
      </c>
      <c r="AA26">
        <v>59.749780780721537</v>
      </c>
      <c r="AB26">
        <v>72.080411248181093</v>
      </c>
      <c r="AC26">
        <v>1716</v>
      </c>
      <c r="AD26">
        <v>93.283626206123515</v>
      </c>
      <c r="AE26">
        <v>70.956828634183708</v>
      </c>
      <c r="AF26">
        <v>98.7493286879603</v>
      </c>
      <c r="AG26">
        <v>20</v>
      </c>
    </row>
    <row r="27" spans="1:33" x14ac:dyDescent="0.25">
      <c r="A27" t="s">
        <v>88</v>
      </c>
      <c r="B27">
        <v>97.590370097989464</v>
      </c>
      <c r="C27">
        <v>87.406295066035639</v>
      </c>
      <c r="D27">
        <v>99.578650780676753</v>
      </c>
      <c r="E27">
        <v>10</v>
      </c>
      <c r="F27">
        <v>76.217299148866431</v>
      </c>
      <c r="G27">
        <v>63.77178270599876</v>
      </c>
      <c r="H27">
        <v>85.368338104495095</v>
      </c>
      <c r="I27">
        <v>98</v>
      </c>
      <c r="J27">
        <v>85.349810784730707</v>
      </c>
      <c r="K27">
        <v>68.105748030870998</v>
      </c>
      <c r="L27">
        <v>94.080919554388203</v>
      </c>
      <c r="M27">
        <v>130</v>
      </c>
      <c r="N27" t="s">
        <v>89</v>
      </c>
      <c r="O27" t="s">
        <v>90</v>
      </c>
      <c r="P27" t="s">
        <v>90</v>
      </c>
      <c r="Q27">
        <v>68</v>
      </c>
      <c r="R27">
        <v>72.703057761236451</v>
      </c>
      <c r="S27">
        <v>63.328047697038571</v>
      </c>
      <c r="T27">
        <v>80.422316809374607</v>
      </c>
      <c r="U27">
        <v>1357</v>
      </c>
      <c r="V27">
        <v>25.566836925549417</v>
      </c>
      <c r="W27">
        <v>12.072510757407539</v>
      </c>
      <c r="X27">
        <v>46.216507537389852</v>
      </c>
      <c r="Y27">
        <v>53</v>
      </c>
      <c r="Z27">
        <v>66.235408283523753</v>
      </c>
      <c r="AA27">
        <v>59.795168969268019</v>
      </c>
      <c r="AB27">
        <v>72.124936298036204</v>
      </c>
      <c r="AC27">
        <v>1716</v>
      </c>
      <c r="AD27">
        <v>93.283626206123515</v>
      </c>
      <c r="AE27">
        <v>70.956828634183708</v>
      </c>
      <c r="AF27">
        <v>98.7493286879603</v>
      </c>
      <c r="AG27">
        <v>20</v>
      </c>
    </row>
    <row r="28" spans="1:33" x14ac:dyDescent="0.25">
      <c r="A28" t="s">
        <v>117</v>
      </c>
      <c r="B28" t="s">
        <v>89</v>
      </c>
      <c r="C28" t="s">
        <v>90</v>
      </c>
      <c r="D28" t="s">
        <v>90</v>
      </c>
      <c r="E28">
        <v>10</v>
      </c>
      <c r="F28" t="s">
        <v>89</v>
      </c>
      <c r="G28" t="s">
        <v>90</v>
      </c>
      <c r="H28" t="s">
        <v>90</v>
      </c>
      <c r="I28">
        <v>98</v>
      </c>
      <c r="J28" t="s">
        <v>89</v>
      </c>
      <c r="K28" t="s">
        <v>90</v>
      </c>
      <c r="L28" t="s">
        <v>90</v>
      </c>
      <c r="M28">
        <v>130</v>
      </c>
      <c r="N28" t="s">
        <v>89</v>
      </c>
      <c r="O28" t="s">
        <v>90</v>
      </c>
      <c r="P28" t="s">
        <v>90</v>
      </c>
      <c r="Q28">
        <v>68</v>
      </c>
      <c r="R28" t="s">
        <v>89</v>
      </c>
      <c r="S28" t="s">
        <v>90</v>
      </c>
      <c r="T28" t="s">
        <v>90</v>
      </c>
      <c r="U28">
        <v>1357</v>
      </c>
      <c r="V28" t="s">
        <v>89</v>
      </c>
      <c r="W28" t="s">
        <v>90</v>
      </c>
      <c r="X28" t="s">
        <v>90</v>
      </c>
      <c r="Y28">
        <v>53</v>
      </c>
      <c r="Z28" t="s">
        <v>89</v>
      </c>
      <c r="AA28" t="s">
        <v>90</v>
      </c>
      <c r="AB28" t="s">
        <v>90</v>
      </c>
      <c r="AC28">
        <v>1716</v>
      </c>
      <c r="AD28" t="s">
        <v>89</v>
      </c>
      <c r="AE28" t="s">
        <v>90</v>
      </c>
      <c r="AF28" t="s">
        <v>90</v>
      </c>
      <c r="AG28">
        <v>20</v>
      </c>
    </row>
    <row r="29" spans="1:33" x14ac:dyDescent="0.25">
      <c r="A29" t="s">
        <v>118</v>
      </c>
      <c r="B29">
        <v>59.635373468486804</v>
      </c>
      <c r="C29">
        <v>24.215617095489993</v>
      </c>
      <c r="D29">
        <v>87.230390173685663</v>
      </c>
      <c r="E29">
        <v>10</v>
      </c>
      <c r="F29">
        <v>41.913048916487256</v>
      </c>
      <c r="G29">
        <v>24.018777065285853</v>
      </c>
      <c r="H29">
        <v>62.221552354966924</v>
      </c>
      <c r="I29">
        <v>98</v>
      </c>
      <c r="J29">
        <v>46.478010002185322</v>
      </c>
      <c r="K29">
        <v>30.948490978861397</v>
      </c>
      <c r="L29">
        <v>62.721835620692865</v>
      </c>
      <c r="M29">
        <v>130</v>
      </c>
      <c r="N29" t="s">
        <v>89</v>
      </c>
      <c r="O29" t="s">
        <v>90</v>
      </c>
      <c r="P29" t="s">
        <v>90</v>
      </c>
      <c r="Q29">
        <v>68</v>
      </c>
      <c r="R29">
        <v>13.488517552116308</v>
      </c>
      <c r="S29">
        <v>10.930970803984083</v>
      </c>
      <c r="T29">
        <v>16.533383129233506</v>
      </c>
      <c r="U29">
        <v>1357</v>
      </c>
      <c r="V29">
        <v>4.7095944565937495</v>
      </c>
      <c r="W29">
        <v>1.3101617884835044</v>
      </c>
      <c r="X29">
        <v>15.540490911268002</v>
      </c>
      <c r="Y29">
        <v>53</v>
      </c>
      <c r="Z29">
        <v>14.7518739982818</v>
      </c>
      <c r="AA29">
        <v>12.243909958402426</v>
      </c>
      <c r="AB29">
        <v>17.670114255078911</v>
      </c>
      <c r="AC29">
        <v>1716</v>
      </c>
      <c r="AD29">
        <v>48.265638393191807</v>
      </c>
      <c r="AE29">
        <v>16.410830568892994</v>
      </c>
      <c r="AF29">
        <v>81.595333489177492</v>
      </c>
      <c r="AG29">
        <v>20</v>
      </c>
    </row>
    <row r="30" spans="1:33" x14ac:dyDescent="0.25">
      <c r="A30" t="s">
        <v>119</v>
      </c>
      <c r="B30">
        <v>97.590370097989464</v>
      </c>
      <c r="C30">
        <v>87.406295066035639</v>
      </c>
      <c r="D30">
        <v>99.578650780676753</v>
      </c>
      <c r="E30">
        <v>10</v>
      </c>
      <c r="F30">
        <v>65.260054051784053</v>
      </c>
      <c r="G30">
        <v>49.746302565208602</v>
      </c>
      <c r="H30">
        <v>78.09357498519411</v>
      </c>
      <c r="I30">
        <v>98</v>
      </c>
      <c r="J30">
        <v>35.734637771029007</v>
      </c>
      <c r="K30">
        <v>15.11375824718178</v>
      </c>
      <c r="L30">
        <v>63.457765954361655</v>
      </c>
      <c r="M30">
        <v>130</v>
      </c>
      <c r="N30" t="s">
        <v>89</v>
      </c>
      <c r="O30" t="s">
        <v>90</v>
      </c>
      <c r="P30" t="s">
        <v>90</v>
      </c>
      <c r="Q30">
        <v>68</v>
      </c>
      <c r="R30">
        <v>64.99950769880158</v>
      </c>
      <c r="S30">
        <v>57.919007462440653</v>
      </c>
      <c r="T30">
        <v>71.475384087660359</v>
      </c>
      <c r="U30">
        <v>1357</v>
      </c>
      <c r="V30">
        <v>22.831552119707226</v>
      </c>
      <c r="W30">
        <v>10.902672780624082</v>
      </c>
      <c r="X30">
        <v>41.703109094194133</v>
      </c>
      <c r="Y30">
        <v>53</v>
      </c>
      <c r="Z30">
        <v>57.246683343621186</v>
      </c>
      <c r="AA30">
        <v>51.147882295682038</v>
      </c>
      <c r="AB30">
        <v>63.132900721191298</v>
      </c>
      <c r="AC30">
        <v>1716</v>
      </c>
      <c r="AD30">
        <v>75.64913351872147</v>
      </c>
      <c r="AE30">
        <v>38.328581790996999</v>
      </c>
      <c r="AF30">
        <v>93.949984988306312</v>
      </c>
      <c r="AG30">
        <v>20</v>
      </c>
    </row>
    <row r="31" spans="1:33" x14ac:dyDescent="0.25">
      <c r="A31" t="s">
        <v>120</v>
      </c>
      <c r="B31">
        <v>45.699170001891083</v>
      </c>
      <c r="C31">
        <v>12.938310815853493</v>
      </c>
      <c r="D31">
        <v>82.656926839623452</v>
      </c>
      <c r="E31">
        <v>10</v>
      </c>
      <c r="F31">
        <v>50.395605883706516</v>
      </c>
      <c r="G31">
        <v>33.664124800535376</v>
      </c>
      <c r="H31">
        <v>67.038950646768129</v>
      </c>
      <c r="I31">
        <v>98</v>
      </c>
      <c r="J31">
        <v>66.884279944420314</v>
      </c>
      <c r="K31">
        <v>59.145798739592038</v>
      </c>
      <c r="L31">
        <v>73.806119472489513</v>
      </c>
      <c r="M31">
        <v>130</v>
      </c>
      <c r="N31" t="s">
        <v>89</v>
      </c>
      <c r="O31" t="s">
        <v>90</v>
      </c>
      <c r="P31" t="s">
        <v>90</v>
      </c>
      <c r="Q31">
        <v>68</v>
      </c>
      <c r="R31">
        <v>25.32214267845584</v>
      </c>
      <c r="S31">
        <v>19.978047370607026</v>
      </c>
      <c r="T31">
        <v>31.53246907292468</v>
      </c>
      <c r="U31">
        <v>1357</v>
      </c>
      <c r="V31">
        <v>6.7477864134520464</v>
      </c>
      <c r="W31">
        <v>2.3924509673773051</v>
      </c>
      <c r="X31">
        <v>17.601978997234589</v>
      </c>
      <c r="Y31">
        <v>53</v>
      </c>
      <c r="Z31">
        <v>25.415298632588581</v>
      </c>
      <c r="AA31">
        <v>21.20450845438404</v>
      </c>
      <c r="AB31">
        <v>30.142395916522744</v>
      </c>
      <c r="AC31">
        <v>1716</v>
      </c>
      <c r="AD31">
        <v>46.975358633220651</v>
      </c>
      <c r="AE31">
        <v>24.372683682456518</v>
      </c>
      <c r="AF31">
        <v>70.890821815762649</v>
      </c>
      <c r="AG31">
        <v>20</v>
      </c>
    </row>
    <row r="32" spans="1:33" x14ac:dyDescent="0.25">
      <c r="A32" t="s">
        <v>121</v>
      </c>
      <c r="B32">
        <v>59.635373468486804</v>
      </c>
      <c r="C32">
        <v>24.215617095489993</v>
      </c>
      <c r="D32">
        <v>87.230390173685663</v>
      </c>
      <c r="E32">
        <v>10</v>
      </c>
      <c r="F32">
        <v>41.913048916487256</v>
      </c>
      <c r="G32">
        <v>24.018777065285853</v>
      </c>
      <c r="H32">
        <v>62.221552354966924</v>
      </c>
      <c r="I32">
        <v>98</v>
      </c>
      <c r="J32">
        <v>46.478010002185322</v>
      </c>
      <c r="K32">
        <v>30.948490978861397</v>
      </c>
      <c r="L32">
        <v>62.721835620692865</v>
      </c>
      <c r="M32">
        <v>130</v>
      </c>
      <c r="N32" t="s">
        <v>89</v>
      </c>
      <c r="O32" t="s">
        <v>90</v>
      </c>
      <c r="P32" t="s">
        <v>90</v>
      </c>
      <c r="Q32">
        <v>68</v>
      </c>
      <c r="R32">
        <v>13.764753658641556</v>
      </c>
      <c r="S32">
        <v>11.155258158470135</v>
      </c>
      <c r="T32">
        <v>16.86877530145043</v>
      </c>
      <c r="U32">
        <v>1357</v>
      </c>
      <c r="V32">
        <v>4.7095944565937495</v>
      </c>
      <c r="W32">
        <v>1.3101617884835044</v>
      </c>
      <c r="X32">
        <v>15.540490911268002</v>
      </c>
      <c r="Y32">
        <v>53</v>
      </c>
      <c r="Z32">
        <v>14.970214435840829</v>
      </c>
      <c r="AA32">
        <v>12.440692279633762</v>
      </c>
      <c r="AB32">
        <v>17.908859712037348</v>
      </c>
      <c r="AC32">
        <v>1716</v>
      </c>
      <c r="AD32">
        <v>48.265638393191807</v>
      </c>
      <c r="AE32">
        <v>16.410830568892994</v>
      </c>
      <c r="AF32">
        <v>81.595333489177492</v>
      </c>
      <c r="AG32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2"/>
  <sheetViews>
    <sheetView workbookViewId="0">
      <selection activeCell="J21" sqref="J21"/>
    </sheetView>
  </sheetViews>
  <sheetFormatPr defaultColWidth="8.85546875" defaultRowHeight="15" x14ac:dyDescent="0.25"/>
  <sheetData>
    <row r="1" spans="1:37" x14ac:dyDescent="0.25">
      <c r="A1" t="s">
        <v>126</v>
      </c>
      <c r="C1" t="s">
        <v>93</v>
      </c>
    </row>
    <row r="2" spans="1:37" x14ac:dyDescent="0.25">
      <c r="A2" s="1"/>
      <c r="B2" t="s">
        <v>74</v>
      </c>
      <c r="F2" t="s">
        <v>75</v>
      </c>
      <c r="J2" t="s">
        <v>76</v>
      </c>
      <c r="N2" t="s">
        <v>77</v>
      </c>
      <c r="R2" t="s">
        <v>100</v>
      </c>
      <c r="V2" t="s">
        <v>78</v>
      </c>
      <c r="Z2" t="s">
        <v>79</v>
      </c>
      <c r="AD2" t="s">
        <v>80</v>
      </c>
      <c r="AH2" t="s">
        <v>80</v>
      </c>
    </row>
    <row r="3" spans="1:37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7" x14ac:dyDescent="0.25">
      <c r="A4" t="s">
        <v>84</v>
      </c>
      <c r="B4">
        <v>100</v>
      </c>
      <c r="C4">
        <v>100</v>
      </c>
      <c r="D4">
        <v>100</v>
      </c>
      <c r="E4">
        <v>3</v>
      </c>
      <c r="F4">
        <v>86.061362821348169</v>
      </c>
      <c r="G4">
        <v>77.254604627119065</v>
      </c>
      <c r="H4">
        <v>91.819324493803933</v>
      </c>
      <c r="I4">
        <v>80</v>
      </c>
      <c r="J4">
        <v>92.015311388446591</v>
      </c>
      <c r="K4">
        <v>85.79858393748826</v>
      </c>
      <c r="L4">
        <v>95.648658966519335</v>
      </c>
      <c r="M4">
        <v>337</v>
      </c>
      <c r="N4" t="s">
        <v>89</v>
      </c>
      <c r="O4" t="s">
        <v>90</v>
      </c>
      <c r="P4" t="s">
        <v>90</v>
      </c>
      <c r="Q4">
        <v>69</v>
      </c>
      <c r="R4">
        <v>96.390570771910035</v>
      </c>
      <c r="S4">
        <v>91.010649862875994</v>
      </c>
      <c r="T4">
        <v>98.600251854298392</v>
      </c>
      <c r="U4">
        <v>500</v>
      </c>
      <c r="V4">
        <v>85.266832894631577</v>
      </c>
      <c r="W4">
        <v>75.9966765074291</v>
      </c>
      <c r="X4">
        <v>91.363679175021133</v>
      </c>
      <c r="Y4">
        <v>59</v>
      </c>
      <c r="Z4">
        <v>88.22931258378523</v>
      </c>
      <c r="AA4">
        <v>85.191759004434246</v>
      </c>
      <c r="AB4">
        <v>90.711718509304191</v>
      </c>
      <c r="AC4">
        <v>1048</v>
      </c>
      <c r="AD4">
        <v>100</v>
      </c>
      <c r="AE4">
        <v>100</v>
      </c>
      <c r="AF4">
        <v>100</v>
      </c>
      <c r="AG4">
        <v>3</v>
      </c>
      <c r="AH4">
        <v>100</v>
      </c>
      <c r="AI4">
        <v>100</v>
      </c>
      <c r="AJ4">
        <v>100</v>
      </c>
      <c r="AK4">
        <v>3</v>
      </c>
    </row>
    <row r="5" spans="1:37" x14ac:dyDescent="0.25">
      <c r="A5" t="s">
        <v>85</v>
      </c>
      <c r="B5">
        <v>85.723740520655866</v>
      </c>
      <c r="C5">
        <v>36.754932238394915</v>
      </c>
      <c r="D5">
        <v>98.413750900467022</v>
      </c>
      <c r="E5">
        <v>3</v>
      </c>
      <c r="F5">
        <v>61.70739192558554</v>
      </c>
      <c r="G5">
        <v>44.351841552285727</v>
      </c>
      <c r="H5">
        <v>76.516142415667517</v>
      </c>
      <c r="I5">
        <v>80</v>
      </c>
      <c r="J5">
        <v>92.015311388446591</v>
      </c>
      <c r="K5">
        <v>85.79858393748826</v>
      </c>
      <c r="L5">
        <v>95.648658966519335</v>
      </c>
      <c r="M5">
        <v>337</v>
      </c>
      <c r="N5" t="s">
        <v>89</v>
      </c>
      <c r="O5" t="s">
        <v>90</v>
      </c>
      <c r="P5" t="s">
        <v>90</v>
      </c>
      <c r="Q5">
        <v>69</v>
      </c>
      <c r="R5">
        <v>95.509416906984541</v>
      </c>
      <c r="S5">
        <v>90.354239977761338</v>
      </c>
      <c r="T5">
        <v>97.971271568863941</v>
      </c>
      <c r="U5">
        <v>500</v>
      </c>
      <c r="V5">
        <v>78.219003455815397</v>
      </c>
      <c r="W5">
        <v>65.078736262488221</v>
      </c>
      <c r="X5">
        <v>87.374088202142559</v>
      </c>
      <c r="Y5">
        <v>59</v>
      </c>
      <c r="Z5">
        <v>85.472495905942466</v>
      </c>
      <c r="AA5">
        <v>82.150172474851459</v>
      </c>
      <c r="AB5">
        <v>88.264782297916511</v>
      </c>
      <c r="AC5">
        <v>1048</v>
      </c>
      <c r="AD5">
        <v>100</v>
      </c>
      <c r="AE5">
        <v>100</v>
      </c>
      <c r="AF5">
        <v>100</v>
      </c>
      <c r="AG5">
        <v>3</v>
      </c>
      <c r="AH5">
        <v>100</v>
      </c>
      <c r="AI5">
        <v>100</v>
      </c>
      <c r="AJ5">
        <v>100</v>
      </c>
      <c r="AK5">
        <v>3</v>
      </c>
    </row>
    <row r="6" spans="1:37" x14ac:dyDescent="0.25">
      <c r="A6" t="s">
        <v>86</v>
      </c>
      <c r="B6">
        <v>85.723740520655866</v>
      </c>
      <c r="C6">
        <v>36.754932238394915</v>
      </c>
      <c r="D6">
        <v>98.413750900467022</v>
      </c>
      <c r="E6">
        <v>3</v>
      </c>
      <c r="F6">
        <v>61.70739192558554</v>
      </c>
      <c r="G6">
        <v>44.351841552285727</v>
      </c>
      <c r="H6">
        <v>76.516142415667517</v>
      </c>
      <c r="I6">
        <v>80</v>
      </c>
      <c r="J6">
        <v>91.500996335895863</v>
      </c>
      <c r="K6">
        <v>85.046747612626177</v>
      </c>
      <c r="L6">
        <v>95.322622571901334</v>
      </c>
      <c r="M6">
        <v>337</v>
      </c>
      <c r="N6" t="s">
        <v>89</v>
      </c>
      <c r="O6" t="s">
        <v>90</v>
      </c>
      <c r="P6" t="s">
        <v>90</v>
      </c>
      <c r="Q6">
        <v>69</v>
      </c>
      <c r="R6">
        <v>95.509416906984541</v>
      </c>
      <c r="S6">
        <v>90.354239977761338</v>
      </c>
      <c r="T6">
        <v>97.971271568863941</v>
      </c>
      <c r="U6">
        <v>500</v>
      </c>
      <c r="V6">
        <v>78.219003455815397</v>
      </c>
      <c r="W6">
        <v>65.078736262488221</v>
      </c>
      <c r="X6">
        <v>87.374088202142559</v>
      </c>
      <c r="Y6">
        <v>59</v>
      </c>
      <c r="Z6">
        <v>85.303402411972371</v>
      </c>
      <c r="AA6">
        <v>81.902182062918868</v>
      </c>
      <c r="AB6">
        <v>88.15783586977858</v>
      </c>
      <c r="AC6">
        <v>1048</v>
      </c>
      <c r="AD6">
        <v>100</v>
      </c>
      <c r="AE6">
        <v>100</v>
      </c>
      <c r="AF6">
        <v>100</v>
      </c>
      <c r="AG6">
        <v>3</v>
      </c>
      <c r="AH6">
        <v>100</v>
      </c>
      <c r="AI6">
        <v>100</v>
      </c>
      <c r="AJ6">
        <v>100</v>
      </c>
      <c r="AK6">
        <v>3</v>
      </c>
    </row>
    <row r="7" spans="1:37" x14ac:dyDescent="0.25">
      <c r="A7" t="s">
        <v>101</v>
      </c>
      <c r="B7">
        <v>71.447481041311747</v>
      </c>
      <c r="C7">
        <v>13.185204664229696</v>
      </c>
      <c r="D7">
        <v>97.631900817655676</v>
      </c>
      <c r="E7">
        <v>3</v>
      </c>
      <c r="F7">
        <v>11.377310556127734</v>
      </c>
      <c r="G7">
        <v>4.9736655386890298</v>
      </c>
      <c r="H7">
        <v>23.947923031468434</v>
      </c>
      <c r="I7">
        <v>80</v>
      </c>
      <c r="J7">
        <v>49.712775822604719</v>
      </c>
      <c r="K7">
        <v>42.165662871215673</v>
      </c>
      <c r="L7">
        <v>57.272999925376169</v>
      </c>
      <c r="M7">
        <v>337</v>
      </c>
      <c r="N7" t="s">
        <v>89</v>
      </c>
      <c r="O7" t="s">
        <v>90</v>
      </c>
      <c r="P7" t="s">
        <v>90</v>
      </c>
      <c r="Q7">
        <v>69</v>
      </c>
      <c r="R7">
        <v>8.0310162518678734</v>
      </c>
      <c r="S7">
        <v>5.1410241447644172</v>
      </c>
      <c r="T7">
        <v>12.334355271683462</v>
      </c>
      <c r="U7">
        <v>500</v>
      </c>
      <c r="V7">
        <v>0.83191231799102949</v>
      </c>
      <c r="W7">
        <v>0.11695942719554935</v>
      </c>
      <c r="X7">
        <v>5.6691937632197602</v>
      </c>
      <c r="Y7">
        <v>59</v>
      </c>
      <c r="Z7">
        <v>21.007385155630534</v>
      </c>
      <c r="AA7">
        <v>14.503462377127329</v>
      </c>
      <c r="AB7">
        <v>29.424151991977944</v>
      </c>
      <c r="AC7">
        <v>1048</v>
      </c>
      <c r="AD7" t="s">
        <v>89</v>
      </c>
      <c r="AE7" t="s">
        <v>90</v>
      </c>
      <c r="AF7" t="s">
        <v>90</v>
      </c>
      <c r="AG7">
        <v>3</v>
      </c>
      <c r="AH7">
        <v>84.713487366519928</v>
      </c>
      <c r="AI7">
        <v>32.778520374179386</v>
      </c>
      <c r="AJ7">
        <v>98.437026968289146</v>
      </c>
      <c r="AK7">
        <v>3</v>
      </c>
    </row>
    <row r="8" spans="1:37" x14ac:dyDescent="0.25">
      <c r="A8" t="s">
        <v>102</v>
      </c>
      <c r="B8" t="s">
        <v>89</v>
      </c>
      <c r="C8" t="s">
        <v>90</v>
      </c>
      <c r="D8" t="s">
        <v>90</v>
      </c>
      <c r="E8">
        <v>3</v>
      </c>
      <c r="F8">
        <v>1.8537524130603742</v>
      </c>
      <c r="G8">
        <v>0.25041281730739634</v>
      </c>
      <c r="H8">
        <v>12.442407560058987</v>
      </c>
      <c r="I8">
        <v>80</v>
      </c>
      <c r="J8">
        <v>22.037023029226305</v>
      </c>
      <c r="K8">
        <v>16.966199132548677</v>
      </c>
      <c r="L8">
        <v>28.110326609111208</v>
      </c>
      <c r="M8">
        <v>337</v>
      </c>
      <c r="N8" t="s">
        <v>89</v>
      </c>
      <c r="O8" t="s">
        <v>90</v>
      </c>
      <c r="P8" t="s">
        <v>90</v>
      </c>
      <c r="Q8">
        <v>69</v>
      </c>
      <c r="R8">
        <v>1.2310269408833288</v>
      </c>
      <c r="S8">
        <v>0.4504132894605441</v>
      </c>
      <c r="T8">
        <v>3.3194151580426476</v>
      </c>
      <c r="U8">
        <v>500</v>
      </c>
      <c r="V8" t="s">
        <v>89</v>
      </c>
      <c r="W8" t="s">
        <v>90</v>
      </c>
      <c r="X8" t="s">
        <v>90</v>
      </c>
      <c r="Y8">
        <v>59</v>
      </c>
      <c r="Z8">
        <v>7.9281796329889271</v>
      </c>
      <c r="AA8">
        <v>5.0803095742211823</v>
      </c>
      <c r="AB8">
        <v>12.167832923733666</v>
      </c>
      <c r="AC8">
        <v>1048</v>
      </c>
      <c r="AD8" t="s">
        <v>89</v>
      </c>
      <c r="AE8" t="s">
        <v>90</v>
      </c>
      <c r="AF8" t="s">
        <v>90</v>
      </c>
      <c r="AG8">
        <v>3</v>
      </c>
      <c r="AH8" t="s">
        <v>89</v>
      </c>
      <c r="AI8" t="s">
        <v>90</v>
      </c>
      <c r="AJ8" t="s">
        <v>90</v>
      </c>
      <c r="AK8">
        <v>3</v>
      </c>
    </row>
    <row r="9" spans="1:37" x14ac:dyDescent="0.25">
      <c r="A9" t="s">
        <v>103</v>
      </c>
      <c r="B9" t="s">
        <v>89</v>
      </c>
      <c r="C9" t="s">
        <v>90</v>
      </c>
      <c r="D9" t="s">
        <v>90</v>
      </c>
      <c r="E9">
        <v>3</v>
      </c>
      <c r="F9">
        <v>9.7202592055571166</v>
      </c>
      <c r="G9">
        <v>3.8205871689113553</v>
      </c>
      <c r="H9">
        <v>22.590319326807514</v>
      </c>
      <c r="I9">
        <v>80</v>
      </c>
      <c r="J9">
        <v>59.530375342870514</v>
      </c>
      <c r="K9">
        <v>48.299471378119577</v>
      </c>
      <c r="L9">
        <v>69.844782051087876</v>
      </c>
      <c r="M9">
        <v>337</v>
      </c>
      <c r="N9" t="s">
        <v>89</v>
      </c>
      <c r="O9" t="s">
        <v>90</v>
      </c>
      <c r="P9" t="s">
        <v>90</v>
      </c>
      <c r="Q9">
        <v>69</v>
      </c>
      <c r="R9">
        <v>18.741751317278109</v>
      </c>
      <c r="S9">
        <v>16.351764474480255</v>
      </c>
      <c r="T9">
        <v>21.391726801751343</v>
      </c>
      <c r="U9">
        <v>500</v>
      </c>
      <c r="V9">
        <v>1.2495800875777656</v>
      </c>
      <c r="W9">
        <v>0.20399415870248511</v>
      </c>
      <c r="X9">
        <v>7.2642829545491807</v>
      </c>
      <c r="Y9">
        <v>59</v>
      </c>
      <c r="Z9">
        <v>28.843616754513796</v>
      </c>
      <c r="AA9">
        <v>22.52841358293869</v>
      </c>
      <c r="AB9">
        <v>36.104100477348766</v>
      </c>
      <c r="AC9">
        <v>1048</v>
      </c>
      <c r="AD9">
        <v>38.138628588929336</v>
      </c>
      <c r="AE9">
        <v>4.6907938992685567</v>
      </c>
      <c r="AF9">
        <v>88.535902734978961</v>
      </c>
      <c r="AG9">
        <v>3</v>
      </c>
      <c r="AH9" t="s">
        <v>89</v>
      </c>
      <c r="AI9" t="s">
        <v>90</v>
      </c>
      <c r="AJ9" t="s">
        <v>90</v>
      </c>
      <c r="AK9">
        <v>3</v>
      </c>
    </row>
    <row r="10" spans="1:37" x14ac:dyDescent="0.25">
      <c r="A10" t="s">
        <v>104</v>
      </c>
      <c r="B10" t="s">
        <v>89</v>
      </c>
      <c r="C10" t="s">
        <v>90</v>
      </c>
      <c r="D10" t="s">
        <v>90</v>
      </c>
      <c r="E10">
        <v>3</v>
      </c>
      <c r="F10" t="s">
        <v>89</v>
      </c>
      <c r="G10" t="s">
        <v>90</v>
      </c>
      <c r="H10" t="s">
        <v>90</v>
      </c>
      <c r="I10">
        <v>80</v>
      </c>
      <c r="J10">
        <v>7.5455864863765365</v>
      </c>
      <c r="K10">
        <v>4.8287934446834289</v>
      </c>
      <c r="L10">
        <v>11.604532527375014</v>
      </c>
      <c r="M10">
        <v>337</v>
      </c>
      <c r="N10" t="s">
        <v>89</v>
      </c>
      <c r="O10" t="s">
        <v>90</v>
      </c>
      <c r="P10" t="s">
        <v>90</v>
      </c>
      <c r="Q10">
        <v>69</v>
      </c>
      <c r="R10" t="s">
        <v>89</v>
      </c>
      <c r="S10" t="s">
        <v>90</v>
      </c>
      <c r="T10" t="s">
        <v>90</v>
      </c>
      <c r="U10">
        <v>500</v>
      </c>
      <c r="V10" t="s">
        <v>89</v>
      </c>
      <c r="W10" t="s">
        <v>90</v>
      </c>
      <c r="X10" t="s">
        <v>90</v>
      </c>
      <c r="Y10">
        <v>59</v>
      </c>
      <c r="Z10">
        <v>2.4807937794298236</v>
      </c>
      <c r="AA10">
        <v>1.4517220507703019</v>
      </c>
      <c r="AB10">
        <v>4.2081864625249983</v>
      </c>
      <c r="AC10">
        <v>1048</v>
      </c>
      <c r="AD10" t="s">
        <v>89</v>
      </c>
      <c r="AE10" t="s">
        <v>90</v>
      </c>
      <c r="AF10" t="s">
        <v>90</v>
      </c>
      <c r="AG10">
        <v>3</v>
      </c>
    </row>
    <row r="11" spans="1:37" x14ac:dyDescent="0.25">
      <c r="A11" t="s">
        <v>105</v>
      </c>
      <c r="B11" t="s">
        <v>89</v>
      </c>
      <c r="C11" t="s">
        <v>90</v>
      </c>
      <c r="D11" t="s">
        <v>90</v>
      </c>
      <c r="E11">
        <v>3</v>
      </c>
      <c r="F11" t="s">
        <v>89</v>
      </c>
      <c r="G11" t="s">
        <v>90</v>
      </c>
      <c r="H11" t="s">
        <v>90</v>
      </c>
      <c r="I11">
        <v>80</v>
      </c>
      <c r="J11">
        <v>0.3642856521040741</v>
      </c>
      <c r="K11">
        <v>8.0241552686662471E-2</v>
      </c>
      <c r="L11">
        <v>1.637330727602573</v>
      </c>
      <c r="M11">
        <v>337</v>
      </c>
      <c r="N11" t="s">
        <v>89</v>
      </c>
      <c r="O11" t="s">
        <v>90</v>
      </c>
      <c r="P11" t="s">
        <v>90</v>
      </c>
      <c r="Q11">
        <v>69</v>
      </c>
      <c r="R11" t="s">
        <v>89</v>
      </c>
      <c r="S11" t="s">
        <v>90</v>
      </c>
      <c r="T11" t="s">
        <v>90</v>
      </c>
      <c r="U11">
        <v>500</v>
      </c>
      <c r="V11" t="s">
        <v>89</v>
      </c>
      <c r="W11" t="s">
        <v>90</v>
      </c>
      <c r="X11" t="s">
        <v>90</v>
      </c>
      <c r="Y11">
        <v>59</v>
      </c>
      <c r="Z11">
        <v>0.11976770544038888</v>
      </c>
      <c r="AA11">
        <v>2.6405752868552634E-2</v>
      </c>
      <c r="AB11">
        <v>0.54143870148165452</v>
      </c>
      <c r="AC11">
        <v>1048</v>
      </c>
      <c r="AD11" t="s">
        <v>89</v>
      </c>
      <c r="AE11" t="s">
        <v>90</v>
      </c>
      <c r="AF11" t="s">
        <v>90</v>
      </c>
      <c r="AG11">
        <v>3</v>
      </c>
    </row>
    <row r="12" spans="1:37" x14ac:dyDescent="0.25">
      <c r="A12" t="s">
        <v>52</v>
      </c>
      <c r="B12">
        <v>85.723740520655866</v>
      </c>
      <c r="C12">
        <v>36.754932238394915</v>
      </c>
      <c r="D12">
        <v>98.413750900467022</v>
      </c>
      <c r="E12">
        <v>3</v>
      </c>
      <c r="F12">
        <v>59.890979399167897</v>
      </c>
      <c r="G12">
        <v>38.62905239910657</v>
      </c>
      <c r="H12">
        <v>77.984806428315892</v>
      </c>
      <c r="I12">
        <v>80</v>
      </c>
      <c r="J12">
        <v>90.52434318085615</v>
      </c>
      <c r="K12">
        <v>84.439898632234218</v>
      </c>
      <c r="L12">
        <v>94.387728185495689</v>
      </c>
      <c r="M12">
        <v>337</v>
      </c>
      <c r="N12" t="s">
        <v>89</v>
      </c>
      <c r="O12" t="s">
        <v>90</v>
      </c>
      <c r="P12" t="s">
        <v>90</v>
      </c>
      <c r="Q12">
        <v>69</v>
      </c>
      <c r="R12">
        <v>91.454440410292264</v>
      </c>
      <c r="S12">
        <v>84.62455818284748</v>
      </c>
      <c r="T12">
        <v>95.414823259415698</v>
      </c>
      <c r="U12">
        <v>500</v>
      </c>
      <c r="V12">
        <v>72.333631621586221</v>
      </c>
      <c r="W12">
        <v>65.862119348019206</v>
      </c>
      <c r="X12">
        <v>77.988348035358356</v>
      </c>
      <c r="Y12">
        <v>59</v>
      </c>
      <c r="Z12">
        <v>82.453221485941953</v>
      </c>
      <c r="AA12">
        <v>79.239442873200488</v>
      </c>
      <c r="AB12">
        <v>85.262031696718253</v>
      </c>
      <c r="AC12">
        <v>1048</v>
      </c>
      <c r="AD12">
        <v>84.713487366519928</v>
      </c>
      <c r="AE12">
        <v>32.778520374179386</v>
      </c>
      <c r="AF12">
        <v>98.437026968289146</v>
      </c>
      <c r="AG12">
        <v>3</v>
      </c>
    </row>
    <row r="13" spans="1:37" x14ac:dyDescent="0.25">
      <c r="A13" t="s">
        <v>53</v>
      </c>
      <c r="B13" t="s">
        <v>89</v>
      </c>
      <c r="C13" t="s">
        <v>90</v>
      </c>
      <c r="D13" t="s">
        <v>90</v>
      </c>
      <c r="E13">
        <v>3</v>
      </c>
      <c r="F13">
        <v>6.2879820138054239</v>
      </c>
      <c r="G13">
        <v>1.6393071370280832</v>
      </c>
      <c r="H13">
        <v>21.268689517791476</v>
      </c>
      <c r="I13">
        <v>80</v>
      </c>
      <c r="J13">
        <v>28.205276099084102</v>
      </c>
      <c r="K13">
        <v>17.425814291712168</v>
      </c>
      <c r="L13">
        <v>42.241693475324929</v>
      </c>
      <c r="M13">
        <v>337</v>
      </c>
      <c r="N13" t="s">
        <v>89</v>
      </c>
      <c r="O13" t="s">
        <v>90</v>
      </c>
      <c r="P13" t="s">
        <v>90</v>
      </c>
      <c r="Q13">
        <v>69</v>
      </c>
      <c r="R13">
        <v>5.3983450568579086</v>
      </c>
      <c r="S13">
        <v>3.2310660013844159</v>
      </c>
      <c r="T13">
        <v>8.8858647532513526</v>
      </c>
      <c r="U13">
        <v>500</v>
      </c>
      <c r="V13">
        <v>9.6378507808441718</v>
      </c>
      <c r="W13">
        <v>6.4616216467499958</v>
      </c>
      <c r="X13">
        <v>14.139359249722396</v>
      </c>
      <c r="Y13">
        <v>59</v>
      </c>
      <c r="Z13">
        <v>13.075082198535501</v>
      </c>
      <c r="AA13">
        <v>8.6053570938617607</v>
      </c>
      <c r="AB13">
        <v>19.374285604093956</v>
      </c>
      <c r="AC13">
        <v>1048</v>
      </c>
      <c r="AD13">
        <v>84.713487366519928</v>
      </c>
      <c r="AE13">
        <v>32.778520374179386</v>
      </c>
      <c r="AF13">
        <v>98.437026968289146</v>
      </c>
      <c r="AG13">
        <v>3</v>
      </c>
    </row>
    <row r="14" spans="1:37" x14ac:dyDescent="0.25">
      <c r="A14" t="s">
        <v>106</v>
      </c>
      <c r="B14" t="s">
        <v>89</v>
      </c>
      <c r="C14" t="s">
        <v>90</v>
      </c>
      <c r="D14" t="s">
        <v>90</v>
      </c>
      <c r="E14">
        <v>3</v>
      </c>
      <c r="F14" t="s">
        <v>89</v>
      </c>
      <c r="G14" t="s">
        <v>90</v>
      </c>
      <c r="H14" t="s">
        <v>90</v>
      </c>
      <c r="I14">
        <v>80</v>
      </c>
      <c r="J14">
        <v>3.6396113171295803</v>
      </c>
      <c r="K14">
        <v>1.341113889158926</v>
      </c>
      <c r="L14">
        <v>9.4981877633047862</v>
      </c>
      <c r="M14">
        <v>337</v>
      </c>
      <c r="N14" t="s">
        <v>89</v>
      </c>
      <c r="O14" t="s">
        <v>90</v>
      </c>
      <c r="P14" t="s">
        <v>90</v>
      </c>
      <c r="Q14">
        <v>69</v>
      </c>
      <c r="R14">
        <v>0.68734896232317577</v>
      </c>
      <c r="S14">
        <v>0.12892301129309952</v>
      </c>
      <c r="T14">
        <v>3.5779245672646431</v>
      </c>
      <c r="U14">
        <v>500</v>
      </c>
      <c r="V14">
        <v>0.55487106792754892</v>
      </c>
      <c r="W14">
        <v>8.4568225008072526E-2</v>
      </c>
      <c r="X14">
        <v>3.5477644906711743</v>
      </c>
      <c r="Y14">
        <v>59</v>
      </c>
      <c r="Z14">
        <v>1.5617870955485713</v>
      </c>
      <c r="AA14">
        <v>0.67356341349153015</v>
      </c>
      <c r="AB14">
        <v>3.5790994663812503</v>
      </c>
      <c r="AC14">
        <v>1048</v>
      </c>
      <c r="AD14" t="s">
        <v>89</v>
      </c>
      <c r="AE14" t="s">
        <v>90</v>
      </c>
      <c r="AF14" t="s">
        <v>90</v>
      </c>
      <c r="AG14">
        <v>3</v>
      </c>
    </row>
    <row r="15" spans="1:37" x14ac:dyDescent="0.25">
      <c r="A15" t="s">
        <v>107</v>
      </c>
      <c r="B15" t="s">
        <v>89</v>
      </c>
      <c r="C15" t="s">
        <v>90</v>
      </c>
      <c r="D15" t="s">
        <v>90</v>
      </c>
      <c r="E15">
        <v>3</v>
      </c>
      <c r="F15">
        <v>6.2879820138054239</v>
      </c>
      <c r="G15">
        <v>1.6393071370280832</v>
      </c>
      <c r="H15">
        <v>21.268689517791476</v>
      </c>
      <c r="I15">
        <v>80</v>
      </c>
      <c r="J15">
        <v>27.296985645282824</v>
      </c>
      <c r="K15">
        <v>16.464299166576328</v>
      </c>
      <c r="L15">
        <v>41.699211767565394</v>
      </c>
      <c r="M15">
        <v>337</v>
      </c>
      <c r="N15" t="s">
        <v>89</v>
      </c>
      <c r="O15" t="s">
        <v>90</v>
      </c>
      <c r="P15" t="s">
        <v>90</v>
      </c>
      <c r="Q15">
        <v>69</v>
      </c>
      <c r="R15">
        <v>4.7109960945347327</v>
      </c>
      <c r="S15">
        <v>2.4861171057201217</v>
      </c>
      <c r="T15">
        <v>8.7483382106372716</v>
      </c>
      <c r="U15">
        <v>500</v>
      </c>
      <c r="V15">
        <v>9.0829797129166217</v>
      </c>
      <c r="W15">
        <v>5.8555440738043494</v>
      </c>
      <c r="X15">
        <v>13.828016422686208</v>
      </c>
      <c r="Y15">
        <v>59</v>
      </c>
      <c r="Z15">
        <v>12.411282796800451</v>
      </c>
      <c r="AA15">
        <v>7.8409750018687081</v>
      </c>
      <c r="AB15">
        <v>19.093595388079034</v>
      </c>
      <c r="AC15">
        <v>1048</v>
      </c>
      <c r="AD15">
        <v>84.713487366519928</v>
      </c>
      <c r="AE15">
        <v>32.778520374179386</v>
      </c>
      <c r="AF15">
        <v>98.437026968289146</v>
      </c>
      <c r="AG15">
        <v>3</v>
      </c>
    </row>
    <row r="16" spans="1:37" x14ac:dyDescent="0.25">
      <c r="A16" t="s">
        <v>108</v>
      </c>
      <c r="B16">
        <v>85.723740520655866</v>
      </c>
      <c r="C16">
        <v>36.754932238394915</v>
      </c>
      <c r="D16">
        <v>98.413750900467022</v>
      </c>
      <c r="E16">
        <v>3</v>
      </c>
      <c r="F16">
        <v>50.469774919925094</v>
      </c>
      <c r="G16">
        <v>31.043455815597675</v>
      </c>
      <c r="H16">
        <v>69.755282002453399</v>
      </c>
      <c r="I16">
        <v>80</v>
      </c>
      <c r="J16">
        <v>90.52434318085615</v>
      </c>
      <c r="K16">
        <v>84.439898632234218</v>
      </c>
      <c r="L16">
        <v>94.387728185495689</v>
      </c>
      <c r="M16">
        <v>337</v>
      </c>
      <c r="N16" t="s">
        <v>89</v>
      </c>
      <c r="O16" t="s">
        <v>90</v>
      </c>
      <c r="P16" t="s">
        <v>90</v>
      </c>
      <c r="Q16">
        <v>69</v>
      </c>
      <c r="R16">
        <v>89.095574451298347</v>
      </c>
      <c r="S16">
        <v>82.040876234167598</v>
      </c>
      <c r="T16">
        <v>93.59538676253058</v>
      </c>
      <c r="U16">
        <v>500</v>
      </c>
      <c r="V16">
        <v>67.238490811076659</v>
      </c>
      <c r="W16">
        <v>60.088993442117477</v>
      </c>
      <c r="X16">
        <v>73.668483876557673</v>
      </c>
      <c r="Y16">
        <v>59</v>
      </c>
      <c r="Z16">
        <v>80.256740739006375</v>
      </c>
      <c r="AA16">
        <v>76.683198439939304</v>
      </c>
      <c r="AB16">
        <v>83.40115190000499</v>
      </c>
      <c r="AC16">
        <v>1048</v>
      </c>
      <c r="AD16">
        <v>84.713487366519928</v>
      </c>
      <c r="AE16">
        <v>32.778520374179386</v>
      </c>
      <c r="AF16">
        <v>98.437026968289146</v>
      </c>
      <c r="AG16">
        <v>3</v>
      </c>
    </row>
    <row r="17" spans="1:33" x14ac:dyDescent="0.25">
      <c r="A17" t="s">
        <v>57</v>
      </c>
      <c r="B17">
        <v>85.723740520655866</v>
      </c>
      <c r="C17">
        <v>36.754932238394915</v>
      </c>
      <c r="D17">
        <v>98.413750900467022</v>
      </c>
      <c r="E17">
        <v>3</v>
      </c>
      <c r="F17">
        <v>36.377320710041197</v>
      </c>
      <c r="G17">
        <v>26.294152974871533</v>
      </c>
      <c r="H17">
        <v>47.818550322820322</v>
      </c>
      <c r="I17">
        <v>80</v>
      </c>
      <c r="J17">
        <v>86.405904515003272</v>
      </c>
      <c r="K17">
        <v>78.212613864596733</v>
      </c>
      <c r="L17">
        <v>91.839531030897092</v>
      </c>
      <c r="M17">
        <v>337</v>
      </c>
      <c r="N17" t="s">
        <v>89</v>
      </c>
      <c r="O17" t="s">
        <v>90</v>
      </c>
      <c r="P17" t="s">
        <v>90</v>
      </c>
      <c r="Q17">
        <v>69</v>
      </c>
      <c r="R17">
        <v>71.416602988435898</v>
      </c>
      <c r="S17">
        <v>64.593883043083295</v>
      </c>
      <c r="T17">
        <v>77.384895478464315</v>
      </c>
      <c r="U17">
        <v>500</v>
      </c>
      <c r="V17">
        <v>52.21497018426323</v>
      </c>
      <c r="W17">
        <v>35.047271646451925</v>
      </c>
      <c r="X17">
        <v>68.874865637259106</v>
      </c>
      <c r="Y17">
        <v>59</v>
      </c>
      <c r="Z17">
        <v>68.487653974751112</v>
      </c>
      <c r="AA17">
        <v>61.521881204897468</v>
      </c>
      <c r="AB17">
        <v>74.710758014858129</v>
      </c>
      <c r="AC17">
        <v>1048</v>
      </c>
      <c r="AD17">
        <v>100</v>
      </c>
      <c r="AE17">
        <v>100</v>
      </c>
      <c r="AF17">
        <v>100</v>
      </c>
      <c r="AG17">
        <v>3</v>
      </c>
    </row>
    <row r="18" spans="1:33" x14ac:dyDescent="0.25">
      <c r="A18" t="s">
        <v>109</v>
      </c>
      <c r="B18">
        <v>71.447481041311747</v>
      </c>
      <c r="C18">
        <v>13.185204664229696</v>
      </c>
      <c r="D18">
        <v>97.631900817655676</v>
      </c>
      <c r="E18">
        <v>3</v>
      </c>
      <c r="F18">
        <v>20.573754674891418</v>
      </c>
      <c r="G18">
        <v>11.529077454687574</v>
      </c>
      <c r="H18">
        <v>33.988120300580164</v>
      </c>
      <c r="I18">
        <v>80</v>
      </c>
      <c r="J18">
        <v>72.343501943243183</v>
      </c>
      <c r="K18">
        <v>62.545272579402024</v>
      </c>
      <c r="L18">
        <v>80.382463101776267</v>
      </c>
      <c r="M18">
        <v>337</v>
      </c>
      <c r="N18" t="s">
        <v>89</v>
      </c>
      <c r="O18" t="s">
        <v>90</v>
      </c>
      <c r="P18" t="s">
        <v>90</v>
      </c>
      <c r="Q18">
        <v>69</v>
      </c>
      <c r="R18">
        <v>22.473877941919373</v>
      </c>
      <c r="S18">
        <v>19.701435194000329</v>
      </c>
      <c r="T18">
        <v>25.512509354922642</v>
      </c>
      <c r="U18">
        <v>500</v>
      </c>
      <c r="V18">
        <v>2.0814924055687953</v>
      </c>
      <c r="W18">
        <v>0.42597871237847068</v>
      </c>
      <c r="X18">
        <v>9.553649178267694</v>
      </c>
      <c r="Y18">
        <v>59</v>
      </c>
      <c r="Z18">
        <v>35.735346105524187</v>
      </c>
      <c r="AA18">
        <v>27.889616049618521</v>
      </c>
      <c r="AB18">
        <v>44.428351097347871</v>
      </c>
      <c r="AC18">
        <v>1048</v>
      </c>
      <c r="AD18">
        <v>38.138628588929336</v>
      </c>
      <c r="AE18">
        <v>4.6907938992685567</v>
      </c>
      <c r="AF18">
        <v>88.535902734978961</v>
      </c>
      <c r="AG18">
        <v>3</v>
      </c>
    </row>
    <row r="19" spans="1:33" x14ac:dyDescent="0.25">
      <c r="A19" t="s">
        <v>87</v>
      </c>
      <c r="B19" t="s">
        <v>89</v>
      </c>
      <c r="C19" t="s">
        <v>90</v>
      </c>
      <c r="D19" t="s">
        <v>90</v>
      </c>
      <c r="E19">
        <v>3</v>
      </c>
      <c r="F19">
        <v>44.721268926205106</v>
      </c>
      <c r="G19">
        <v>33.770541790624698</v>
      </c>
      <c r="H19">
        <v>56.209242747242584</v>
      </c>
      <c r="I19">
        <v>80</v>
      </c>
      <c r="J19">
        <v>33.304761588934461</v>
      </c>
      <c r="K19">
        <v>27.53026968347455</v>
      </c>
      <c r="L19">
        <v>39.628142571095026</v>
      </c>
      <c r="M19">
        <v>337</v>
      </c>
      <c r="N19" t="s">
        <v>89</v>
      </c>
      <c r="O19" t="s">
        <v>90</v>
      </c>
      <c r="P19" t="s">
        <v>90</v>
      </c>
      <c r="Q19">
        <v>69</v>
      </c>
      <c r="R19">
        <v>43.990321378941047</v>
      </c>
      <c r="S19">
        <v>38.247648227704858</v>
      </c>
      <c r="T19">
        <v>49.898506427065819</v>
      </c>
      <c r="U19">
        <v>500</v>
      </c>
      <c r="V19">
        <v>32.919595452900587</v>
      </c>
      <c r="W19">
        <v>25.559169419700194</v>
      </c>
      <c r="X19">
        <v>41.225785541464624</v>
      </c>
      <c r="Y19">
        <v>59</v>
      </c>
      <c r="Z19">
        <v>37.08500997102842</v>
      </c>
      <c r="AA19">
        <v>32.915842282974317</v>
      </c>
      <c r="AB19">
        <v>41.455917912243862</v>
      </c>
      <c r="AC19">
        <v>1048</v>
      </c>
      <c r="AD19" t="s">
        <v>89</v>
      </c>
      <c r="AE19" t="s">
        <v>90</v>
      </c>
      <c r="AF19" t="s">
        <v>90</v>
      </c>
      <c r="AG19">
        <v>3</v>
      </c>
    </row>
    <row r="20" spans="1:33" x14ac:dyDescent="0.25">
      <c r="A20" t="s">
        <v>110</v>
      </c>
      <c r="B20" t="s">
        <v>89</v>
      </c>
      <c r="C20" t="s">
        <v>90</v>
      </c>
      <c r="D20" t="s">
        <v>90</v>
      </c>
      <c r="E20">
        <v>3</v>
      </c>
      <c r="F20">
        <v>2.575577774899974</v>
      </c>
      <c r="G20">
        <v>0.8298120297089725</v>
      </c>
      <c r="H20">
        <v>7.7086129930670069</v>
      </c>
      <c r="I20">
        <v>80</v>
      </c>
      <c r="J20">
        <v>2.342786473196635</v>
      </c>
      <c r="K20">
        <v>0.96773984119711487</v>
      </c>
      <c r="L20">
        <v>5.5618866180242792</v>
      </c>
      <c r="M20">
        <v>337</v>
      </c>
      <c r="N20" t="s">
        <v>89</v>
      </c>
      <c r="O20" t="s">
        <v>90</v>
      </c>
      <c r="P20" t="s">
        <v>90</v>
      </c>
      <c r="Q20">
        <v>69</v>
      </c>
      <c r="R20">
        <v>0.17482283894657716</v>
      </c>
      <c r="S20">
        <v>2.3673800965140584E-2</v>
      </c>
      <c r="T20">
        <v>1.278663783463184</v>
      </c>
      <c r="U20">
        <v>500</v>
      </c>
      <c r="V20" t="s">
        <v>89</v>
      </c>
      <c r="W20" t="s">
        <v>90</v>
      </c>
      <c r="X20" t="s">
        <v>90</v>
      </c>
      <c r="Y20">
        <v>59</v>
      </c>
      <c r="Z20">
        <v>1.0230966806364541</v>
      </c>
      <c r="AA20">
        <v>0.4420177495994394</v>
      </c>
      <c r="AB20">
        <v>2.3500337627429326</v>
      </c>
      <c r="AC20">
        <v>1048</v>
      </c>
      <c r="AD20" t="s">
        <v>89</v>
      </c>
      <c r="AE20" t="s">
        <v>90</v>
      </c>
      <c r="AF20" t="s">
        <v>90</v>
      </c>
      <c r="AG20">
        <v>3</v>
      </c>
    </row>
    <row r="21" spans="1:33" x14ac:dyDescent="0.25">
      <c r="A21" t="s">
        <v>111</v>
      </c>
      <c r="B21" t="s">
        <v>89</v>
      </c>
      <c r="C21" t="s">
        <v>90</v>
      </c>
      <c r="D21" t="s">
        <v>90</v>
      </c>
      <c r="E21">
        <v>3</v>
      </c>
      <c r="F21">
        <v>13.907760338826524</v>
      </c>
      <c r="G21">
        <v>5.6180875908822818</v>
      </c>
      <c r="H21">
        <v>30.479095043777242</v>
      </c>
      <c r="I21">
        <v>80</v>
      </c>
      <c r="J21">
        <v>18.406620158821479</v>
      </c>
      <c r="K21">
        <v>14.160034922891398</v>
      </c>
      <c r="L21">
        <v>23.576958523466008</v>
      </c>
      <c r="M21">
        <v>337</v>
      </c>
      <c r="N21" t="s">
        <v>89</v>
      </c>
      <c r="O21" t="s">
        <v>90</v>
      </c>
      <c r="P21" t="s">
        <v>90</v>
      </c>
      <c r="Q21">
        <v>69</v>
      </c>
      <c r="R21">
        <v>22.330642289267995</v>
      </c>
      <c r="S21">
        <v>17.459231009870564</v>
      </c>
      <c r="T21">
        <v>28.098556550969551</v>
      </c>
      <c r="U21">
        <v>500</v>
      </c>
      <c r="V21">
        <v>6.8332616263842807</v>
      </c>
      <c r="W21">
        <v>1.2521690724620709</v>
      </c>
      <c r="X21">
        <v>29.786502563065152</v>
      </c>
      <c r="Y21">
        <v>59</v>
      </c>
      <c r="Z21">
        <v>17.771669229372705</v>
      </c>
      <c r="AA21">
        <v>13.397432532923123</v>
      </c>
      <c r="AB21">
        <v>23.191628296035976</v>
      </c>
      <c r="AC21">
        <v>1048</v>
      </c>
      <c r="AD21" t="s">
        <v>89</v>
      </c>
      <c r="AE21" t="s">
        <v>90</v>
      </c>
      <c r="AF21" t="s">
        <v>90</v>
      </c>
      <c r="AG21">
        <v>3</v>
      </c>
    </row>
    <row r="22" spans="1:33" x14ac:dyDescent="0.25">
      <c r="A22" t="s">
        <v>112</v>
      </c>
      <c r="B22" t="s">
        <v>89</v>
      </c>
      <c r="C22" t="s">
        <v>90</v>
      </c>
      <c r="D22" t="s">
        <v>90</v>
      </c>
      <c r="E22">
        <v>3</v>
      </c>
      <c r="F22">
        <v>29.194967819173133</v>
      </c>
      <c r="G22">
        <v>18.507296577743617</v>
      </c>
      <c r="H22">
        <v>42.812162651799426</v>
      </c>
      <c r="I22">
        <v>80</v>
      </c>
      <c r="J22">
        <v>29.350492632809821</v>
      </c>
      <c r="K22">
        <v>23.998425939717492</v>
      </c>
      <c r="L22">
        <v>35.341131210753588</v>
      </c>
      <c r="M22">
        <v>337</v>
      </c>
      <c r="N22" t="s">
        <v>89</v>
      </c>
      <c r="O22" t="s">
        <v>90</v>
      </c>
      <c r="P22" t="s">
        <v>90</v>
      </c>
      <c r="Q22">
        <v>69</v>
      </c>
      <c r="R22">
        <v>31.790492858841812</v>
      </c>
      <c r="S22">
        <v>25.538977561218235</v>
      </c>
      <c r="T22">
        <v>38.775392215181157</v>
      </c>
      <c r="U22">
        <v>500</v>
      </c>
      <c r="V22">
        <v>30.073924250560779</v>
      </c>
      <c r="W22">
        <v>23.711844737747761</v>
      </c>
      <c r="X22">
        <v>37.308205612572209</v>
      </c>
      <c r="Y22">
        <v>59</v>
      </c>
      <c r="Z22">
        <v>28.93332740317932</v>
      </c>
      <c r="AA22">
        <v>25.603487681962566</v>
      </c>
      <c r="AB22">
        <v>32.507004464576141</v>
      </c>
      <c r="AC22">
        <v>1048</v>
      </c>
      <c r="AD22" t="s">
        <v>89</v>
      </c>
      <c r="AE22" t="s">
        <v>90</v>
      </c>
      <c r="AF22" t="s">
        <v>90</v>
      </c>
      <c r="AG22">
        <v>3</v>
      </c>
    </row>
    <row r="23" spans="1:33" x14ac:dyDescent="0.25">
      <c r="A23" t="s">
        <v>113</v>
      </c>
      <c r="B23" t="s">
        <v>89</v>
      </c>
      <c r="C23" t="s">
        <v>90</v>
      </c>
      <c r="D23" t="s">
        <v>90</v>
      </c>
      <c r="E23">
        <v>3</v>
      </c>
      <c r="F23" t="s">
        <v>89</v>
      </c>
      <c r="G23" t="s">
        <v>90</v>
      </c>
      <c r="H23" t="s">
        <v>90</v>
      </c>
      <c r="I23">
        <v>80</v>
      </c>
      <c r="J23">
        <v>0.16403911561888027</v>
      </c>
      <c r="K23">
        <v>2.1659304232682114E-2</v>
      </c>
      <c r="L23">
        <v>1.2308456426384766</v>
      </c>
      <c r="M23">
        <v>337</v>
      </c>
      <c r="N23" t="s">
        <v>89</v>
      </c>
      <c r="O23" t="s">
        <v>90</v>
      </c>
      <c r="P23" t="s">
        <v>90</v>
      </c>
      <c r="Q23">
        <v>69</v>
      </c>
      <c r="R23">
        <v>2.7135415782644117</v>
      </c>
      <c r="S23">
        <v>1.3066222864510031</v>
      </c>
      <c r="T23">
        <v>5.5501823049983816</v>
      </c>
      <c r="U23">
        <v>500</v>
      </c>
      <c r="V23">
        <v>7.3591411891972562</v>
      </c>
      <c r="W23">
        <v>4.3763203013040197</v>
      </c>
      <c r="X23">
        <v>12.117373752405038</v>
      </c>
      <c r="Y23">
        <v>59</v>
      </c>
      <c r="Z23">
        <v>1.9948710945498782</v>
      </c>
      <c r="AA23">
        <v>1.0593923599203734</v>
      </c>
      <c r="AB23">
        <v>3.725305985369312</v>
      </c>
      <c r="AC23">
        <v>1048</v>
      </c>
      <c r="AD23" t="s">
        <v>89</v>
      </c>
      <c r="AE23" t="s">
        <v>90</v>
      </c>
      <c r="AF23" t="s">
        <v>90</v>
      </c>
      <c r="AG23">
        <v>3</v>
      </c>
    </row>
    <row r="24" spans="1:33" x14ac:dyDescent="0.25">
      <c r="A24" t="s">
        <v>114</v>
      </c>
      <c r="B24" t="s">
        <v>89</v>
      </c>
      <c r="C24" t="s">
        <v>90</v>
      </c>
      <c r="D24" t="s">
        <v>90</v>
      </c>
      <c r="E24">
        <v>3</v>
      </c>
      <c r="F24" t="s">
        <v>89</v>
      </c>
      <c r="G24" t="s">
        <v>90</v>
      </c>
      <c r="H24" t="s">
        <v>90</v>
      </c>
      <c r="I24">
        <v>80</v>
      </c>
      <c r="J24">
        <v>0.19799458116820851</v>
      </c>
      <c r="K24">
        <v>2.8556445814521554E-2</v>
      </c>
      <c r="L24">
        <v>1.3591169660427</v>
      </c>
      <c r="M24">
        <v>337</v>
      </c>
      <c r="N24" t="s">
        <v>89</v>
      </c>
      <c r="O24" t="s">
        <v>90</v>
      </c>
      <c r="P24" t="s">
        <v>90</v>
      </c>
      <c r="Q24">
        <v>69</v>
      </c>
      <c r="R24" t="s">
        <v>89</v>
      </c>
      <c r="S24" t="s">
        <v>90</v>
      </c>
      <c r="T24" t="s">
        <v>90</v>
      </c>
      <c r="U24">
        <v>500</v>
      </c>
      <c r="V24" t="s">
        <v>89</v>
      </c>
      <c r="W24" t="s">
        <v>90</v>
      </c>
      <c r="X24" t="s">
        <v>90</v>
      </c>
      <c r="Y24">
        <v>59</v>
      </c>
      <c r="Z24">
        <v>6.5095500026370531E-2</v>
      </c>
      <c r="AA24">
        <v>9.171901478915289E-3</v>
      </c>
      <c r="AB24">
        <v>0.46043048809708587</v>
      </c>
      <c r="AC24">
        <v>1048</v>
      </c>
      <c r="AD24" t="s">
        <v>89</v>
      </c>
      <c r="AE24" t="s">
        <v>90</v>
      </c>
      <c r="AF24" t="s">
        <v>90</v>
      </c>
      <c r="AG24">
        <v>3</v>
      </c>
    </row>
    <row r="25" spans="1:33" x14ac:dyDescent="0.25">
      <c r="A25" t="s">
        <v>115</v>
      </c>
      <c r="B25" t="s">
        <v>89</v>
      </c>
      <c r="C25" t="s">
        <v>90</v>
      </c>
      <c r="D25" t="s">
        <v>90</v>
      </c>
      <c r="E25">
        <v>3</v>
      </c>
      <c r="F25" t="s">
        <v>89</v>
      </c>
      <c r="G25" t="s">
        <v>90</v>
      </c>
      <c r="H25" t="s">
        <v>90</v>
      </c>
      <c r="I25">
        <v>80</v>
      </c>
      <c r="J25" t="s">
        <v>89</v>
      </c>
      <c r="K25" t="s">
        <v>90</v>
      </c>
      <c r="L25" t="s">
        <v>90</v>
      </c>
      <c r="M25">
        <v>337</v>
      </c>
      <c r="N25" t="s">
        <v>89</v>
      </c>
      <c r="O25" t="s">
        <v>90</v>
      </c>
      <c r="P25" t="s">
        <v>90</v>
      </c>
      <c r="Q25">
        <v>69</v>
      </c>
      <c r="R25" t="s">
        <v>89</v>
      </c>
      <c r="S25" t="s">
        <v>90</v>
      </c>
      <c r="T25" t="s">
        <v>90</v>
      </c>
      <c r="U25">
        <v>500</v>
      </c>
      <c r="V25" t="s">
        <v>89</v>
      </c>
      <c r="W25" t="s">
        <v>90</v>
      </c>
      <c r="X25" t="s">
        <v>90</v>
      </c>
      <c r="Y25">
        <v>59</v>
      </c>
      <c r="Z25" t="s">
        <v>89</v>
      </c>
      <c r="AA25" t="s">
        <v>90</v>
      </c>
      <c r="AB25" t="s">
        <v>90</v>
      </c>
      <c r="AC25">
        <v>1048</v>
      </c>
      <c r="AD25" t="s">
        <v>89</v>
      </c>
      <c r="AE25" t="s">
        <v>90</v>
      </c>
      <c r="AF25" t="s">
        <v>90</v>
      </c>
      <c r="AG25">
        <v>3</v>
      </c>
    </row>
    <row r="26" spans="1:33" x14ac:dyDescent="0.25">
      <c r="A26" t="s">
        <v>116</v>
      </c>
      <c r="B26">
        <v>100</v>
      </c>
      <c r="C26">
        <v>100</v>
      </c>
      <c r="D26">
        <v>100</v>
      </c>
      <c r="E26">
        <v>3</v>
      </c>
      <c r="F26">
        <v>71.241209453379767</v>
      </c>
      <c r="G26">
        <v>59.541489476932718</v>
      </c>
      <c r="H26">
        <v>80.656759123175689</v>
      </c>
      <c r="I26">
        <v>80</v>
      </c>
      <c r="J26">
        <v>13.442509501352392</v>
      </c>
      <c r="K26">
        <v>9.904048183392538</v>
      </c>
      <c r="L26">
        <v>17.992703348838962</v>
      </c>
      <c r="M26">
        <v>337</v>
      </c>
      <c r="N26" t="s">
        <v>89</v>
      </c>
      <c r="O26" t="s">
        <v>90</v>
      </c>
      <c r="P26" t="s">
        <v>90</v>
      </c>
      <c r="Q26">
        <v>69</v>
      </c>
      <c r="R26" t="s">
        <v>89</v>
      </c>
      <c r="S26" t="s">
        <v>90</v>
      </c>
      <c r="T26" t="s">
        <v>90</v>
      </c>
      <c r="U26">
        <v>500</v>
      </c>
      <c r="V26" t="s">
        <v>89</v>
      </c>
      <c r="W26" t="s">
        <v>90</v>
      </c>
      <c r="X26" t="s">
        <v>90</v>
      </c>
      <c r="Y26">
        <v>59</v>
      </c>
      <c r="Z26">
        <v>9.4669118616586942</v>
      </c>
      <c r="AA26">
        <v>6.4389087444372812</v>
      </c>
      <c r="AB26">
        <v>13.710218495117561</v>
      </c>
      <c r="AC26">
        <v>1048</v>
      </c>
      <c r="AD26" t="s">
        <v>89</v>
      </c>
      <c r="AE26" t="s">
        <v>90</v>
      </c>
      <c r="AF26" t="s">
        <v>90</v>
      </c>
      <c r="AG26">
        <v>3</v>
      </c>
    </row>
    <row r="27" spans="1:33" x14ac:dyDescent="0.25">
      <c r="A27" t="s">
        <v>88</v>
      </c>
      <c r="B27">
        <v>100</v>
      </c>
      <c r="C27">
        <v>100</v>
      </c>
      <c r="D27">
        <v>100</v>
      </c>
      <c r="E27">
        <v>3</v>
      </c>
      <c r="F27">
        <v>71.241209453379767</v>
      </c>
      <c r="G27">
        <v>59.541489476932718</v>
      </c>
      <c r="H27">
        <v>80.656759123175689</v>
      </c>
      <c r="I27">
        <v>80</v>
      </c>
      <c r="J27">
        <v>13.700192904024314</v>
      </c>
      <c r="K27">
        <v>10.157722382158681</v>
      </c>
      <c r="L27">
        <v>18.227441566033402</v>
      </c>
      <c r="M27">
        <v>337</v>
      </c>
      <c r="N27" t="s">
        <v>89</v>
      </c>
      <c r="O27" t="s">
        <v>90</v>
      </c>
      <c r="P27" t="s">
        <v>90</v>
      </c>
      <c r="Q27">
        <v>69</v>
      </c>
      <c r="R27" t="s">
        <v>89</v>
      </c>
      <c r="S27" t="s">
        <v>90</v>
      </c>
      <c r="T27" t="s">
        <v>90</v>
      </c>
      <c r="U27">
        <v>500</v>
      </c>
      <c r="V27" t="s">
        <v>89</v>
      </c>
      <c r="W27" t="s">
        <v>90</v>
      </c>
      <c r="X27" t="s">
        <v>90</v>
      </c>
      <c r="Y27">
        <v>59</v>
      </c>
      <c r="Z27">
        <v>9.5516315032087569</v>
      </c>
      <c r="AA27">
        <v>6.4812520121717982</v>
      </c>
      <c r="AB27">
        <v>13.860963739770243</v>
      </c>
      <c r="AC27">
        <v>1048</v>
      </c>
      <c r="AD27" t="s">
        <v>89</v>
      </c>
      <c r="AE27" t="s">
        <v>90</v>
      </c>
      <c r="AF27" t="s">
        <v>90</v>
      </c>
      <c r="AG27">
        <v>3</v>
      </c>
    </row>
    <row r="28" spans="1:33" x14ac:dyDescent="0.25">
      <c r="A28" t="s">
        <v>117</v>
      </c>
      <c r="B28" t="s">
        <v>89</v>
      </c>
      <c r="C28" t="s">
        <v>90</v>
      </c>
      <c r="D28" t="s">
        <v>90</v>
      </c>
      <c r="E28">
        <v>3</v>
      </c>
      <c r="F28" t="s">
        <v>89</v>
      </c>
      <c r="G28" t="s">
        <v>90</v>
      </c>
      <c r="H28" t="s">
        <v>90</v>
      </c>
      <c r="I28">
        <v>80</v>
      </c>
      <c r="J28" t="s">
        <v>89</v>
      </c>
      <c r="K28" t="s">
        <v>90</v>
      </c>
      <c r="L28" t="s">
        <v>90</v>
      </c>
      <c r="M28">
        <v>337</v>
      </c>
      <c r="N28" t="s">
        <v>89</v>
      </c>
      <c r="O28" t="s">
        <v>90</v>
      </c>
      <c r="P28" t="s">
        <v>90</v>
      </c>
      <c r="Q28">
        <v>69</v>
      </c>
      <c r="R28" t="s">
        <v>89</v>
      </c>
      <c r="S28" t="s">
        <v>90</v>
      </c>
      <c r="T28" t="s">
        <v>90</v>
      </c>
      <c r="U28">
        <v>500</v>
      </c>
      <c r="V28" t="s">
        <v>89</v>
      </c>
      <c r="W28" t="s">
        <v>90</v>
      </c>
      <c r="X28" t="s">
        <v>90</v>
      </c>
      <c r="Y28">
        <v>59</v>
      </c>
      <c r="Z28" t="s">
        <v>89</v>
      </c>
      <c r="AA28" t="s">
        <v>90</v>
      </c>
      <c r="AB28" t="s">
        <v>90</v>
      </c>
      <c r="AC28">
        <v>1048</v>
      </c>
      <c r="AD28" t="s">
        <v>89</v>
      </c>
      <c r="AE28" t="s">
        <v>90</v>
      </c>
      <c r="AF28" t="s">
        <v>90</v>
      </c>
      <c r="AG28">
        <v>3</v>
      </c>
    </row>
    <row r="29" spans="1:33" x14ac:dyDescent="0.25">
      <c r="A29" t="s">
        <v>118</v>
      </c>
      <c r="B29" t="s">
        <v>89</v>
      </c>
      <c r="C29" t="s">
        <v>90</v>
      </c>
      <c r="D29" t="s">
        <v>90</v>
      </c>
      <c r="E29">
        <v>3</v>
      </c>
      <c r="F29">
        <v>23.10901848140491</v>
      </c>
      <c r="G29">
        <v>11.815808836266083</v>
      </c>
      <c r="H29">
        <v>40.267250472129156</v>
      </c>
      <c r="I29">
        <v>80</v>
      </c>
      <c r="J29">
        <v>4.8206368794764876</v>
      </c>
      <c r="K29">
        <v>2.3959581339099039</v>
      </c>
      <c r="L29">
        <v>9.4612066545241813</v>
      </c>
      <c r="M29">
        <v>337</v>
      </c>
      <c r="N29" t="s">
        <v>89</v>
      </c>
      <c r="O29" t="s">
        <v>90</v>
      </c>
      <c r="P29" t="s">
        <v>90</v>
      </c>
      <c r="Q29">
        <v>69</v>
      </c>
      <c r="R29" t="s">
        <v>89</v>
      </c>
      <c r="S29" t="s">
        <v>90</v>
      </c>
      <c r="T29" t="s">
        <v>90</v>
      </c>
      <c r="U29">
        <v>500</v>
      </c>
      <c r="V29" t="s">
        <v>89</v>
      </c>
      <c r="W29" t="s">
        <v>90</v>
      </c>
      <c r="X29" t="s">
        <v>90</v>
      </c>
      <c r="Y29">
        <v>59</v>
      </c>
      <c r="Z29">
        <v>3.1425153888775239</v>
      </c>
      <c r="AA29">
        <v>1.8222213665325413</v>
      </c>
      <c r="AB29">
        <v>5.3671348813825226</v>
      </c>
      <c r="AC29">
        <v>1048</v>
      </c>
      <c r="AD29" t="s">
        <v>89</v>
      </c>
      <c r="AE29" t="s">
        <v>90</v>
      </c>
      <c r="AF29" t="s">
        <v>90</v>
      </c>
      <c r="AG29">
        <v>3</v>
      </c>
    </row>
    <row r="30" spans="1:33" x14ac:dyDescent="0.25">
      <c r="A30" t="s">
        <v>119</v>
      </c>
      <c r="B30">
        <v>100</v>
      </c>
      <c r="C30">
        <v>100</v>
      </c>
      <c r="D30">
        <v>100</v>
      </c>
      <c r="E30">
        <v>3</v>
      </c>
      <c r="F30">
        <v>63.8677451631944</v>
      </c>
      <c r="G30">
        <v>49.417433402799766</v>
      </c>
      <c r="H30">
        <v>76.179770337950941</v>
      </c>
      <c r="I30">
        <v>80</v>
      </c>
      <c r="J30">
        <v>9.2613453803079384</v>
      </c>
      <c r="K30">
        <v>7.0500895679200761</v>
      </c>
      <c r="L30">
        <v>12.076052904300312</v>
      </c>
      <c r="M30">
        <v>337</v>
      </c>
      <c r="N30" t="s">
        <v>89</v>
      </c>
      <c r="O30" t="s">
        <v>90</v>
      </c>
      <c r="P30" t="s">
        <v>90</v>
      </c>
      <c r="Q30">
        <v>69</v>
      </c>
      <c r="R30" t="s">
        <v>89</v>
      </c>
      <c r="S30" t="s">
        <v>90</v>
      </c>
      <c r="T30" t="s">
        <v>90</v>
      </c>
      <c r="U30">
        <v>500</v>
      </c>
      <c r="V30" t="s">
        <v>89</v>
      </c>
      <c r="W30" t="s">
        <v>90</v>
      </c>
      <c r="X30" t="s">
        <v>90</v>
      </c>
      <c r="Y30">
        <v>59</v>
      </c>
      <c r="Z30">
        <v>7.5952603915979422</v>
      </c>
      <c r="AA30">
        <v>5.1436745715892993</v>
      </c>
      <c r="AB30">
        <v>11.078850934691911</v>
      </c>
      <c r="AC30">
        <v>1048</v>
      </c>
      <c r="AD30" t="s">
        <v>89</v>
      </c>
      <c r="AE30" t="s">
        <v>90</v>
      </c>
      <c r="AF30" t="s">
        <v>90</v>
      </c>
      <c r="AG30">
        <v>3</v>
      </c>
    </row>
    <row r="31" spans="1:33" x14ac:dyDescent="0.25">
      <c r="A31" t="s">
        <v>120</v>
      </c>
      <c r="B31">
        <v>71.447481041311747</v>
      </c>
      <c r="C31">
        <v>13.185204664229696</v>
      </c>
      <c r="D31">
        <v>97.631900817655676</v>
      </c>
      <c r="E31">
        <v>3</v>
      </c>
      <c r="F31">
        <v>14.41501590775821</v>
      </c>
      <c r="G31">
        <v>8.0761676953553287</v>
      </c>
      <c r="H31">
        <v>24.408065357690848</v>
      </c>
      <c r="I31">
        <v>80</v>
      </c>
      <c r="J31">
        <v>9.1083618977652101</v>
      </c>
      <c r="K31">
        <v>5.1983185929392706</v>
      </c>
      <c r="L31">
        <v>15.479227991844699</v>
      </c>
      <c r="M31">
        <v>337</v>
      </c>
      <c r="N31" t="s">
        <v>89</v>
      </c>
      <c r="O31" t="s">
        <v>90</v>
      </c>
      <c r="P31" t="s">
        <v>90</v>
      </c>
      <c r="Q31">
        <v>69</v>
      </c>
      <c r="R31" t="s">
        <v>89</v>
      </c>
      <c r="S31" t="s">
        <v>90</v>
      </c>
      <c r="T31" t="s">
        <v>90</v>
      </c>
      <c r="U31">
        <v>500</v>
      </c>
      <c r="V31" t="s">
        <v>89</v>
      </c>
      <c r="W31" t="s">
        <v>90</v>
      </c>
      <c r="X31" t="s">
        <v>90</v>
      </c>
      <c r="Y31">
        <v>59</v>
      </c>
      <c r="Z31">
        <v>4.1416104474393753</v>
      </c>
      <c r="AA31">
        <v>2.5512829471995202</v>
      </c>
      <c r="AB31">
        <v>6.6555541258416184</v>
      </c>
      <c r="AC31">
        <v>1048</v>
      </c>
      <c r="AD31" t="s">
        <v>89</v>
      </c>
      <c r="AE31" t="s">
        <v>90</v>
      </c>
      <c r="AF31" t="s">
        <v>90</v>
      </c>
      <c r="AG31">
        <v>3</v>
      </c>
    </row>
    <row r="32" spans="1:33" x14ac:dyDescent="0.25">
      <c r="A32" t="s">
        <v>121</v>
      </c>
      <c r="B32" t="s">
        <v>89</v>
      </c>
      <c r="C32" t="s">
        <v>90</v>
      </c>
      <c r="D32" t="s">
        <v>90</v>
      </c>
      <c r="E32">
        <v>3</v>
      </c>
      <c r="F32">
        <v>21.471094044387648</v>
      </c>
      <c r="G32">
        <v>12.12551614188008</v>
      </c>
      <c r="H32">
        <v>35.13931747506205</v>
      </c>
      <c r="I32">
        <v>80</v>
      </c>
      <c r="J32">
        <v>6.7922041870663588</v>
      </c>
      <c r="K32">
        <v>3.4045649285877189</v>
      </c>
      <c r="L32">
        <v>13.093722184762452</v>
      </c>
      <c r="M32">
        <v>337</v>
      </c>
      <c r="N32" t="s">
        <v>89</v>
      </c>
      <c r="O32" t="s">
        <v>90</v>
      </c>
      <c r="P32" t="s">
        <v>90</v>
      </c>
      <c r="Q32">
        <v>69</v>
      </c>
      <c r="R32" t="s">
        <v>89</v>
      </c>
      <c r="S32" t="s">
        <v>90</v>
      </c>
      <c r="T32" t="s">
        <v>90</v>
      </c>
      <c r="U32">
        <v>500</v>
      </c>
      <c r="V32" t="s">
        <v>89</v>
      </c>
      <c r="W32" t="s">
        <v>90</v>
      </c>
      <c r="X32" t="s">
        <v>90</v>
      </c>
      <c r="Y32">
        <v>59</v>
      </c>
      <c r="Z32">
        <v>3.680314915186099</v>
      </c>
      <c r="AA32">
        <v>2.1699214694647315</v>
      </c>
      <c r="AB32">
        <v>6.1756650823663879</v>
      </c>
      <c r="AC32">
        <v>1048</v>
      </c>
      <c r="AD32" t="s">
        <v>89</v>
      </c>
      <c r="AE32" t="s">
        <v>90</v>
      </c>
      <c r="AF32" t="s">
        <v>90</v>
      </c>
      <c r="AG32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8655-84EB-4F38-8E99-278EC87CAC50}">
  <dimension ref="A1:BU32"/>
  <sheetViews>
    <sheetView workbookViewId="0">
      <selection activeCell="D17" sqref="D17"/>
    </sheetView>
  </sheetViews>
  <sheetFormatPr defaultColWidth="8.85546875" defaultRowHeight="15" x14ac:dyDescent="0.25"/>
  <cols>
    <col min="1" max="1" width="24.42578125" style="15" customWidth="1"/>
    <col min="2" max="16384" width="8.85546875" style="15"/>
  </cols>
  <sheetData>
    <row r="1" spans="1:73" customFormat="1" x14ac:dyDescent="0.25">
      <c r="A1" s="15" t="s">
        <v>127</v>
      </c>
      <c r="B1" s="15" t="s">
        <v>21</v>
      </c>
      <c r="C1" s="15" t="s">
        <v>94</v>
      </c>
      <c r="D1" s="15" t="s">
        <v>95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3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100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100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</row>
    <row r="3" spans="1:73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3" x14ac:dyDescent="0.25">
      <c r="A4" s="15" t="s">
        <v>84</v>
      </c>
      <c r="B4" s="15">
        <v>100</v>
      </c>
      <c r="C4" s="15">
        <v>100</v>
      </c>
      <c r="D4" s="15">
        <v>100</v>
      </c>
      <c r="E4" s="15">
        <v>2</v>
      </c>
      <c r="F4" s="15">
        <v>82.984918981805734</v>
      </c>
      <c r="G4" s="15">
        <v>33.317798522128008</v>
      </c>
      <c r="H4" s="15">
        <v>97.942651244631094</v>
      </c>
      <c r="I4" s="15">
        <v>3</v>
      </c>
      <c r="J4" s="15">
        <v>100</v>
      </c>
      <c r="K4" s="15">
        <v>100</v>
      </c>
      <c r="L4" s="15">
        <v>100</v>
      </c>
      <c r="M4" s="15">
        <v>6</v>
      </c>
      <c r="N4" s="15" t="s">
        <v>89</v>
      </c>
      <c r="O4" s="15" t="s">
        <v>90</v>
      </c>
      <c r="P4" s="15" t="s">
        <v>90</v>
      </c>
      <c r="Q4" s="15">
        <v>1</v>
      </c>
      <c r="R4" s="15">
        <v>99.108664006525942</v>
      </c>
      <c r="S4" s="15">
        <v>96.069002336946284</v>
      </c>
      <c r="T4" s="15">
        <v>99.802720245569461</v>
      </c>
      <c r="U4" s="15">
        <v>335</v>
      </c>
      <c r="V4" s="15">
        <v>100</v>
      </c>
      <c r="W4" s="15">
        <v>100</v>
      </c>
      <c r="X4" s="15">
        <v>100</v>
      </c>
      <c r="Y4" s="15">
        <v>5</v>
      </c>
      <c r="Z4" s="15">
        <v>98.606086515825154</v>
      </c>
      <c r="AA4" s="15">
        <v>96.086287737190744</v>
      </c>
      <c r="AB4" s="15">
        <v>99.511784873988887</v>
      </c>
      <c r="AC4" s="15">
        <v>352</v>
      </c>
      <c r="AD4" s="15">
        <v>100</v>
      </c>
      <c r="AE4" s="15">
        <v>100</v>
      </c>
      <c r="AF4" s="15">
        <v>100</v>
      </c>
      <c r="AG4" s="15">
        <v>5</v>
      </c>
      <c r="AH4" s="15">
        <v>90.354358130118271</v>
      </c>
      <c r="AI4" s="15">
        <v>59.977930266991585</v>
      </c>
      <c r="AJ4" s="15">
        <v>98.320803935745076</v>
      </c>
      <c r="AK4" s="15">
        <v>7</v>
      </c>
      <c r="AL4" s="15">
        <v>100</v>
      </c>
      <c r="AM4" s="15">
        <v>100</v>
      </c>
      <c r="AN4" s="15">
        <v>100</v>
      </c>
      <c r="AO4" s="15">
        <v>10</v>
      </c>
      <c r="AP4" s="15">
        <v>100</v>
      </c>
      <c r="AQ4" s="15">
        <v>100</v>
      </c>
      <c r="AR4" s="15">
        <v>100</v>
      </c>
      <c r="AS4" s="15">
        <v>34</v>
      </c>
      <c r="AT4" s="15" t="s">
        <v>89</v>
      </c>
      <c r="AU4" s="15" t="s">
        <v>90</v>
      </c>
      <c r="AV4" s="15" t="s">
        <v>90</v>
      </c>
      <c r="AW4" s="15">
        <v>0</v>
      </c>
      <c r="AX4" s="15">
        <v>98.512272340478873</v>
      </c>
      <c r="AY4" s="15">
        <v>95.935321259169456</v>
      </c>
      <c r="AZ4" s="15">
        <v>99.464589352990856</v>
      </c>
      <c r="BA4" s="15">
        <v>535</v>
      </c>
      <c r="BB4" s="15" t="s">
        <v>89</v>
      </c>
      <c r="BC4" s="15" t="s">
        <v>90</v>
      </c>
      <c r="BD4" s="15" t="s">
        <v>90</v>
      </c>
      <c r="BE4" s="15">
        <v>0</v>
      </c>
      <c r="BF4" s="15">
        <v>98.513069636435731</v>
      </c>
      <c r="BG4" s="15">
        <v>96.246851675942423</v>
      </c>
      <c r="BH4" s="15">
        <v>99.419162748004837</v>
      </c>
      <c r="BI4" s="15">
        <v>586</v>
      </c>
      <c r="BJ4" s="15">
        <v>100</v>
      </c>
      <c r="BK4" s="15">
        <v>100</v>
      </c>
      <c r="BL4" s="15">
        <v>100</v>
      </c>
      <c r="BM4" s="15">
        <v>2</v>
      </c>
      <c r="BN4" s="15">
        <v>99.092541947814539</v>
      </c>
      <c r="BO4" s="15">
        <v>97.740008624249526</v>
      </c>
      <c r="BP4" s="15">
        <v>99.638619701189455</v>
      </c>
      <c r="BQ4" s="15">
        <v>1070</v>
      </c>
      <c r="BR4" s="15">
        <v>100</v>
      </c>
      <c r="BS4" s="15">
        <v>100</v>
      </c>
      <c r="BT4" s="15">
        <v>100</v>
      </c>
      <c r="BU4" s="15">
        <v>24</v>
      </c>
    </row>
    <row r="5" spans="1:73" x14ac:dyDescent="0.25">
      <c r="A5" s="15" t="s">
        <v>85</v>
      </c>
      <c r="B5" s="15">
        <v>100</v>
      </c>
      <c r="C5" s="15">
        <v>100</v>
      </c>
      <c r="D5" s="15">
        <v>100</v>
      </c>
      <c r="E5" s="15">
        <v>2</v>
      </c>
      <c r="F5" s="15">
        <v>82.984918981805734</v>
      </c>
      <c r="G5" s="15">
        <v>33.317798522128008</v>
      </c>
      <c r="H5" s="15">
        <v>97.942651244631094</v>
      </c>
      <c r="I5" s="15">
        <v>3</v>
      </c>
      <c r="J5" s="15">
        <v>100</v>
      </c>
      <c r="K5" s="15">
        <v>100</v>
      </c>
      <c r="L5" s="15">
        <v>100</v>
      </c>
      <c r="M5" s="15">
        <v>6</v>
      </c>
      <c r="N5" s="15" t="s">
        <v>89</v>
      </c>
      <c r="O5" s="15" t="s">
        <v>90</v>
      </c>
      <c r="P5" s="15" t="s">
        <v>90</v>
      </c>
      <c r="Q5" s="15">
        <v>1</v>
      </c>
      <c r="R5" s="15">
        <v>98.429346384945902</v>
      </c>
      <c r="S5" s="15">
        <v>95.845755999403949</v>
      </c>
      <c r="T5" s="15">
        <v>99.415951927043523</v>
      </c>
      <c r="U5" s="15">
        <v>335</v>
      </c>
      <c r="V5" s="15">
        <v>100</v>
      </c>
      <c r="W5" s="15">
        <v>100</v>
      </c>
      <c r="X5" s="15">
        <v>100</v>
      </c>
      <c r="Y5" s="15">
        <v>5</v>
      </c>
      <c r="Z5" s="15">
        <v>97.955281962737601</v>
      </c>
      <c r="AA5" s="15">
        <v>95.4780001112956</v>
      </c>
      <c r="AB5" s="15">
        <v>99.088395000517622</v>
      </c>
      <c r="AC5" s="15">
        <v>352</v>
      </c>
      <c r="AD5" s="15">
        <v>100</v>
      </c>
      <c r="AE5" s="15">
        <v>100</v>
      </c>
      <c r="AF5" s="15">
        <v>100</v>
      </c>
      <c r="AG5" s="15">
        <v>5</v>
      </c>
      <c r="AH5" s="15">
        <v>90.354358130118271</v>
      </c>
      <c r="AI5" s="15">
        <v>59.977930266991585</v>
      </c>
      <c r="AJ5" s="15">
        <v>98.320803935745076</v>
      </c>
      <c r="AK5" s="15">
        <v>7</v>
      </c>
      <c r="AL5" s="15">
        <v>86.679345190750212</v>
      </c>
      <c r="AM5" s="15">
        <v>60.239190090597127</v>
      </c>
      <c r="AN5" s="15">
        <v>96.545571835667403</v>
      </c>
      <c r="AO5" s="15">
        <v>10</v>
      </c>
      <c r="AP5" s="15">
        <v>100</v>
      </c>
      <c r="AQ5" s="15">
        <v>100</v>
      </c>
      <c r="AR5" s="15">
        <v>100</v>
      </c>
      <c r="AS5" s="15">
        <v>34</v>
      </c>
      <c r="AT5" s="15" t="s">
        <v>89</v>
      </c>
      <c r="AU5" s="15" t="s">
        <v>90</v>
      </c>
      <c r="AV5" s="15" t="s">
        <v>90</v>
      </c>
      <c r="AW5" s="15">
        <v>0</v>
      </c>
      <c r="AX5" s="15">
        <v>98.237354439603138</v>
      </c>
      <c r="AY5" s="15">
        <v>95.834295060994862</v>
      </c>
      <c r="AZ5" s="15">
        <v>99.264801869790247</v>
      </c>
      <c r="BA5" s="15">
        <v>535</v>
      </c>
      <c r="BB5" s="15" t="s">
        <v>89</v>
      </c>
      <c r="BC5" s="15" t="s">
        <v>90</v>
      </c>
      <c r="BD5" s="15" t="s">
        <v>90</v>
      </c>
      <c r="BE5" s="15">
        <v>0</v>
      </c>
      <c r="BF5" s="15">
        <v>98.071806431443292</v>
      </c>
      <c r="BG5" s="15">
        <v>95.770482583925173</v>
      </c>
      <c r="BH5" s="15">
        <v>99.132301280569351</v>
      </c>
      <c r="BI5" s="15">
        <v>586</v>
      </c>
      <c r="BJ5" s="15">
        <v>100</v>
      </c>
      <c r="BK5" s="15">
        <v>100</v>
      </c>
      <c r="BL5" s="15">
        <v>100</v>
      </c>
      <c r="BM5" s="15">
        <v>2</v>
      </c>
      <c r="BN5" s="15">
        <v>97.313664707540866</v>
      </c>
      <c r="BO5" s="15">
        <v>95.597834467687079</v>
      </c>
      <c r="BP5" s="15">
        <v>98.372104849734114</v>
      </c>
      <c r="BQ5" s="15">
        <v>1070</v>
      </c>
      <c r="BR5" s="15">
        <v>100</v>
      </c>
      <c r="BS5" s="15">
        <v>100</v>
      </c>
      <c r="BT5" s="15">
        <v>100</v>
      </c>
      <c r="BU5" s="15">
        <v>24</v>
      </c>
    </row>
    <row r="6" spans="1:73" x14ac:dyDescent="0.25">
      <c r="A6" s="15" t="s">
        <v>86</v>
      </c>
      <c r="B6" s="15">
        <v>100</v>
      </c>
      <c r="C6" s="15">
        <v>100</v>
      </c>
      <c r="D6" s="15">
        <v>100</v>
      </c>
      <c r="E6" s="15">
        <v>2</v>
      </c>
      <c r="F6" s="15">
        <v>82.984918981805734</v>
      </c>
      <c r="G6" s="15">
        <v>33.317798522128008</v>
      </c>
      <c r="H6" s="15">
        <v>97.942651244631094</v>
      </c>
      <c r="I6" s="15">
        <v>3</v>
      </c>
      <c r="J6" s="15">
        <v>100</v>
      </c>
      <c r="K6" s="15">
        <v>100</v>
      </c>
      <c r="L6" s="15">
        <v>100</v>
      </c>
      <c r="M6" s="15">
        <v>6</v>
      </c>
      <c r="N6" s="15" t="s">
        <v>89</v>
      </c>
      <c r="O6" s="15" t="s">
        <v>90</v>
      </c>
      <c r="P6" s="15" t="s">
        <v>90</v>
      </c>
      <c r="Q6" s="15">
        <v>1</v>
      </c>
      <c r="R6" s="15">
        <v>98.016827327306586</v>
      </c>
      <c r="S6" s="15">
        <v>95.603227688892659</v>
      </c>
      <c r="T6" s="15">
        <v>99.117713506579292</v>
      </c>
      <c r="U6" s="15">
        <v>335</v>
      </c>
      <c r="V6" s="15">
        <v>100</v>
      </c>
      <c r="W6" s="15">
        <v>100</v>
      </c>
      <c r="X6" s="15">
        <v>100</v>
      </c>
      <c r="Y6" s="15">
        <v>5</v>
      </c>
      <c r="Z6" s="15">
        <v>97.560077609989293</v>
      </c>
      <c r="AA6" s="15">
        <v>94.675418271354729</v>
      </c>
      <c r="AB6" s="15">
        <v>98.900092450456711</v>
      </c>
      <c r="AC6" s="15">
        <v>352</v>
      </c>
      <c r="AD6" s="15">
        <v>100</v>
      </c>
      <c r="AE6" s="15">
        <v>100</v>
      </c>
      <c r="AF6" s="15">
        <v>100</v>
      </c>
      <c r="AG6" s="15">
        <v>5</v>
      </c>
      <c r="AH6" s="15">
        <v>90.354358130118271</v>
      </c>
      <c r="AI6" s="15">
        <v>59.977930266991585</v>
      </c>
      <c r="AJ6" s="15">
        <v>98.320803935745076</v>
      </c>
      <c r="AK6" s="15">
        <v>7</v>
      </c>
      <c r="AL6" s="15">
        <v>86.679345190750212</v>
      </c>
      <c r="AM6" s="15">
        <v>60.239190090597127</v>
      </c>
      <c r="AN6" s="15">
        <v>96.545571835667403</v>
      </c>
      <c r="AO6" s="15">
        <v>10</v>
      </c>
      <c r="AP6" s="15">
        <v>100</v>
      </c>
      <c r="AQ6" s="15">
        <v>100</v>
      </c>
      <c r="AR6" s="15">
        <v>100</v>
      </c>
      <c r="AS6" s="15">
        <v>34</v>
      </c>
      <c r="AT6" s="15" t="s">
        <v>89</v>
      </c>
      <c r="AU6" s="15" t="s">
        <v>90</v>
      </c>
      <c r="AV6" s="15" t="s">
        <v>90</v>
      </c>
      <c r="AW6" s="15">
        <v>0</v>
      </c>
      <c r="AX6" s="15">
        <v>98.167192349946063</v>
      </c>
      <c r="AY6" s="15">
        <v>95.780139595393365</v>
      </c>
      <c r="AZ6" s="15">
        <v>99.215024929043324</v>
      </c>
      <c r="BA6" s="15">
        <v>535</v>
      </c>
      <c r="BB6" s="15" t="s">
        <v>89</v>
      </c>
      <c r="BC6" s="15" t="s">
        <v>90</v>
      </c>
      <c r="BD6" s="15" t="s">
        <v>90</v>
      </c>
      <c r="BE6" s="15">
        <v>0</v>
      </c>
      <c r="BF6" s="15">
        <v>98.007262663939642</v>
      </c>
      <c r="BG6" s="15">
        <v>95.713290647443642</v>
      </c>
      <c r="BH6" s="15">
        <v>99.085378557722223</v>
      </c>
      <c r="BI6" s="15">
        <v>586</v>
      </c>
      <c r="BJ6" s="15">
        <v>100</v>
      </c>
      <c r="BK6" s="15">
        <v>100</v>
      </c>
      <c r="BL6" s="15">
        <v>100</v>
      </c>
      <c r="BM6" s="15">
        <v>2</v>
      </c>
      <c r="BN6" s="15">
        <v>96.95436756970139</v>
      </c>
      <c r="BO6" s="15">
        <v>94.943762814294203</v>
      </c>
      <c r="BP6" s="15">
        <v>98.180778032338864</v>
      </c>
      <c r="BQ6" s="15">
        <v>1070</v>
      </c>
      <c r="BR6" s="15">
        <v>100</v>
      </c>
      <c r="BS6" s="15">
        <v>100</v>
      </c>
      <c r="BT6" s="15">
        <v>100</v>
      </c>
      <c r="BU6" s="15">
        <v>24</v>
      </c>
    </row>
    <row r="7" spans="1:73" x14ac:dyDescent="0.25">
      <c r="A7" s="15" t="s">
        <v>101</v>
      </c>
      <c r="B7" s="15" t="s">
        <v>89</v>
      </c>
      <c r="C7" s="15" t="s">
        <v>90</v>
      </c>
      <c r="D7" s="15" t="s">
        <v>90</v>
      </c>
      <c r="E7" s="15">
        <v>2</v>
      </c>
      <c r="F7" s="15" t="s">
        <v>89</v>
      </c>
      <c r="G7" s="15" t="s">
        <v>90</v>
      </c>
      <c r="H7" s="15" t="s">
        <v>90</v>
      </c>
      <c r="I7" s="15">
        <v>3</v>
      </c>
      <c r="J7" s="15">
        <v>44.454854037176553</v>
      </c>
      <c r="K7" s="15">
        <v>11.989381946710399</v>
      </c>
      <c r="L7" s="15">
        <v>82.462353965224708</v>
      </c>
      <c r="M7" s="15">
        <v>6</v>
      </c>
      <c r="N7" s="15" t="s">
        <v>89</v>
      </c>
      <c r="O7" s="15" t="s">
        <v>90</v>
      </c>
      <c r="P7" s="15" t="s">
        <v>90</v>
      </c>
      <c r="Q7" s="15">
        <v>1</v>
      </c>
      <c r="R7" s="15">
        <v>8.7053250748093092</v>
      </c>
      <c r="S7" s="15">
        <v>5.841360493787958</v>
      </c>
      <c r="T7" s="15">
        <v>12.782836068976216</v>
      </c>
      <c r="U7" s="15">
        <v>335</v>
      </c>
      <c r="V7" s="15">
        <v>10.663412249178114</v>
      </c>
      <c r="W7" s="15">
        <v>1.5930630747178918</v>
      </c>
      <c r="X7" s="15">
        <v>46.811018752118287</v>
      </c>
      <c r="Y7" s="15">
        <v>5</v>
      </c>
      <c r="Z7" s="15">
        <v>8.9628249197239178</v>
      </c>
      <c r="AA7" s="15">
        <v>5.9682451524476834</v>
      </c>
      <c r="AB7" s="15">
        <v>13.248247267769909</v>
      </c>
      <c r="AC7" s="15">
        <v>352</v>
      </c>
      <c r="AD7" s="15" t="s">
        <v>89</v>
      </c>
      <c r="AE7" s="15" t="s">
        <v>90</v>
      </c>
      <c r="AF7" s="15" t="s">
        <v>90</v>
      </c>
      <c r="AG7" s="15">
        <v>5</v>
      </c>
      <c r="AH7" s="15" t="s">
        <v>89</v>
      </c>
      <c r="AI7" s="15" t="s">
        <v>90</v>
      </c>
      <c r="AJ7" s="15" t="s">
        <v>90</v>
      </c>
      <c r="AK7" s="15">
        <v>7</v>
      </c>
      <c r="AL7" s="15">
        <v>4.9521322506049552</v>
      </c>
      <c r="AM7" s="15">
        <v>0.85816138168492706</v>
      </c>
      <c r="AN7" s="15">
        <v>23.873813129602045</v>
      </c>
      <c r="AO7" s="15">
        <v>10</v>
      </c>
      <c r="AP7" s="15">
        <v>53.787319462871828</v>
      </c>
      <c r="AQ7" s="15">
        <v>45.30296675727287</v>
      </c>
      <c r="AR7" s="15">
        <v>62.057840291617204</v>
      </c>
      <c r="AS7" s="15">
        <v>34</v>
      </c>
      <c r="AT7" s="15" t="s">
        <v>89</v>
      </c>
      <c r="AU7" s="15" t="s">
        <v>90</v>
      </c>
      <c r="AV7" s="15" t="s">
        <v>90</v>
      </c>
      <c r="AW7" s="15">
        <v>0</v>
      </c>
      <c r="AX7" s="15">
        <v>10.345413594541476</v>
      </c>
      <c r="AY7" s="15">
        <v>6.0450603829360903</v>
      </c>
      <c r="AZ7" s="15">
        <v>17.146664952780387</v>
      </c>
      <c r="BA7" s="15">
        <v>535</v>
      </c>
      <c r="BB7" s="15" t="s">
        <v>89</v>
      </c>
      <c r="BC7" s="15" t="s">
        <v>90</v>
      </c>
      <c r="BD7" s="15" t="s">
        <v>90</v>
      </c>
      <c r="BE7" s="15">
        <v>0</v>
      </c>
      <c r="BF7" s="15">
        <v>12.47365890066963</v>
      </c>
      <c r="BG7" s="15">
        <v>7.0774673022584338</v>
      </c>
      <c r="BH7" s="15">
        <v>21.052042781463935</v>
      </c>
      <c r="BI7" s="15">
        <v>586</v>
      </c>
      <c r="BJ7" s="15">
        <v>60.246235749195641</v>
      </c>
      <c r="BK7" s="15">
        <v>10.014660280124154</v>
      </c>
      <c r="BL7" s="15">
        <v>95.378208963480134</v>
      </c>
      <c r="BM7" s="15">
        <v>2</v>
      </c>
      <c r="BN7" s="15">
        <v>92.128378141264562</v>
      </c>
      <c r="BO7" s="15">
        <v>87.993615132806696</v>
      </c>
      <c r="BP7" s="15">
        <v>94.921393104110976</v>
      </c>
      <c r="BQ7" s="15">
        <v>1070</v>
      </c>
      <c r="BR7" s="15">
        <v>100</v>
      </c>
      <c r="BS7" s="15">
        <v>100</v>
      </c>
      <c r="BT7" s="15">
        <v>100</v>
      </c>
      <c r="BU7" s="15">
        <v>24</v>
      </c>
    </row>
    <row r="8" spans="1:73" x14ac:dyDescent="0.25">
      <c r="A8" s="15" t="s">
        <v>102</v>
      </c>
      <c r="B8" s="15" t="s">
        <v>89</v>
      </c>
      <c r="C8" s="15" t="s">
        <v>90</v>
      </c>
      <c r="D8" s="15" t="s">
        <v>90</v>
      </c>
      <c r="E8" s="15">
        <v>2</v>
      </c>
      <c r="F8" s="15" t="s">
        <v>89</v>
      </c>
      <c r="G8" s="15" t="s">
        <v>90</v>
      </c>
      <c r="H8" s="15" t="s">
        <v>90</v>
      </c>
      <c r="I8" s="15">
        <v>3</v>
      </c>
      <c r="J8" s="15" t="s">
        <v>89</v>
      </c>
      <c r="K8" s="15" t="s">
        <v>90</v>
      </c>
      <c r="L8" s="15" t="s">
        <v>90</v>
      </c>
      <c r="M8" s="15">
        <v>6</v>
      </c>
      <c r="N8" s="15" t="s">
        <v>89</v>
      </c>
      <c r="O8" s="15" t="s">
        <v>90</v>
      </c>
      <c r="P8" s="15" t="s">
        <v>90</v>
      </c>
      <c r="Q8" s="15">
        <v>1</v>
      </c>
      <c r="R8" s="15">
        <v>0.96572069822188999</v>
      </c>
      <c r="S8" s="15">
        <v>0.33984100506026549</v>
      </c>
      <c r="T8" s="15">
        <v>2.7128954847181461</v>
      </c>
      <c r="U8" s="15">
        <v>335</v>
      </c>
      <c r="V8" s="15">
        <v>10.663412249178114</v>
      </c>
      <c r="W8" s="15">
        <v>1.5930630747178918</v>
      </c>
      <c r="X8" s="15">
        <v>46.811018752118287</v>
      </c>
      <c r="Y8" s="15">
        <v>5</v>
      </c>
      <c r="Z8" s="15">
        <v>1.0271420001472398</v>
      </c>
      <c r="AA8" s="15">
        <v>0.39592136342487966</v>
      </c>
      <c r="AB8" s="15">
        <v>2.6380688082223367</v>
      </c>
      <c r="AC8" s="15">
        <v>352</v>
      </c>
      <c r="AD8" s="15" t="s">
        <v>89</v>
      </c>
      <c r="AE8" s="15" t="s">
        <v>90</v>
      </c>
      <c r="AF8" s="15" t="s">
        <v>90</v>
      </c>
      <c r="AG8" s="15">
        <v>5</v>
      </c>
      <c r="AH8" s="15" t="s">
        <v>89</v>
      </c>
      <c r="AI8" s="15" t="s">
        <v>90</v>
      </c>
      <c r="AJ8" s="15" t="s">
        <v>90</v>
      </c>
      <c r="AK8" s="15">
        <v>7</v>
      </c>
      <c r="AL8" s="15" t="s">
        <v>89</v>
      </c>
      <c r="AM8" s="15" t="s">
        <v>90</v>
      </c>
      <c r="AN8" s="15" t="s">
        <v>90</v>
      </c>
      <c r="AO8" s="15">
        <v>10</v>
      </c>
      <c r="AP8" s="15">
        <v>32.279022160411053</v>
      </c>
      <c r="AQ8" s="15">
        <v>24.370040658607586</v>
      </c>
      <c r="AR8" s="15">
        <v>41.351363385201381</v>
      </c>
      <c r="AS8" s="15">
        <v>34</v>
      </c>
      <c r="AT8" s="15" t="s">
        <v>89</v>
      </c>
      <c r="AU8" s="15" t="s">
        <v>90</v>
      </c>
      <c r="AV8" s="15" t="s">
        <v>90</v>
      </c>
      <c r="AW8" s="15">
        <v>0</v>
      </c>
      <c r="AX8" s="15">
        <v>0.77977822538037789</v>
      </c>
      <c r="AY8" s="15">
        <v>0.1547530997945368</v>
      </c>
      <c r="AZ8" s="15">
        <v>3.832296513019859</v>
      </c>
      <c r="BA8" s="15">
        <v>535</v>
      </c>
      <c r="BB8" s="15" t="s">
        <v>89</v>
      </c>
      <c r="BC8" s="15" t="s">
        <v>90</v>
      </c>
      <c r="BD8" s="15" t="s">
        <v>90</v>
      </c>
      <c r="BE8" s="15">
        <v>0</v>
      </c>
      <c r="BF8" s="15">
        <v>2.4496779347414508</v>
      </c>
      <c r="BG8" s="15">
        <v>0.5628084799785763</v>
      </c>
      <c r="BH8" s="15">
        <v>10.024714567692744</v>
      </c>
      <c r="BI8" s="15">
        <v>586</v>
      </c>
      <c r="BJ8" s="15" t="s">
        <v>89</v>
      </c>
      <c r="BK8" s="15" t="s">
        <v>90</v>
      </c>
      <c r="BL8" s="15" t="s">
        <v>90</v>
      </c>
      <c r="BM8" s="15">
        <v>2</v>
      </c>
      <c r="BN8" s="15">
        <v>47.865420026510947</v>
      </c>
      <c r="BO8" s="15">
        <v>42.055789057677337</v>
      </c>
      <c r="BP8" s="15">
        <v>53.73337264748973</v>
      </c>
      <c r="BQ8" s="15">
        <v>1070</v>
      </c>
      <c r="BR8" s="15">
        <v>45.901431635746818</v>
      </c>
      <c r="BS8" s="15">
        <v>37.367473720365169</v>
      </c>
      <c r="BT8" s="15">
        <v>54.682767662059504</v>
      </c>
      <c r="BU8" s="15">
        <v>24</v>
      </c>
    </row>
    <row r="9" spans="1:73" x14ac:dyDescent="0.25">
      <c r="A9" s="15" t="s">
        <v>103</v>
      </c>
      <c r="B9" s="15" t="s">
        <v>89</v>
      </c>
      <c r="C9" s="15" t="s">
        <v>90</v>
      </c>
      <c r="D9" s="15" t="s">
        <v>90</v>
      </c>
      <c r="E9" s="15">
        <v>2</v>
      </c>
      <c r="F9" s="15" t="s">
        <v>89</v>
      </c>
      <c r="G9" s="15" t="s">
        <v>90</v>
      </c>
      <c r="H9" s="15" t="s">
        <v>90</v>
      </c>
      <c r="I9" s="15">
        <v>3</v>
      </c>
      <c r="J9" s="15">
        <v>80.570075816482372</v>
      </c>
      <c r="K9" s="15">
        <v>50.339561116032485</v>
      </c>
      <c r="L9" s="15">
        <v>94.43304715738627</v>
      </c>
      <c r="M9" s="15">
        <v>6</v>
      </c>
      <c r="N9" s="15" t="s">
        <v>89</v>
      </c>
      <c r="O9" s="15" t="s">
        <v>90</v>
      </c>
      <c r="P9" s="15" t="s">
        <v>90</v>
      </c>
      <c r="Q9" s="15">
        <v>1</v>
      </c>
      <c r="R9" s="15">
        <v>21.405334691045965</v>
      </c>
      <c r="S9" s="15">
        <v>15.850656606404186</v>
      </c>
      <c r="T9" s="15">
        <v>28.253026088890365</v>
      </c>
      <c r="U9" s="15">
        <v>335</v>
      </c>
      <c r="V9" s="15">
        <v>21.326824498356228</v>
      </c>
      <c r="W9" s="15">
        <v>2.7278795195598238</v>
      </c>
      <c r="X9" s="15">
        <v>72.378495826717625</v>
      </c>
      <c r="Y9" s="15">
        <v>5</v>
      </c>
      <c r="Z9" s="15">
        <v>21.654939055455156</v>
      </c>
      <c r="AA9" s="15">
        <v>16.198805187132098</v>
      </c>
      <c r="AB9" s="15">
        <v>28.32760376107203</v>
      </c>
      <c r="AC9" s="15">
        <v>352</v>
      </c>
      <c r="AD9" s="15">
        <v>20</v>
      </c>
      <c r="AE9" s="15">
        <v>20</v>
      </c>
      <c r="AF9" s="15">
        <v>20</v>
      </c>
      <c r="AG9" s="15">
        <v>5</v>
      </c>
      <c r="AH9" s="15" t="s">
        <v>89</v>
      </c>
      <c r="AI9" s="15" t="s">
        <v>90</v>
      </c>
      <c r="AJ9" s="15" t="s">
        <v>90</v>
      </c>
      <c r="AK9" s="15">
        <v>7</v>
      </c>
      <c r="AL9" s="15">
        <v>17.634503151629183</v>
      </c>
      <c r="AM9" s="15">
        <v>4.3265930393804268</v>
      </c>
      <c r="AN9" s="15">
        <v>50.338532590798323</v>
      </c>
      <c r="AO9" s="15">
        <v>10</v>
      </c>
      <c r="AP9" s="15">
        <v>78.446960478095193</v>
      </c>
      <c r="AQ9" s="15">
        <v>67.855439573408475</v>
      </c>
      <c r="AR9" s="15">
        <v>86.255504449268656</v>
      </c>
      <c r="AS9" s="15">
        <v>34</v>
      </c>
      <c r="AT9" s="15" t="s">
        <v>89</v>
      </c>
      <c r="AU9" s="15" t="s">
        <v>90</v>
      </c>
      <c r="AV9" s="15" t="s">
        <v>90</v>
      </c>
      <c r="AW9" s="15">
        <v>0</v>
      </c>
      <c r="AX9" s="15">
        <v>22.938633035028165</v>
      </c>
      <c r="AY9" s="15">
        <v>14.557497081771132</v>
      </c>
      <c r="AZ9" s="15">
        <v>34.212887304162969</v>
      </c>
      <c r="BA9" s="15">
        <v>535</v>
      </c>
      <c r="BB9" s="15" t="s">
        <v>89</v>
      </c>
      <c r="BC9" s="15" t="s">
        <v>90</v>
      </c>
      <c r="BD9" s="15" t="s">
        <v>90</v>
      </c>
      <c r="BE9" s="15">
        <v>0</v>
      </c>
      <c r="BF9" s="15">
        <v>25.56122042492855</v>
      </c>
      <c r="BG9" s="15">
        <v>14.927875701600177</v>
      </c>
      <c r="BH9" s="15">
        <v>40.190539424331831</v>
      </c>
      <c r="BI9" s="15">
        <v>586</v>
      </c>
      <c r="BJ9" s="15">
        <v>60.246235749195641</v>
      </c>
      <c r="BK9" s="15">
        <v>10.014660280124154</v>
      </c>
      <c r="BL9" s="15">
        <v>95.378208963480134</v>
      </c>
      <c r="BM9" s="15">
        <v>2</v>
      </c>
      <c r="BN9" s="15">
        <v>4.80918010743423</v>
      </c>
      <c r="BO9" s="15">
        <v>3.4518670552443385</v>
      </c>
      <c r="BP9" s="15">
        <v>6.6633693546019082</v>
      </c>
      <c r="BQ9" s="15">
        <v>1070</v>
      </c>
      <c r="BR9" s="15">
        <v>12.59576541119988</v>
      </c>
      <c r="BS9" s="15">
        <v>9.6704823352557909</v>
      </c>
      <c r="BT9" s="15">
        <v>16.246778364057928</v>
      </c>
      <c r="BU9" s="15">
        <v>24</v>
      </c>
    </row>
    <row r="10" spans="1:73" x14ac:dyDescent="0.25">
      <c r="A10" s="15" t="s">
        <v>104</v>
      </c>
      <c r="B10" s="15" t="s">
        <v>89</v>
      </c>
      <c r="C10" s="15" t="s">
        <v>90</v>
      </c>
      <c r="D10" s="15" t="s">
        <v>90</v>
      </c>
      <c r="E10" s="15">
        <v>2</v>
      </c>
      <c r="F10" s="15" t="s">
        <v>89</v>
      </c>
      <c r="G10" s="15" t="s">
        <v>90</v>
      </c>
      <c r="H10" s="15" t="s">
        <v>90</v>
      </c>
      <c r="I10" s="15">
        <v>3</v>
      </c>
      <c r="J10" s="15">
        <v>33.725500914246226</v>
      </c>
      <c r="K10" s="15">
        <v>5.6417170782298971</v>
      </c>
      <c r="L10" s="15">
        <v>81.241949505633968</v>
      </c>
      <c r="M10" s="15">
        <v>6</v>
      </c>
      <c r="N10" s="15" t="s">
        <v>89</v>
      </c>
      <c r="O10" s="15" t="s">
        <v>90</v>
      </c>
      <c r="P10" s="15" t="s">
        <v>90</v>
      </c>
      <c r="Q10" s="15">
        <v>1</v>
      </c>
      <c r="R10" s="15" t="s">
        <v>89</v>
      </c>
      <c r="S10" s="15" t="s">
        <v>90</v>
      </c>
      <c r="T10" s="15" t="s">
        <v>90</v>
      </c>
      <c r="U10" s="15">
        <v>335</v>
      </c>
      <c r="V10" s="15" t="s">
        <v>89</v>
      </c>
      <c r="W10" s="15" t="s">
        <v>90</v>
      </c>
      <c r="X10" s="15" t="s">
        <v>90</v>
      </c>
      <c r="Y10" s="15">
        <v>5</v>
      </c>
      <c r="Z10" s="15">
        <v>0.39520435274830412</v>
      </c>
      <c r="AA10" s="15">
        <v>7.0311746049329021E-2</v>
      </c>
      <c r="AB10" s="15">
        <v>2.1884652943255101</v>
      </c>
      <c r="AC10" s="15">
        <v>352</v>
      </c>
      <c r="AD10" s="15" t="s">
        <v>89</v>
      </c>
      <c r="AE10" s="15" t="s">
        <v>90</v>
      </c>
      <c r="AF10" s="15" t="s">
        <v>90</v>
      </c>
      <c r="AG10" s="15">
        <v>5</v>
      </c>
      <c r="AH10" s="15" t="s">
        <v>89</v>
      </c>
      <c r="AI10" s="15" t="s">
        <v>90</v>
      </c>
      <c r="AJ10" s="15" t="s">
        <v>90</v>
      </c>
      <c r="AK10" s="15">
        <v>7</v>
      </c>
      <c r="AL10" s="15" t="s">
        <v>89</v>
      </c>
      <c r="AM10" s="15" t="s">
        <v>90</v>
      </c>
      <c r="AN10" s="15" t="s">
        <v>90</v>
      </c>
      <c r="AO10" s="15">
        <v>10</v>
      </c>
      <c r="AP10" s="15">
        <v>18.912766444209701</v>
      </c>
      <c r="AQ10" s="15">
        <v>15.866917272793593</v>
      </c>
      <c r="AR10" s="15">
        <v>22.387718843852294</v>
      </c>
      <c r="AS10" s="15">
        <v>34</v>
      </c>
      <c r="AT10" s="15" t="s">
        <v>89</v>
      </c>
      <c r="AU10" s="15" t="s">
        <v>90</v>
      </c>
      <c r="AV10" s="15" t="s">
        <v>90</v>
      </c>
      <c r="AW10" s="15">
        <v>0</v>
      </c>
      <c r="AX10" s="15">
        <v>0.19494455634509447</v>
      </c>
      <c r="AY10" s="15">
        <v>3.8874269231050501E-2</v>
      </c>
      <c r="AZ10" s="15">
        <v>0.97150762130944257</v>
      </c>
      <c r="BA10" s="15">
        <v>535</v>
      </c>
      <c r="BB10" s="15" t="s">
        <v>89</v>
      </c>
      <c r="BC10" s="15" t="s">
        <v>90</v>
      </c>
      <c r="BD10" s="15" t="s">
        <v>90</v>
      </c>
      <c r="BE10" s="15">
        <v>0</v>
      </c>
      <c r="BF10" s="15">
        <v>1.1943391431461592</v>
      </c>
      <c r="BG10" s="15">
        <v>0.30352989095599064</v>
      </c>
      <c r="BH10" s="15">
        <v>4.5794357866361226</v>
      </c>
      <c r="BI10" s="15">
        <v>586</v>
      </c>
      <c r="BJ10" s="15" t="s">
        <v>89</v>
      </c>
      <c r="BK10" s="15" t="s">
        <v>90</v>
      </c>
      <c r="BL10" s="15" t="s">
        <v>90</v>
      </c>
      <c r="BM10" s="15">
        <v>2</v>
      </c>
    </row>
    <row r="11" spans="1:73" x14ac:dyDescent="0.25">
      <c r="A11" s="15" t="s">
        <v>105</v>
      </c>
      <c r="B11" s="15" t="s">
        <v>89</v>
      </c>
      <c r="C11" s="15" t="s">
        <v>90</v>
      </c>
      <c r="D11" s="15" t="s">
        <v>90</v>
      </c>
      <c r="E11" s="15">
        <v>2</v>
      </c>
      <c r="F11" s="15" t="s">
        <v>89</v>
      </c>
      <c r="G11" s="15" t="s">
        <v>90</v>
      </c>
      <c r="H11" s="15" t="s">
        <v>90</v>
      </c>
      <c r="I11" s="15">
        <v>3</v>
      </c>
      <c r="J11" s="15" t="s">
        <v>89</v>
      </c>
      <c r="K11" s="15" t="s">
        <v>90</v>
      </c>
      <c r="L11" s="15" t="s">
        <v>90</v>
      </c>
      <c r="M11" s="15">
        <v>6</v>
      </c>
      <c r="N11" s="15" t="s">
        <v>89</v>
      </c>
      <c r="O11" s="15" t="s">
        <v>90</v>
      </c>
      <c r="P11" s="15" t="s">
        <v>90</v>
      </c>
      <c r="Q11" s="15">
        <v>1</v>
      </c>
      <c r="R11" s="15" t="s">
        <v>89</v>
      </c>
      <c r="S11" s="15" t="s">
        <v>90</v>
      </c>
      <c r="T11" s="15" t="s">
        <v>90</v>
      </c>
      <c r="U11" s="15">
        <v>335</v>
      </c>
      <c r="V11" s="15" t="s">
        <v>89</v>
      </c>
      <c r="W11" s="15" t="s">
        <v>90</v>
      </c>
      <c r="X11" s="15" t="s">
        <v>90</v>
      </c>
      <c r="Y11" s="15">
        <v>5</v>
      </c>
      <c r="Z11" s="15" t="s">
        <v>89</v>
      </c>
      <c r="AA11" s="15" t="s">
        <v>90</v>
      </c>
      <c r="AB11" s="15" t="s">
        <v>90</v>
      </c>
      <c r="AC11" s="15">
        <v>352</v>
      </c>
      <c r="AD11" s="15" t="s">
        <v>89</v>
      </c>
      <c r="AE11" s="15" t="s">
        <v>90</v>
      </c>
      <c r="AF11" s="15" t="s">
        <v>90</v>
      </c>
      <c r="AG11" s="15">
        <v>5</v>
      </c>
      <c r="AH11" s="15" t="s">
        <v>89</v>
      </c>
      <c r="AI11" s="15" t="s">
        <v>90</v>
      </c>
      <c r="AJ11" s="15" t="s">
        <v>90</v>
      </c>
      <c r="AK11" s="15">
        <v>7</v>
      </c>
      <c r="AL11" s="15" t="s">
        <v>89</v>
      </c>
      <c r="AM11" s="15" t="s">
        <v>90</v>
      </c>
      <c r="AN11" s="15" t="s">
        <v>90</v>
      </c>
      <c r="AO11" s="15">
        <v>10</v>
      </c>
      <c r="AP11" s="15">
        <v>3.3415639290503383</v>
      </c>
      <c r="AQ11" s="15">
        <v>2.1748997950485669</v>
      </c>
      <c r="AR11" s="15">
        <v>5.1014166900540197</v>
      </c>
      <c r="AS11" s="15">
        <v>34</v>
      </c>
      <c r="AT11" s="15" t="s">
        <v>89</v>
      </c>
      <c r="AU11" s="15" t="s">
        <v>90</v>
      </c>
      <c r="AV11" s="15" t="s">
        <v>90</v>
      </c>
      <c r="AW11" s="15">
        <v>0</v>
      </c>
      <c r="AX11" s="15">
        <v>0.19494455634509447</v>
      </c>
      <c r="AY11" s="15">
        <v>3.8874269231050466E-2</v>
      </c>
      <c r="AZ11" s="15">
        <v>0.97150762130944301</v>
      </c>
      <c r="BA11" s="15">
        <v>535</v>
      </c>
      <c r="BB11" s="15" t="s">
        <v>89</v>
      </c>
      <c r="BC11" s="15" t="s">
        <v>90</v>
      </c>
      <c r="BD11" s="15" t="s">
        <v>90</v>
      </c>
      <c r="BE11" s="15">
        <v>0</v>
      </c>
      <c r="BF11" s="15">
        <v>0.35866822617008332</v>
      </c>
      <c r="BG11" s="15">
        <v>7.6249646254870435E-2</v>
      </c>
      <c r="BH11" s="15">
        <v>1.6696492381945489</v>
      </c>
      <c r="BI11" s="15">
        <v>586</v>
      </c>
      <c r="BJ11" s="15" t="s">
        <v>89</v>
      </c>
      <c r="BK11" s="15" t="s">
        <v>90</v>
      </c>
      <c r="BL11" s="15" t="s">
        <v>90</v>
      </c>
      <c r="BM11" s="15">
        <v>2</v>
      </c>
    </row>
    <row r="12" spans="1:73" x14ac:dyDescent="0.25">
      <c r="A12" s="15" t="s">
        <v>52</v>
      </c>
      <c r="B12" s="15">
        <v>100</v>
      </c>
      <c r="C12" s="15">
        <v>100</v>
      </c>
      <c r="D12" s="15">
        <v>100</v>
      </c>
      <c r="E12" s="15">
        <v>2</v>
      </c>
      <c r="F12" s="15">
        <v>82.984918981805734</v>
      </c>
      <c r="G12" s="15">
        <v>33.317798522128008</v>
      </c>
      <c r="H12" s="15">
        <v>97.942651244631094</v>
      </c>
      <c r="I12" s="15">
        <v>3</v>
      </c>
      <c r="J12" s="15">
        <v>89.27064687706968</v>
      </c>
      <c r="K12" s="15">
        <v>55.66097595836932</v>
      </c>
      <c r="L12" s="15">
        <v>98.218895310809174</v>
      </c>
      <c r="M12" s="15">
        <v>6</v>
      </c>
      <c r="N12" s="15" t="s">
        <v>89</v>
      </c>
      <c r="O12" s="15" t="s">
        <v>90</v>
      </c>
      <c r="P12" s="15" t="s">
        <v>90</v>
      </c>
      <c r="Q12" s="15">
        <v>1</v>
      </c>
      <c r="R12" s="15">
        <v>93.994953640785127</v>
      </c>
      <c r="S12" s="15">
        <v>91.823715910247799</v>
      </c>
      <c r="T12" s="15">
        <v>95.617133294287271</v>
      </c>
      <c r="U12" s="15">
        <v>335</v>
      </c>
      <c r="V12" s="15">
        <v>100</v>
      </c>
      <c r="W12" s="15">
        <v>100</v>
      </c>
      <c r="X12" s="15">
        <v>100</v>
      </c>
      <c r="Y12" s="15">
        <v>5</v>
      </c>
      <c r="Z12" s="15">
        <v>93.581285040089242</v>
      </c>
      <c r="AA12" s="15">
        <v>91.082313352870841</v>
      </c>
      <c r="AB12" s="15">
        <v>95.415228352423554</v>
      </c>
      <c r="AC12" s="15">
        <v>352</v>
      </c>
      <c r="AD12" s="15">
        <v>80</v>
      </c>
      <c r="AE12" s="15">
        <v>80</v>
      </c>
      <c r="AF12" s="15">
        <v>80</v>
      </c>
      <c r="AG12" s="15">
        <v>5</v>
      </c>
      <c r="AH12" s="15">
        <v>90.354358130118271</v>
      </c>
      <c r="AI12" s="15">
        <v>59.977930266991585</v>
      </c>
      <c r="AJ12" s="15">
        <v>98.320803935745076</v>
      </c>
      <c r="AK12" s="15">
        <v>7</v>
      </c>
      <c r="AL12" s="15">
        <v>100</v>
      </c>
      <c r="AM12" s="15">
        <v>100</v>
      </c>
      <c r="AN12" s="15">
        <v>100</v>
      </c>
      <c r="AO12" s="15">
        <v>10</v>
      </c>
      <c r="AP12" s="15">
        <v>100</v>
      </c>
      <c r="AQ12" s="15">
        <v>100</v>
      </c>
      <c r="AR12" s="15">
        <v>100</v>
      </c>
      <c r="AS12" s="15">
        <v>34</v>
      </c>
      <c r="AT12" s="15" t="s">
        <v>89</v>
      </c>
      <c r="AU12" s="15" t="s">
        <v>90</v>
      </c>
      <c r="AV12" s="15" t="s">
        <v>90</v>
      </c>
      <c r="AW12" s="15">
        <v>0</v>
      </c>
      <c r="AX12" s="15">
        <v>93.116644641384866</v>
      </c>
      <c r="AY12" s="15">
        <v>90.057136784116935</v>
      </c>
      <c r="AZ12" s="15">
        <v>95.284014488879052</v>
      </c>
      <c r="BA12" s="15">
        <v>535</v>
      </c>
      <c r="BB12" s="15" t="s">
        <v>89</v>
      </c>
      <c r="BC12" s="15" t="s">
        <v>90</v>
      </c>
      <c r="BD12" s="15" t="s">
        <v>90</v>
      </c>
      <c r="BE12" s="15">
        <v>0</v>
      </c>
      <c r="BF12" s="15">
        <v>93.549503963736427</v>
      </c>
      <c r="BG12" s="15">
        <v>90.384851399639757</v>
      </c>
      <c r="BH12" s="15">
        <v>95.721869132466978</v>
      </c>
      <c r="BI12" s="15">
        <v>586</v>
      </c>
      <c r="BJ12" s="15">
        <v>100</v>
      </c>
      <c r="BK12" s="15">
        <v>100</v>
      </c>
      <c r="BL12" s="15">
        <v>100</v>
      </c>
      <c r="BM12" s="15">
        <v>2</v>
      </c>
    </row>
    <row r="13" spans="1:73" x14ac:dyDescent="0.25">
      <c r="A13" s="15" t="s">
        <v>53</v>
      </c>
      <c r="B13" s="15" t="s">
        <v>89</v>
      </c>
      <c r="C13" s="15" t="s">
        <v>90</v>
      </c>
      <c r="D13" s="15" t="s">
        <v>90</v>
      </c>
      <c r="E13" s="15">
        <v>2</v>
      </c>
      <c r="F13" s="15" t="s">
        <v>89</v>
      </c>
      <c r="G13" s="15" t="s">
        <v>90</v>
      </c>
      <c r="H13" s="15" t="s">
        <v>90</v>
      </c>
      <c r="I13" s="15">
        <v>3</v>
      </c>
      <c r="J13" s="15">
        <v>33.725500914246226</v>
      </c>
      <c r="K13" s="15">
        <v>5.6417170782298971</v>
      </c>
      <c r="L13" s="15">
        <v>81.241949505633968</v>
      </c>
      <c r="M13" s="15">
        <v>6</v>
      </c>
      <c r="N13" s="15" t="s">
        <v>89</v>
      </c>
      <c r="O13" s="15" t="s">
        <v>90</v>
      </c>
      <c r="P13" s="15" t="s">
        <v>90</v>
      </c>
      <c r="Q13" s="15">
        <v>1</v>
      </c>
      <c r="R13" s="15">
        <v>12.465217992866142</v>
      </c>
      <c r="S13" s="15">
        <v>8.0878905292135244</v>
      </c>
      <c r="T13" s="15">
        <v>18.728892399864318</v>
      </c>
      <c r="U13" s="15">
        <v>335</v>
      </c>
      <c r="V13" s="15" t="s">
        <v>89</v>
      </c>
      <c r="W13" s="15" t="s">
        <v>90</v>
      </c>
      <c r="X13" s="15" t="s">
        <v>90</v>
      </c>
      <c r="Y13" s="15">
        <v>5</v>
      </c>
      <c r="Z13" s="15">
        <v>12.337218467025753</v>
      </c>
      <c r="AA13" s="15">
        <v>8.2426145809838083</v>
      </c>
      <c r="AB13" s="15">
        <v>18.065393526580177</v>
      </c>
      <c r="AC13" s="15">
        <v>352</v>
      </c>
      <c r="AD13" s="15" t="s">
        <v>89</v>
      </c>
      <c r="AE13" s="15" t="s">
        <v>90</v>
      </c>
      <c r="AF13" s="15" t="s">
        <v>90</v>
      </c>
      <c r="AG13" s="15">
        <v>5</v>
      </c>
      <c r="AH13" s="15" t="s">
        <v>89</v>
      </c>
      <c r="AI13" s="15" t="s">
        <v>90</v>
      </c>
      <c r="AJ13" s="15" t="s">
        <v>90</v>
      </c>
      <c r="AK13" s="15">
        <v>7</v>
      </c>
      <c r="AL13" s="15" t="s">
        <v>89</v>
      </c>
      <c r="AM13" s="15" t="s">
        <v>90</v>
      </c>
      <c r="AN13" s="15" t="s">
        <v>90</v>
      </c>
      <c r="AO13" s="15">
        <v>10</v>
      </c>
      <c r="AP13" s="15">
        <v>18.912766444209701</v>
      </c>
      <c r="AQ13" s="15">
        <v>15.866917272793588</v>
      </c>
      <c r="AR13" s="15">
        <v>22.387718843852301</v>
      </c>
      <c r="AS13" s="15">
        <v>34</v>
      </c>
      <c r="AT13" s="15" t="s">
        <v>89</v>
      </c>
      <c r="AU13" s="15" t="s">
        <v>90</v>
      </c>
      <c r="AV13" s="15" t="s">
        <v>90</v>
      </c>
      <c r="AW13" s="15">
        <v>0</v>
      </c>
      <c r="AX13" s="15">
        <v>4.4668830314406511</v>
      </c>
      <c r="AY13" s="15">
        <v>2.8170888879797995</v>
      </c>
      <c r="AZ13" s="15">
        <v>7.0131353868297746</v>
      </c>
      <c r="BA13" s="15">
        <v>535</v>
      </c>
      <c r="BB13" s="15" t="s">
        <v>89</v>
      </c>
      <c r="BC13" s="15" t="s">
        <v>90</v>
      </c>
      <c r="BD13" s="15" t="s">
        <v>90</v>
      </c>
      <c r="BE13" s="15">
        <v>0</v>
      </c>
      <c r="BF13" s="15">
        <v>5.1241964930941872</v>
      </c>
      <c r="BG13" s="15">
        <v>3.128648783033682</v>
      </c>
      <c r="BH13" s="15">
        <v>8.2837231740118238</v>
      </c>
      <c r="BI13" s="15">
        <v>586</v>
      </c>
      <c r="BJ13" s="15" t="s">
        <v>89</v>
      </c>
      <c r="BK13" s="15" t="s">
        <v>90</v>
      </c>
      <c r="BL13" s="15" t="s">
        <v>90</v>
      </c>
      <c r="BM13" s="15">
        <v>2</v>
      </c>
    </row>
    <row r="14" spans="1:73" x14ac:dyDescent="0.25">
      <c r="A14" s="15" t="s">
        <v>106</v>
      </c>
      <c r="B14" s="15" t="s">
        <v>89</v>
      </c>
      <c r="C14" s="15" t="s">
        <v>90</v>
      </c>
      <c r="D14" s="15" t="s">
        <v>90</v>
      </c>
      <c r="E14" s="15">
        <v>2</v>
      </c>
      <c r="F14" s="15" t="s">
        <v>89</v>
      </c>
      <c r="G14" s="15" t="s">
        <v>90</v>
      </c>
      <c r="H14" s="15" t="s">
        <v>90</v>
      </c>
      <c r="I14" s="15">
        <v>3</v>
      </c>
      <c r="J14" s="15" t="s">
        <v>89</v>
      </c>
      <c r="K14" s="15" t="s">
        <v>90</v>
      </c>
      <c r="L14" s="15" t="s">
        <v>90</v>
      </c>
      <c r="M14" s="15">
        <v>6</v>
      </c>
      <c r="N14" s="15" t="s">
        <v>89</v>
      </c>
      <c r="O14" s="15" t="s">
        <v>90</v>
      </c>
      <c r="P14" s="15" t="s">
        <v>90</v>
      </c>
      <c r="Q14" s="15">
        <v>1</v>
      </c>
      <c r="R14" s="15" t="s">
        <v>89</v>
      </c>
      <c r="S14" s="15" t="s">
        <v>90</v>
      </c>
      <c r="T14" s="15" t="s">
        <v>90</v>
      </c>
      <c r="U14" s="15">
        <v>335</v>
      </c>
      <c r="V14" s="15" t="s">
        <v>89</v>
      </c>
      <c r="W14" s="15" t="s">
        <v>90</v>
      </c>
      <c r="X14" s="15" t="s">
        <v>90</v>
      </c>
      <c r="Y14" s="15">
        <v>5</v>
      </c>
      <c r="Z14" s="15" t="s">
        <v>89</v>
      </c>
      <c r="AA14" s="15" t="s">
        <v>90</v>
      </c>
      <c r="AB14" s="15" t="s">
        <v>90</v>
      </c>
      <c r="AC14" s="15">
        <v>352</v>
      </c>
      <c r="AD14" s="15" t="s">
        <v>89</v>
      </c>
      <c r="AE14" s="15" t="s">
        <v>90</v>
      </c>
      <c r="AF14" s="15" t="s">
        <v>90</v>
      </c>
      <c r="AG14" s="15">
        <v>5</v>
      </c>
      <c r="AH14" s="15" t="s">
        <v>89</v>
      </c>
      <c r="AI14" s="15" t="s">
        <v>90</v>
      </c>
      <c r="AJ14" s="15" t="s">
        <v>90</v>
      </c>
      <c r="AK14" s="15">
        <v>7</v>
      </c>
      <c r="AL14" s="15" t="s">
        <v>89</v>
      </c>
      <c r="AM14" s="15" t="s">
        <v>90</v>
      </c>
      <c r="AN14" s="15" t="s">
        <v>90</v>
      </c>
      <c r="AO14" s="15">
        <v>10</v>
      </c>
      <c r="AP14" s="15" t="s">
        <v>89</v>
      </c>
      <c r="AQ14" s="15" t="s">
        <v>90</v>
      </c>
      <c r="AR14" s="15" t="s">
        <v>90</v>
      </c>
      <c r="AS14" s="15">
        <v>34</v>
      </c>
      <c r="AT14" s="15" t="s">
        <v>89</v>
      </c>
      <c r="AU14" s="15" t="s">
        <v>90</v>
      </c>
      <c r="AV14" s="15" t="s">
        <v>90</v>
      </c>
      <c r="AW14" s="15">
        <v>0</v>
      </c>
      <c r="AX14" s="15" t="s">
        <v>89</v>
      </c>
      <c r="AY14" s="15" t="s">
        <v>90</v>
      </c>
      <c r="AZ14" s="15" t="s">
        <v>90</v>
      </c>
      <c r="BA14" s="15">
        <v>535</v>
      </c>
      <c r="BB14" s="15" t="s">
        <v>89</v>
      </c>
      <c r="BC14" s="15" t="s">
        <v>90</v>
      </c>
      <c r="BD14" s="15" t="s">
        <v>90</v>
      </c>
      <c r="BE14" s="15">
        <v>0</v>
      </c>
      <c r="BF14" s="15" t="s">
        <v>89</v>
      </c>
      <c r="BG14" s="15" t="s">
        <v>90</v>
      </c>
      <c r="BH14" s="15" t="s">
        <v>90</v>
      </c>
      <c r="BI14" s="15">
        <v>586</v>
      </c>
      <c r="BJ14" s="15" t="s">
        <v>89</v>
      </c>
      <c r="BK14" s="15" t="s">
        <v>90</v>
      </c>
      <c r="BL14" s="15" t="s">
        <v>90</v>
      </c>
      <c r="BM14" s="15">
        <v>2</v>
      </c>
    </row>
    <row r="15" spans="1:73" x14ac:dyDescent="0.25">
      <c r="A15" s="15" t="s">
        <v>107</v>
      </c>
      <c r="B15" s="15" t="s">
        <v>89</v>
      </c>
      <c r="C15" s="15" t="s">
        <v>90</v>
      </c>
      <c r="D15" s="15" t="s">
        <v>90</v>
      </c>
      <c r="E15" s="15">
        <v>2</v>
      </c>
      <c r="F15" s="15" t="s">
        <v>89</v>
      </c>
      <c r="G15" s="15" t="s">
        <v>90</v>
      </c>
      <c r="H15" s="15" t="s">
        <v>90</v>
      </c>
      <c r="I15" s="15">
        <v>3</v>
      </c>
      <c r="J15" s="15">
        <v>33.725500914246226</v>
      </c>
      <c r="K15" s="15">
        <v>5.6417170782298971</v>
      </c>
      <c r="L15" s="15">
        <v>81.241949505633968</v>
      </c>
      <c r="M15" s="15">
        <v>6</v>
      </c>
      <c r="N15" s="15" t="s">
        <v>89</v>
      </c>
      <c r="O15" s="15" t="s">
        <v>90</v>
      </c>
      <c r="P15" s="15" t="s">
        <v>90</v>
      </c>
      <c r="Q15" s="15">
        <v>1</v>
      </c>
      <c r="R15" s="15">
        <v>12.465217992866142</v>
      </c>
      <c r="S15" s="15">
        <v>8.0878905292135244</v>
      </c>
      <c r="T15" s="15">
        <v>18.728892399864318</v>
      </c>
      <c r="U15" s="15">
        <v>335</v>
      </c>
      <c r="V15" s="15" t="s">
        <v>89</v>
      </c>
      <c r="W15" s="15" t="s">
        <v>90</v>
      </c>
      <c r="X15" s="15" t="s">
        <v>90</v>
      </c>
      <c r="Y15" s="15">
        <v>5</v>
      </c>
      <c r="Z15" s="15">
        <v>12.337218467025753</v>
      </c>
      <c r="AA15" s="15">
        <v>8.2426145809838065</v>
      </c>
      <c r="AB15" s="15">
        <v>18.065393526580181</v>
      </c>
      <c r="AC15" s="15">
        <v>352</v>
      </c>
      <c r="AD15" s="15" t="s">
        <v>89</v>
      </c>
      <c r="AE15" s="15" t="s">
        <v>90</v>
      </c>
      <c r="AF15" s="15" t="s">
        <v>90</v>
      </c>
      <c r="AG15" s="15">
        <v>5</v>
      </c>
      <c r="AH15" s="15" t="s">
        <v>89</v>
      </c>
      <c r="AI15" s="15" t="s">
        <v>90</v>
      </c>
      <c r="AJ15" s="15" t="s">
        <v>90</v>
      </c>
      <c r="AK15" s="15">
        <v>7</v>
      </c>
      <c r="AL15" s="15" t="s">
        <v>89</v>
      </c>
      <c r="AM15" s="15" t="s">
        <v>90</v>
      </c>
      <c r="AN15" s="15" t="s">
        <v>90</v>
      </c>
      <c r="AO15" s="15">
        <v>10</v>
      </c>
      <c r="AP15" s="15">
        <v>18.912766444209701</v>
      </c>
      <c r="AQ15" s="15">
        <v>15.866917272793588</v>
      </c>
      <c r="AR15" s="15">
        <v>22.387718843852301</v>
      </c>
      <c r="AS15" s="15">
        <v>34</v>
      </c>
      <c r="AT15" s="15" t="s">
        <v>89</v>
      </c>
      <c r="AU15" s="15" t="s">
        <v>90</v>
      </c>
      <c r="AV15" s="15" t="s">
        <v>90</v>
      </c>
      <c r="AW15" s="15">
        <v>0</v>
      </c>
      <c r="AX15" s="15">
        <v>4.4668830314406511</v>
      </c>
      <c r="AY15" s="15">
        <v>2.8170888879797995</v>
      </c>
      <c r="AZ15" s="15">
        <v>7.0131353868297746</v>
      </c>
      <c r="BA15" s="15">
        <v>535</v>
      </c>
      <c r="BB15" s="15" t="s">
        <v>89</v>
      </c>
      <c r="BC15" s="15" t="s">
        <v>90</v>
      </c>
      <c r="BD15" s="15" t="s">
        <v>90</v>
      </c>
      <c r="BE15" s="15">
        <v>0</v>
      </c>
      <c r="BF15" s="15">
        <v>5.1241964930941872</v>
      </c>
      <c r="BG15" s="15">
        <v>3.1286487830336838</v>
      </c>
      <c r="BH15" s="15">
        <v>8.283723174011822</v>
      </c>
      <c r="BI15" s="15">
        <v>586</v>
      </c>
      <c r="BJ15" s="15" t="s">
        <v>89</v>
      </c>
      <c r="BK15" s="15" t="s">
        <v>90</v>
      </c>
      <c r="BL15" s="15" t="s">
        <v>90</v>
      </c>
      <c r="BM15" s="15">
        <v>2</v>
      </c>
    </row>
    <row r="16" spans="1:73" x14ac:dyDescent="0.25">
      <c r="A16" s="15" t="s">
        <v>108</v>
      </c>
      <c r="B16" s="15">
        <v>48.006506690113923</v>
      </c>
      <c r="C16" s="15">
        <v>6.3499721427067888</v>
      </c>
      <c r="D16" s="15">
        <v>92.632422439655201</v>
      </c>
      <c r="E16" s="15">
        <v>2</v>
      </c>
      <c r="F16" s="15">
        <v>82.984918981805734</v>
      </c>
      <c r="G16" s="15">
        <v>33.317798522128008</v>
      </c>
      <c r="H16" s="15">
        <v>97.942651244631094</v>
      </c>
      <c r="I16" s="15">
        <v>3</v>
      </c>
      <c r="J16" s="15">
        <v>89.27064687706968</v>
      </c>
      <c r="K16" s="15">
        <v>55.66097595836932</v>
      </c>
      <c r="L16" s="15">
        <v>98.218895310809174</v>
      </c>
      <c r="M16" s="15">
        <v>6</v>
      </c>
      <c r="N16" s="15" t="s">
        <v>89</v>
      </c>
      <c r="O16" s="15" t="s">
        <v>90</v>
      </c>
      <c r="P16" s="15" t="s">
        <v>90</v>
      </c>
      <c r="Q16" s="15">
        <v>1</v>
      </c>
      <c r="R16" s="15">
        <v>93.186439916743296</v>
      </c>
      <c r="S16" s="15">
        <v>90.863010862041506</v>
      </c>
      <c r="T16" s="15">
        <v>94.951872801828088</v>
      </c>
      <c r="U16" s="15">
        <v>335</v>
      </c>
      <c r="V16" s="15">
        <v>100</v>
      </c>
      <c r="W16" s="15">
        <v>100</v>
      </c>
      <c r="X16" s="15">
        <v>100</v>
      </c>
      <c r="Y16" s="15">
        <v>5</v>
      </c>
      <c r="Z16" s="15">
        <v>92.378680690955179</v>
      </c>
      <c r="AA16" s="15">
        <v>89.767841050185538</v>
      </c>
      <c r="AB16" s="15">
        <v>94.365155125708057</v>
      </c>
      <c r="AC16" s="15">
        <v>352</v>
      </c>
      <c r="AD16" s="15">
        <v>80</v>
      </c>
      <c r="AE16" s="15">
        <v>80</v>
      </c>
      <c r="AF16" s="15">
        <v>80</v>
      </c>
      <c r="AG16" s="15">
        <v>5</v>
      </c>
      <c r="AH16" s="15">
        <v>90.354358130118271</v>
      </c>
      <c r="AI16" s="15">
        <v>59.977930266991585</v>
      </c>
      <c r="AJ16" s="15">
        <v>98.320803935745076</v>
      </c>
      <c r="AK16" s="15">
        <v>7</v>
      </c>
      <c r="AL16" s="15">
        <v>86.679345190750212</v>
      </c>
      <c r="AM16" s="15">
        <v>60.239190090597127</v>
      </c>
      <c r="AN16" s="15">
        <v>96.545571835667403</v>
      </c>
      <c r="AO16" s="15">
        <v>10</v>
      </c>
      <c r="AP16" s="15">
        <v>100</v>
      </c>
      <c r="AQ16" s="15">
        <v>100</v>
      </c>
      <c r="AR16" s="15">
        <v>100</v>
      </c>
      <c r="AS16" s="15">
        <v>34</v>
      </c>
      <c r="AT16" s="15" t="s">
        <v>89</v>
      </c>
      <c r="AU16" s="15" t="s">
        <v>90</v>
      </c>
      <c r="AV16" s="15" t="s">
        <v>90</v>
      </c>
      <c r="AW16" s="15">
        <v>0</v>
      </c>
      <c r="AX16" s="15">
        <v>92.68830564010328</v>
      </c>
      <c r="AY16" s="15">
        <v>89.594643142872656</v>
      </c>
      <c r="AZ16" s="15">
        <v>94.914387279662293</v>
      </c>
      <c r="BA16" s="15">
        <v>535</v>
      </c>
      <c r="BB16" s="15" t="s">
        <v>89</v>
      </c>
      <c r="BC16" s="15" t="s">
        <v>90</v>
      </c>
      <c r="BD16" s="15" t="s">
        <v>90</v>
      </c>
      <c r="BE16" s="15">
        <v>0</v>
      </c>
      <c r="BF16" s="15">
        <v>92.967105055928528</v>
      </c>
      <c r="BG16" s="15">
        <v>89.668674130683783</v>
      </c>
      <c r="BH16" s="15">
        <v>95.268034823845227</v>
      </c>
      <c r="BI16" s="15">
        <v>586</v>
      </c>
      <c r="BJ16" s="15">
        <v>100</v>
      </c>
      <c r="BK16" s="15">
        <v>100</v>
      </c>
      <c r="BL16" s="15">
        <v>100</v>
      </c>
      <c r="BM16" s="15">
        <v>2</v>
      </c>
    </row>
    <row r="17" spans="1:65" x14ac:dyDescent="0.25">
      <c r="A17" s="15" t="s">
        <v>57</v>
      </c>
      <c r="B17" s="15">
        <v>100</v>
      </c>
      <c r="C17" s="15">
        <v>100</v>
      </c>
      <c r="D17" s="15">
        <v>100</v>
      </c>
      <c r="E17" s="15">
        <v>2</v>
      </c>
      <c r="F17" s="15" t="s">
        <v>89</v>
      </c>
      <c r="G17" s="15" t="s">
        <v>90</v>
      </c>
      <c r="H17" s="15" t="s">
        <v>90</v>
      </c>
      <c r="I17" s="15">
        <v>3</v>
      </c>
      <c r="J17" s="15">
        <v>91.299428939412692</v>
      </c>
      <c r="K17" s="15">
        <v>60.200741069657468</v>
      </c>
      <c r="L17" s="15">
        <v>98.644932200760522</v>
      </c>
      <c r="M17" s="15">
        <v>6</v>
      </c>
      <c r="N17" s="15" t="s">
        <v>89</v>
      </c>
      <c r="O17" s="15" t="s">
        <v>90</v>
      </c>
      <c r="P17" s="15" t="s">
        <v>90</v>
      </c>
      <c r="Q17" s="15">
        <v>1</v>
      </c>
      <c r="R17" s="15">
        <v>73.128173939055685</v>
      </c>
      <c r="S17" s="15">
        <v>64.216974257632003</v>
      </c>
      <c r="T17" s="15">
        <v>80.494254191868791</v>
      </c>
      <c r="U17" s="15">
        <v>335</v>
      </c>
      <c r="V17" s="15">
        <v>21.326824498356228</v>
      </c>
      <c r="W17" s="15">
        <v>2.7278795195598238</v>
      </c>
      <c r="X17" s="15">
        <v>72.378495826717625</v>
      </c>
      <c r="Y17" s="15">
        <v>5</v>
      </c>
      <c r="Z17" s="15">
        <v>72.155770454327524</v>
      </c>
      <c r="AA17" s="15">
        <v>63.638524909008297</v>
      </c>
      <c r="AB17" s="15">
        <v>79.326078195774002</v>
      </c>
      <c r="AC17" s="15">
        <v>352</v>
      </c>
      <c r="AD17" s="15">
        <v>100</v>
      </c>
      <c r="AE17" s="15">
        <v>100</v>
      </c>
      <c r="AF17" s="15">
        <v>100</v>
      </c>
      <c r="AG17" s="15">
        <v>5</v>
      </c>
      <c r="AH17" s="15">
        <v>69.240854660932953</v>
      </c>
      <c r="AI17" s="15">
        <v>31.791348655063018</v>
      </c>
      <c r="AJ17" s="15">
        <v>91.5767728403695</v>
      </c>
      <c r="AK17" s="15">
        <v>7</v>
      </c>
      <c r="AL17" s="15">
        <v>54.026767003822542</v>
      </c>
      <c r="AM17" s="15">
        <v>27.068741013679183</v>
      </c>
      <c r="AN17" s="15">
        <v>78.817810668471054</v>
      </c>
      <c r="AO17" s="15">
        <v>10</v>
      </c>
      <c r="AP17" s="15">
        <v>87.503210825714049</v>
      </c>
      <c r="AQ17" s="15">
        <v>81.845069511659645</v>
      </c>
      <c r="AR17" s="15">
        <v>91.579371670875247</v>
      </c>
      <c r="AS17" s="15">
        <v>34</v>
      </c>
      <c r="AT17" s="15" t="s">
        <v>89</v>
      </c>
      <c r="AU17" s="15" t="s">
        <v>90</v>
      </c>
      <c r="AV17" s="15" t="s">
        <v>90</v>
      </c>
      <c r="AW17" s="15">
        <v>0</v>
      </c>
      <c r="AX17" s="15">
        <v>79.695993357744527</v>
      </c>
      <c r="AY17" s="15">
        <v>75.066660033525196</v>
      </c>
      <c r="AZ17" s="15">
        <v>83.65298080914404</v>
      </c>
      <c r="BA17" s="15">
        <v>535</v>
      </c>
      <c r="BB17" s="15" t="s">
        <v>89</v>
      </c>
      <c r="BC17" s="15" t="s">
        <v>90</v>
      </c>
      <c r="BD17" s="15" t="s">
        <v>90</v>
      </c>
      <c r="BE17" s="15">
        <v>0</v>
      </c>
      <c r="BF17" s="15">
        <v>79.623749624916258</v>
      </c>
      <c r="BG17" s="15">
        <v>75.021653378535618</v>
      </c>
      <c r="BH17" s="15">
        <v>83.563705346774654</v>
      </c>
      <c r="BI17" s="15">
        <v>586</v>
      </c>
      <c r="BJ17" s="15">
        <v>60.246235749195641</v>
      </c>
      <c r="BK17" s="15">
        <v>10.014660280124154</v>
      </c>
      <c r="BL17" s="15">
        <v>95.378208963480134</v>
      </c>
      <c r="BM17" s="15">
        <v>2</v>
      </c>
    </row>
    <row r="18" spans="1:65" x14ac:dyDescent="0.25">
      <c r="A18" s="15" t="s">
        <v>109</v>
      </c>
      <c r="B18" s="15" t="s">
        <v>89</v>
      </c>
      <c r="C18" s="15" t="s">
        <v>90</v>
      </c>
      <c r="D18" s="15" t="s">
        <v>90</v>
      </c>
      <c r="E18" s="15">
        <v>2</v>
      </c>
      <c r="F18" s="15" t="s">
        <v>89</v>
      </c>
      <c r="G18" s="15" t="s">
        <v>90</v>
      </c>
      <c r="H18" s="15" t="s">
        <v>90</v>
      </c>
      <c r="I18" s="15">
        <v>3</v>
      </c>
      <c r="J18" s="15">
        <v>80.570075816482372</v>
      </c>
      <c r="K18" s="15">
        <v>50.339561116032485</v>
      </c>
      <c r="L18" s="15">
        <v>94.43304715738627</v>
      </c>
      <c r="M18" s="15">
        <v>6</v>
      </c>
      <c r="N18" s="15" t="s">
        <v>89</v>
      </c>
      <c r="O18" s="15" t="s">
        <v>90</v>
      </c>
      <c r="P18" s="15" t="s">
        <v>90</v>
      </c>
      <c r="Q18" s="15">
        <v>1</v>
      </c>
      <c r="R18" s="15">
        <v>24.200715567427128</v>
      </c>
      <c r="S18" s="15">
        <v>18.166314414154929</v>
      </c>
      <c r="T18" s="15">
        <v>31.468782229332092</v>
      </c>
      <c r="U18" s="15">
        <v>335</v>
      </c>
      <c r="V18" s="15">
        <v>21.326824498356228</v>
      </c>
      <c r="W18" s="15">
        <v>2.7278795195598238</v>
      </c>
      <c r="X18" s="15">
        <v>72.378495826717625</v>
      </c>
      <c r="Y18" s="15">
        <v>5</v>
      </c>
      <c r="Z18" s="15">
        <v>24.332989122419882</v>
      </c>
      <c r="AA18" s="15">
        <v>18.406397045562301</v>
      </c>
      <c r="AB18" s="15">
        <v>31.432722504606446</v>
      </c>
      <c r="AC18" s="15">
        <v>352</v>
      </c>
      <c r="AD18" s="15">
        <v>20</v>
      </c>
      <c r="AE18" s="15">
        <v>20</v>
      </c>
      <c r="AF18" s="15">
        <v>20</v>
      </c>
      <c r="AG18" s="15">
        <v>5</v>
      </c>
      <c r="AH18" s="15" t="s">
        <v>89</v>
      </c>
      <c r="AI18" s="15" t="s">
        <v>90</v>
      </c>
      <c r="AJ18" s="15" t="s">
        <v>90</v>
      </c>
      <c r="AK18" s="15">
        <v>7</v>
      </c>
      <c r="AL18" s="15">
        <v>17.634503151629183</v>
      </c>
      <c r="AM18" s="15">
        <v>4.3265930393804268</v>
      </c>
      <c r="AN18" s="15">
        <v>50.338532590798323</v>
      </c>
      <c r="AO18" s="15">
        <v>10</v>
      </c>
      <c r="AP18" s="15">
        <v>81.78852440714553</v>
      </c>
      <c r="AQ18" s="15">
        <v>68.923007142028752</v>
      </c>
      <c r="AR18" s="15">
        <v>90.09341838874974</v>
      </c>
      <c r="AS18" s="15">
        <v>34</v>
      </c>
      <c r="AT18" s="15" t="s">
        <v>89</v>
      </c>
      <c r="AU18" s="15" t="s">
        <v>90</v>
      </c>
      <c r="AV18" s="15" t="s">
        <v>90</v>
      </c>
      <c r="AW18" s="15">
        <v>0</v>
      </c>
      <c r="AX18" s="15">
        <v>26.95971873766203</v>
      </c>
      <c r="AY18" s="15">
        <v>17.391075947232409</v>
      </c>
      <c r="AZ18" s="15">
        <v>39.289151893361662</v>
      </c>
      <c r="BA18" s="15">
        <v>535</v>
      </c>
      <c r="BB18" s="15" t="s">
        <v>89</v>
      </c>
      <c r="BC18" s="15" t="s">
        <v>90</v>
      </c>
      <c r="BD18" s="15" t="s">
        <v>90</v>
      </c>
      <c r="BE18" s="15">
        <v>0</v>
      </c>
      <c r="BF18" s="15">
        <v>29.439646483131821</v>
      </c>
      <c r="BG18" s="15">
        <v>17.639060655129782</v>
      </c>
      <c r="BH18" s="15">
        <v>44.837048581193741</v>
      </c>
      <c r="BI18" s="15">
        <v>586</v>
      </c>
      <c r="BJ18" s="15">
        <v>60.246235749195641</v>
      </c>
      <c r="BK18" s="15">
        <v>10.014660280124154</v>
      </c>
      <c r="BL18" s="15">
        <v>95.378208963480134</v>
      </c>
      <c r="BM18" s="15">
        <v>2</v>
      </c>
    </row>
    <row r="19" spans="1:65" x14ac:dyDescent="0.25">
      <c r="A19" s="15" t="s">
        <v>87</v>
      </c>
      <c r="B19" s="15">
        <v>51.993493309886077</v>
      </c>
      <c r="C19" s="15">
        <v>7.3675775603447944</v>
      </c>
      <c r="D19" s="15">
        <v>93.65002785729321</v>
      </c>
      <c r="E19" s="15">
        <v>2</v>
      </c>
      <c r="F19" s="15">
        <v>50.301419033940718</v>
      </c>
      <c r="G19" s="15">
        <v>9.2240428676946493</v>
      </c>
      <c r="H19" s="15">
        <v>90.97589167278889</v>
      </c>
      <c r="I19" s="15">
        <v>3</v>
      </c>
      <c r="J19" s="15">
        <v>80.570075816482372</v>
      </c>
      <c r="K19" s="15">
        <v>50.339561116032485</v>
      </c>
      <c r="L19" s="15">
        <v>94.43304715738627</v>
      </c>
      <c r="M19" s="15">
        <v>6</v>
      </c>
      <c r="N19" s="15" t="s">
        <v>89</v>
      </c>
      <c r="O19" s="15" t="s">
        <v>90</v>
      </c>
      <c r="P19" s="15" t="s">
        <v>90</v>
      </c>
      <c r="Q19" s="15">
        <v>1</v>
      </c>
      <c r="R19" s="15">
        <v>34.324719462711982</v>
      </c>
      <c r="S19" s="15">
        <v>29.168813775229307</v>
      </c>
      <c r="T19" s="15">
        <v>39.878878720279559</v>
      </c>
      <c r="U19" s="15">
        <v>335</v>
      </c>
      <c r="V19" s="15">
        <v>38.280028158355101</v>
      </c>
      <c r="W19" s="15">
        <v>10.021969071226714</v>
      </c>
      <c r="X19" s="15">
        <v>77.546433115916443</v>
      </c>
      <c r="Y19" s="15">
        <v>5</v>
      </c>
      <c r="Z19" s="15">
        <v>35.050203960790391</v>
      </c>
      <c r="AA19" s="15">
        <v>29.600092429208924</v>
      </c>
      <c r="AB19" s="15">
        <v>40.920523218190937</v>
      </c>
      <c r="AC19" s="15">
        <v>352</v>
      </c>
      <c r="AD19" s="15">
        <v>20</v>
      </c>
      <c r="AE19" s="15">
        <v>19.999999999999996</v>
      </c>
      <c r="AF19" s="15">
        <v>20.000000000000004</v>
      </c>
      <c r="AG19" s="15">
        <v>5</v>
      </c>
      <c r="AH19" s="15">
        <v>31.057693766197591</v>
      </c>
      <c r="AI19" s="15">
        <v>6.8847571963313055</v>
      </c>
      <c r="AJ19" s="15">
        <v>73.295774151763311</v>
      </c>
      <c r="AK19" s="15">
        <v>7</v>
      </c>
      <c r="AL19" s="15">
        <v>59.701066280944346</v>
      </c>
      <c r="AM19" s="15">
        <v>27.384288802072248</v>
      </c>
      <c r="AN19" s="15">
        <v>85.336759632497888</v>
      </c>
      <c r="AO19" s="15">
        <v>10</v>
      </c>
      <c r="AP19" s="15">
        <v>65.059408790448543</v>
      </c>
      <c r="AQ19" s="15">
        <v>60.44865469470281</v>
      </c>
      <c r="AR19" s="15">
        <v>69.404708875553666</v>
      </c>
      <c r="AS19" s="15">
        <v>34</v>
      </c>
      <c r="AT19" s="15" t="s">
        <v>89</v>
      </c>
      <c r="AU19" s="15" t="s">
        <v>90</v>
      </c>
      <c r="AV19" s="15" t="s">
        <v>90</v>
      </c>
      <c r="AW19" s="15">
        <v>0</v>
      </c>
      <c r="AX19" s="15">
        <v>49.868486617598968</v>
      </c>
      <c r="AY19" s="15">
        <v>39.908096737644854</v>
      </c>
      <c r="AZ19" s="15">
        <v>59.839325407158348</v>
      </c>
      <c r="BA19" s="15">
        <v>535</v>
      </c>
      <c r="BB19" s="15" t="s">
        <v>89</v>
      </c>
      <c r="BC19" s="15" t="s">
        <v>90</v>
      </c>
      <c r="BD19" s="15" t="s">
        <v>90</v>
      </c>
      <c r="BE19" s="15">
        <v>0</v>
      </c>
      <c r="BF19" s="15">
        <v>50.592011429408721</v>
      </c>
      <c r="BG19" s="15">
        <v>41.737825259941808</v>
      </c>
      <c r="BH19" s="15">
        <v>59.40921813264314</v>
      </c>
      <c r="BI19" s="15">
        <v>586</v>
      </c>
      <c r="BJ19" s="15">
        <v>60.246235749195641</v>
      </c>
      <c r="BK19" s="15">
        <v>10.014660280124154</v>
      </c>
      <c r="BL19" s="15">
        <v>95.378208963480134</v>
      </c>
      <c r="BM19" s="15">
        <v>2</v>
      </c>
    </row>
    <row r="20" spans="1:65" x14ac:dyDescent="0.25">
      <c r="A20" s="15" t="s">
        <v>110</v>
      </c>
      <c r="B20" s="15" t="s">
        <v>89</v>
      </c>
      <c r="C20" s="15" t="s">
        <v>90</v>
      </c>
      <c r="D20" s="15" t="s">
        <v>90</v>
      </c>
      <c r="E20" s="15">
        <v>2</v>
      </c>
      <c r="F20" s="15" t="s">
        <v>89</v>
      </c>
      <c r="G20" s="15" t="s">
        <v>90</v>
      </c>
      <c r="H20" s="15" t="s">
        <v>90</v>
      </c>
      <c r="I20" s="15">
        <v>3</v>
      </c>
      <c r="J20" s="15">
        <v>10.729353122930323</v>
      </c>
      <c r="K20" s="15">
        <v>1.7811046891908333</v>
      </c>
      <c r="L20" s="15">
        <v>44.339024041630665</v>
      </c>
      <c r="M20" s="15">
        <v>6</v>
      </c>
      <c r="N20" s="15" t="s">
        <v>89</v>
      </c>
      <c r="O20" s="15" t="s">
        <v>90</v>
      </c>
      <c r="P20" s="15" t="s">
        <v>90</v>
      </c>
      <c r="Q20" s="15">
        <v>1</v>
      </c>
      <c r="R20" s="15">
        <v>0.83944954365221314</v>
      </c>
      <c r="S20" s="15">
        <v>0.14448218121142289</v>
      </c>
      <c r="T20" s="15">
        <v>4.7192634392913684</v>
      </c>
      <c r="U20" s="15">
        <v>335</v>
      </c>
      <c r="V20" s="15" t="s">
        <v>89</v>
      </c>
      <c r="W20" s="15" t="s">
        <v>90</v>
      </c>
      <c r="X20" s="15" t="s">
        <v>90</v>
      </c>
      <c r="Y20" s="15">
        <v>5</v>
      </c>
      <c r="Z20" s="15">
        <v>0.92994464333256266</v>
      </c>
      <c r="AA20" s="15">
        <v>0.19953503955335619</v>
      </c>
      <c r="AB20" s="15">
        <v>4.2209787978479705</v>
      </c>
      <c r="AC20" s="15">
        <v>352</v>
      </c>
      <c r="AD20" s="15" t="s">
        <v>89</v>
      </c>
      <c r="AE20" s="15" t="s">
        <v>90</v>
      </c>
      <c r="AF20" s="15" t="s">
        <v>90</v>
      </c>
      <c r="AG20" s="15">
        <v>5</v>
      </c>
      <c r="AH20" s="15" t="s">
        <v>89</v>
      </c>
      <c r="AI20" s="15" t="s">
        <v>90</v>
      </c>
      <c r="AJ20" s="15" t="s">
        <v>90</v>
      </c>
      <c r="AK20" s="15">
        <v>7</v>
      </c>
      <c r="AL20" s="15">
        <v>4.9521322506049552</v>
      </c>
      <c r="AM20" s="15">
        <v>0.85816138168492706</v>
      </c>
      <c r="AN20" s="15">
        <v>23.873813129602045</v>
      </c>
      <c r="AO20" s="15">
        <v>10</v>
      </c>
      <c r="AP20" s="15">
        <v>10.024691787151015</v>
      </c>
      <c r="AQ20" s="15">
        <v>6.4844050416277081</v>
      </c>
      <c r="AR20" s="15">
        <v>15.184025802961598</v>
      </c>
      <c r="AS20" s="15">
        <v>34</v>
      </c>
      <c r="AT20" s="15" t="s">
        <v>89</v>
      </c>
      <c r="AU20" s="15" t="s">
        <v>90</v>
      </c>
      <c r="AV20" s="15" t="s">
        <v>90</v>
      </c>
      <c r="AW20" s="15">
        <v>0</v>
      </c>
      <c r="AX20" s="15">
        <v>1.6790956402475479</v>
      </c>
      <c r="AY20" s="15">
        <v>0.54659543371111574</v>
      </c>
      <c r="AZ20" s="15">
        <v>5.0391511198299881</v>
      </c>
      <c r="BA20" s="15">
        <v>535</v>
      </c>
      <c r="BB20" s="15" t="s">
        <v>89</v>
      </c>
      <c r="BC20" s="15" t="s">
        <v>90</v>
      </c>
      <c r="BD20" s="15" t="s">
        <v>90</v>
      </c>
      <c r="BE20" s="15">
        <v>0</v>
      </c>
      <c r="BF20" s="15">
        <v>2.1526674287827858</v>
      </c>
      <c r="BG20" s="15">
        <v>0.99595017003422881</v>
      </c>
      <c r="BH20" s="15">
        <v>4.5905290040314561</v>
      </c>
      <c r="BI20" s="15">
        <v>586</v>
      </c>
      <c r="BJ20" s="15" t="s">
        <v>89</v>
      </c>
      <c r="BK20" s="15" t="s">
        <v>90</v>
      </c>
      <c r="BL20" s="15" t="s">
        <v>90</v>
      </c>
      <c r="BM20" s="15">
        <v>2</v>
      </c>
    </row>
    <row r="21" spans="1:65" x14ac:dyDescent="0.25">
      <c r="A21" s="15" t="s">
        <v>111</v>
      </c>
      <c r="B21" s="15" t="s">
        <v>89</v>
      </c>
      <c r="C21" s="15" t="s">
        <v>90</v>
      </c>
      <c r="D21" s="15" t="s">
        <v>90</v>
      </c>
      <c r="E21" s="15">
        <v>2</v>
      </c>
      <c r="F21" s="15" t="s">
        <v>89</v>
      </c>
      <c r="G21" s="15" t="s">
        <v>90</v>
      </c>
      <c r="H21" s="15" t="s">
        <v>90</v>
      </c>
      <c r="I21" s="15">
        <v>3</v>
      </c>
      <c r="J21" s="15">
        <v>61.140151632964759</v>
      </c>
      <c r="K21" s="15">
        <v>19.730755215181976</v>
      </c>
      <c r="L21" s="15">
        <v>90.967083738992855</v>
      </c>
      <c r="M21" s="15">
        <v>6</v>
      </c>
      <c r="N21" s="15" t="s">
        <v>89</v>
      </c>
      <c r="O21" s="15" t="s">
        <v>90</v>
      </c>
      <c r="P21" s="15" t="s">
        <v>90</v>
      </c>
      <c r="Q21" s="15">
        <v>1</v>
      </c>
      <c r="R21" s="15">
        <v>23.954001371159517</v>
      </c>
      <c r="S21" s="15">
        <v>18.895298278104999</v>
      </c>
      <c r="T21" s="15">
        <v>29.8682781225722</v>
      </c>
      <c r="U21" s="15">
        <v>335</v>
      </c>
      <c r="V21" s="15">
        <v>16.953203659998874</v>
      </c>
      <c r="W21" s="15">
        <v>3.1489366972758774</v>
      </c>
      <c r="X21" s="15">
        <v>56.173701763201578</v>
      </c>
      <c r="Y21" s="15">
        <v>5</v>
      </c>
      <c r="Z21" s="15">
        <v>23.827127987381733</v>
      </c>
      <c r="AA21" s="15">
        <v>19.100916579372182</v>
      </c>
      <c r="AB21" s="15">
        <v>29.2992330651985</v>
      </c>
      <c r="AC21" s="15">
        <v>352</v>
      </c>
      <c r="AD21" s="15">
        <v>20</v>
      </c>
      <c r="AE21" s="15">
        <v>19.999999999999996</v>
      </c>
      <c r="AF21" s="15">
        <v>20.000000000000004</v>
      </c>
      <c r="AG21" s="15">
        <v>5</v>
      </c>
      <c r="AH21" s="15">
        <v>31.057693766197591</v>
      </c>
      <c r="AI21" s="15">
        <v>6.8847571963313055</v>
      </c>
      <c r="AJ21" s="15">
        <v>73.295774151763311</v>
      </c>
      <c r="AK21" s="15">
        <v>7</v>
      </c>
      <c r="AL21" s="15">
        <v>44.767925399628936</v>
      </c>
      <c r="AM21" s="15">
        <v>17.510174184720135</v>
      </c>
      <c r="AN21" s="15">
        <v>75.579996511922815</v>
      </c>
      <c r="AO21" s="15">
        <v>10</v>
      </c>
      <c r="AP21" s="15">
        <v>20.382572353368296</v>
      </c>
      <c r="AQ21" s="15">
        <v>15.176992035285553</v>
      </c>
      <c r="AR21" s="15">
        <v>26.809304099589394</v>
      </c>
      <c r="AS21" s="15">
        <v>34</v>
      </c>
      <c r="AT21" s="15" t="s">
        <v>89</v>
      </c>
      <c r="AU21" s="15" t="s">
        <v>90</v>
      </c>
      <c r="AV21" s="15" t="s">
        <v>90</v>
      </c>
      <c r="AW21" s="15">
        <v>0</v>
      </c>
      <c r="AX21" s="15">
        <v>30.339433414123107</v>
      </c>
      <c r="AY21" s="15">
        <v>22.266746245314273</v>
      </c>
      <c r="AZ21" s="15">
        <v>39.838869318347378</v>
      </c>
      <c r="BA21" s="15">
        <v>535</v>
      </c>
      <c r="BB21" s="15" t="s">
        <v>89</v>
      </c>
      <c r="BC21" s="15" t="s">
        <v>90</v>
      </c>
      <c r="BD21" s="15" t="s">
        <v>90</v>
      </c>
      <c r="BE21" s="15">
        <v>0</v>
      </c>
      <c r="BF21" s="15">
        <v>30.017908149169951</v>
      </c>
      <c r="BG21" s="15">
        <v>22.163375872924647</v>
      </c>
      <c r="BH21" s="15">
        <v>39.252290059852086</v>
      </c>
      <c r="BI21" s="15">
        <v>586</v>
      </c>
      <c r="BJ21" s="15" t="s">
        <v>89</v>
      </c>
      <c r="BK21" s="15" t="s">
        <v>90</v>
      </c>
      <c r="BL21" s="15" t="s">
        <v>90</v>
      </c>
      <c r="BM21" s="15">
        <v>2</v>
      </c>
    </row>
    <row r="22" spans="1:65" x14ac:dyDescent="0.25">
      <c r="A22" s="15" t="s">
        <v>112</v>
      </c>
      <c r="B22" s="15" t="s">
        <v>89</v>
      </c>
      <c r="C22" s="15" t="s">
        <v>90</v>
      </c>
      <c r="D22" s="15" t="s">
        <v>90</v>
      </c>
      <c r="E22" s="15">
        <v>2</v>
      </c>
      <c r="F22" s="15">
        <v>50.301419033940718</v>
      </c>
      <c r="G22" s="15">
        <v>9.2240428676946493</v>
      </c>
      <c r="H22" s="15">
        <v>90.97589167278889</v>
      </c>
      <c r="I22" s="15">
        <v>3</v>
      </c>
      <c r="J22" s="15">
        <v>8.700571060587297</v>
      </c>
      <c r="K22" s="15">
        <v>1.3550677992394753</v>
      </c>
      <c r="L22" s="15">
        <v>39.799258930342546</v>
      </c>
      <c r="M22" s="15">
        <v>6</v>
      </c>
      <c r="N22" s="15" t="s">
        <v>89</v>
      </c>
      <c r="O22" s="15" t="s">
        <v>90</v>
      </c>
      <c r="P22" s="15" t="s">
        <v>90</v>
      </c>
      <c r="Q22" s="15">
        <v>1</v>
      </c>
      <c r="R22" s="15">
        <v>13.691706583457519</v>
      </c>
      <c r="S22" s="15">
        <v>10.327955117498524</v>
      </c>
      <c r="T22" s="15">
        <v>17.931930858016621</v>
      </c>
      <c r="U22" s="15">
        <v>335</v>
      </c>
      <c r="V22" s="15">
        <v>21.326824498356228</v>
      </c>
      <c r="W22" s="15">
        <v>2.7278795195598238</v>
      </c>
      <c r="X22" s="15">
        <v>72.378495826717625</v>
      </c>
      <c r="Y22" s="15">
        <v>5</v>
      </c>
      <c r="Z22" s="15">
        <v>13.850916416590591</v>
      </c>
      <c r="AA22" s="15">
        <v>10.604255074817406</v>
      </c>
      <c r="AB22" s="15">
        <v>17.892641336904124</v>
      </c>
      <c r="AC22" s="15">
        <v>352</v>
      </c>
      <c r="AD22" s="15" t="s">
        <v>89</v>
      </c>
      <c r="AE22" s="15" t="s">
        <v>90</v>
      </c>
      <c r="AF22" s="15" t="s">
        <v>90</v>
      </c>
      <c r="AG22" s="15">
        <v>5</v>
      </c>
      <c r="AH22" s="15">
        <v>5.7078766110611907</v>
      </c>
      <c r="AI22" s="15">
        <v>0.78779925191332312</v>
      </c>
      <c r="AJ22" s="15">
        <v>31.575959493590045</v>
      </c>
      <c r="AK22" s="15">
        <v>7</v>
      </c>
      <c r="AL22" s="15">
        <v>35.984034340984472</v>
      </c>
      <c r="AM22" s="15">
        <v>11.757698117919189</v>
      </c>
      <c r="AN22" s="15">
        <v>70.338386308890293</v>
      </c>
      <c r="AO22" s="15">
        <v>10</v>
      </c>
      <c r="AP22" s="15">
        <v>51.359964295180916</v>
      </c>
      <c r="AQ22" s="15">
        <v>45.165999620126115</v>
      </c>
      <c r="AR22" s="15">
        <v>57.512437639037216</v>
      </c>
      <c r="AS22" s="15">
        <v>34</v>
      </c>
      <c r="AT22" s="15" t="s">
        <v>89</v>
      </c>
      <c r="AU22" s="15" t="s">
        <v>90</v>
      </c>
      <c r="AV22" s="15" t="s">
        <v>90</v>
      </c>
      <c r="AW22" s="15">
        <v>0</v>
      </c>
      <c r="AX22" s="15">
        <v>22.086008940413617</v>
      </c>
      <c r="AY22" s="15">
        <v>15.585124376965547</v>
      </c>
      <c r="AZ22" s="15">
        <v>30.32443881894029</v>
      </c>
      <c r="BA22" s="15">
        <v>535</v>
      </c>
      <c r="BB22" s="15" t="s">
        <v>89</v>
      </c>
      <c r="BC22" s="15" t="s">
        <v>90</v>
      </c>
      <c r="BD22" s="15" t="s">
        <v>90</v>
      </c>
      <c r="BE22" s="15">
        <v>0</v>
      </c>
      <c r="BF22" s="15">
        <v>23.652669461700487</v>
      </c>
      <c r="BG22" s="15">
        <v>17.387721838259917</v>
      </c>
      <c r="BH22" s="15">
        <v>31.319160965297488</v>
      </c>
      <c r="BI22" s="15">
        <v>586</v>
      </c>
      <c r="BJ22" s="15">
        <v>60.246235749195641</v>
      </c>
      <c r="BK22" s="15">
        <v>10.014660280124154</v>
      </c>
      <c r="BL22" s="15">
        <v>95.378208963480134</v>
      </c>
      <c r="BM22" s="15">
        <v>2</v>
      </c>
    </row>
    <row r="23" spans="1:65" x14ac:dyDescent="0.25">
      <c r="A23" s="15" t="s">
        <v>113</v>
      </c>
      <c r="B23" s="15" t="s">
        <v>89</v>
      </c>
      <c r="C23" s="15" t="s">
        <v>90</v>
      </c>
      <c r="D23" s="15" t="s">
        <v>90</v>
      </c>
      <c r="E23" s="15">
        <v>2</v>
      </c>
      <c r="F23" s="15" t="s">
        <v>89</v>
      </c>
      <c r="G23" s="15" t="s">
        <v>90</v>
      </c>
      <c r="H23" s="15" t="s">
        <v>90</v>
      </c>
      <c r="I23" s="15">
        <v>3</v>
      </c>
      <c r="J23" s="15" t="s">
        <v>89</v>
      </c>
      <c r="K23" s="15" t="s">
        <v>90</v>
      </c>
      <c r="L23" s="15" t="s">
        <v>90</v>
      </c>
      <c r="M23" s="15">
        <v>6</v>
      </c>
      <c r="N23" s="15" t="s">
        <v>89</v>
      </c>
      <c r="O23" s="15" t="s">
        <v>90</v>
      </c>
      <c r="P23" s="15" t="s">
        <v>90</v>
      </c>
      <c r="Q23" s="15">
        <v>1</v>
      </c>
      <c r="R23" s="15">
        <v>1.2479261038338116</v>
      </c>
      <c r="S23" s="15">
        <v>0.45243816427693889</v>
      </c>
      <c r="T23" s="15">
        <v>3.3943695551574482</v>
      </c>
      <c r="U23" s="15">
        <v>335</v>
      </c>
      <c r="V23" s="15" t="s">
        <v>89</v>
      </c>
      <c r="W23" s="15" t="s">
        <v>90</v>
      </c>
      <c r="X23" s="15" t="s">
        <v>90</v>
      </c>
      <c r="Y23" s="15">
        <v>5</v>
      </c>
      <c r="Z23" s="15">
        <v>1.1955467729555556</v>
      </c>
      <c r="AA23" s="15">
        <v>0.43857584019769841</v>
      </c>
      <c r="AB23" s="15">
        <v>3.2168173354768057</v>
      </c>
      <c r="AC23" s="15">
        <v>352</v>
      </c>
      <c r="AD23" s="15" t="s">
        <v>89</v>
      </c>
      <c r="AE23" s="15" t="s">
        <v>90</v>
      </c>
      <c r="AF23" s="15" t="s">
        <v>90</v>
      </c>
      <c r="AG23" s="15">
        <v>5</v>
      </c>
      <c r="AH23" s="15" t="s">
        <v>89</v>
      </c>
      <c r="AI23" s="15" t="s">
        <v>90</v>
      </c>
      <c r="AJ23" s="15" t="s">
        <v>90</v>
      </c>
      <c r="AK23" s="15">
        <v>7</v>
      </c>
      <c r="AL23" s="15">
        <v>4.9521322506049552</v>
      </c>
      <c r="AM23" s="15">
        <v>0.85816138168492706</v>
      </c>
      <c r="AN23" s="15">
        <v>23.873813129602045</v>
      </c>
      <c r="AO23" s="15">
        <v>10</v>
      </c>
      <c r="AP23" s="15" t="s">
        <v>89</v>
      </c>
      <c r="AQ23" s="15" t="s">
        <v>90</v>
      </c>
      <c r="AR23" s="15" t="s">
        <v>90</v>
      </c>
      <c r="AS23" s="15">
        <v>34</v>
      </c>
      <c r="AT23" s="15" t="s">
        <v>89</v>
      </c>
      <c r="AU23" s="15" t="s">
        <v>90</v>
      </c>
      <c r="AV23" s="15" t="s">
        <v>90</v>
      </c>
      <c r="AW23" s="15">
        <v>0</v>
      </c>
      <c r="AX23" s="15">
        <v>2.1010594254946726</v>
      </c>
      <c r="AY23" s="15">
        <v>1.1411082384850204</v>
      </c>
      <c r="AZ23" s="15">
        <v>3.8372191093113415</v>
      </c>
      <c r="BA23" s="15">
        <v>535</v>
      </c>
      <c r="BB23" s="15" t="s">
        <v>89</v>
      </c>
      <c r="BC23" s="15" t="s">
        <v>90</v>
      </c>
      <c r="BD23" s="15" t="s">
        <v>90</v>
      </c>
      <c r="BE23" s="15">
        <v>0</v>
      </c>
      <c r="BF23" s="15">
        <v>2.0028395664150445</v>
      </c>
      <c r="BG23" s="15">
        <v>1.0698735314275287</v>
      </c>
      <c r="BH23" s="15">
        <v>3.718801108213559</v>
      </c>
      <c r="BI23" s="15">
        <v>586</v>
      </c>
      <c r="BJ23" s="15" t="s">
        <v>89</v>
      </c>
      <c r="BK23" s="15" t="s">
        <v>90</v>
      </c>
      <c r="BL23" s="15" t="s">
        <v>90</v>
      </c>
      <c r="BM23" s="15">
        <v>2</v>
      </c>
    </row>
    <row r="24" spans="1:65" x14ac:dyDescent="0.25">
      <c r="A24" s="15" t="s">
        <v>114</v>
      </c>
      <c r="B24" s="15" t="s">
        <v>89</v>
      </c>
      <c r="C24" s="15" t="s">
        <v>90</v>
      </c>
      <c r="D24" s="15" t="s">
        <v>90</v>
      </c>
      <c r="E24" s="15">
        <v>2</v>
      </c>
      <c r="F24" s="15" t="s">
        <v>89</v>
      </c>
      <c r="G24" s="15" t="s">
        <v>90</v>
      </c>
      <c r="H24" s="15" t="s">
        <v>90</v>
      </c>
      <c r="I24" s="15">
        <v>3</v>
      </c>
      <c r="J24" s="15" t="s">
        <v>89</v>
      </c>
      <c r="K24" s="15" t="s">
        <v>90</v>
      </c>
      <c r="L24" s="15" t="s">
        <v>90</v>
      </c>
      <c r="M24" s="15">
        <v>6</v>
      </c>
      <c r="N24" s="15" t="s">
        <v>89</v>
      </c>
      <c r="O24" s="15" t="s">
        <v>90</v>
      </c>
      <c r="P24" s="15" t="s">
        <v>90</v>
      </c>
      <c r="Q24" s="15">
        <v>1</v>
      </c>
      <c r="R24" s="15">
        <v>0.52614724970014992</v>
      </c>
      <c r="S24" s="15">
        <v>0.12567955007375031</v>
      </c>
      <c r="T24" s="15">
        <v>2.1748850992862119</v>
      </c>
      <c r="U24" s="15">
        <v>335</v>
      </c>
      <c r="V24" s="15" t="s">
        <v>89</v>
      </c>
      <c r="W24" s="15" t="s">
        <v>90</v>
      </c>
      <c r="X24" s="15" t="s">
        <v>90</v>
      </c>
      <c r="Y24" s="15">
        <v>5</v>
      </c>
      <c r="Z24" s="15">
        <v>0.50406321700136869</v>
      </c>
      <c r="AA24" s="15">
        <v>0.11973102622250222</v>
      </c>
      <c r="AB24" s="15">
        <v>2.0961959986733696</v>
      </c>
      <c r="AC24" s="15">
        <v>352</v>
      </c>
      <c r="AD24" s="15" t="s">
        <v>89</v>
      </c>
      <c r="AE24" s="15" t="s">
        <v>90</v>
      </c>
      <c r="AF24" s="15" t="s">
        <v>90</v>
      </c>
      <c r="AG24" s="15">
        <v>5</v>
      </c>
      <c r="AH24" s="15">
        <v>5.7078766110611907</v>
      </c>
      <c r="AI24" s="15">
        <v>0.78779925191332312</v>
      </c>
      <c r="AJ24" s="15">
        <v>31.575959493590045</v>
      </c>
      <c r="AK24" s="15">
        <v>7</v>
      </c>
      <c r="AL24" s="15">
        <v>12.682370901024226</v>
      </c>
      <c r="AM24" s="15">
        <v>1.9221089878531445</v>
      </c>
      <c r="AN24" s="15">
        <v>51.840668271546754</v>
      </c>
      <c r="AO24" s="15">
        <v>10</v>
      </c>
      <c r="AP24" s="15">
        <v>2.2049467989580127</v>
      </c>
      <c r="AQ24" s="15">
        <v>0.23395725636304507</v>
      </c>
      <c r="AR24" s="15">
        <v>17.815519692783489</v>
      </c>
      <c r="AS24" s="15">
        <v>34</v>
      </c>
      <c r="AT24" s="15" t="s">
        <v>89</v>
      </c>
      <c r="AU24" s="15" t="s">
        <v>90</v>
      </c>
      <c r="AV24" s="15" t="s">
        <v>90</v>
      </c>
      <c r="AW24" s="15">
        <v>0</v>
      </c>
      <c r="AX24" s="15">
        <v>2.3892752848796461</v>
      </c>
      <c r="AY24" s="15">
        <v>0.77793080648763346</v>
      </c>
      <c r="AZ24" s="15">
        <v>7.0994226146253201</v>
      </c>
      <c r="BA24" s="15">
        <v>535</v>
      </c>
      <c r="BB24" s="15" t="s">
        <v>89</v>
      </c>
      <c r="BC24" s="15" t="s">
        <v>90</v>
      </c>
      <c r="BD24" s="15" t="s">
        <v>90</v>
      </c>
      <c r="BE24" s="15">
        <v>0</v>
      </c>
      <c r="BF24" s="15">
        <v>2.5656447372725077</v>
      </c>
      <c r="BG24" s="15">
        <v>0.98949168675021393</v>
      </c>
      <c r="BH24" s="15">
        <v>6.4879225084513683</v>
      </c>
      <c r="BI24" s="15">
        <v>586</v>
      </c>
      <c r="BJ24" s="15" t="s">
        <v>89</v>
      </c>
      <c r="BK24" s="15" t="s">
        <v>90</v>
      </c>
      <c r="BL24" s="15" t="s">
        <v>90</v>
      </c>
      <c r="BM24" s="15">
        <v>2</v>
      </c>
    </row>
    <row r="25" spans="1:65" x14ac:dyDescent="0.25">
      <c r="A25" s="15" t="s">
        <v>115</v>
      </c>
      <c r="B25" s="15" t="s">
        <v>89</v>
      </c>
      <c r="C25" s="15" t="s">
        <v>90</v>
      </c>
      <c r="D25" s="15" t="s">
        <v>90</v>
      </c>
      <c r="E25" s="15">
        <v>2</v>
      </c>
      <c r="F25" s="15" t="s">
        <v>89</v>
      </c>
      <c r="G25" s="15" t="s">
        <v>90</v>
      </c>
      <c r="H25" s="15" t="s">
        <v>90</v>
      </c>
      <c r="I25" s="15">
        <v>3</v>
      </c>
      <c r="J25" s="15" t="s">
        <v>89</v>
      </c>
      <c r="K25" s="15" t="s">
        <v>90</v>
      </c>
      <c r="L25" s="15" t="s">
        <v>90</v>
      </c>
      <c r="M25" s="15">
        <v>6</v>
      </c>
      <c r="N25" s="15" t="s">
        <v>89</v>
      </c>
      <c r="O25" s="15" t="s">
        <v>90</v>
      </c>
      <c r="P25" s="15" t="s">
        <v>90</v>
      </c>
      <c r="Q25" s="15">
        <v>1</v>
      </c>
      <c r="R25" s="15" t="s">
        <v>89</v>
      </c>
      <c r="S25" s="15" t="s">
        <v>90</v>
      </c>
      <c r="T25" s="15" t="s">
        <v>90</v>
      </c>
      <c r="U25" s="15">
        <v>335</v>
      </c>
      <c r="V25" s="15" t="s">
        <v>89</v>
      </c>
      <c r="W25" s="15" t="s">
        <v>90</v>
      </c>
      <c r="X25" s="15" t="s">
        <v>90</v>
      </c>
      <c r="Y25" s="15">
        <v>5</v>
      </c>
      <c r="Z25" s="15" t="s">
        <v>89</v>
      </c>
      <c r="AA25" s="15" t="s">
        <v>90</v>
      </c>
      <c r="AB25" s="15" t="s">
        <v>90</v>
      </c>
      <c r="AC25" s="15">
        <v>352</v>
      </c>
      <c r="AD25" s="15" t="s">
        <v>89</v>
      </c>
      <c r="AE25" s="15" t="s">
        <v>90</v>
      </c>
      <c r="AF25" s="15" t="s">
        <v>90</v>
      </c>
      <c r="AG25" s="15">
        <v>5</v>
      </c>
      <c r="AH25" s="15" t="s">
        <v>89</v>
      </c>
      <c r="AI25" s="15" t="s">
        <v>90</v>
      </c>
      <c r="AJ25" s="15" t="s">
        <v>90</v>
      </c>
      <c r="AK25" s="15">
        <v>7</v>
      </c>
      <c r="AL25" s="15" t="s">
        <v>89</v>
      </c>
      <c r="AM25" s="15" t="s">
        <v>90</v>
      </c>
      <c r="AN25" s="15" t="s">
        <v>90</v>
      </c>
      <c r="AO25" s="15">
        <v>10</v>
      </c>
      <c r="AP25" s="15" t="s">
        <v>89</v>
      </c>
      <c r="AQ25" s="15" t="s">
        <v>90</v>
      </c>
      <c r="AR25" s="15" t="s">
        <v>90</v>
      </c>
      <c r="AS25" s="15">
        <v>34</v>
      </c>
      <c r="AT25" s="15" t="s">
        <v>89</v>
      </c>
      <c r="AU25" s="15" t="s">
        <v>90</v>
      </c>
      <c r="AV25" s="15" t="s">
        <v>90</v>
      </c>
      <c r="AW25" s="15">
        <v>0</v>
      </c>
      <c r="AX25" s="15" t="s">
        <v>89</v>
      </c>
      <c r="AY25" s="15" t="s">
        <v>90</v>
      </c>
      <c r="AZ25" s="15" t="s">
        <v>90</v>
      </c>
      <c r="BA25" s="15">
        <v>535</v>
      </c>
      <c r="BB25" s="15" t="s">
        <v>89</v>
      </c>
      <c r="BC25" s="15" t="s">
        <v>90</v>
      </c>
      <c r="BD25" s="15" t="s">
        <v>90</v>
      </c>
      <c r="BE25" s="15">
        <v>0</v>
      </c>
      <c r="BF25" s="15" t="s">
        <v>89</v>
      </c>
      <c r="BG25" s="15" t="s">
        <v>90</v>
      </c>
      <c r="BH25" s="15" t="s">
        <v>90</v>
      </c>
      <c r="BI25" s="15">
        <v>586</v>
      </c>
      <c r="BJ25" s="15" t="s">
        <v>89</v>
      </c>
      <c r="BK25" s="15" t="s">
        <v>90</v>
      </c>
      <c r="BL25" s="15" t="s">
        <v>90</v>
      </c>
      <c r="BM25" s="15">
        <v>2</v>
      </c>
    </row>
    <row r="26" spans="1:65" x14ac:dyDescent="0.25">
      <c r="A26" s="15" t="s">
        <v>116</v>
      </c>
      <c r="B26" s="15">
        <v>100</v>
      </c>
      <c r="C26" s="15">
        <v>100</v>
      </c>
      <c r="D26" s="15">
        <v>100</v>
      </c>
      <c r="E26" s="15">
        <v>2</v>
      </c>
      <c r="F26" s="15">
        <v>50.301419033940718</v>
      </c>
      <c r="G26" s="15">
        <v>9.2240428676946493</v>
      </c>
      <c r="H26" s="15">
        <v>90.97589167278889</v>
      </c>
      <c r="I26" s="15">
        <v>3</v>
      </c>
      <c r="J26" s="15">
        <v>44.815792839893128</v>
      </c>
      <c r="K26" s="15">
        <v>10.910584986582904</v>
      </c>
      <c r="L26" s="15">
        <v>84.339050673824715</v>
      </c>
      <c r="M26" s="15">
        <v>6</v>
      </c>
      <c r="N26" s="15" t="s">
        <v>89</v>
      </c>
      <c r="O26" s="15" t="s">
        <v>90</v>
      </c>
      <c r="P26" s="15" t="s">
        <v>90</v>
      </c>
      <c r="Q26" s="15">
        <v>1</v>
      </c>
      <c r="R26" s="15">
        <v>5.1323380325163166</v>
      </c>
      <c r="S26" s="15">
        <v>2.7844612798265422</v>
      </c>
      <c r="T26" s="15">
        <v>9.2711580013605612</v>
      </c>
      <c r="U26" s="15">
        <v>335</v>
      </c>
      <c r="V26" s="15" t="s">
        <v>89</v>
      </c>
      <c r="W26" s="15" t="s">
        <v>90</v>
      </c>
      <c r="X26" s="15" t="s">
        <v>90</v>
      </c>
      <c r="Y26" s="15">
        <v>5</v>
      </c>
      <c r="Z26" s="15">
        <v>6.6933384733239452</v>
      </c>
      <c r="AA26" s="15">
        <v>4.4993486520192221</v>
      </c>
      <c r="AB26" s="15">
        <v>9.8468610861883121</v>
      </c>
      <c r="AC26" s="15">
        <v>352</v>
      </c>
      <c r="AD26" s="15">
        <v>20</v>
      </c>
      <c r="AE26" s="15">
        <v>20</v>
      </c>
      <c r="AF26" s="15">
        <v>20</v>
      </c>
      <c r="AG26" s="15">
        <v>5</v>
      </c>
      <c r="AH26" s="15">
        <v>56.108962494203453</v>
      </c>
      <c r="AI26" s="15">
        <v>23.933787109374407</v>
      </c>
      <c r="AJ26" s="15">
        <v>83.855069818888666</v>
      </c>
      <c r="AK26" s="15">
        <v>7</v>
      </c>
      <c r="AL26" s="15">
        <v>40.904631493879393</v>
      </c>
      <c r="AM26" s="15">
        <v>14.993454468732404</v>
      </c>
      <c r="AN26" s="15">
        <v>73.092014255756737</v>
      </c>
      <c r="AO26" s="15">
        <v>10</v>
      </c>
      <c r="AP26" s="15">
        <v>30.005787900226405</v>
      </c>
      <c r="AQ26" s="15">
        <v>23.745722457603296</v>
      </c>
      <c r="AR26" s="15">
        <v>37.112970489607235</v>
      </c>
      <c r="AS26" s="15">
        <v>34</v>
      </c>
      <c r="AT26" s="15" t="s">
        <v>89</v>
      </c>
      <c r="AU26" s="15" t="s">
        <v>90</v>
      </c>
      <c r="AV26" s="15" t="s">
        <v>90</v>
      </c>
      <c r="AW26" s="15">
        <v>0</v>
      </c>
      <c r="AX26" s="15">
        <v>3.8035635821070035</v>
      </c>
      <c r="AY26" s="15">
        <v>2.3498010473079365</v>
      </c>
      <c r="AZ26" s="15">
        <v>6.100543273771919</v>
      </c>
      <c r="BA26" s="15">
        <v>535</v>
      </c>
      <c r="BB26" s="15" t="s">
        <v>89</v>
      </c>
      <c r="BC26" s="15" t="s">
        <v>90</v>
      </c>
      <c r="BD26" s="15" t="s">
        <v>90</v>
      </c>
      <c r="BE26" s="15">
        <v>0</v>
      </c>
      <c r="BF26" s="15">
        <v>6.3760940671104231</v>
      </c>
      <c r="BG26" s="15">
        <v>4.3313646830355319</v>
      </c>
      <c r="BH26" s="15">
        <v>9.2923326121194858</v>
      </c>
      <c r="BI26" s="15">
        <v>586</v>
      </c>
      <c r="BJ26" s="15" t="s">
        <v>89</v>
      </c>
      <c r="BK26" s="15" t="s">
        <v>90</v>
      </c>
      <c r="BL26" s="15" t="s">
        <v>90</v>
      </c>
      <c r="BM26" s="15">
        <v>2</v>
      </c>
    </row>
    <row r="27" spans="1:65" x14ac:dyDescent="0.25">
      <c r="A27" s="15" t="s">
        <v>88</v>
      </c>
      <c r="B27" s="15">
        <v>100</v>
      </c>
      <c r="C27" s="15">
        <v>100</v>
      </c>
      <c r="D27" s="15">
        <v>100</v>
      </c>
      <c r="E27" s="15">
        <v>2</v>
      </c>
      <c r="F27" s="15">
        <v>50.301419033940718</v>
      </c>
      <c r="G27" s="15">
        <v>9.2240428676946493</v>
      </c>
      <c r="H27" s="15">
        <v>90.97589167278889</v>
      </c>
      <c r="I27" s="15">
        <v>3</v>
      </c>
      <c r="J27" s="15">
        <v>44.815792839893128</v>
      </c>
      <c r="K27" s="15">
        <v>10.910584986582904</v>
      </c>
      <c r="L27" s="15">
        <v>84.339050673824715</v>
      </c>
      <c r="M27" s="15">
        <v>6</v>
      </c>
      <c r="N27" s="15" t="s">
        <v>89</v>
      </c>
      <c r="O27" s="15" t="s">
        <v>90</v>
      </c>
      <c r="P27" s="15" t="s">
        <v>90</v>
      </c>
      <c r="Q27" s="15">
        <v>1</v>
      </c>
      <c r="R27" s="15">
        <v>5.1323380325163166</v>
      </c>
      <c r="S27" s="15">
        <v>2.7844612798265422</v>
      </c>
      <c r="T27" s="15">
        <v>9.2711580013605612</v>
      </c>
      <c r="U27" s="15">
        <v>335</v>
      </c>
      <c r="V27" s="15" t="s">
        <v>89</v>
      </c>
      <c r="W27" s="15" t="s">
        <v>90</v>
      </c>
      <c r="X27" s="15" t="s">
        <v>90</v>
      </c>
      <c r="Y27" s="15">
        <v>5</v>
      </c>
      <c r="Z27" s="15">
        <v>6.6933384733239452</v>
      </c>
      <c r="AA27" s="15">
        <v>4.4993486520192221</v>
      </c>
      <c r="AB27" s="15">
        <v>9.8468610861883121</v>
      </c>
      <c r="AC27" s="15">
        <v>352</v>
      </c>
      <c r="AD27" s="15">
        <v>20</v>
      </c>
      <c r="AE27" s="15">
        <v>20</v>
      </c>
      <c r="AF27" s="15">
        <v>20</v>
      </c>
      <c r="AG27" s="15">
        <v>5</v>
      </c>
      <c r="AH27" s="15">
        <v>56.108962494203453</v>
      </c>
      <c r="AI27" s="15">
        <v>23.933787109374407</v>
      </c>
      <c r="AJ27" s="15">
        <v>83.855069818888666</v>
      </c>
      <c r="AK27" s="15">
        <v>7</v>
      </c>
      <c r="AL27" s="15">
        <v>40.904631493879393</v>
      </c>
      <c r="AM27" s="15">
        <v>14.993454468732404</v>
      </c>
      <c r="AN27" s="15">
        <v>73.092014255756737</v>
      </c>
      <c r="AO27" s="15">
        <v>10</v>
      </c>
      <c r="AP27" s="15">
        <v>30.005787900226405</v>
      </c>
      <c r="AQ27" s="15">
        <v>23.745722457603296</v>
      </c>
      <c r="AR27" s="15">
        <v>37.11297048960725</v>
      </c>
      <c r="AS27" s="15">
        <v>34</v>
      </c>
      <c r="AT27" s="15" t="s">
        <v>89</v>
      </c>
      <c r="AU27" s="15" t="s">
        <v>90</v>
      </c>
      <c r="AV27" s="15" t="s">
        <v>90</v>
      </c>
      <c r="AW27" s="15">
        <v>0</v>
      </c>
      <c r="AX27" s="15">
        <v>3.8035635821070035</v>
      </c>
      <c r="AY27" s="15">
        <v>2.3498010473079365</v>
      </c>
      <c r="AZ27" s="15">
        <v>6.100543273771919</v>
      </c>
      <c r="BA27" s="15">
        <v>535</v>
      </c>
      <c r="BB27" s="15" t="s">
        <v>89</v>
      </c>
      <c r="BC27" s="15" t="s">
        <v>90</v>
      </c>
      <c r="BD27" s="15" t="s">
        <v>90</v>
      </c>
      <c r="BE27" s="15">
        <v>0</v>
      </c>
      <c r="BF27" s="15">
        <v>6.3760940671104231</v>
      </c>
      <c r="BG27" s="15">
        <v>4.3313646830355319</v>
      </c>
      <c r="BH27" s="15">
        <v>9.2923326121194858</v>
      </c>
      <c r="BI27" s="15">
        <v>586</v>
      </c>
      <c r="BJ27" s="15" t="s">
        <v>89</v>
      </c>
      <c r="BK27" s="15" t="s">
        <v>90</v>
      </c>
      <c r="BL27" s="15" t="s">
        <v>90</v>
      </c>
      <c r="BM27" s="15">
        <v>2</v>
      </c>
    </row>
    <row r="28" spans="1:65" x14ac:dyDescent="0.25">
      <c r="A28" s="15" t="s">
        <v>117</v>
      </c>
      <c r="B28" s="15" t="s">
        <v>89</v>
      </c>
      <c r="C28" s="15" t="s">
        <v>90</v>
      </c>
      <c r="D28" s="15" t="s">
        <v>90</v>
      </c>
      <c r="E28" s="15">
        <v>2</v>
      </c>
      <c r="F28" s="15" t="s">
        <v>89</v>
      </c>
      <c r="G28" s="15" t="s">
        <v>90</v>
      </c>
      <c r="H28" s="15" t="s">
        <v>90</v>
      </c>
      <c r="I28" s="15">
        <v>3</v>
      </c>
      <c r="J28" s="15" t="s">
        <v>89</v>
      </c>
      <c r="K28" s="15" t="s">
        <v>90</v>
      </c>
      <c r="L28" s="15" t="s">
        <v>90</v>
      </c>
      <c r="M28" s="15">
        <v>6</v>
      </c>
      <c r="N28" s="15" t="s">
        <v>89</v>
      </c>
      <c r="O28" s="15" t="s">
        <v>90</v>
      </c>
      <c r="P28" s="15" t="s">
        <v>90</v>
      </c>
      <c r="Q28" s="15">
        <v>1</v>
      </c>
      <c r="R28" s="15" t="s">
        <v>89</v>
      </c>
      <c r="S28" s="15" t="s">
        <v>90</v>
      </c>
      <c r="T28" s="15" t="s">
        <v>90</v>
      </c>
      <c r="U28" s="15">
        <v>335</v>
      </c>
      <c r="V28" s="15" t="s">
        <v>89</v>
      </c>
      <c r="W28" s="15" t="s">
        <v>90</v>
      </c>
      <c r="X28" s="15" t="s">
        <v>90</v>
      </c>
      <c r="Y28" s="15">
        <v>5</v>
      </c>
      <c r="Z28" s="15" t="s">
        <v>89</v>
      </c>
      <c r="AA28" s="15" t="s">
        <v>90</v>
      </c>
      <c r="AB28" s="15" t="s">
        <v>90</v>
      </c>
      <c r="AC28" s="15">
        <v>352</v>
      </c>
      <c r="AD28" s="15" t="s">
        <v>89</v>
      </c>
      <c r="AE28" s="15" t="s">
        <v>90</v>
      </c>
      <c r="AF28" s="15" t="s">
        <v>90</v>
      </c>
      <c r="AG28" s="15">
        <v>5</v>
      </c>
      <c r="AH28" s="15" t="s">
        <v>89</v>
      </c>
      <c r="AI28" s="15" t="s">
        <v>90</v>
      </c>
      <c r="AJ28" s="15" t="s">
        <v>90</v>
      </c>
      <c r="AK28" s="15">
        <v>7</v>
      </c>
      <c r="AL28" s="15" t="s">
        <v>89</v>
      </c>
      <c r="AM28" s="15" t="s">
        <v>90</v>
      </c>
      <c r="AN28" s="15" t="s">
        <v>90</v>
      </c>
      <c r="AO28" s="15">
        <v>10</v>
      </c>
      <c r="AP28" s="15" t="s">
        <v>89</v>
      </c>
      <c r="AQ28" s="15" t="s">
        <v>90</v>
      </c>
      <c r="AR28" s="15" t="s">
        <v>90</v>
      </c>
      <c r="AS28" s="15">
        <v>34</v>
      </c>
      <c r="AT28" s="15" t="s">
        <v>89</v>
      </c>
      <c r="AU28" s="15" t="s">
        <v>90</v>
      </c>
      <c r="AV28" s="15" t="s">
        <v>90</v>
      </c>
      <c r="AW28" s="15">
        <v>0</v>
      </c>
      <c r="AX28" s="15" t="s">
        <v>89</v>
      </c>
      <c r="AY28" s="15" t="s">
        <v>90</v>
      </c>
      <c r="AZ28" s="15" t="s">
        <v>90</v>
      </c>
      <c r="BA28" s="15">
        <v>535</v>
      </c>
      <c r="BB28" s="15" t="s">
        <v>89</v>
      </c>
      <c r="BC28" s="15" t="s">
        <v>90</v>
      </c>
      <c r="BD28" s="15" t="s">
        <v>90</v>
      </c>
      <c r="BE28" s="15">
        <v>0</v>
      </c>
      <c r="BF28" s="15" t="s">
        <v>89</v>
      </c>
      <c r="BG28" s="15" t="s">
        <v>90</v>
      </c>
      <c r="BH28" s="15" t="s">
        <v>90</v>
      </c>
      <c r="BI28" s="15">
        <v>586</v>
      </c>
      <c r="BJ28" s="15" t="s">
        <v>89</v>
      </c>
      <c r="BK28" s="15" t="s">
        <v>90</v>
      </c>
      <c r="BL28" s="15" t="s">
        <v>90</v>
      </c>
      <c r="BM28" s="15">
        <v>2</v>
      </c>
    </row>
    <row r="29" spans="1:65" x14ac:dyDescent="0.25">
      <c r="A29" s="15" t="s">
        <v>118</v>
      </c>
      <c r="B29" s="15" t="s">
        <v>89</v>
      </c>
      <c r="C29" s="15" t="s">
        <v>90</v>
      </c>
      <c r="D29" s="15" t="s">
        <v>90</v>
      </c>
      <c r="E29" s="15">
        <v>2</v>
      </c>
      <c r="F29" s="15" t="s">
        <v>89</v>
      </c>
      <c r="G29" s="15" t="s">
        <v>90</v>
      </c>
      <c r="H29" s="15" t="s">
        <v>90</v>
      </c>
      <c r="I29" s="15">
        <v>3</v>
      </c>
      <c r="J29" s="15" t="s">
        <v>89</v>
      </c>
      <c r="K29" s="15" t="s">
        <v>90</v>
      </c>
      <c r="L29" s="15" t="s">
        <v>90</v>
      </c>
      <c r="M29" s="15">
        <v>6</v>
      </c>
      <c r="N29" s="15" t="s">
        <v>89</v>
      </c>
      <c r="O29" s="15" t="s">
        <v>90</v>
      </c>
      <c r="P29" s="15" t="s">
        <v>90</v>
      </c>
      <c r="Q29" s="15">
        <v>1</v>
      </c>
      <c r="R29" s="15">
        <v>0.7988500751244928</v>
      </c>
      <c r="S29" s="15">
        <v>0.17471008165356197</v>
      </c>
      <c r="T29" s="15">
        <v>3.5728841810790377</v>
      </c>
      <c r="U29" s="15">
        <v>335</v>
      </c>
      <c r="V29" s="15" t="s">
        <v>89</v>
      </c>
      <c r="W29" s="15" t="s">
        <v>90</v>
      </c>
      <c r="X29" s="15" t="s">
        <v>90</v>
      </c>
      <c r="Y29" s="15">
        <v>5</v>
      </c>
      <c r="Z29" s="15">
        <v>0.76531985864892016</v>
      </c>
      <c r="AA29" s="15">
        <v>0.16626473802688166</v>
      </c>
      <c r="AB29" s="15">
        <v>3.4482315235598859</v>
      </c>
      <c r="AC29" s="15">
        <v>352</v>
      </c>
      <c r="AD29" s="15" t="s">
        <v>89</v>
      </c>
      <c r="AE29" s="15" t="s">
        <v>90</v>
      </c>
      <c r="AF29" s="15" t="s">
        <v>90</v>
      </c>
      <c r="AG29" s="15">
        <v>5</v>
      </c>
      <c r="AH29" s="15" t="s">
        <v>89</v>
      </c>
      <c r="AI29" s="15" t="s">
        <v>90</v>
      </c>
      <c r="AJ29" s="15" t="s">
        <v>90</v>
      </c>
      <c r="AK29" s="15">
        <v>7</v>
      </c>
      <c r="AL29" s="15">
        <v>12.682370901024226</v>
      </c>
      <c r="AM29" s="15">
        <v>1.9221089878531445</v>
      </c>
      <c r="AN29" s="15">
        <v>51.840668271546754</v>
      </c>
      <c r="AO29" s="15">
        <v>10</v>
      </c>
      <c r="AP29" s="15">
        <v>18.912766444209701</v>
      </c>
      <c r="AQ29" s="15">
        <v>15.866917272793588</v>
      </c>
      <c r="AR29" s="15">
        <v>22.387718843852301</v>
      </c>
      <c r="AS29" s="15">
        <v>34</v>
      </c>
      <c r="AT29" s="15" t="s">
        <v>89</v>
      </c>
      <c r="AU29" s="15" t="s">
        <v>90</v>
      </c>
      <c r="AV29" s="15" t="s">
        <v>90</v>
      </c>
      <c r="AW29" s="15">
        <v>0</v>
      </c>
      <c r="AX29" s="15">
        <v>0.34122736759991928</v>
      </c>
      <c r="AY29" s="15">
        <v>0.1287941441997211</v>
      </c>
      <c r="AZ29" s="15">
        <v>0.90088754756276024</v>
      </c>
      <c r="BA29" s="15">
        <v>535</v>
      </c>
      <c r="BB29" s="15" t="s">
        <v>89</v>
      </c>
      <c r="BC29" s="15" t="s">
        <v>90</v>
      </c>
      <c r="BD29" s="15" t="s">
        <v>90</v>
      </c>
      <c r="BE29" s="15">
        <v>0</v>
      </c>
      <c r="BF29" s="15">
        <v>1.5082422778433331</v>
      </c>
      <c r="BG29" s="15">
        <v>0.43479197536013625</v>
      </c>
      <c r="BH29" s="15">
        <v>5.0962631295025362</v>
      </c>
      <c r="BI29" s="15">
        <v>586</v>
      </c>
      <c r="BJ29" s="15" t="s">
        <v>89</v>
      </c>
      <c r="BK29" s="15" t="s">
        <v>90</v>
      </c>
      <c r="BL29" s="15" t="s">
        <v>90</v>
      </c>
      <c r="BM29" s="15">
        <v>2</v>
      </c>
    </row>
    <row r="30" spans="1:65" x14ac:dyDescent="0.25">
      <c r="A30" s="15" t="s">
        <v>119</v>
      </c>
      <c r="B30" s="15">
        <v>100</v>
      </c>
      <c r="C30" s="15">
        <v>100</v>
      </c>
      <c r="D30" s="15">
        <v>100</v>
      </c>
      <c r="E30" s="15">
        <v>2</v>
      </c>
      <c r="F30" s="15">
        <v>50.301419033940718</v>
      </c>
      <c r="G30" s="15">
        <v>9.2240428676946493</v>
      </c>
      <c r="H30" s="15">
        <v>90.97589167278889</v>
      </c>
      <c r="I30" s="15">
        <v>3</v>
      </c>
      <c r="J30" s="15">
        <v>44.815792839893128</v>
      </c>
      <c r="K30" s="15">
        <v>10.910584986582904</v>
      </c>
      <c r="L30" s="15">
        <v>84.339050673824715</v>
      </c>
      <c r="M30" s="15">
        <v>6</v>
      </c>
      <c r="N30" s="15" t="s">
        <v>89</v>
      </c>
      <c r="O30" s="15" t="s">
        <v>90</v>
      </c>
      <c r="P30" s="15" t="s">
        <v>90</v>
      </c>
      <c r="Q30" s="15">
        <v>1</v>
      </c>
      <c r="R30" s="15">
        <v>3.6506410562546292</v>
      </c>
      <c r="S30" s="15">
        <v>1.7302026968941504</v>
      </c>
      <c r="T30" s="15">
        <v>7.5391368639286025</v>
      </c>
      <c r="U30" s="15">
        <v>335</v>
      </c>
      <c r="V30" s="15" t="s">
        <v>89</v>
      </c>
      <c r="W30" s="15" t="s">
        <v>90</v>
      </c>
      <c r="X30" s="15" t="s">
        <v>90</v>
      </c>
      <c r="Y30" s="15">
        <v>5</v>
      </c>
      <c r="Z30" s="15">
        <v>5.2738329168446407</v>
      </c>
      <c r="AA30" s="15">
        <v>3.3305792959892244</v>
      </c>
      <c r="AB30" s="15">
        <v>8.2540839732621443</v>
      </c>
      <c r="AC30" s="15">
        <v>352</v>
      </c>
      <c r="AD30" s="15">
        <v>20</v>
      </c>
      <c r="AE30" s="15">
        <v>20</v>
      </c>
      <c r="AF30" s="15">
        <v>20</v>
      </c>
      <c r="AG30" s="15">
        <v>5</v>
      </c>
      <c r="AH30" s="15">
        <v>56.108962494203453</v>
      </c>
      <c r="AI30" s="15">
        <v>23.933787109374407</v>
      </c>
      <c r="AJ30" s="15">
        <v>83.855069818888666</v>
      </c>
      <c r="AK30" s="15">
        <v>7</v>
      </c>
      <c r="AL30" s="15">
        <v>23.27012834225021</v>
      </c>
      <c r="AM30" s="15">
        <v>5.5587598970905141</v>
      </c>
      <c r="AN30" s="15">
        <v>60.977382390024481</v>
      </c>
      <c r="AO30" s="15">
        <v>10</v>
      </c>
      <c r="AP30" s="15">
        <v>26.664223971176064</v>
      </c>
      <c r="AQ30" s="15">
        <v>19.813249350239325</v>
      </c>
      <c r="AR30" s="15">
        <v>34.85442617538579</v>
      </c>
      <c r="AS30" s="15">
        <v>34</v>
      </c>
      <c r="AT30" s="15" t="s">
        <v>89</v>
      </c>
      <c r="AU30" s="15" t="s">
        <v>90</v>
      </c>
      <c r="AV30" s="15" t="s">
        <v>90</v>
      </c>
      <c r="AW30" s="15">
        <v>0</v>
      </c>
      <c r="AX30" s="15">
        <v>1.7308338248256023</v>
      </c>
      <c r="AY30" s="15">
        <v>0.92960144283749035</v>
      </c>
      <c r="AZ30" s="15">
        <v>3.2003474101917546</v>
      </c>
      <c r="BA30" s="15">
        <v>535</v>
      </c>
      <c r="BB30" s="15" t="s">
        <v>89</v>
      </c>
      <c r="BC30" s="15" t="s">
        <v>90</v>
      </c>
      <c r="BD30" s="15" t="s">
        <v>90</v>
      </c>
      <c r="BE30" s="15">
        <v>0</v>
      </c>
      <c r="BF30" s="15">
        <v>4.0406474070763725</v>
      </c>
      <c r="BG30" s="15">
        <v>2.4679147050904056</v>
      </c>
      <c r="BH30" s="15">
        <v>6.5483464116932915</v>
      </c>
      <c r="BI30" s="15">
        <v>586</v>
      </c>
      <c r="BJ30" s="15" t="s">
        <v>89</v>
      </c>
      <c r="BK30" s="15" t="s">
        <v>90</v>
      </c>
      <c r="BL30" s="15" t="s">
        <v>90</v>
      </c>
      <c r="BM30" s="15">
        <v>2</v>
      </c>
    </row>
    <row r="31" spans="1:65" x14ac:dyDescent="0.25">
      <c r="A31" s="15" t="s">
        <v>120</v>
      </c>
      <c r="B31" s="15">
        <v>100</v>
      </c>
      <c r="C31" s="15">
        <v>100</v>
      </c>
      <c r="D31" s="15">
        <v>100</v>
      </c>
      <c r="E31" s="15">
        <v>2</v>
      </c>
      <c r="F31" s="15">
        <v>50.301419033940718</v>
      </c>
      <c r="G31" s="15">
        <v>9.2240428676946493</v>
      </c>
      <c r="H31" s="15">
        <v>90.97589167278889</v>
      </c>
      <c r="I31" s="15">
        <v>3</v>
      </c>
      <c r="J31" s="15" t="s">
        <v>89</v>
      </c>
      <c r="K31" s="15" t="s">
        <v>90</v>
      </c>
      <c r="L31" s="15" t="s">
        <v>90</v>
      </c>
      <c r="M31" s="15">
        <v>6</v>
      </c>
      <c r="N31" s="15" t="s">
        <v>89</v>
      </c>
      <c r="O31" s="15" t="s">
        <v>90</v>
      </c>
      <c r="P31" s="15" t="s">
        <v>90</v>
      </c>
      <c r="Q31" s="15">
        <v>1</v>
      </c>
      <c r="R31" s="15">
        <v>2.1716373190220657</v>
      </c>
      <c r="S31" s="15">
        <v>1.0577526970216933</v>
      </c>
      <c r="T31" s="15">
        <v>4.4062792517621876</v>
      </c>
      <c r="U31" s="15">
        <v>335</v>
      </c>
      <c r="V31" s="15" t="s">
        <v>89</v>
      </c>
      <c r="W31" s="15" t="s">
        <v>90</v>
      </c>
      <c r="X31" s="15" t="s">
        <v>90</v>
      </c>
      <c r="Y31" s="15">
        <v>5</v>
      </c>
      <c r="Z31" s="15">
        <v>3.3317442247234754</v>
      </c>
      <c r="AA31" s="15">
        <v>1.9367019152681193</v>
      </c>
      <c r="AB31" s="15">
        <v>5.6735236163040446</v>
      </c>
      <c r="AC31" s="15">
        <v>352</v>
      </c>
      <c r="AD31" s="15">
        <v>20</v>
      </c>
      <c r="AE31" s="15">
        <v>20</v>
      </c>
      <c r="AF31" s="15">
        <v>20</v>
      </c>
      <c r="AG31" s="15">
        <v>5</v>
      </c>
      <c r="AH31" s="15">
        <v>25.349817155136407</v>
      </c>
      <c r="AI31" s="15">
        <v>4.2114072393472251</v>
      </c>
      <c r="AJ31" s="15">
        <v>72.397468407336035</v>
      </c>
      <c r="AK31" s="15">
        <v>7</v>
      </c>
      <c r="AL31" s="15">
        <v>35.952499243274438</v>
      </c>
      <c r="AM31" s="15">
        <v>12.129682808236717</v>
      </c>
      <c r="AN31" s="15">
        <v>69.537159341775947</v>
      </c>
      <c r="AO31" s="15">
        <v>10</v>
      </c>
      <c r="AP31" s="15">
        <v>27.800841101268393</v>
      </c>
      <c r="AQ31" s="15">
        <v>24.026176627691257</v>
      </c>
      <c r="AR31" s="15">
        <v>31.919378350088135</v>
      </c>
      <c r="AS31" s="15">
        <v>34</v>
      </c>
      <c r="AT31" s="15" t="s">
        <v>89</v>
      </c>
      <c r="AU31" s="15" t="s">
        <v>90</v>
      </c>
      <c r="AV31" s="15" t="s">
        <v>90</v>
      </c>
      <c r="AW31" s="15">
        <v>0</v>
      </c>
      <c r="AX31" s="15">
        <v>2.1213915023716714</v>
      </c>
      <c r="AY31" s="15">
        <v>0.84399797029262003</v>
      </c>
      <c r="AZ31" s="15">
        <v>5.2301469282885034</v>
      </c>
      <c r="BA31" s="15">
        <v>535</v>
      </c>
      <c r="BB31" s="15" t="s">
        <v>89</v>
      </c>
      <c r="BC31" s="15" t="s">
        <v>90</v>
      </c>
      <c r="BD31" s="15" t="s">
        <v>90</v>
      </c>
      <c r="BE31" s="15">
        <v>0</v>
      </c>
      <c r="BF31" s="15">
        <v>4.2629057110142705</v>
      </c>
      <c r="BG31" s="15">
        <v>2.2905845578196851</v>
      </c>
      <c r="BH31" s="15">
        <v>7.7979696501350091</v>
      </c>
      <c r="BI31" s="15">
        <v>586</v>
      </c>
      <c r="BJ31" s="15" t="s">
        <v>89</v>
      </c>
      <c r="BK31" s="15" t="s">
        <v>90</v>
      </c>
      <c r="BL31" s="15" t="s">
        <v>90</v>
      </c>
      <c r="BM31" s="15">
        <v>2</v>
      </c>
    </row>
    <row r="32" spans="1:65" x14ac:dyDescent="0.25">
      <c r="A32" s="15" t="s">
        <v>121</v>
      </c>
      <c r="B32" s="15">
        <v>51.993493309886077</v>
      </c>
      <c r="C32" s="15">
        <v>7.3675775603447944</v>
      </c>
      <c r="D32" s="15">
        <v>93.65002785729321</v>
      </c>
      <c r="E32" s="15">
        <v>2</v>
      </c>
      <c r="F32" s="15" t="s">
        <v>89</v>
      </c>
      <c r="G32" s="15" t="s">
        <v>90</v>
      </c>
      <c r="H32" s="15" t="s">
        <v>90</v>
      </c>
      <c r="I32" s="15">
        <v>3</v>
      </c>
      <c r="J32" s="15">
        <v>36.115221779305827</v>
      </c>
      <c r="K32" s="15">
        <v>8.3395218015626007</v>
      </c>
      <c r="L32" s="15">
        <v>77.839749317463102</v>
      </c>
      <c r="M32" s="15">
        <v>6</v>
      </c>
      <c r="N32" s="15" t="s">
        <v>89</v>
      </c>
      <c r="O32" s="15" t="s">
        <v>90</v>
      </c>
      <c r="P32" s="15" t="s">
        <v>90</v>
      </c>
      <c r="Q32" s="15">
        <v>1</v>
      </c>
      <c r="R32" s="15">
        <v>0.68994034276037741</v>
      </c>
      <c r="S32" s="15">
        <v>0.21213038725953789</v>
      </c>
      <c r="T32" s="15">
        <v>2.2200425818054934</v>
      </c>
      <c r="U32" s="15">
        <v>335</v>
      </c>
      <c r="V32" s="15" t="s">
        <v>89</v>
      </c>
      <c r="W32" s="15" t="s">
        <v>90</v>
      </c>
      <c r="X32" s="15" t="s">
        <v>90</v>
      </c>
      <c r="Y32" s="15">
        <v>5</v>
      </c>
      <c r="Z32" s="15">
        <v>1.5122155954187186</v>
      </c>
      <c r="AA32" s="15">
        <v>0.76869876305084461</v>
      </c>
      <c r="AB32" s="15">
        <v>2.9534874343039719</v>
      </c>
      <c r="AC32" s="15">
        <v>352</v>
      </c>
      <c r="AD32" s="15" t="s">
        <v>89</v>
      </c>
      <c r="AE32" s="15" t="s">
        <v>90</v>
      </c>
      <c r="AF32" s="15" t="s">
        <v>90</v>
      </c>
      <c r="AG32" s="15">
        <v>5</v>
      </c>
      <c r="AH32" s="15">
        <v>9.6456418698817252</v>
      </c>
      <c r="AI32" s="15">
        <v>1.6791960642549242</v>
      </c>
      <c r="AJ32" s="15">
        <v>40.022069733008422</v>
      </c>
      <c r="AK32" s="15">
        <v>7</v>
      </c>
      <c r="AL32" s="15">
        <v>12.682370901024226</v>
      </c>
      <c r="AM32" s="15">
        <v>1.9221089878531445</v>
      </c>
      <c r="AN32" s="15">
        <v>51.840668271546754</v>
      </c>
      <c r="AO32" s="15">
        <v>10</v>
      </c>
      <c r="AP32" s="15">
        <v>18.912766444209701</v>
      </c>
      <c r="AQ32" s="15">
        <v>15.866917272793588</v>
      </c>
      <c r="AR32" s="15">
        <v>22.387718843852301</v>
      </c>
      <c r="AS32" s="15">
        <v>34</v>
      </c>
      <c r="AT32" s="15" t="s">
        <v>89</v>
      </c>
      <c r="AU32" s="15" t="s">
        <v>90</v>
      </c>
      <c r="AV32" s="15" t="s">
        <v>90</v>
      </c>
      <c r="AW32" s="15">
        <v>0</v>
      </c>
      <c r="AX32" s="15">
        <v>0.6031739354177823</v>
      </c>
      <c r="AY32" s="15">
        <v>0.21594166212040755</v>
      </c>
      <c r="AZ32" s="15">
        <v>1.6731578459856158</v>
      </c>
      <c r="BA32" s="15">
        <v>535</v>
      </c>
      <c r="BB32" s="15" t="s">
        <v>89</v>
      </c>
      <c r="BC32" s="15" t="s">
        <v>90</v>
      </c>
      <c r="BD32" s="15" t="s">
        <v>90</v>
      </c>
      <c r="BE32" s="15">
        <v>0</v>
      </c>
      <c r="BF32" s="15">
        <v>1.8675475923250286</v>
      </c>
      <c r="BG32" s="15">
        <v>0.70451059618723511</v>
      </c>
      <c r="BH32" s="15">
        <v>4.8566678211419161</v>
      </c>
      <c r="BI32" s="15">
        <v>586</v>
      </c>
      <c r="BJ32" s="15" t="s">
        <v>89</v>
      </c>
      <c r="BK32" s="15" t="s">
        <v>90</v>
      </c>
      <c r="BL32" s="15" t="s">
        <v>90</v>
      </c>
      <c r="BM32" s="15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09B-B05E-4626-B1D4-C107C4E0B917}">
  <dimension ref="A1:BU32"/>
  <sheetViews>
    <sheetView topLeftCell="A4" workbookViewId="0">
      <selection activeCell="C34" sqref="C34"/>
    </sheetView>
  </sheetViews>
  <sheetFormatPr defaultColWidth="9.140625" defaultRowHeight="15" x14ac:dyDescent="0.25"/>
  <cols>
    <col min="1" max="1" width="24.85546875" style="15" customWidth="1"/>
    <col min="2" max="16384" width="9.140625" style="15"/>
  </cols>
  <sheetData>
    <row r="1" spans="1:73" customFormat="1" x14ac:dyDescent="0.25">
      <c r="A1" s="15" t="s">
        <v>128</v>
      </c>
      <c r="B1" s="15" t="s">
        <v>21</v>
      </c>
      <c r="C1" s="15" t="s">
        <v>96</v>
      </c>
      <c r="D1" s="15" t="s">
        <v>97</v>
      </c>
      <c r="F1" s="15" t="s">
        <v>21</v>
      </c>
      <c r="J1" s="15" t="s">
        <v>21</v>
      </c>
      <c r="N1" s="15" t="s">
        <v>21</v>
      </c>
      <c r="R1" s="15" t="s">
        <v>21</v>
      </c>
      <c r="V1" s="15" t="s">
        <v>21</v>
      </c>
      <c r="Z1" s="15" t="s">
        <v>21</v>
      </c>
      <c r="AD1" s="15" t="s">
        <v>21</v>
      </c>
      <c r="AH1" s="15" t="s">
        <v>22</v>
      </c>
      <c r="AL1" s="15" t="s">
        <v>22</v>
      </c>
      <c r="AP1" s="15" t="s">
        <v>22</v>
      </c>
      <c r="AT1" s="15" t="s">
        <v>22</v>
      </c>
      <c r="AX1" s="15" t="s">
        <v>22</v>
      </c>
      <c r="BB1" s="15" t="s">
        <v>22</v>
      </c>
      <c r="BF1" s="15" t="s">
        <v>22</v>
      </c>
      <c r="BJ1" s="15" t="s">
        <v>22</v>
      </c>
      <c r="BN1" t="s">
        <v>22</v>
      </c>
      <c r="BR1" t="s">
        <v>22</v>
      </c>
    </row>
    <row r="2" spans="1:73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100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100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</row>
    <row r="3" spans="1:73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73" x14ac:dyDescent="0.25">
      <c r="A4" s="15" t="s">
        <v>84</v>
      </c>
      <c r="B4" s="15">
        <v>100</v>
      </c>
      <c r="C4" s="15">
        <v>100</v>
      </c>
      <c r="D4" s="15">
        <v>100</v>
      </c>
      <c r="E4" s="15">
        <v>2</v>
      </c>
      <c r="F4" s="15">
        <v>100</v>
      </c>
      <c r="G4" s="15">
        <v>100</v>
      </c>
      <c r="H4" s="15">
        <v>100</v>
      </c>
      <c r="I4" s="15">
        <v>8</v>
      </c>
      <c r="J4" s="15">
        <v>100</v>
      </c>
      <c r="K4" s="15">
        <v>100</v>
      </c>
      <c r="L4" s="15">
        <v>100</v>
      </c>
      <c r="M4" s="15">
        <v>12</v>
      </c>
      <c r="N4" s="15" t="s">
        <v>89</v>
      </c>
      <c r="O4" s="15" t="s">
        <v>90</v>
      </c>
      <c r="P4" s="15" t="s">
        <v>90</v>
      </c>
      <c r="Q4" s="15">
        <v>12</v>
      </c>
      <c r="R4" s="15">
        <v>91.737775355723173</v>
      </c>
      <c r="S4" s="15">
        <v>83.486262950222084</v>
      </c>
      <c r="T4" s="15">
        <v>96.060752829745937</v>
      </c>
      <c r="U4" s="15">
        <v>327</v>
      </c>
      <c r="V4" s="15">
        <v>44.380782833099893</v>
      </c>
      <c r="W4" s="15">
        <v>20.84214999410333</v>
      </c>
      <c r="X4" s="15">
        <v>70.744809258029889</v>
      </c>
      <c r="Y4" s="15">
        <v>27</v>
      </c>
      <c r="Z4" s="15">
        <v>83.027533392827721</v>
      </c>
      <c r="AA4" s="15">
        <v>76.935694702905224</v>
      </c>
      <c r="AB4" s="15">
        <v>87.766222885991922</v>
      </c>
      <c r="AC4" s="15">
        <v>388</v>
      </c>
      <c r="AD4" s="15">
        <v>100</v>
      </c>
      <c r="AE4" s="15">
        <v>100</v>
      </c>
      <c r="AF4" s="15">
        <v>100</v>
      </c>
      <c r="AG4" s="15">
        <v>6</v>
      </c>
      <c r="AH4" s="15">
        <v>98.733460181712815</v>
      </c>
      <c r="AI4" s="15">
        <v>89.493910872339839</v>
      </c>
      <c r="AJ4" s="15">
        <v>99.860024169076155</v>
      </c>
      <c r="AK4" s="15">
        <v>8</v>
      </c>
      <c r="AL4" s="15">
        <v>83.116113316395797</v>
      </c>
      <c r="AM4" s="15">
        <v>72.233907079237284</v>
      </c>
      <c r="AN4" s="15">
        <v>90.305711167778355</v>
      </c>
      <c r="AO4" s="15">
        <v>90</v>
      </c>
      <c r="AP4" s="15">
        <v>96.292314777216191</v>
      </c>
      <c r="AQ4" s="15">
        <v>87.859444161043783</v>
      </c>
      <c r="AR4" s="15">
        <v>98.93845728742437</v>
      </c>
      <c r="AS4" s="15">
        <v>118</v>
      </c>
      <c r="AT4" s="15">
        <v>1.9670184264938952</v>
      </c>
      <c r="AU4" s="15">
        <v>0.28393177667833125</v>
      </c>
      <c r="AV4" s="15">
        <v>12.387649570761242</v>
      </c>
      <c r="AW4" s="15">
        <v>56</v>
      </c>
      <c r="AX4" s="15">
        <v>97.067565531568562</v>
      </c>
      <c r="AY4" s="15">
        <v>95.208717089893625</v>
      </c>
      <c r="AZ4" s="15">
        <v>98.218738803649245</v>
      </c>
      <c r="BA4" s="15">
        <v>1030</v>
      </c>
      <c r="BB4" s="15">
        <v>65.558969314958986</v>
      </c>
      <c r="BC4" s="15">
        <v>33.320236320859308</v>
      </c>
      <c r="BD4" s="15">
        <v>87.880257646613885</v>
      </c>
      <c r="BE4" s="15">
        <v>26</v>
      </c>
      <c r="BF4" s="15">
        <v>90.757056717172802</v>
      </c>
      <c r="BG4" s="15">
        <v>88.875568854744927</v>
      </c>
      <c r="BH4" s="15">
        <v>92.347725272622384</v>
      </c>
      <c r="BI4" s="15">
        <v>1328</v>
      </c>
      <c r="BJ4" s="15">
        <v>96.393664842637975</v>
      </c>
      <c r="BK4" s="15">
        <v>79.332997221229036</v>
      </c>
      <c r="BL4" s="15">
        <v>99.465577958225609</v>
      </c>
      <c r="BM4" s="15">
        <v>14</v>
      </c>
      <c r="BN4" s="15">
        <v>90.757056717172802</v>
      </c>
      <c r="BO4" s="15">
        <v>88.875568854744927</v>
      </c>
      <c r="BP4" s="15">
        <v>92.347725272622384</v>
      </c>
      <c r="BQ4" s="15">
        <v>1328</v>
      </c>
      <c r="BR4" s="15">
        <v>96.393664842637975</v>
      </c>
      <c r="BS4" s="15">
        <v>79.332997221229036</v>
      </c>
      <c r="BT4" s="15">
        <v>99.465577958225609</v>
      </c>
      <c r="BU4" s="15">
        <v>14</v>
      </c>
    </row>
    <row r="5" spans="1:73" x14ac:dyDescent="0.25">
      <c r="A5" s="15" t="s">
        <v>85</v>
      </c>
      <c r="B5" s="15">
        <v>47.24755078395129</v>
      </c>
      <c r="C5" s="15">
        <v>5.5893781816763788</v>
      </c>
      <c r="D5" s="15">
        <v>93.127021203507326</v>
      </c>
      <c r="E5" s="15">
        <v>2</v>
      </c>
      <c r="F5" s="15">
        <v>87.614497575702657</v>
      </c>
      <c r="G5" s="15">
        <v>63.110993815063466</v>
      </c>
      <c r="H5" s="15">
        <v>96.694146852519069</v>
      </c>
      <c r="I5" s="15">
        <v>8</v>
      </c>
      <c r="J5" s="15">
        <v>100</v>
      </c>
      <c r="K5" s="15">
        <v>100</v>
      </c>
      <c r="L5" s="15">
        <v>100</v>
      </c>
      <c r="M5" s="15">
        <v>12</v>
      </c>
      <c r="N5" s="15" t="s">
        <v>89</v>
      </c>
      <c r="O5" s="15" t="s">
        <v>90</v>
      </c>
      <c r="P5" s="15" t="s">
        <v>90</v>
      </c>
      <c r="Q5" s="15">
        <v>12</v>
      </c>
      <c r="R5" s="15">
        <v>72.306210154033124</v>
      </c>
      <c r="S5" s="15">
        <v>58.549220686553497</v>
      </c>
      <c r="T5" s="15">
        <v>82.835914272312152</v>
      </c>
      <c r="U5" s="15">
        <v>327</v>
      </c>
      <c r="V5" s="15">
        <v>39.646196601538705</v>
      </c>
      <c r="W5" s="15">
        <v>18.196423862279467</v>
      </c>
      <c r="X5" s="15">
        <v>65.98527247733989</v>
      </c>
      <c r="Y5" s="15">
        <v>27</v>
      </c>
      <c r="Z5" s="15">
        <v>66.642060344378152</v>
      </c>
      <c r="AA5" s="15">
        <v>57.212515174414634</v>
      </c>
      <c r="AB5" s="15">
        <v>74.905021760710696</v>
      </c>
      <c r="AC5" s="15">
        <v>388</v>
      </c>
      <c r="AD5" s="15">
        <v>100</v>
      </c>
      <c r="AE5" s="15">
        <v>100</v>
      </c>
      <c r="AF5" s="15">
        <v>100</v>
      </c>
      <c r="AG5" s="15">
        <v>6</v>
      </c>
      <c r="AH5" s="15">
        <v>98.733460181712815</v>
      </c>
      <c r="AI5" s="15">
        <v>89.493910872339839</v>
      </c>
      <c r="AJ5" s="15">
        <v>99.860024169076155</v>
      </c>
      <c r="AK5" s="15">
        <v>8</v>
      </c>
      <c r="AL5" s="15">
        <v>77.27480850415543</v>
      </c>
      <c r="AM5" s="15">
        <v>62.537098828907119</v>
      </c>
      <c r="AN5" s="15">
        <v>87.384360666979916</v>
      </c>
      <c r="AO5" s="15">
        <v>90</v>
      </c>
      <c r="AP5" s="15">
        <v>96.292314777216191</v>
      </c>
      <c r="AQ5" s="15">
        <v>87.859444161043783</v>
      </c>
      <c r="AR5" s="15">
        <v>98.93845728742437</v>
      </c>
      <c r="AS5" s="15">
        <v>118</v>
      </c>
      <c r="AT5" s="15">
        <v>1.9670184264938952</v>
      </c>
      <c r="AU5" s="15">
        <v>0.28393177667833125</v>
      </c>
      <c r="AV5" s="15">
        <v>12.387649570761242</v>
      </c>
      <c r="AW5" s="15">
        <v>56</v>
      </c>
      <c r="AX5" s="15">
        <v>89.409525476302306</v>
      </c>
      <c r="AY5" s="15">
        <v>86.053089594211471</v>
      </c>
      <c r="AZ5" s="15">
        <v>92.032991928525959</v>
      </c>
      <c r="BA5" s="15">
        <v>1030</v>
      </c>
      <c r="BB5" s="15">
        <v>56.406913583087061</v>
      </c>
      <c r="BC5" s="15">
        <v>27.564136119043237</v>
      </c>
      <c r="BD5" s="15">
        <v>81.480995715595739</v>
      </c>
      <c r="BE5" s="15">
        <v>26</v>
      </c>
      <c r="BF5" s="15">
        <v>84.281938277157266</v>
      </c>
      <c r="BG5" s="15">
        <v>81.244575762552046</v>
      </c>
      <c r="BH5" s="15">
        <v>86.90668496283098</v>
      </c>
      <c r="BI5" s="15">
        <v>1328</v>
      </c>
      <c r="BJ5" s="15">
        <v>96.393664842637975</v>
      </c>
      <c r="BK5" s="15">
        <v>79.332997221229036</v>
      </c>
      <c r="BL5" s="15">
        <v>99.465577958225609</v>
      </c>
      <c r="BM5" s="15">
        <v>14</v>
      </c>
      <c r="BN5" s="15">
        <v>84.281938277157266</v>
      </c>
      <c r="BO5" s="15">
        <v>81.244575762552046</v>
      </c>
      <c r="BP5" s="15">
        <v>86.90668496283098</v>
      </c>
      <c r="BQ5" s="15">
        <v>1328</v>
      </c>
      <c r="BR5" s="15">
        <v>96.393664842637975</v>
      </c>
      <c r="BS5" s="15">
        <v>79.332997221229036</v>
      </c>
      <c r="BT5" s="15">
        <v>99.465577958225609</v>
      </c>
      <c r="BU5" s="15">
        <v>14</v>
      </c>
    </row>
    <row r="6" spans="1:73" x14ac:dyDescent="0.25">
      <c r="A6" s="15" t="s">
        <v>86</v>
      </c>
      <c r="B6" s="15">
        <v>47.24755078395129</v>
      </c>
      <c r="C6" s="15">
        <v>5.5893781816763788</v>
      </c>
      <c r="D6" s="15">
        <v>93.127021203507326</v>
      </c>
      <c r="E6" s="15">
        <v>2</v>
      </c>
      <c r="F6" s="15">
        <v>87.614497575702657</v>
      </c>
      <c r="G6" s="15">
        <v>63.110993815063466</v>
      </c>
      <c r="H6" s="15">
        <v>96.694146852519069</v>
      </c>
      <c r="I6" s="15">
        <v>8</v>
      </c>
      <c r="J6" s="15">
        <v>100</v>
      </c>
      <c r="K6" s="15">
        <v>100</v>
      </c>
      <c r="L6" s="15">
        <v>100</v>
      </c>
      <c r="M6" s="15">
        <v>12</v>
      </c>
      <c r="N6" s="15" t="s">
        <v>89</v>
      </c>
      <c r="O6" s="15" t="s">
        <v>90</v>
      </c>
      <c r="P6" s="15" t="s">
        <v>90</v>
      </c>
      <c r="Q6" s="15">
        <v>12</v>
      </c>
      <c r="R6" s="15">
        <v>70.733853240341844</v>
      </c>
      <c r="S6" s="15">
        <v>58.224069209503767</v>
      </c>
      <c r="T6" s="15">
        <v>80.73694409774906</v>
      </c>
      <c r="U6" s="15">
        <v>327</v>
      </c>
      <c r="V6" s="15">
        <v>39.646196601538705</v>
      </c>
      <c r="W6" s="15">
        <v>18.196423862279467</v>
      </c>
      <c r="X6" s="15">
        <v>65.98527247733989</v>
      </c>
      <c r="Y6" s="15">
        <v>27</v>
      </c>
      <c r="Z6" s="15">
        <v>65.381070462354657</v>
      </c>
      <c r="AA6" s="15">
        <v>56.601036583872386</v>
      </c>
      <c r="AB6" s="15">
        <v>73.225083739399949</v>
      </c>
      <c r="AC6" s="15">
        <v>388</v>
      </c>
      <c r="AD6" s="15">
        <v>100</v>
      </c>
      <c r="AE6" s="15">
        <v>100</v>
      </c>
      <c r="AF6" s="15">
        <v>100</v>
      </c>
      <c r="AG6" s="15">
        <v>6</v>
      </c>
      <c r="AH6" s="15">
        <v>98.733460181712815</v>
      </c>
      <c r="AI6" s="15">
        <v>89.493910872339839</v>
      </c>
      <c r="AJ6" s="15">
        <v>99.860024169076155</v>
      </c>
      <c r="AK6" s="15">
        <v>8</v>
      </c>
      <c r="AL6" s="15">
        <v>76.44953767526934</v>
      </c>
      <c r="AM6" s="15">
        <v>61.544531259798831</v>
      </c>
      <c r="AN6" s="15">
        <v>86.815128035496784</v>
      </c>
      <c r="AO6" s="15">
        <v>90</v>
      </c>
      <c r="AP6" s="15">
        <v>95.871876987182077</v>
      </c>
      <c r="AQ6" s="15">
        <v>87.868523480929341</v>
      </c>
      <c r="AR6" s="15">
        <v>98.674898470681711</v>
      </c>
      <c r="AS6" s="15">
        <v>118</v>
      </c>
      <c r="AT6" s="15">
        <v>1.9670184264938952</v>
      </c>
      <c r="AU6" s="15">
        <v>0.28393177667833125</v>
      </c>
      <c r="AV6" s="15">
        <v>12.387649570761242</v>
      </c>
      <c r="AW6" s="15">
        <v>56</v>
      </c>
      <c r="AX6" s="15">
        <v>89.341136573179853</v>
      </c>
      <c r="AY6" s="15">
        <v>85.957260781305649</v>
      </c>
      <c r="AZ6" s="15">
        <v>91.985626880141197</v>
      </c>
      <c r="BA6" s="15">
        <v>1030</v>
      </c>
      <c r="BB6" s="15">
        <v>56.406913583087061</v>
      </c>
      <c r="BC6" s="15">
        <v>27.564136119043237</v>
      </c>
      <c r="BD6" s="15">
        <v>81.480995715595739</v>
      </c>
      <c r="BE6" s="15">
        <v>26</v>
      </c>
      <c r="BF6" s="15">
        <v>84.131563749550551</v>
      </c>
      <c r="BG6" s="15">
        <v>81.013097726408475</v>
      </c>
      <c r="BH6" s="15">
        <v>86.821163612327595</v>
      </c>
      <c r="BI6" s="15">
        <v>1328</v>
      </c>
      <c r="BJ6" s="15">
        <v>96.393664842637975</v>
      </c>
      <c r="BK6" s="15">
        <v>79.332997221229036</v>
      </c>
      <c r="BL6" s="15">
        <v>99.465577958225609</v>
      </c>
      <c r="BM6" s="15">
        <v>14</v>
      </c>
      <c r="BN6" s="15">
        <v>84.131563749550551</v>
      </c>
      <c r="BO6" s="15">
        <v>81.013097726408475</v>
      </c>
      <c r="BP6" s="15">
        <v>86.821163612327595</v>
      </c>
      <c r="BQ6" s="15">
        <v>1328</v>
      </c>
      <c r="BR6" s="15">
        <v>96.393664842637975</v>
      </c>
      <c r="BS6" s="15">
        <v>79.332997221229036</v>
      </c>
      <c r="BT6" s="15">
        <v>99.465577958225609</v>
      </c>
      <c r="BU6" s="15">
        <v>14</v>
      </c>
    </row>
    <row r="7" spans="1:73" x14ac:dyDescent="0.25">
      <c r="A7" s="15" t="s">
        <v>101</v>
      </c>
      <c r="B7" s="15" t="s">
        <v>89</v>
      </c>
      <c r="C7" s="15" t="s">
        <v>90</v>
      </c>
      <c r="D7" s="15" t="s">
        <v>90</v>
      </c>
      <c r="E7" s="15">
        <v>2</v>
      </c>
      <c r="F7" s="15" t="s">
        <v>89</v>
      </c>
      <c r="G7" s="15" t="s">
        <v>90</v>
      </c>
      <c r="H7" s="15" t="s">
        <v>90</v>
      </c>
      <c r="I7" s="15">
        <v>8</v>
      </c>
      <c r="J7" s="15">
        <v>77.070005296117401</v>
      </c>
      <c r="K7" s="15">
        <v>34.887651318705522</v>
      </c>
      <c r="L7" s="15">
        <v>95.47184963713029</v>
      </c>
      <c r="M7" s="15">
        <v>12</v>
      </c>
      <c r="N7" s="15" t="s">
        <v>89</v>
      </c>
      <c r="O7" s="15" t="s">
        <v>90</v>
      </c>
      <c r="P7" s="15" t="s">
        <v>90</v>
      </c>
      <c r="Q7" s="15">
        <v>12</v>
      </c>
      <c r="R7" s="15">
        <v>1.2138909278112127</v>
      </c>
      <c r="S7" s="15">
        <v>0.38744486596848837</v>
      </c>
      <c r="T7" s="15">
        <v>3.7370665591196466</v>
      </c>
      <c r="U7" s="15">
        <v>327</v>
      </c>
      <c r="V7" s="15">
        <v>2.5782052599987293</v>
      </c>
      <c r="W7" s="15">
        <v>0.35315378420241639</v>
      </c>
      <c r="X7" s="15">
        <v>16.5007916249155</v>
      </c>
      <c r="Y7" s="15">
        <v>27</v>
      </c>
      <c r="Z7" s="15">
        <v>3.9241254906177829</v>
      </c>
      <c r="AA7" s="15">
        <v>1.7228783254794111</v>
      </c>
      <c r="AB7" s="15">
        <v>8.6891498970913954</v>
      </c>
      <c r="AC7" s="15">
        <v>388</v>
      </c>
      <c r="AD7" s="15" t="s">
        <v>89</v>
      </c>
      <c r="AE7" s="15" t="s">
        <v>90</v>
      </c>
      <c r="AF7" s="15" t="s">
        <v>90</v>
      </c>
      <c r="AG7" s="15">
        <v>6</v>
      </c>
      <c r="AH7" s="15">
        <v>14.701176740852937</v>
      </c>
      <c r="AI7" s="15">
        <v>2.1507601285506985</v>
      </c>
      <c r="AJ7" s="15">
        <v>57.472126396106368</v>
      </c>
      <c r="AK7" s="15">
        <v>8</v>
      </c>
      <c r="AL7" s="15">
        <v>13.619287940512912</v>
      </c>
      <c r="AM7" s="15">
        <v>7.7052868710235352</v>
      </c>
      <c r="AN7" s="15">
        <v>22.944023740018437</v>
      </c>
      <c r="AO7" s="15">
        <v>90</v>
      </c>
      <c r="AP7" s="15">
        <v>45.265155335500026</v>
      </c>
      <c r="AQ7" s="15">
        <v>37.493537110598979</v>
      </c>
      <c r="AR7" s="15">
        <v>53.274691195657766</v>
      </c>
      <c r="AS7" s="15">
        <v>118</v>
      </c>
      <c r="AT7" s="15" t="s">
        <v>89</v>
      </c>
      <c r="AU7" s="15" t="s">
        <v>90</v>
      </c>
      <c r="AV7" s="15" t="s">
        <v>90</v>
      </c>
      <c r="AW7" s="15">
        <v>56</v>
      </c>
      <c r="AX7" s="15">
        <v>6.7219094538611843</v>
      </c>
      <c r="AY7" s="15">
        <v>4.5923091166086421</v>
      </c>
      <c r="AZ7" s="15">
        <v>9.7382727272258727</v>
      </c>
      <c r="BA7" s="15">
        <v>1030</v>
      </c>
      <c r="BB7" s="15">
        <v>4.305427571452789</v>
      </c>
      <c r="BC7" s="15">
        <v>0.8355940396137842</v>
      </c>
      <c r="BD7" s="15">
        <v>19.36947794480119</v>
      </c>
      <c r="BE7" s="15">
        <v>26</v>
      </c>
      <c r="BF7" s="15">
        <v>10.289998819829565</v>
      </c>
      <c r="BG7" s="15">
        <v>7.279915101509375</v>
      </c>
      <c r="BH7" s="15">
        <v>14.352034855875784</v>
      </c>
      <c r="BI7" s="15">
        <v>1328</v>
      </c>
      <c r="BJ7" s="15">
        <v>8.8594981489970159</v>
      </c>
      <c r="BK7" s="15">
        <v>1.18280982662447</v>
      </c>
      <c r="BL7" s="15">
        <v>44.11624665290806</v>
      </c>
      <c r="BM7" s="15">
        <v>14</v>
      </c>
      <c r="BN7" s="15">
        <v>86.277775083843807</v>
      </c>
      <c r="BO7" s="15">
        <v>83.832542871125383</v>
      </c>
      <c r="BP7" s="15">
        <v>88.40433462294061</v>
      </c>
      <c r="BQ7" s="15">
        <v>1328</v>
      </c>
      <c r="BR7" s="15">
        <v>96.393664842637975</v>
      </c>
      <c r="BS7" s="15">
        <v>79.332997221229036</v>
      </c>
      <c r="BT7" s="15">
        <v>99.465577958225609</v>
      </c>
      <c r="BU7" s="15">
        <v>14</v>
      </c>
    </row>
    <row r="8" spans="1:73" x14ac:dyDescent="0.25">
      <c r="A8" s="15" t="s">
        <v>102</v>
      </c>
      <c r="B8" s="15" t="s">
        <v>89</v>
      </c>
      <c r="C8" s="15" t="s">
        <v>90</v>
      </c>
      <c r="D8" s="15" t="s">
        <v>90</v>
      </c>
      <c r="E8" s="15">
        <v>2</v>
      </c>
      <c r="F8" s="15" t="s">
        <v>89</v>
      </c>
      <c r="G8" s="15" t="s">
        <v>90</v>
      </c>
      <c r="H8" s="15" t="s">
        <v>90</v>
      </c>
      <c r="I8" s="15">
        <v>8</v>
      </c>
      <c r="J8" s="15">
        <v>24.624720339747967</v>
      </c>
      <c r="K8" s="15">
        <v>14.567623079322125</v>
      </c>
      <c r="L8" s="15">
        <v>38.496342940078691</v>
      </c>
      <c r="M8" s="15">
        <v>12</v>
      </c>
      <c r="N8" s="15" t="s">
        <v>89</v>
      </c>
      <c r="O8" s="15" t="s">
        <v>90</v>
      </c>
      <c r="P8" s="15" t="s">
        <v>90</v>
      </c>
      <c r="Q8" s="15">
        <v>12</v>
      </c>
      <c r="R8" s="15">
        <v>3.0928827427476389</v>
      </c>
      <c r="S8" s="15">
        <v>0.71892164439282391</v>
      </c>
      <c r="T8" s="15">
        <v>12.332200921303563</v>
      </c>
      <c r="U8" s="15">
        <v>327</v>
      </c>
      <c r="V8" s="15">
        <v>2.5782052599987293</v>
      </c>
      <c r="W8" s="15">
        <v>0.35315378420241639</v>
      </c>
      <c r="X8" s="15">
        <v>16.5007916249155</v>
      </c>
      <c r="Y8" s="15">
        <v>27</v>
      </c>
      <c r="Z8" s="15">
        <v>3.5913238582233498</v>
      </c>
      <c r="AA8" s="15">
        <v>0.99817433916382059</v>
      </c>
      <c r="AB8" s="15">
        <v>12.09797261320276</v>
      </c>
      <c r="AC8" s="15">
        <v>388</v>
      </c>
      <c r="AD8" s="15" t="s">
        <v>89</v>
      </c>
      <c r="AE8" s="15" t="s">
        <v>90</v>
      </c>
      <c r="AF8" s="15" t="s">
        <v>90</v>
      </c>
      <c r="AG8" s="15">
        <v>6</v>
      </c>
      <c r="AH8" s="15">
        <v>12.346144124848101</v>
      </c>
      <c r="AI8" s="15">
        <v>1.4337482836109936</v>
      </c>
      <c r="AJ8" s="15">
        <v>57.696657161344568</v>
      </c>
      <c r="AK8" s="15">
        <v>8</v>
      </c>
      <c r="AL8" s="15">
        <v>0.48327789236062041</v>
      </c>
      <c r="AM8" s="15">
        <v>6.8286591889585094E-2</v>
      </c>
      <c r="AN8" s="15">
        <v>3.3360619869906274</v>
      </c>
      <c r="AO8" s="15">
        <v>90</v>
      </c>
      <c r="AP8" s="15">
        <v>15.201031444908439</v>
      </c>
      <c r="AQ8" s="15">
        <v>10.239152343798324</v>
      </c>
      <c r="AR8" s="15">
        <v>21.978664339907873</v>
      </c>
      <c r="AS8" s="15">
        <v>118</v>
      </c>
      <c r="AT8" s="15" t="s">
        <v>89</v>
      </c>
      <c r="AU8" s="15" t="s">
        <v>90</v>
      </c>
      <c r="AV8" s="15" t="s">
        <v>90</v>
      </c>
      <c r="AW8" s="15">
        <v>56</v>
      </c>
      <c r="AX8" s="15">
        <v>2.134033580695144</v>
      </c>
      <c r="AY8" s="15">
        <v>1.311879410216499</v>
      </c>
      <c r="AZ8" s="15">
        <v>3.4534013974634759</v>
      </c>
      <c r="BA8" s="15">
        <v>1030</v>
      </c>
      <c r="BB8" s="15" t="s">
        <v>89</v>
      </c>
      <c r="BC8" s="15" t="s">
        <v>90</v>
      </c>
      <c r="BD8" s="15" t="s">
        <v>90</v>
      </c>
      <c r="BE8" s="15">
        <v>26</v>
      </c>
      <c r="BF8" s="15">
        <v>3.0854041410907187</v>
      </c>
      <c r="BG8" s="15">
        <v>2.1758089163723673</v>
      </c>
      <c r="BH8" s="15">
        <v>4.3583136001320169</v>
      </c>
      <c r="BI8" s="15">
        <v>1328</v>
      </c>
      <c r="BJ8" s="15" t="s">
        <v>89</v>
      </c>
      <c r="BK8" s="15" t="s">
        <v>90</v>
      </c>
      <c r="BL8" s="15" t="s">
        <v>90</v>
      </c>
      <c r="BM8" s="15">
        <v>14</v>
      </c>
      <c r="BN8" s="15">
        <v>49.908575706324037</v>
      </c>
      <c r="BO8" s="15">
        <v>45.39680978959332</v>
      </c>
      <c r="BP8" s="15">
        <v>54.421830948148774</v>
      </c>
      <c r="BQ8" s="15">
        <v>1328</v>
      </c>
      <c r="BR8" s="15">
        <v>31.426308814265113</v>
      </c>
      <c r="BS8" s="15">
        <v>14.998873760358924</v>
      </c>
      <c r="BT8" s="15">
        <v>54.343084841992038</v>
      </c>
      <c r="BU8" s="15">
        <v>14</v>
      </c>
    </row>
    <row r="9" spans="1:73" x14ac:dyDescent="0.25">
      <c r="A9" s="15" t="s">
        <v>103</v>
      </c>
      <c r="B9" s="15" t="s">
        <v>89</v>
      </c>
      <c r="C9" s="15" t="s">
        <v>90</v>
      </c>
      <c r="D9" s="15" t="s">
        <v>90</v>
      </c>
      <c r="E9" s="15">
        <v>2</v>
      </c>
      <c r="F9" s="15" t="s">
        <v>89</v>
      </c>
      <c r="G9" s="15" t="s">
        <v>90</v>
      </c>
      <c r="H9" s="15" t="s">
        <v>90</v>
      </c>
      <c r="I9" s="15">
        <v>8</v>
      </c>
      <c r="J9" s="15">
        <v>73.642955896530353</v>
      </c>
      <c r="K9" s="15">
        <v>61.767087524987474</v>
      </c>
      <c r="L9" s="15">
        <v>82.85395471720804</v>
      </c>
      <c r="M9" s="15">
        <v>12</v>
      </c>
      <c r="N9" s="15" t="s">
        <v>89</v>
      </c>
      <c r="O9" s="15" t="s">
        <v>90</v>
      </c>
      <c r="P9" s="15" t="s">
        <v>90</v>
      </c>
      <c r="Q9" s="15">
        <v>12</v>
      </c>
      <c r="R9" s="15">
        <v>12.892849909347229</v>
      </c>
      <c r="S9" s="15">
        <v>7.8854309973693528</v>
      </c>
      <c r="T9" s="15">
        <v>20.376679599338843</v>
      </c>
      <c r="U9" s="15">
        <v>327</v>
      </c>
      <c r="V9" s="15">
        <v>9.8892306993912946</v>
      </c>
      <c r="W9" s="15">
        <v>3.2496476073189915</v>
      </c>
      <c r="X9" s="15">
        <v>26.393817216251257</v>
      </c>
      <c r="Y9" s="15">
        <v>27</v>
      </c>
      <c r="Z9" s="15">
        <v>13.870870274084638</v>
      </c>
      <c r="AA9" s="15">
        <v>8.6962822279168392</v>
      </c>
      <c r="AB9" s="15">
        <v>21.402746531304103</v>
      </c>
      <c r="AC9" s="15">
        <v>388</v>
      </c>
      <c r="AD9" s="15">
        <v>43.428394591271712</v>
      </c>
      <c r="AE9" s="15">
        <v>10.466076563098651</v>
      </c>
      <c r="AF9" s="15">
        <v>83.447643703687675</v>
      </c>
      <c r="AG9" s="15">
        <v>6</v>
      </c>
      <c r="AH9" s="15">
        <v>14.701176740852937</v>
      </c>
      <c r="AI9" s="15">
        <v>2.1507601285506985</v>
      </c>
      <c r="AJ9" s="15">
        <v>57.472126396106368</v>
      </c>
      <c r="AK9" s="15">
        <v>8</v>
      </c>
      <c r="AL9" s="15">
        <v>18.391735699032211</v>
      </c>
      <c r="AM9" s="15">
        <v>10.191712722868337</v>
      </c>
      <c r="AN9" s="15">
        <v>30.917995196081311</v>
      </c>
      <c r="AO9" s="15">
        <v>90</v>
      </c>
      <c r="AP9" s="15">
        <v>72.324695306844205</v>
      </c>
      <c r="AQ9" s="15">
        <v>62.952555457874617</v>
      </c>
      <c r="AR9" s="15">
        <v>80.076273974975564</v>
      </c>
      <c r="AS9" s="15">
        <v>118</v>
      </c>
      <c r="AT9" s="15" t="s">
        <v>89</v>
      </c>
      <c r="AU9" s="15" t="s">
        <v>90</v>
      </c>
      <c r="AV9" s="15" t="s">
        <v>90</v>
      </c>
      <c r="AW9" s="15">
        <v>56</v>
      </c>
      <c r="AX9" s="15">
        <v>22.741683283091817</v>
      </c>
      <c r="AY9" s="15">
        <v>17.458031716262632</v>
      </c>
      <c r="AZ9" s="15">
        <v>29.061416824565729</v>
      </c>
      <c r="BA9" s="15">
        <v>1030</v>
      </c>
      <c r="BB9" s="15">
        <v>21.242890887902092</v>
      </c>
      <c r="BC9" s="15">
        <v>9.5953041599026534</v>
      </c>
      <c r="BD9" s="15">
        <v>40.668895657165663</v>
      </c>
      <c r="BE9" s="15">
        <v>26</v>
      </c>
      <c r="BF9" s="15">
        <v>25.559329858432989</v>
      </c>
      <c r="BG9" s="15">
        <v>20.447132409401274</v>
      </c>
      <c r="BH9" s="15">
        <v>31.444471026563754</v>
      </c>
      <c r="BI9" s="15">
        <v>1328</v>
      </c>
      <c r="BJ9" s="15">
        <v>44.694287527457618</v>
      </c>
      <c r="BK9" s="15">
        <v>21.260399169947217</v>
      </c>
      <c r="BL9" s="15">
        <v>70.749298338970249</v>
      </c>
      <c r="BM9" s="15">
        <v>14</v>
      </c>
      <c r="BN9" s="15">
        <v>65.353831500729754</v>
      </c>
      <c r="BO9" s="15">
        <v>55.885058263387677</v>
      </c>
      <c r="BP9" s="15">
        <v>73.74505021210723</v>
      </c>
      <c r="BQ9" s="15">
        <v>1328</v>
      </c>
      <c r="BR9" s="15">
        <v>71.445123412785549</v>
      </c>
      <c r="BS9" s="15">
        <v>30.435312508085982</v>
      </c>
      <c r="BT9" s="15">
        <v>93.467703449680712</v>
      </c>
      <c r="BU9" s="15">
        <v>14</v>
      </c>
    </row>
    <row r="10" spans="1:73" x14ac:dyDescent="0.25">
      <c r="A10" s="15" t="s">
        <v>104</v>
      </c>
      <c r="B10" s="15" t="s">
        <v>89</v>
      </c>
      <c r="C10" s="15" t="s">
        <v>90</v>
      </c>
      <c r="D10" s="15" t="s">
        <v>90</v>
      </c>
      <c r="E10" s="15">
        <v>2</v>
      </c>
      <c r="F10" s="15" t="s">
        <v>89</v>
      </c>
      <c r="G10" s="15" t="s">
        <v>90</v>
      </c>
      <c r="H10" s="15" t="s">
        <v>90</v>
      </c>
      <c r="I10" s="15">
        <v>8</v>
      </c>
      <c r="J10" s="15" t="s">
        <v>89</v>
      </c>
      <c r="K10" s="15" t="s">
        <v>90</v>
      </c>
      <c r="L10" s="15" t="s">
        <v>90</v>
      </c>
      <c r="M10" s="15">
        <v>12</v>
      </c>
      <c r="N10" s="15" t="s">
        <v>89</v>
      </c>
      <c r="O10" s="15" t="s">
        <v>90</v>
      </c>
      <c r="P10" s="15" t="s">
        <v>90</v>
      </c>
      <c r="Q10" s="15">
        <v>12</v>
      </c>
      <c r="R10" s="15" t="s">
        <v>89</v>
      </c>
      <c r="S10" s="15" t="s">
        <v>90</v>
      </c>
      <c r="T10" s="15" t="s">
        <v>90</v>
      </c>
      <c r="U10" s="15">
        <v>327</v>
      </c>
      <c r="V10" s="15" t="s">
        <v>89</v>
      </c>
      <c r="W10" s="15" t="s">
        <v>90</v>
      </c>
      <c r="X10" s="15" t="s">
        <v>90</v>
      </c>
      <c r="Y10" s="15">
        <v>27</v>
      </c>
      <c r="Z10" s="15" t="s">
        <v>89</v>
      </c>
      <c r="AA10" s="15" t="s">
        <v>90</v>
      </c>
      <c r="AB10" s="15" t="s">
        <v>90</v>
      </c>
      <c r="AC10" s="15">
        <v>388</v>
      </c>
      <c r="AD10" s="15" t="s">
        <v>89</v>
      </c>
      <c r="AE10" s="15" t="s">
        <v>90</v>
      </c>
      <c r="AF10" s="15" t="s">
        <v>90</v>
      </c>
      <c r="AG10" s="15">
        <v>6</v>
      </c>
      <c r="AH10" s="15" t="s">
        <v>89</v>
      </c>
      <c r="AI10" s="15" t="s">
        <v>90</v>
      </c>
      <c r="AJ10" s="15" t="s">
        <v>90</v>
      </c>
      <c r="AK10" s="15">
        <v>8</v>
      </c>
      <c r="AL10" s="15" t="s">
        <v>89</v>
      </c>
      <c r="AM10" s="15" t="s">
        <v>90</v>
      </c>
      <c r="AN10" s="15" t="s">
        <v>90</v>
      </c>
      <c r="AO10" s="15">
        <v>90</v>
      </c>
      <c r="AP10" s="15">
        <v>6.9458127111333816</v>
      </c>
      <c r="AQ10" s="15">
        <v>3.3431847283662579</v>
      </c>
      <c r="AR10" s="15">
        <v>13.873421972717765</v>
      </c>
      <c r="AS10" s="15">
        <v>118</v>
      </c>
      <c r="AT10" s="15" t="s">
        <v>89</v>
      </c>
      <c r="AU10" s="15" t="s">
        <v>90</v>
      </c>
      <c r="AV10" s="15" t="s">
        <v>90</v>
      </c>
      <c r="AW10" s="15">
        <v>56</v>
      </c>
      <c r="AX10" s="15">
        <v>0.43791669463242711</v>
      </c>
      <c r="AY10" s="15">
        <v>0.13134043624211236</v>
      </c>
      <c r="AZ10" s="15">
        <v>1.4497185249450355</v>
      </c>
      <c r="BA10" s="15">
        <v>1030</v>
      </c>
      <c r="BB10" s="15" t="s">
        <v>89</v>
      </c>
      <c r="BC10" s="15" t="s">
        <v>90</v>
      </c>
      <c r="BD10" s="15" t="s">
        <v>90</v>
      </c>
      <c r="BE10" s="15">
        <v>26</v>
      </c>
      <c r="BF10" s="15">
        <v>0.93307908071466672</v>
      </c>
      <c r="BG10" s="15">
        <v>0.49059589936984599</v>
      </c>
      <c r="BH10" s="15">
        <v>1.7675622153662924</v>
      </c>
      <c r="BI10" s="15">
        <v>1328</v>
      </c>
      <c r="BJ10" s="15" t="s">
        <v>89</v>
      </c>
      <c r="BK10" s="15" t="s">
        <v>90</v>
      </c>
      <c r="BL10" s="15" t="s">
        <v>90</v>
      </c>
      <c r="BM10" s="15">
        <v>14</v>
      </c>
    </row>
    <row r="11" spans="1:73" x14ac:dyDescent="0.25">
      <c r="A11" s="15" t="s">
        <v>105</v>
      </c>
      <c r="B11" s="15" t="s">
        <v>89</v>
      </c>
      <c r="C11" s="15" t="s">
        <v>90</v>
      </c>
      <c r="D11" s="15" t="s">
        <v>90</v>
      </c>
      <c r="E11" s="15">
        <v>2</v>
      </c>
      <c r="F11" s="15" t="s">
        <v>89</v>
      </c>
      <c r="G11" s="15" t="s">
        <v>90</v>
      </c>
      <c r="H11" s="15" t="s">
        <v>90</v>
      </c>
      <c r="I11" s="15">
        <v>8</v>
      </c>
      <c r="J11" s="15" t="s">
        <v>89</v>
      </c>
      <c r="K11" s="15" t="s">
        <v>90</v>
      </c>
      <c r="L11" s="15" t="s">
        <v>90</v>
      </c>
      <c r="M11" s="15">
        <v>12</v>
      </c>
      <c r="N11" s="15" t="s">
        <v>89</v>
      </c>
      <c r="O11" s="15" t="s">
        <v>90</v>
      </c>
      <c r="P11" s="15" t="s">
        <v>90</v>
      </c>
      <c r="Q11" s="15">
        <v>12</v>
      </c>
      <c r="R11" s="15" t="s">
        <v>89</v>
      </c>
      <c r="S11" s="15" t="s">
        <v>90</v>
      </c>
      <c r="T11" s="15" t="s">
        <v>90</v>
      </c>
      <c r="U11" s="15">
        <v>327</v>
      </c>
      <c r="V11" s="15" t="s">
        <v>89</v>
      </c>
      <c r="W11" s="15" t="s">
        <v>90</v>
      </c>
      <c r="X11" s="15" t="s">
        <v>90</v>
      </c>
      <c r="Y11" s="15">
        <v>27</v>
      </c>
      <c r="Z11" s="15" t="s">
        <v>89</v>
      </c>
      <c r="AA11" s="15" t="s">
        <v>90</v>
      </c>
      <c r="AB11" s="15" t="s">
        <v>90</v>
      </c>
      <c r="AC11" s="15">
        <v>388</v>
      </c>
      <c r="AD11" s="15" t="s">
        <v>89</v>
      </c>
      <c r="AE11" s="15" t="s">
        <v>90</v>
      </c>
      <c r="AF11" s="15" t="s">
        <v>90</v>
      </c>
      <c r="AG11" s="15">
        <v>6</v>
      </c>
      <c r="AH11" s="15">
        <v>12.346144124848101</v>
      </c>
      <c r="AI11" s="15">
        <v>1.4337482836109936</v>
      </c>
      <c r="AJ11" s="15">
        <v>57.696657161344568</v>
      </c>
      <c r="AK11" s="15">
        <v>8</v>
      </c>
      <c r="AL11" s="15" t="s">
        <v>89</v>
      </c>
      <c r="AM11" s="15" t="s">
        <v>90</v>
      </c>
      <c r="AN11" s="15" t="s">
        <v>90</v>
      </c>
      <c r="AO11" s="15">
        <v>90</v>
      </c>
      <c r="AP11" s="15" t="s">
        <v>89</v>
      </c>
      <c r="AQ11" s="15" t="s">
        <v>90</v>
      </c>
      <c r="AR11" s="15" t="s">
        <v>90</v>
      </c>
      <c r="AS11" s="15">
        <v>118</v>
      </c>
      <c r="AT11" s="15" t="s">
        <v>89</v>
      </c>
      <c r="AU11" s="15" t="s">
        <v>90</v>
      </c>
      <c r="AV11" s="15" t="s">
        <v>90</v>
      </c>
      <c r="AW11" s="15">
        <v>56</v>
      </c>
      <c r="AX11" s="15">
        <v>0.41433131359708802</v>
      </c>
      <c r="AY11" s="15">
        <v>8.1116083057391625E-2</v>
      </c>
      <c r="AZ11" s="15">
        <v>2.087754553760758</v>
      </c>
      <c r="BA11" s="15">
        <v>1030</v>
      </c>
      <c r="BB11" s="15" t="s">
        <v>89</v>
      </c>
      <c r="BC11" s="15" t="s">
        <v>90</v>
      </c>
      <c r="BD11" s="15" t="s">
        <v>90</v>
      </c>
      <c r="BE11" s="15">
        <v>26</v>
      </c>
      <c r="BF11" s="15">
        <v>0.43223475798857913</v>
      </c>
      <c r="BG11" s="15">
        <v>0.12784889828018259</v>
      </c>
      <c r="BH11" s="15">
        <v>1.4507829671602566</v>
      </c>
      <c r="BI11" s="15">
        <v>1328</v>
      </c>
      <c r="BJ11" s="15" t="s">
        <v>89</v>
      </c>
      <c r="BK11" s="15" t="s">
        <v>90</v>
      </c>
      <c r="BL11" s="15" t="s">
        <v>90</v>
      </c>
      <c r="BM11" s="15">
        <v>14</v>
      </c>
    </row>
    <row r="12" spans="1:73" x14ac:dyDescent="0.25">
      <c r="A12" s="15" t="s">
        <v>52</v>
      </c>
      <c r="B12" s="15">
        <v>47.24755078395129</v>
      </c>
      <c r="C12" s="15">
        <v>5.5893781816763788</v>
      </c>
      <c r="D12" s="15">
        <v>93.127021203507326</v>
      </c>
      <c r="E12" s="15">
        <v>2</v>
      </c>
      <c r="F12" s="15">
        <v>87.614497575702657</v>
      </c>
      <c r="G12" s="15">
        <v>63.110993815063466</v>
      </c>
      <c r="H12" s="15">
        <v>96.694146852519069</v>
      </c>
      <c r="I12" s="15">
        <v>8</v>
      </c>
      <c r="J12" s="15">
        <v>100</v>
      </c>
      <c r="K12" s="15">
        <v>100</v>
      </c>
      <c r="L12" s="15">
        <v>100</v>
      </c>
      <c r="M12" s="15">
        <v>12</v>
      </c>
      <c r="N12" s="15" t="s">
        <v>89</v>
      </c>
      <c r="O12" s="15" t="s">
        <v>90</v>
      </c>
      <c r="P12" s="15" t="s">
        <v>90</v>
      </c>
      <c r="Q12" s="15">
        <v>12</v>
      </c>
      <c r="R12" s="15">
        <v>73.52396922019787</v>
      </c>
      <c r="S12" s="15">
        <v>58.209027677057222</v>
      </c>
      <c r="T12" s="15">
        <v>84.701560113848529</v>
      </c>
      <c r="U12" s="15">
        <v>327</v>
      </c>
      <c r="V12" s="15">
        <v>34.765987424304512</v>
      </c>
      <c r="W12" s="15">
        <v>16.777686834222042</v>
      </c>
      <c r="X12" s="15">
        <v>58.48663239091011</v>
      </c>
      <c r="Y12" s="15">
        <v>27</v>
      </c>
      <c r="Z12" s="15">
        <v>67.150921404220227</v>
      </c>
      <c r="AA12" s="15">
        <v>56.561113288732741</v>
      </c>
      <c r="AB12" s="15">
        <v>76.243413985696577</v>
      </c>
      <c r="AC12" s="15">
        <v>388</v>
      </c>
      <c r="AD12" s="15">
        <v>100</v>
      </c>
      <c r="AE12" s="15">
        <v>100</v>
      </c>
      <c r="AF12" s="15">
        <v>100</v>
      </c>
      <c r="AG12" s="15">
        <v>6</v>
      </c>
      <c r="AH12" s="15">
        <v>98.733460181712815</v>
      </c>
      <c r="AI12" s="15">
        <v>89.493910872339839</v>
      </c>
      <c r="AJ12" s="15">
        <v>99.860024169076155</v>
      </c>
      <c r="AK12" s="15">
        <v>8</v>
      </c>
      <c r="AL12" s="15">
        <v>74.108401498234997</v>
      </c>
      <c r="AM12" s="15">
        <v>61.135650823027788</v>
      </c>
      <c r="AN12" s="15">
        <v>83.891847410778425</v>
      </c>
      <c r="AO12" s="15">
        <v>90</v>
      </c>
      <c r="AP12" s="15">
        <v>96.150999900183194</v>
      </c>
      <c r="AQ12" s="15">
        <v>87.931962705791605</v>
      </c>
      <c r="AR12" s="15">
        <v>98.845864335438193</v>
      </c>
      <c r="AS12" s="15">
        <v>118</v>
      </c>
      <c r="AT12" s="15">
        <v>1.9670184264938952</v>
      </c>
      <c r="AU12" s="15">
        <v>0.28393177667833125</v>
      </c>
      <c r="AV12" s="15">
        <v>12.387649570761242</v>
      </c>
      <c r="AW12" s="15">
        <v>56</v>
      </c>
      <c r="AX12" s="15">
        <v>92.363287599490548</v>
      </c>
      <c r="AY12" s="15">
        <v>89.390767762787235</v>
      </c>
      <c r="AZ12" s="15">
        <v>94.553702561980245</v>
      </c>
      <c r="BA12" s="15">
        <v>1030</v>
      </c>
      <c r="BB12" s="15">
        <v>57.040006240161091</v>
      </c>
      <c r="BC12" s="15">
        <v>29.865360893464103</v>
      </c>
      <c r="BD12" s="15">
        <v>80.544572726385411</v>
      </c>
      <c r="BE12" s="15">
        <v>26</v>
      </c>
      <c r="BF12" s="15">
        <v>86.277775083843807</v>
      </c>
      <c r="BG12" s="15">
        <v>83.832542871125383</v>
      </c>
      <c r="BH12" s="15">
        <v>88.40433462294061</v>
      </c>
      <c r="BI12" s="15">
        <v>1328</v>
      </c>
      <c r="BJ12" s="15">
        <v>96.393664842637975</v>
      </c>
      <c r="BK12" s="15">
        <v>79.332997221229036</v>
      </c>
      <c r="BL12" s="15">
        <v>99.465577958225609</v>
      </c>
      <c r="BM12" s="15">
        <v>14</v>
      </c>
    </row>
    <row r="13" spans="1:73" x14ac:dyDescent="0.25">
      <c r="A13" s="15" t="s">
        <v>53</v>
      </c>
      <c r="B13" s="15">
        <v>47.24755078395129</v>
      </c>
      <c r="C13" s="15">
        <v>5.5893781816763788</v>
      </c>
      <c r="D13" s="15">
        <v>93.127021203507326</v>
      </c>
      <c r="E13" s="15">
        <v>2</v>
      </c>
      <c r="F13" s="15">
        <v>15.468249117690746</v>
      </c>
      <c r="G13" s="15">
        <v>3.9415524345610846</v>
      </c>
      <c r="H13" s="15">
        <v>44.935099099870371</v>
      </c>
      <c r="I13" s="15">
        <v>8</v>
      </c>
      <c r="J13" s="15">
        <v>34.865087233403209</v>
      </c>
      <c r="K13" s="15">
        <v>21.643749312376588</v>
      </c>
      <c r="L13" s="15">
        <v>50.914887198570248</v>
      </c>
      <c r="M13" s="15">
        <v>12</v>
      </c>
      <c r="N13" s="15" t="s">
        <v>89</v>
      </c>
      <c r="O13" s="15" t="s">
        <v>90</v>
      </c>
      <c r="P13" s="15" t="s">
        <v>90</v>
      </c>
      <c r="Q13" s="15">
        <v>12</v>
      </c>
      <c r="R13" s="15">
        <v>19.427785950349847</v>
      </c>
      <c r="S13" s="15">
        <v>16.087716531805416</v>
      </c>
      <c r="T13" s="15">
        <v>23.269012208250121</v>
      </c>
      <c r="U13" s="15">
        <v>327</v>
      </c>
      <c r="V13" s="15">
        <v>2.4740569248986617</v>
      </c>
      <c r="W13" s="15">
        <v>0.37252265478098817</v>
      </c>
      <c r="X13" s="15">
        <v>14.683758063684133</v>
      </c>
      <c r="Y13" s="15">
        <v>27</v>
      </c>
      <c r="Z13" s="15">
        <v>17.411639564835014</v>
      </c>
      <c r="AA13" s="15">
        <v>14.772202464900547</v>
      </c>
      <c r="AB13" s="15">
        <v>20.409744226550639</v>
      </c>
      <c r="AC13" s="15">
        <v>388</v>
      </c>
      <c r="AD13" s="15" t="s">
        <v>89</v>
      </c>
      <c r="AE13" s="15" t="s">
        <v>90</v>
      </c>
      <c r="AF13" s="15" t="s">
        <v>90</v>
      </c>
      <c r="AG13" s="15">
        <v>6</v>
      </c>
      <c r="AH13" s="15">
        <v>41.321560274078237</v>
      </c>
      <c r="AI13" s="15">
        <v>20.207863958364999</v>
      </c>
      <c r="AJ13" s="15">
        <v>66.194574634508541</v>
      </c>
      <c r="AK13" s="15">
        <v>8</v>
      </c>
      <c r="AL13" s="15">
        <v>18.099429983895597</v>
      </c>
      <c r="AM13" s="15">
        <v>8.9160678867026242</v>
      </c>
      <c r="AN13" s="15">
        <v>33.284963178592548</v>
      </c>
      <c r="AO13" s="15">
        <v>90</v>
      </c>
      <c r="AP13" s="15">
        <v>46.807314092986026</v>
      </c>
      <c r="AQ13" s="15">
        <v>35.737563083022259</v>
      </c>
      <c r="AR13" s="15">
        <v>58.200512808271476</v>
      </c>
      <c r="AS13" s="15">
        <v>118</v>
      </c>
      <c r="AT13" s="15" t="s">
        <v>89</v>
      </c>
      <c r="AU13" s="15" t="s">
        <v>90</v>
      </c>
      <c r="AV13" s="15" t="s">
        <v>90</v>
      </c>
      <c r="AW13" s="15">
        <v>56</v>
      </c>
      <c r="AX13" s="15">
        <v>22.430743546465251</v>
      </c>
      <c r="AY13" s="15">
        <v>19.151009175972497</v>
      </c>
      <c r="AZ13" s="15">
        <v>26.090894478777422</v>
      </c>
      <c r="BA13" s="15">
        <v>1030</v>
      </c>
      <c r="BB13" s="15">
        <v>19.227079290775055</v>
      </c>
      <c r="BC13" s="15">
        <v>8.0894082023296168</v>
      </c>
      <c r="BD13" s="15">
        <v>39.164959042912109</v>
      </c>
      <c r="BE13" s="15">
        <v>26</v>
      </c>
      <c r="BF13" s="15">
        <v>23.290681109566798</v>
      </c>
      <c r="BG13" s="15">
        <v>20.604209595619743</v>
      </c>
      <c r="BH13" s="15">
        <v>26.211787230417745</v>
      </c>
      <c r="BI13" s="15">
        <v>1328</v>
      </c>
      <c r="BJ13" s="15">
        <v>34.4847402650147</v>
      </c>
      <c r="BK13" s="15">
        <v>11.632675646280672</v>
      </c>
      <c r="BL13" s="15">
        <v>67.79030979438258</v>
      </c>
      <c r="BM13" s="15">
        <v>14</v>
      </c>
    </row>
    <row r="14" spans="1:73" x14ac:dyDescent="0.25">
      <c r="A14" s="15" t="s">
        <v>106</v>
      </c>
      <c r="B14" s="15" t="s">
        <v>89</v>
      </c>
      <c r="C14" s="15" t="s">
        <v>90</v>
      </c>
      <c r="D14" s="15" t="s">
        <v>90</v>
      </c>
      <c r="E14" s="15">
        <v>2</v>
      </c>
      <c r="F14" s="15" t="s">
        <v>89</v>
      </c>
      <c r="G14" s="15" t="s">
        <v>90</v>
      </c>
      <c r="H14" s="15" t="s">
        <v>90</v>
      </c>
      <c r="I14" s="15">
        <v>8</v>
      </c>
      <c r="J14" s="15">
        <v>7.0445226167817436</v>
      </c>
      <c r="K14" s="15">
        <v>0.7094823497026953</v>
      </c>
      <c r="L14" s="15">
        <v>44.559851141109995</v>
      </c>
      <c r="M14" s="15">
        <v>12</v>
      </c>
      <c r="N14" s="15" t="s">
        <v>89</v>
      </c>
      <c r="O14" s="15" t="s">
        <v>90</v>
      </c>
      <c r="P14" s="15" t="s">
        <v>90</v>
      </c>
      <c r="Q14" s="15">
        <v>12</v>
      </c>
      <c r="R14" s="15">
        <v>6.3514137787167719</v>
      </c>
      <c r="S14" s="15">
        <v>3.9150222599494535</v>
      </c>
      <c r="T14" s="15">
        <v>10.143946740257253</v>
      </c>
      <c r="U14" s="15">
        <v>327</v>
      </c>
      <c r="V14" s="15">
        <v>2.4740569248986617</v>
      </c>
      <c r="W14" s="15">
        <v>0.37252265478098817</v>
      </c>
      <c r="X14" s="15">
        <v>14.683758063684133</v>
      </c>
      <c r="Y14" s="15">
        <v>27</v>
      </c>
      <c r="Z14" s="15">
        <v>5.5779119197199734</v>
      </c>
      <c r="AA14" s="15">
        <v>3.721493186868329</v>
      </c>
      <c r="AB14" s="15">
        <v>8.2807332628613946</v>
      </c>
      <c r="AC14" s="15">
        <v>388</v>
      </c>
      <c r="AD14" s="15" t="s">
        <v>89</v>
      </c>
      <c r="AE14" s="15" t="s">
        <v>90</v>
      </c>
      <c r="AF14" s="15" t="s">
        <v>90</v>
      </c>
      <c r="AG14" s="15">
        <v>6</v>
      </c>
      <c r="AH14" s="15">
        <v>25.476469009471092</v>
      </c>
      <c r="AI14" s="15">
        <v>7.670833454761258</v>
      </c>
      <c r="AJ14" s="15">
        <v>58.448573857598106</v>
      </c>
      <c r="AK14" s="15">
        <v>8</v>
      </c>
      <c r="AL14" s="15">
        <v>6.9723534453536313</v>
      </c>
      <c r="AM14" s="15">
        <v>2.9124172333883527</v>
      </c>
      <c r="AN14" s="15">
        <v>15.772444664163423</v>
      </c>
      <c r="AO14" s="15">
        <v>90</v>
      </c>
      <c r="AP14" s="15">
        <v>5.257847833035397</v>
      </c>
      <c r="AQ14" s="15">
        <v>2.1744235995190095</v>
      </c>
      <c r="AR14" s="15">
        <v>12.169756374846594</v>
      </c>
      <c r="AS14" s="15">
        <v>118</v>
      </c>
      <c r="AT14" s="15" t="s">
        <v>89</v>
      </c>
      <c r="AU14" s="15" t="s">
        <v>90</v>
      </c>
      <c r="AV14" s="15" t="s">
        <v>90</v>
      </c>
      <c r="AW14" s="15">
        <v>56</v>
      </c>
      <c r="AX14" s="15">
        <v>11.590576762613125</v>
      </c>
      <c r="AY14" s="15">
        <v>9.8218826188611832</v>
      </c>
      <c r="AZ14" s="15">
        <v>13.62963322773415</v>
      </c>
      <c r="BA14" s="15">
        <v>1030</v>
      </c>
      <c r="BB14" s="15">
        <v>14.921651719322265</v>
      </c>
      <c r="BC14" s="15">
        <v>4.5469482590318275</v>
      </c>
      <c r="BD14" s="15">
        <v>39.237489531569615</v>
      </c>
      <c r="BE14" s="15">
        <v>26</v>
      </c>
      <c r="BF14" s="15">
        <v>10.391580185120189</v>
      </c>
      <c r="BG14" s="15">
        <v>8.975161400421003</v>
      </c>
      <c r="BH14" s="15">
        <v>12.002057831249433</v>
      </c>
      <c r="BI14" s="15">
        <v>1328</v>
      </c>
      <c r="BJ14" s="15">
        <v>31.131965671606309</v>
      </c>
      <c r="BK14" s="15">
        <v>9.1088560410301493</v>
      </c>
      <c r="BL14" s="15">
        <v>67.095365009955316</v>
      </c>
      <c r="BM14" s="15">
        <v>14</v>
      </c>
    </row>
    <row r="15" spans="1:73" x14ac:dyDescent="0.25">
      <c r="A15" s="15" t="s">
        <v>107</v>
      </c>
      <c r="B15" s="15">
        <v>47.24755078395129</v>
      </c>
      <c r="C15" s="15">
        <v>5.5893781816763788</v>
      </c>
      <c r="D15" s="15">
        <v>93.127021203507326</v>
      </c>
      <c r="E15" s="15">
        <v>2</v>
      </c>
      <c r="F15" s="15">
        <v>15.468249117690746</v>
      </c>
      <c r="G15" s="15">
        <v>3.9415524345610846</v>
      </c>
      <c r="H15" s="15">
        <v>44.935099099870371</v>
      </c>
      <c r="I15" s="15">
        <v>8</v>
      </c>
      <c r="J15" s="15">
        <v>27.820564616621464</v>
      </c>
      <c r="K15" s="15">
        <v>16.270053042611213</v>
      </c>
      <c r="L15" s="15">
        <v>43.327811302254268</v>
      </c>
      <c r="M15" s="15">
        <v>12</v>
      </c>
      <c r="N15" s="15" t="s">
        <v>89</v>
      </c>
      <c r="O15" s="15" t="s">
        <v>90</v>
      </c>
      <c r="P15" s="15" t="s">
        <v>90</v>
      </c>
      <c r="Q15" s="15">
        <v>12</v>
      </c>
      <c r="R15" s="15">
        <v>14.449226446083696</v>
      </c>
      <c r="S15" s="15">
        <v>11.045732212980621</v>
      </c>
      <c r="T15" s="15">
        <v>18.681192419133712</v>
      </c>
      <c r="U15" s="15">
        <v>327</v>
      </c>
      <c r="V15" s="15" t="s">
        <v>89</v>
      </c>
      <c r="W15" s="15" t="s">
        <v>90</v>
      </c>
      <c r="X15" s="15" t="s">
        <v>90</v>
      </c>
      <c r="Y15" s="15">
        <v>27</v>
      </c>
      <c r="Z15" s="15">
        <v>12.934721531745311</v>
      </c>
      <c r="AA15" s="15">
        <v>9.8734586405323448</v>
      </c>
      <c r="AB15" s="15">
        <v>16.768534711903762</v>
      </c>
      <c r="AC15" s="15">
        <v>388</v>
      </c>
      <c r="AD15" s="15" t="s">
        <v>89</v>
      </c>
      <c r="AE15" s="15" t="s">
        <v>90</v>
      </c>
      <c r="AF15" s="15" t="s">
        <v>90</v>
      </c>
      <c r="AG15" s="15">
        <v>6</v>
      </c>
      <c r="AH15" s="15">
        <v>15.845091264607145</v>
      </c>
      <c r="AI15" s="15">
        <v>1.877655037069599</v>
      </c>
      <c r="AJ15" s="15">
        <v>64.944315659295754</v>
      </c>
      <c r="AK15" s="15">
        <v>8</v>
      </c>
      <c r="AL15" s="15">
        <v>11.127076538541965</v>
      </c>
      <c r="AM15" s="15">
        <v>5.1474937942307539</v>
      </c>
      <c r="AN15" s="15">
        <v>22.41160520514288</v>
      </c>
      <c r="AO15" s="15">
        <v>90</v>
      </c>
      <c r="AP15" s="15">
        <v>45.114907690394986</v>
      </c>
      <c r="AQ15" s="15">
        <v>33.857840166220221</v>
      </c>
      <c r="AR15" s="15">
        <v>56.895226890064791</v>
      </c>
      <c r="AS15" s="15">
        <v>118</v>
      </c>
      <c r="AT15" s="15" t="s">
        <v>89</v>
      </c>
      <c r="AU15" s="15" t="s">
        <v>90</v>
      </c>
      <c r="AV15" s="15" t="s">
        <v>90</v>
      </c>
      <c r="AW15" s="15">
        <v>56</v>
      </c>
      <c r="AX15" s="15">
        <v>13.35647521863668</v>
      </c>
      <c r="AY15" s="15">
        <v>10.546313683160463</v>
      </c>
      <c r="AZ15" s="15">
        <v>16.77501075733645</v>
      </c>
      <c r="BA15" s="15">
        <v>1030</v>
      </c>
      <c r="BB15" s="15">
        <v>9.6415514653055698</v>
      </c>
      <c r="BC15" s="15">
        <v>4.0126314959055671</v>
      </c>
      <c r="BD15" s="15">
        <v>21.40580615953553</v>
      </c>
      <c r="BE15" s="15">
        <v>26</v>
      </c>
      <c r="BF15" s="15">
        <v>15.255805984093239</v>
      </c>
      <c r="BG15" s="15">
        <v>12.572095677657977</v>
      </c>
      <c r="BH15" s="15">
        <v>18.391881592226806</v>
      </c>
      <c r="BI15" s="15">
        <v>1328</v>
      </c>
      <c r="BJ15" s="15">
        <v>3.3527745934083932</v>
      </c>
      <c r="BK15" s="15">
        <v>0.45911257269732914</v>
      </c>
      <c r="BL15" s="15">
        <v>20.693012047183064</v>
      </c>
      <c r="BM15" s="15">
        <v>14</v>
      </c>
    </row>
    <row r="16" spans="1:73" x14ac:dyDescent="0.25">
      <c r="A16" s="15" t="s">
        <v>108</v>
      </c>
      <c r="B16" s="15">
        <v>47.24755078395129</v>
      </c>
      <c r="C16" s="15">
        <v>5.5893781816763788</v>
      </c>
      <c r="D16" s="15">
        <v>93.127021203507326</v>
      </c>
      <c r="E16" s="15">
        <v>2</v>
      </c>
      <c r="F16" s="15">
        <v>87.614497575702657</v>
      </c>
      <c r="G16" s="15">
        <v>63.110993815063466</v>
      </c>
      <c r="H16" s="15">
        <v>96.694146852519069</v>
      </c>
      <c r="I16" s="15">
        <v>8</v>
      </c>
      <c r="J16" s="15">
        <v>100</v>
      </c>
      <c r="K16" s="15">
        <v>100</v>
      </c>
      <c r="L16" s="15">
        <v>100</v>
      </c>
      <c r="M16" s="15">
        <v>12</v>
      </c>
      <c r="N16" s="15" t="s">
        <v>89</v>
      </c>
      <c r="O16" s="15" t="s">
        <v>90</v>
      </c>
      <c r="P16" s="15" t="s">
        <v>90</v>
      </c>
      <c r="Q16" s="15">
        <v>12</v>
      </c>
      <c r="R16" s="15">
        <v>53.16987315907248</v>
      </c>
      <c r="S16" s="15">
        <v>38.540166736864442</v>
      </c>
      <c r="T16" s="15">
        <v>67.274205007763626</v>
      </c>
      <c r="U16" s="15">
        <v>327</v>
      </c>
      <c r="V16" s="15">
        <v>21.634668732614987</v>
      </c>
      <c r="W16" s="15">
        <v>10.004795460364342</v>
      </c>
      <c r="X16" s="15">
        <v>40.673549341755766</v>
      </c>
      <c r="Y16" s="15">
        <v>27</v>
      </c>
      <c r="Z16" s="15">
        <v>49.568869313805536</v>
      </c>
      <c r="AA16" s="15">
        <v>37.594366745986626</v>
      </c>
      <c r="AB16" s="15">
        <v>61.593036109344204</v>
      </c>
      <c r="AC16" s="15">
        <v>388</v>
      </c>
      <c r="AD16" s="15">
        <v>100</v>
      </c>
      <c r="AE16" s="15">
        <v>100</v>
      </c>
      <c r="AF16" s="15">
        <v>100</v>
      </c>
      <c r="AG16" s="15">
        <v>6</v>
      </c>
      <c r="AH16" s="15">
        <v>47.78052216277063</v>
      </c>
      <c r="AI16" s="15">
        <v>9.9001857673359588</v>
      </c>
      <c r="AJ16" s="15">
        <v>88.398182004067522</v>
      </c>
      <c r="AK16" s="15">
        <v>8</v>
      </c>
      <c r="AL16" s="15">
        <v>58.674607640750388</v>
      </c>
      <c r="AM16" s="15">
        <v>47.261167141644933</v>
      </c>
      <c r="AN16" s="15">
        <v>69.226353194435205</v>
      </c>
      <c r="AO16" s="15">
        <v>90</v>
      </c>
      <c r="AP16" s="15">
        <v>96.150999900183194</v>
      </c>
      <c r="AQ16" s="15">
        <v>87.931962705791605</v>
      </c>
      <c r="AR16" s="15">
        <v>98.845864335438193</v>
      </c>
      <c r="AS16" s="15">
        <v>118</v>
      </c>
      <c r="AT16" s="15">
        <v>1.9670184264938952</v>
      </c>
      <c r="AU16" s="15">
        <v>0.28393177667833125</v>
      </c>
      <c r="AV16" s="15">
        <v>12.387649570761242</v>
      </c>
      <c r="AW16" s="15">
        <v>56</v>
      </c>
      <c r="AX16" s="15">
        <v>80.434534537089121</v>
      </c>
      <c r="AY16" s="15">
        <v>75.759769850068665</v>
      </c>
      <c r="AZ16" s="15">
        <v>84.393480225121934</v>
      </c>
      <c r="BA16" s="15">
        <v>1030</v>
      </c>
      <c r="BB16" s="15">
        <v>45.982498515929429</v>
      </c>
      <c r="BC16" s="15">
        <v>23.471153270123775</v>
      </c>
      <c r="BD16" s="15">
        <v>70.261910247511267</v>
      </c>
      <c r="BE16" s="15">
        <v>26</v>
      </c>
      <c r="BF16" s="15">
        <v>75.309139493233729</v>
      </c>
      <c r="BG16" s="15">
        <v>71.558041716386711</v>
      </c>
      <c r="BH16" s="15">
        <v>78.712689878871274</v>
      </c>
      <c r="BI16" s="15">
        <v>1328</v>
      </c>
      <c r="BJ16" s="15">
        <v>96.393664842637975</v>
      </c>
      <c r="BK16" s="15">
        <v>79.332997221229036</v>
      </c>
      <c r="BL16" s="15">
        <v>99.465577958225609</v>
      </c>
      <c r="BM16" s="15">
        <v>14</v>
      </c>
    </row>
    <row r="17" spans="1:65" x14ac:dyDescent="0.25">
      <c r="A17" s="15" t="s">
        <v>57</v>
      </c>
      <c r="B17" s="15" t="s">
        <v>89</v>
      </c>
      <c r="C17" s="15" t="s">
        <v>90</v>
      </c>
      <c r="D17" s="15" t="s">
        <v>90</v>
      </c>
      <c r="E17" s="15">
        <v>2</v>
      </c>
      <c r="F17" s="15">
        <v>34.50321713114316</v>
      </c>
      <c r="G17" s="15">
        <v>6.5048888590937919</v>
      </c>
      <c r="H17" s="15">
        <v>79.954582988603732</v>
      </c>
      <c r="I17" s="15">
        <v>8</v>
      </c>
      <c r="J17" s="15">
        <v>100</v>
      </c>
      <c r="K17" s="15">
        <v>100</v>
      </c>
      <c r="L17" s="15">
        <v>100</v>
      </c>
      <c r="M17" s="15">
        <v>12</v>
      </c>
      <c r="N17" s="15" t="s">
        <v>89</v>
      </c>
      <c r="O17" s="15" t="s">
        <v>90</v>
      </c>
      <c r="P17" s="15" t="s">
        <v>90</v>
      </c>
      <c r="Q17" s="15">
        <v>12</v>
      </c>
      <c r="R17" s="15">
        <v>43.540735618704026</v>
      </c>
      <c r="S17" s="15">
        <v>32.998273284543131</v>
      </c>
      <c r="T17" s="15">
        <v>54.70152621415221</v>
      </c>
      <c r="U17" s="15">
        <v>327</v>
      </c>
      <c r="V17" s="15">
        <v>25.530849978516411</v>
      </c>
      <c r="W17" s="15">
        <v>10.193210807543679</v>
      </c>
      <c r="X17" s="15">
        <v>50.873507129551768</v>
      </c>
      <c r="Y17" s="15">
        <v>27</v>
      </c>
      <c r="Z17" s="15">
        <v>41.340031875654972</v>
      </c>
      <c r="AA17" s="15">
        <v>31.976869076141725</v>
      </c>
      <c r="AB17" s="15">
        <v>51.374219274833862</v>
      </c>
      <c r="AC17" s="15">
        <v>388</v>
      </c>
      <c r="AD17" s="15">
        <v>63.878579561708804</v>
      </c>
      <c r="AE17" s="15">
        <v>21.621968076395561</v>
      </c>
      <c r="AF17" s="15">
        <v>91.893990327098891</v>
      </c>
      <c r="AG17" s="15">
        <v>6</v>
      </c>
      <c r="AH17" s="15">
        <v>59.790926276890552</v>
      </c>
      <c r="AI17" s="15">
        <v>35.209565199185469</v>
      </c>
      <c r="AJ17" s="15">
        <v>80.271694937225064</v>
      </c>
      <c r="AK17" s="15">
        <v>8</v>
      </c>
      <c r="AL17" s="15">
        <v>39.948769688662047</v>
      </c>
      <c r="AM17" s="15">
        <v>28.039495919867086</v>
      </c>
      <c r="AN17" s="15">
        <v>53.17828405387219</v>
      </c>
      <c r="AO17" s="15">
        <v>90</v>
      </c>
      <c r="AP17" s="15">
        <v>89.576743792458004</v>
      </c>
      <c r="AQ17" s="15">
        <v>82.153475453956446</v>
      </c>
      <c r="AR17" s="15">
        <v>94.132817105917837</v>
      </c>
      <c r="AS17" s="15">
        <v>118</v>
      </c>
      <c r="AT17" s="15" t="s">
        <v>89</v>
      </c>
      <c r="AU17" s="15" t="s">
        <v>90</v>
      </c>
      <c r="AV17" s="15" t="s">
        <v>90</v>
      </c>
      <c r="AW17" s="15">
        <v>56</v>
      </c>
      <c r="AX17" s="15">
        <v>58.20871169171</v>
      </c>
      <c r="AY17" s="15">
        <v>51.664476695014969</v>
      </c>
      <c r="AZ17" s="15">
        <v>64.476138209869333</v>
      </c>
      <c r="BA17" s="15">
        <v>1030</v>
      </c>
      <c r="BB17" s="15">
        <v>45.026610133962997</v>
      </c>
      <c r="BC17" s="15">
        <v>20.65734031020104</v>
      </c>
      <c r="BD17" s="15">
        <v>72.041358031847452</v>
      </c>
      <c r="BE17" s="15">
        <v>26</v>
      </c>
      <c r="BF17" s="15">
        <v>56.549754856966835</v>
      </c>
      <c r="BG17" s="15">
        <v>50.759889016207282</v>
      </c>
      <c r="BH17" s="15">
        <v>62.166253765973458</v>
      </c>
      <c r="BI17" s="15">
        <v>1328</v>
      </c>
      <c r="BJ17" s="15">
        <v>56.526241885645504</v>
      </c>
      <c r="BK17" s="15">
        <v>26.79172667911859</v>
      </c>
      <c r="BL17" s="15">
        <v>82.205170918091923</v>
      </c>
      <c r="BM17" s="15">
        <v>14</v>
      </c>
    </row>
    <row r="18" spans="1:65" x14ac:dyDescent="0.25">
      <c r="A18" s="15" t="s">
        <v>109</v>
      </c>
      <c r="B18" s="15" t="s">
        <v>89</v>
      </c>
      <c r="C18" s="15" t="s">
        <v>90</v>
      </c>
      <c r="D18" s="15" t="s">
        <v>90</v>
      </c>
      <c r="E18" s="15">
        <v>2</v>
      </c>
      <c r="F18" s="15" t="s">
        <v>89</v>
      </c>
      <c r="G18" s="15" t="s">
        <v>90</v>
      </c>
      <c r="H18" s="15" t="s">
        <v>90</v>
      </c>
      <c r="I18" s="15">
        <v>8</v>
      </c>
      <c r="J18" s="15">
        <v>98.267676236278305</v>
      </c>
      <c r="K18" s="15">
        <v>84.753406033734052</v>
      </c>
      <c r="L18" s="15">
        <v>99.827546712603151</v>
      </c>
      <c r="M18" s="15">
        <v>12</v>
      </c>
      <c r="N18" s="15" t="s">
        <v>89</v>
      </c>
      <c r="O18" s="15" t="s">
        <v>90</v>
      </c>
      <c r="P18" s="15" t="s">
        <v>90</v>
      </c>
      <c r="Q18" s="15">
        <v>12</v>
      </c>
      <c r="R18" s="15">
        <v>12.817077639760784</v>
      </c>
      <c r="S18" s="15">
        <v>7.8397193876328108</v>
      </c>
      <c r="T18" s="15">
        <v>20.259823159280252</v>
      </c>
      <c r="U18" s="15">
        <v>327</v>
      </c>
      <c r="V18" s="15">
        <v>9.8892306993912946</v>
      </c>
      <c r="W18" s="15">
        <v>3.2496476073189915</v>
      </c>
      <c r="X18" s="15">
        <v>26.393817216251257</v>
      </c>
      <c r="Y18" s="15">
        <v>27</v>
      </c>
      <c r="Z18" s="15">
        <v>14.673902475623668</v>
      </c>
      <c r="AA18" s="15">
        <v>8.8173407267003263</v>
      </c>
      <c r="AB18" s="15">
        <v>23.421263384326338</v>
      </c>
      <c r="AC18" s="15">
        <v>388</v>
      </c>
      <c r="AD18" s="15">
        <v>43.428394591271712</v>
      </c>
      <c r="AE18" s="15">
        <v>10.466076563098651</v>
      </c>
      <c r="AF18" s="15">
        <v>83.447643703687675</v>
      </c>
      <c r="AG18" s="15">
        <v>6</v>
      </c>
      <c r="AH18" s="15">
        <v>14.701176740852937</v>
      </c>
      <c r="AI18" s="15">
        <v>2.1507601285506985</v>
      </c>
      <c r="AJ18" s="15">
        <v>57.472126396106368</v>
      </c>
      <c r="AK18" s="15">
        <v>8</v>
      </c>
      <c r="AL18" s="15">
        <v>26.070496595435721</v>
      </c>
      <c r="AM18" s="15">
        <v>17.01586535118529</v>
      </c>
      <c r="AN18" s="15">
        <v>37.751431669949547</v>
      </c>
      <c r="AO18" s="15">
        <v>90</v>
      </c>
      <c r="AP18" s="15">
        <v>79.936912248081654</v>
      </c>
      <c r="AQ18" s="15">
        <v>73.020412132806811</v>
      </c>
      <c r="AR18" s="15">
        <v>85.433993938898084</v>
      </c>
      <c r="AS18" s="15">
        <v>118</v>
      </c>
      <c r="AT18" s="15" t="s">
        <v>89</v>
      </c>
      <c r="AU18" s="15" t="s">
        <v>90</v>
      </c>
      <c r="AV18" s="15" t="s">
        <v>90</v>
      </c>
      <c r="AW18" s="15">
        <v>56</v>
      </c>
      <c r="AX18" s="15">
        <v>25.867318346898543</v>
      </c>
      <c r="AY18" s="15">
        <v>19.804236420906445</v>
      </c>
      <c r="AZ18" s="15">
        <v>33.022281203845225</v>
      </c>
      <c r="BA18" s="15">
        <v>1030</v>
      </c>
      <c r="BB18" s="15">
        <v>21.242890887902092</v>
      </c>
      <c r="BC18" s="15">
        <v>9.5953041599026534</v>
      </c>
      <c r="BD18" s="15">
        <v>40.668895657165663</v>
      </c>
      <c r="BE18" s="15">
        <v>26</v>
      </c>
      <c r="BF18" s="15">
        <v>29.158407394261875</v>
      </c>
      <c r="BG18" s="15">
        <v>23.098488445521646</v>
      </c>
      <c r="BH18" s="15">
        <v>36.062611645120235</v>
      </c>
      <c r="BI18" s="15">
        <v>1328</v>
      </c>
      <c r="BJ18" s="15">
        <v>44.694287527457618</v>
      </c>
      <c r="BK18" s="15">
        <v>21.260399169947217</v>
      </c>
      <c r="BL18" s="15">
        <v>70.749298338970249</v>
      </c>
      <c r="BM18" s="15">
        <v>14</v>
      </c>
    </row>
    <row r="19" spans="1:65" x14ac:dyDescent="0.25">
      <c r="A19" s="15" t="s">
        <v>87</v>
      </c>
      <c r="B19" s="15" t="s">
        <v>89</v>
      </c>
      <c r="C19" s="15" t="s">
        <v>90</v>
      </c>
      <c r="D19" s="15" t="s">
        <v>90</v>
      </c>
      <c r="E19" s="15">
        <v>2</v>
      </c>
      <c r="F19" s="15">
        <v>67.652586930798549</v>
      </c>
      <c r="G19" s="15">
        <v>30.517328351927031</v>
      </c>
      <c r="H19" s="15">
        <v>90.875155706983406</v>
      </c>
      <c r="I19" s="15">
        <v>8</v>
      </c>
      <c r="J19" s="15">
        <v>75.375279660252033</v>
      </c>
      <c r="K19" s="15">
        <v>61.503657059921323</v>
      </c>
      <c r="L19" s="15">
        <v>85.432376920677882</v>
      </c>
      <c r="M19" s="15">
        <v>12</v>
      </c>
      <c r="N19" s="15" t="s">
        <v>89</v>
      </c>
      <c r="O19" s="15" t="s">
        <v>90</v>
      </c>
      <c r="P19" s="15" t="s">
        <v>90</v>
      </c>
      <c r="Q19" s="15">
        <v>12</v>
      </c>
      <c r="R19" s="15">
        <v>58.490201002826666</v>
      </c>
      <c r="S19" s="15">
        <v>52.53293131392337</v>
      </c>
      <c r="T19" s="15">
        <v>64.209194269682683</v>
      </c>
      <c r="U19" s="15">
        <v>327</v>
      </c>
      <c r="V19" s="15">
        <v>29.817873574507185</v>
      </c>
      <c r="W19" s="15">
        <v>13.426795348469541</v>
      </c>
      <c r="X19" s="15">
        <v>53.78690028798129</v>
      </c>
      <c r="Y19" s="15">
        <v>27</v>
      </c>
      <c r="Z19" s="15">
        <v>53.32449169355624</v>
      </c>
      <c r="AA19" s="15">
        <v>48.324299116015787</v>
      </c>
      <c r="AB19" s="15">
        <v>58.258774435250196</v>
      </c>
      <c r="AC19" s="15">
        <v>388</v>
      </c>
      <c r="AD19" s="15">
        <v>100</v>
      </c>
      <c r="AE19" s="15">
        <v>100</v>
      </c>
      <c r="AF19" s="15">
        <v>100</v>
      </c>
      <c r="AG19" s="15">
        <v>6</v>
      </c>
      <c r="AH19" s="15">
        <v>53.643710645675192</v>
      </c>
      <c r="AI19" s="15">
        <v>30.78968193715718</v>
      </c>
      <c r="AJ19" s="15">
        <v>75.063181996294034</v>
      </c>
      <c r="AK19" s="15">
        <v>8</v>
      </c>
      <c r="AL19" s="15">
        <v>31.296583869968714</v>
      </c>
      <c r="AM19" s="15">
        <v>18.187544566174562</v>
      </c>
      <c r="AN19" s="15">
        <v>48.27849465445388</v>
      </c>
      <c r="AO19" s="15">
        <v>90</v>
      </c>
      <c r="AP19" s="15">
        <v>52.250196122330991</v>
      </c>
      <c r="AQ19" s="15">
        <v>42.573957514152589</v>
      </c>
      <c r="AR19" s="15">
        <v>61.760441963905535</v>
      </c>
      <c r="AS19" s="15">
        <v>118</v>
      </c>
      <c r="AT19" s="15">
        <v>1.9670184264938952</v>
      </c>
      <c r="AU19" s="15">
        <v>0.28393177667833125</v>
      </c>
      <c r="AV19" s="15">
        <v>12.387649570761242</v>
      </c>
      <c r="AW19" s="15">
        <v>56</v>
      </c>
      <c r="AX19" s="15">
        <v>55.189671034386024</v>
      </c>
      <c r="AY19" s="15">
        <v>51.040486476114722</v>
      </c>
      <c r="AZ19" s="15">
        <v>59.267838691715433</v>
      </c>
      <c r="BA19" s="15">
        <v>1030</v>
      </c>
      <c r="BB19" s="15">
        <v>26.957593587277767</v>
      </c>
      <c r="BC19" s="15">
        <v>14.150821934898786</v>
      </c>
      <c r="BD19" s="15">
        <v>45.246127408733486</v>
      </c>
      <c r="BE19" s="15">
        <v>26</v>
      </c>
      <c r="BF19" s="15">
        <v>49.908575706324037</v>
      </c>
      <c r="BG19" s="15">
        <v>45.39680978959332</v>
      </c>
      <c r="BH19" s="15">
        <v>54.421830948148774</v>
      </c>
      <c r="BI19" s="15">
        <v>1328</v>
      </c>
      <c r="BJ19" s="15">
        <v>31.426308814265113</v>
      </c>
      <c r="BK19" s="15">
        <v>14.998873760358924</v>
      </c>
      <c r="BL19" s="15">
        <v>54.343084841992038</v>
      </c>
      <c r="BM19" s="15">
        <v>14</v>
      </c>
    </row>
    <row r="20" spans="1:65" x14ac:dyDescent="0.25">
      <c r="A20" s="15" t="s">
        <v>110</v>
      </c>
      <c r="B20" s="15" t="s">
        <v>89</v>
      </c>
      <c r="C20" s="15" t="s">
        <v>90</v>
      </c>
      <c r="D20" s="15" t="s">
        <v>90</v>
      </c>
      <c r="E20" s="15">
        <v>2</v>
      </c>
      <c r="F20" s="15" t="s">
        <v>89</v>
      </c>
      <c r="G20" s="15" t="s">
        <v>90</v>
      </c>
      <c r="H20" s="15" t="s">
        <v>90</v>
      </c>
      <c r="I20" s="15">
        <v>8</v>
      </c>
      <c r="J20" s="15">
        <v>30.862899568361186</v>
      </c>
      <c r="K20" s="15">
        <v>21.420413699017928</v>
      </c>
      <c r="L20" s="15">
        <v>42.230803186918976</v>
      </c>
      <c r="M20" s="15">
        <v>12</v>
      </c>
      <c r="N20" s="15" t="s">
        <v>89</v>
      </c>
      <c r="O20" s="15" t="s">
        <v>90</v>
      </c>
      <c r="P20" s="15" t="s">
        <v>90</v>
      </c>
      <c r="Q20" s="15">
        <v>12</v>
      </c>
      <c r="R20" s="15">
        <v>2.4506669537039389</v>
      </c>
      <c r="S20" s="15">
        <v>1.2455104640902315</v>
      </c>
      <c r="T20" s="15">
        <v>4.7656596812990211</v>
      </c>
      <c r="U20" s="15">
        <v>327</v>
      </c>
      <c r="V20" s="15">
        <v>3.7680170301461877</v>
      </c>
      <c r="W20" s="15">
        <v>0.51383422106722687</v>
      </c>
      <c r="X20" s="15">
        <v>22.889651421791424</v>
      </c>
      <c r="Y20" s="15">
        <v>27</v>
      </c>
      <c r="Z20" s="15">
        <v>3.4091487644805984</v>
      </c>
      <c r="AA20" s="15">
        <v>1.7465102866211162</v>
      </c>
      <c r="AB20" s="15">
        <v>6.5490805783575103</v>
      </c>
      <c r="AC20" s="15">
        <v>388</v>
      </c>
      <c r="AD20" s="15">
        <v>16.915443001280533</v>
      </c>
      <c r="AE20" s="15">
        <v>3.3479639825846315</v>
      </c>
      <c r="AF20" s="15">
        <v>54.475518523065993</v>
      </c>
      <c r="AG20" s="15">
        <v>6</v>
      </c>
      <c r="AH20" s="15">
        <v>51.288678029670351</v>
      </c>
      <c r="AI20" s="15">
        <v>29.025531152347426</v>
      </c>
      <c r="AJ20" s="15">
        <v>73.051981049698938</v>
      </c>
      <c r="AK20" s="15">
        <v>8</v>
      </c>
      <c r="AL20" s="15">
        <v>5.0378833264351934</v>
      </c>
      <c r="AM20" s="15">
        <v>1.5012745767373774</v>
      </c>
      <c r="AN20" s="15">
        <v>15.587385323315573</v>
      </c>
      <c r="AO20" s="15">
        <v>90</v>
      </c>
      <c r="AP20" s="15">
        <v>15.857815509613712</v>
      </c>
      <c r="AQ20" s="15">
        <v>8.9973477992913367</v>
      </c>
      <c r="AR20" s="15">
        <v>26.430102521988424</v>
      </c>
      <c r="AS20" s="15">
        <v>118</v>
      </c>
      <c r="AT20" s="15" t="s">
        <v>89</v>
      </c>
      <c r="AU20" s="15" t="s">
        <v>90</v>
      </c>
      <c r="AV20" s="15" t="s">
        <v>90</v>
      </c>
      <c r="AW20" s="15">
        <v>56</v>
      </c>
      <c r="AX20" s="15">
        <v>2.7165843630299462</v>
      </c>
      <c r="AY20" s="15">
        <v>1.8110706881402299</v>
      </c>
      <c r="AZ20" s="15">
        <v>4.0561413036054219</v>
      </c>
      <c r="BA20" s="15">
        <v>1030</v>
      </c>
      <c r="BB20" s="15" t="s">
        <v>89</v>
      </c>
      <c r="BC20" s="15" t="s">
        <v>90</v>
      </c>
      <c r="BD20" s="15" t="s">
        <v>90</v>
      </c>
      <c r="BE20" s="15">
        <v>26</v>
      </c>
      <c r="BF20" s="15">
        <v>4.3027447067698281</v>
      </c>
      <c r="BG20" s="15">
        <v>3.19959465239004</v>
      </c>
      <c r="BH20" s="15">
        <v>5.7635907717200556</v>
      </c>
      <c r="BI20" s="15">
        <v>1328</v>
      </c>
      <c r="BJ20" s="15">
        <v>3.6063351573620257</v>
      </c>
      <c r="BK20" s="15">
        <v>0.53442204177437924</v>
      </c>
      <c r="BL20" s="15">
        <v>20.667002778770989</v>
      </c>
      <c r="BM20" s="15">
        <v>14</v>
      </c>
    </row>
    <row r="21" spans="1:65" x14ac:dyDescent="0.25">
      <c r="A21" s="15" t="s">
        <v>111</v>
      </c>
      <c r="B21" s="15" t="s">
        <v>89</v>
      </c>
      <c r="C21" s="15" t="s">
        <v>90</v>
      </c>
      <c r="D21" s="15" t="s">
        <v>90</v>
      </c>
      <c r="E21" s="15">
        <v>2</v>
      </c>
      <c r="F21" s="15" t="s">
        <v>89</v>
      </c>
      <c r="G21" s="15" t="s">
        <v>90</v>
      </c>
      <c r="H21" s="15" t="s">
        <v>90</v>
      </c>
      <c r="I21" s="15">
        <v>8</v>
      </c>
      <c r="J21" s="15">
        <v>20.009260259436694</v>
      </c>
      <c r="K21" s="15">
        <v>3.8405809422253809</v>
      </c>
      <c r="L21" s="15">
        <v>61.039012796537939</v>
      </c>
      <c r="M21" s="15">
        <v>12</v>
      </c>
      <c r="N21" s="15" t="s">
        <v>89</v>
      </c>
      <c r="O21" s="15" t="s">
        <v>90</v>
      </c>
      <c r="P21" s="15" t="s">
        <v>90</v>
      </c>
      <c r="Q21" s="15">
        <v>12</v>
      </c>
      <c r="R21" s="15">
        <v>42.988723228693587</v>
      </c>
      <c r="S21" s="15">
        <v>35.655865837526548</v>
      </c>
      <c r="T21" s="15">
        <v>50.642704364548052</v>
      </c>
      <c r="U21" s="15">
        <v>327</v>
      </c>
      <c r="V21" s="15">
        <v>18.832330558066197</v>
      </c>
      <c r="W21" s="15">
        <v>6.8294096328556844</v>
      </c>
      <c r="X21" s="15">
        <v>42.34345456109974</v>
      </c>
      <c r="Y21" s="15">
        <v>27</v>
      </c>
      <c r="Z21" s="15">
        <v>36.982759416268642</v>
      </c>
      <c r="AA21" s="15">
        <v>29.736907040017911</v>
      </c>
      <c r="AB21" s="15">
        <v>44.866767687726124</v>
      </c>
      <c r="AC21" s="15">
        <v>388</v>
      </c>
      <c r="AD21" s="15">
        <v>63.878579561708804</v>
      </c>
      <c r="AE21" s="15">
        <v>21.621968076395561</v>
      </c>
      <c r="AF21" s="15">
        <v>91.893990327098891</v>
      </c>
      <c r="AG21" s="15">
        <v>6</v>
      </c>
      <c r="AH21" s="15">
        <v>2.3550326160048352</v>
      </c>
      <c r="AI21" s="15">
        <v>0.26134024120795013</v>
      </c>
      <c r="AJ21" s="15">
        <v>18.166884302617962</v>
      </c>
      <c r="AK21" s="15">
        <v>8</v>
      </c>
      <c r="AL21" s="15">
        <v>4.5243529261671842</v>
      </c>
      <c r="AM21" s="15">
        <v>1.84818917156312</v>
      </c>
      <c r="AN21" s="15">
        <v>10.654921603046121</v>
      </c>
      <c r="AO21" s="15">
        <v>90</v>
      </c>
      <c r="AP21" s="15">
        <v>20.843471871809317</v>
      </c>
      <c r="AQ21" s="15">
        <v>11.364846495452936</v>
      </c>
      <c r="AR21" s="15">
        <v>35.097201894036516</v>
      </c>
      <c r="AS21" s="15">
        <v>118</v>
      </c>
      <c r="AT21" s="15" t="s">
        <v>89</v>
      </c>
      <c r="AU21" s="15" t="s">
        <v>90</v>
      </c>
      <c r="AV21" s="15" t="s">
        <v>90</v>
      </c>
      <c r="AW21" s="15">
        <v>56</v>
      </c>
      <c r="AX21" s="15">
        <v>31.997154845087195</v>
      </c>
      <c r="AY21" s="15">
        <v>28.667283347721455</v>
      </c>
      <c r="AZ21" s="15">
        <v>35.521205357633328</v>
      </c>
      <c r="BA21" s="15">
        <v>1030</v>
      </c>
      <c r="BB21" s="15">
        <v>9.5850804406480581</v>
      </c>
      <c r="BC21" s="15">
        <v>3.1606419264817562</v>
      </c>
      <c r="BD21" s="15">
        <v>25.614075859590677</v>
      </c>
      <c r="BE21" s="15">
        <v>26</v>
      </c>
      <c r="BF21" s="15">
        <v>26.589768918049955</v>
      </c>
      <c r="BG21" s="15">
        <v>23.214252377685931</v>
      </c>
      <c r="BH21" s="15">
        <v>30.262666740321027</v>
      </c>
      <c r="BI21" s="15">
        <v>1328</v>
      </c>
      <c r="BJ21" s="15">
        <v>25.267940613270813</v>
      </c>
      <c r="BK21" s="15">
        <v>11.88360144698696</v>
      </c>
      <c r="BL21" s="15">
        <v>45.878218117581604</v>
      </c>
      <c r="BM21" s="15">
        <v>14</v>
      </c>
    </row>
    <row r="22" spans="1:65" x14ac:dyDescent="0.25">
      <c r="A22" s="15" t="s">
        <v>112</v>
      </c>
      <c r="B22" s="15" t="s">
        <v>89</v>
      </c>
      <c r="C22" s="15" t="s">
        <v>90</v>
      </c>
      <c r="D22" s="15" t="s">
        <v>90</v>
      </c>
      <c r="E22" s="15">
        <v>2</v>
      </c>
      <c r="F22" s="15">
        <v>67.652586930798549</v>
      </c>
      <c r="G22" s="15">
        <v>30.517328351927031</v>
      </c>
      <c r="H22" s="15">
        <v>90.875155706983406</v>
      </c>
      <c r="I22" s="15">
        <v>8</v>
      </c>
      <c r="J22" s="15">
        <v>37.467857475109099</v>
      </c>
      <c r="K22" s="15">
        <v>26.707644934572699</v>
      </c>
      <c r="L22" s="15">
        <v>49.627804583655262</v>
      </c>
      <c r="M22" s="15">
        <v>12</v>
      </c>
      <c r="N22" s="15" t="s">
        <v>89</v>
      </c>
      <c r="O22" s="15" t="s">
        <v>90</v>
      </c>
      <c r="P22" s="15" t="s">
        <v>90</v>
      </c>
      <c r="Q22" s="15">
        <v>12</v>
      </c>
      <c r="R22" s="15">
        <v>27.2368342907012</v>
      </c>
      <c r="S22" s="15">
        <v>22.418008877434762</v>
      </c>
      <c r="T22" s="15">
        <v>32.655488126822206</v>
      </c>
      <c r="U22" s="15">
        <v>327</v>
      </c>
      <c r="V22" s="15">
        <v>7.2175259862948025</v>
      </c>
      <c r="W22" s="15">
        <v>2.2124903751112179</v>
      </c>
      <c r="X22" s="15">
        <v>21.1015854642467</v>
      </c>
      <c r="Y22" s="15">
        <v>27</v>
      </c>
      <c r="Z22" s="15">
        <v>24.764194445189354</v>
      </c>
      <c r="AA22" s="15">
        <v>20.284716154496081</v>
      </c>
      <c r="AB22" s="15">
        <v>29.86230906305379</v>
      </c>
      <c r="AC22" s="15">
        <v>388</v>
      </c>
      <c r="AD22" s="15">
        <v>53.036863439571725</v>
      </c>
      <c r="AE22" s="15">
        <v>23.950171100302299</v>
      </c>
      <c r="AF22" s="15">
        <v>80.197144845691213</v>
      </c>
      <c r="AG22" s="15">
        <v>6</v>
      </c>
      <c r="AH22" s="15">
        <v>40.177645750324025</v>
      </c>
      <c r="AI22" s="15">
        <v>19.946483966566372</v>
      </c>
      <c r="AJ22" s="15">
        <v>64.416899429914665</v>
      </c>
      <c r="AK22" s="15">
        <v>8</v>
      </c>
      <c r="AL22" s="15">
        <v>21.447960636836971</v>
      </c>
      <c r="AM22" s="15">
        <v>13.557867503419486</v>
      </c>
      <c r="AN22" s="15">
        <v>32.218350346838491</v>
      </c>
      <c r="AO22" s="15">
        <v>90</v>
      </c>
      <c r="AP22" s="15">
        <v>40.778103730128592</v>
      </c>
      <c r="AQ22" s="15">
        <v>29.942453081603549</v>
      </c>
      <c r="AR22" s="15">
        <v>52.591364473229262</v>
      </c>
      <c r="AS22" s="15">
        <v>118</v>
      </c>
      <c r="AT22" s="15">
        <v>1.9670184264938952</v>
      </c>
      <c r="AU22" s="15">
        <v>0.28393177667833125</v>
      </c>
      <c r="AV22" s="15">
        <v>12.387649570761242</v>
      </c>
      <c r="AW22" s="15">
        <v>56</v>
      </c>
      <c r="AX22" s="15">
        <v>32.883723615537761</v>
      </c>
      <c r="AY22" s="15">
        <v>29.041679709360334</v>
      </c>
      <c r="AZ22" s="15">
        <v>36.969233947347718</v>
      </c>
      <c r="BA22" s="15">
        <v>1030</v>
      </c>
      <c r="BB22" s="15">
        <v>21.530618500114461</v>
      </c>
      <c r="BC22" s="15">
        <v>9.9388629582115424</v>
      </c>
      <c r="BD22" s="15">
        <v>40.554123024010238</v>
      </c>
      <c r="BE22" s="15">
        <v>26</v>
      </c>
      <c r="BF22" s="15">
        <v>31.052701275721674</v>
      </c>
      <c r="BG22" s="15">
        <v>26.953243373571418</v>
      </c>
      <c r="BH22" s="15">
        <v>35.472879809772948</v>
      </c>
      <c r="BI22" s="15">
        <v>1328</v>
      </c>
      <c r="BJ22" s="15">
        <v>22.947129049485632</v>
      </c>
      <c r="BK22" s="15">
        <v>10.746284328393921</v>
      </c>
      <c r="BL22" s="15">
        <v>42.41707773708486</v>
      </c>
      <c r="BM22" s="15">
        <v>14</v>
      </c>
    </row>
    <row r="23" spans="1:65" x14ac:dyDescent="0.25">
      <c r="A23" s="15" t="s">
        <v>113</v>
      </c>
      <c r="B23" s="15" t="s">
        <v>89</v>
      </c>
      <c r="C23" s="15" t="s">
        <v>90</v>
      </c>
      <c r="D23" s="15" t="s">
        <v>90</v>
      </c>
      <c r="E23" s="15">
        <v>2</v>
      </c>
      <c r="F23" s="15" t="s">
        <v>89</v>
      </c>
      <c r="G23" s="15" t="s">
        <v>90</v>
      </c>
      <c r="H23" s="15" t="s">
        <v>90</v>
      </c>
      <c r="I23" s="15">
        <v>8</v>
      </c>
      <c r="J23" s="15" t="s">
        <v>89</v>
      </c>
      <c r="K23" s="15" t="s">
        <v>90</v>
      </c>
      <c r="L23" s="15" t="s">
        <v>90</v>
      </c>
      <c r="M23" s="15">
        <v>12</v>
      </c>
      <c r="N23" s="15" t="s">
        <v>89</v>
      </c>
      <c r="O23" s="15" t="s">
        <v>90</v>
      </c>
      <c r="P23" s="15" t="s">
        <v>90</v>
      </c>
      <c r="Q23" s="15">
        <v>12</v>
      </c>
      <c r="R23" s="15">
        <v>0.30093586338953515</v>
      </c>
      <c r="S23" s="15">
        <v>6.6385304892030081E-2</v>
      </c>
      <c r="T23" s="15">
        <v>1.3529737503078705</v>
      </c>
      <c r="U23" s="15">
        <v>327</v>
      </c>
      <c r="V23" s="15" t="s">
        <v>89</v>
      </c>
      <c r="W23" s="15" t="s">
        <v>90</v>
      </c>
      <c r="X23" s="15" t="s">
        <v>90</v>
      </c>
      <c r="Y23" s="15">
        <v>27</v>
      </c>
      <c r="Z23" s="15">
        <v>0.24134283734686202</v>
      </c>
      <c r="AA23" s="15">
        <v>5.3049088319374001E-2</v>
      </c>
      <c r="AB23" s="15">
        <v>1.0906778411792197</v>
      </c>
      <c r="AC23" s="15">
        <v>388</v>
      </c>
      <c r="AD23" s="15" t="s">
        <v>89</v>
      </c>
      <c r="AE23" s="15" t="s">
        <v>90</v>
      </c>
      <c r="AF23" s="15" t="s">
        <v>90</v>
      </c>
      <c r="AG23" s="15">
        <v>6</v>
      </c>
      <c r="AH23" s="15" t="s">
        <v>89</v>
      </c>
      <c r="AI23" s="15" t="s">
        <v>90</v>
      </c>
      <c r="AJ23" s="15" t="s">
        <v>90</v>
      </c>
      <c r="AK23" s="15">
        <v>8</v>
      </c>
      <c r="AL23" s="15">
        <v>1.5834179486872473</v>
      </c>
      <c r="AM23" s="15">
        <v>0.26292629285296204</v>
      </c>
      <c r="AN23" s="15">
        <v>8.9412616362517667</v>
      </c>
      <c r="AO23" s="15">
        <v>90</v>
      </c>
      <c r="AP23" s="15">
        <v>4.0738693693192687</v>
      </c>
      <c r="AQ23" s="15">
        <v>1.048330612550421</v>
      </c>
      <c r="AR23" s="15">
        <v>14.547546064180631</v>
      </c>
      <c r="AS23" s="15">
        <v>118</v>
      </c>
      <c r="AT23" s="15" t="s">
        <v>89</v>
      </c>
      <c r="AU23" s="15" t="s">
        <v>90</v>
      </c>
      <c r="AV23" s="15" t="s">
        <v>90</v>
      </c>
      <c r="AW23" s="15">
        <v>56</v>
      </c>
      <c r="AX23" s="15">
        <v>1.4539965263802315</v>
      </c>
      <c r="AY23" s="15">
        <v>0.69323889270065686</v>
      </c>
      <c r="AZ23" s="15">
        <v>3.0241828829982356</v>
      </c>
      <c r="BA23" s="15">
        <v>1030</v>
      </c>
      <c r="BB23" s="15" t="s">
        <v>89</v>
      </c>
      <c r="BC23" s="15" t="s">
        <v>90</v>
      </c>
      <c r="BD23" s="15" t="s">
        <v>90</v>
      </c>
      <c r="BE23" s="15">
        <v>26</v>
      </c>
      <c r="BF23" s="15">
        <v>1.5703738329417756</v>
      </c>
      <c r="BG23" s="15">
        <v>0.90579106896130845</v>
      </c>
      <c r="BH23" s="15">
        <v>2.7092326345207076</v>
      </c>
      <c r="BI23" s="15">
        <v>1328</v>
      </c>
      <c r="BJ23" s="15" t="s">
        <v>89</v>
      </c>
      <c r="BK23" s="15" t="s">
        <v>90</v>
      </c>
      <c r="BL23" s="15" t="s">
        <v>90</v>
      </c>
      <c r="BM23" s="15">
        <v>14</v>
      </c>
    </row>
    <row r="24" spans="1:65" x14ac:dyDescent="0.25">
      <c r="A24" s="15" t="s">
        <v>114</v>
      </c>
      <c r="B24" s="15" t="s">
        <v>89</v>
      </c>
      <c r="C24" s="15" t="s">
        <v>90</v>
      </c>
      <c r="D24" s="15" t="s">
        <v>90</v>
      </c>
      <c r="E24" s="15">
        <v>2</v>
      </c>
      <c r="F24" s="15" t="s">
        <v>89</v>
      </c>
      <c r="G24" s="15" t="s">
        <v>90</v>
      </c>
      <c r="H24" s="15" t="s">
        <v>90</v>
      </c>
      <c r="I24" s="15">
        <v>8</v>
      </c>
      <c r="J24" s="15" t="s">
        <v>89</v>
      </c>
      <c r="K24" s="15" t="s">
        <v>90</v>
      </c>
      <c r="L24" s="15" t="s">
        <v>90</v>
      </c>
      <c r="M24" s="15">
        <v>12</v>
      </c>
      <c r="N24" s="15" t="s">
        <v>89</v>
      </c>
      <c r="O24" s="15" t="s">
        <v>90</v>
      </c>
      <c r="P24" s="15" t="s">
        <v>90</v>
      </c>
      <c r="Q24" s="15">
        <v>12</v>
      </c>
      <c r="R24" s="15" t="s">
        <v>89</v>
      </c>
      <c r="S24" s="15" t="s">
        <v>90</v>
      </c>
      <c r="T24" s="15" t="s">
        <v>90</v>
      </c>
      <c r="U24" s="15">
        <v>327</v>
      </c>
      <c r="V24" s="15" t="s">
        <v>89</v>
      </c>
      <c r="W24" s="15" t="s">
        <v>90</v>
      </c>
      <c r="X24" s="15" t="s">
        <v>90</v>
      </c>
      <c r="Y24" s="15">
        <v>27</v>
      </c>
      <c r="Z24" s="15" t="s">
        <v>89</v>
      </c>
      <c r="AA24" s="15" t="s">
        <v>90</v>
      </c>
      <c r="AB24" s="15" t="s">
        <v>90</v>
      </c>
      <c r="AC24" s="15">
        <v>388</v>
      </c>
      <c r="AD24" s="15" t="s">
        <v>89</v>
      </c>
      <c r="AE24" s="15" t="s">
        <v>90</v>
      </c>
      <c r="AF24" s="15" t="s">
        <v>90</v>
      </c>
      <c r="AG24" s="15">
        <v>6</v>
      </c>
      <c r="AH24" s="15" t="s">
        <v>89</v>
      </c>
      <c r="AI24" s="15" t="s">
        <v>90</v>
      </c>
      <c r="AJ24" s="15" t="s">
        <v>90</v>
      </c>
      <c r="AK24" s="15">
        <v>8</v>
      </c>
      <c r="AL24" s="15" t="s">
        <v>89</v>
      </c>
      <c r="AM24" s="15" t="s">
        <v>90</v>
      </c>
      <c r="AN24" s="15" t="s">
        <v>90</v>
      </c>
      <c r="AO24" s="15">
        <v>90</v>
      </c>
      <c r="AP24" s="15" t="s">
        <v>89</v>
      </c>
      <c r="AQ24" s="15" t="s">
        <v>90</v>
      </c>
      <c r="AR24" s="15" t="s">
        <v>90</v>
      </c>
      <c r="AS24" s="15">
        <v>118</v>
      </c>
      <c r="AT24" s="15" t="s">
        <v>89</v>
      </c>
      <c r="AU24" s="15" t="s">
        <v>90</v>
      </c>
      <c r="AV24" s="15" t="s">
        <v>90</v>
      </c>
      <c r="AW24" s="15">
        <v>56</v>
      </c>
      <c r="AX24" s="15" t="s">
        <v>89</v>
      </c>
      <c r="AY24" s="15" t="s">
        <v>90</v>
      </c>
      <c r="AZ24" s="15" t="s">
        <v>90</v>
      </c>
      <c r="BA24" s="15">
        <v>1030</v>
      </c>
      <c r="BB24" s="15" t="s">
        <v>89</v>
      </c>
      <c r="BC24" s="15" t="s">
        <v>90</v>
      </c>
      <c r="BD24" s="15" t="s">
        <v>90</v>
      </c>
      <c r="BE24" s="15">
        <v>26</v>
      </c>
      <c r="BF24" s="15" t="s">
        <v>89</v>
      </c>
      <c r="BG24" s="15" t="s">
        <v>90</v>
      </c>
      <c r="BH24" s="15" t="s">
        <v>90</v>
      </c>
      <c r="BI24" s="15">
        <v>1328</v>
      </c>
      <c r="BJ24" s="15" t="s">
        <v>89</v>
      </c>
      <c r="BK24" s="15" t="s">
        <v>90</v>
      </c>
      <c r="BL24" s="15" t="s">
        <v>90</v>
      </c>
      <c r="BM24" s="15">
        <v>14</v>
      </c>
    </row>
    <row r="25" spans="1:65" x14ac:dyDescent="0.25">
      <c r="A25" s="15" t="s">
        <v>115</v>
      </c>
      <c r="B25" s="15" t="s">
        <v>89</v>
      </c>
      <c r="C25" s="15" t="s">
        <v>90</v>
      </c>
      <c r="D25" s="15" t="s">
        <v>90</v>
      </c>
      <c r="E25" s="15">
        <v>2</v>
      </c>
      <c r="F25" s="15" t="s">
        <v>89</v>
      </c>
      <c r="G25" s="15" t="s">
        <v>90</v>
      </c>
      <c r="H25" s="15" t="s">
        <v>90</v>
      </c>
      <c r="I25" s="15">
        <v>8</v>
      </c>
      <c r="J25" s="15" t="s">
        <v>89</v>
      </c>
      <c r="K25" s="15" t="s">
        <v>90</v>
      </c>
      <c r="L25" s="15" t="s">
        <v>90</v>
      </c>
      <c r="M25" s="15">
        <v>12</v>
      </c>
      <c r="N25" s="15" t="s">
        <v>89</v>
      </c>
      <c r="O25" s="15" t="s">
        <v>90</v>
      </c>
      <c r="P25" s="15" t="s">
        <v>90</v>
      </c>
      <c r="Q25" s="15">
        <v>12</v>
      </c>
      <c r="R25" s="15" t="s">
        <v>89</v>
      </c>
      <c r="S25" s="15" t="s">
        <v>90</v>
      </c>
      <c r="T25" s="15" t="s">
        <v>90</v>
      </c>
      <c r="U25" s="15">
        <v>327</v>
      </c>
      <c r="V25" s="15" t="s">
        <v>89</v>
      </c>
      <c r="W25" s="15" t="s">
        <v>90</v>
      </c>
      <c r="X25" s="15" t="s">
        <v>90</v>
      </c>
      <c r="Y25" s="15">
        <v>27</v>
      </c>
      <c r="Z25" s="15" t="s">
        <v>89</v>
      </c>
      <c r="AA25" s="15" t="s">
        <v>90</v>
      </c>
      <c r="AB25" s="15" t="s">
        <v>90</v>
      </c>
      <c r="AC25" s="15">
        <v>388</v>
      </c>
      <c r="AD25" s="15" t="s">
        <v>89</v>
      </c>
      <c r="AE25" s="15" t="s">
        <v>90</v>
      </c>
      <c r="AF25" s="15" t="s">
        <v>90</v>
      </c>
      <c r="AG25" s="15">
        <v>6</v>
      </c>
      <c r="AH25" s="15" t="s">
        <v>89</v>
      </c>
      <c r="AI25" s="15" t="s">
        <v>90</v>
      </c>
      <c r="AJ25" s="15" t="s">
        <v>90</v>
      </c>
      <c r="AK25" s="15">
        <v>8</v>
      </c>
      <c r="AL25" s="15" t="s">
        <v>89</v>
      </c>
      <c r="AM25" s="15" t="s">
        <v>90</v>
      </c>
      <c r="AN25" s="15" t="s">
        <v>90</v>
      </c>
      <c r="AO25" s="15">
        <v>90</v>
      </c>
      <c r="AP25" s="15" t="s">
        <v>89</v>
      </c>
      <c r="AQ25" s="15" t="s">
        <v>90</v>
      </c>
      <c r="AR25" s="15" t="s">
        <v>90</v>
      </c>
      <c r="AS25" s="15">
        <v>118</v>
      </c>
      <c r="AT25" s="15" t="s">
        <v>89</v>
      </c>
      <c r="AU25" s="15" t="s">
        <v>90</v>
      </c>
      <c r="AV25" s="15" t="s">
        <v>90</v>
      </c>
      <c r="AW25" s="15">
        <v>56</v>
      </c>
      <c r="AX25" s="15" t="s">
        <v>89</v>
      </c>
      <c r="AY25" s="15" t="s">
        <v>90</v>
      </c>
      <c r="AZ25" s="15" t="s">
        <v>90</v>
      </c>
      <c r="BA25" s="15">
        <v>1030</v>
      </c>
      <c r="BB25" s="15" t="s">
        <v>89</v>
      </c>
      <c r="BC25" s="15" t="s">
        <v>90</v>
      </c>
      <c r="BD25" s="15" t="s">
        <v>90</v>
      </c>
      <c r="BE25" s="15">
        <v>26</v>
      </c>
      <c r="BF25" s="15" t="s">
        <v>89</v>
      </c>
      <c r="BG25" s="15" t="s">
        <v>90</v>
      </c>
      <c r="BH25" s="15" t="s">
        <v>90</v>
      </c>
      <c r="BI25" s="15">
        <v>1328</v>
      </c>
      <c r="BJ25" s="15" t="s">
        <v>89</v>
      </c>
      <c r="BK25" s="15" t="s">
        <v>90</v>
      </c>
      <c r="BL25" s="15" t="s">
        <v>90</v>
      </c>
      <c r="BM25" s="15">
        <v>14</v>
      </c>
    </row>
    <row r="26" spans="1:65" x14ac:dyDescent="0.25">
      <c r="A26" s="15" t="s">
        <v>116</v>
      </c>
      <c r="B26" s="15">
        <v>100</v>
      </c>
      <c r="C26" s="15">
        <v>100</v>
      </c>
      <c r="D26" s="15">
        <v>100</v>
      </c>
      <c r="E26" s="15">
        <v>2</v>
      </c>
      <c r="F26" s="15">
        <v>87.614497575702657</v>
      </c>
      <c r="G26" s="15">
        <v>63.110993815063466</v>
      </c>
      <c r="H26" s="15">
        <v>96.694146852519069</v>
      </c>
      <c r="I26" s="15">
        <v>8</v>
      </c>
      <c r="J26" s="15">
        <v>96.957665048260282</v>
      </c>
      <c r="K26" s="15">
        <v>78.3874551511812</v>
      </c>
      <c r="L26" s="15">
        <v>99.644170205352438</v>
      </c>
      <c r="M26" s="15">
        <v>12</v>
      </c>
      <c r="N26" s="15" t="s">
        <v>89</v>
      </c>
      <c r="O26" s="15" t="s">
        <v>90</v>
      </c>
      <c r="P26" s="15" t="s">
        <v>90</v>
      </c>
      <c r="Q26" s="15">
        <v>12</v>
      </c>
      <c r="R26" s="15">
        <v>73.728592343887115</v>
      </c>
      <c r="S26" s="15">
        <v>61.742778454017319</v>
      </c>
      <c r="T26" s="15">
        <v>82.99360782758724</v>
      </c>
      <c r="U26" s="15">
        <v>327</v>
      </c>
      <c r="V26" s="15">
        <v>25.083287342945997</v>
      </c>
      <c r="W26" s="15">
        <v>10.949020353482226</v>
      </c>
      <c r="X26" s="15">
        <v>47.691856401742299</v>
      </c>
      <c r="Y26" s="15">
        <v>27</v>
      </c>
      <c r="Z26" s="15">
        <v>66.46082671784913</v>
      </c>
      <c r="AA26" s="15">
        <v>58.434193973331048</v>
      </c>
      <c r="AB26" s="15">
        <v>73.636761448985538</v>
      </c>
      <c r="AC26" s="15">
        <v>388</v>
      </c>
      <c r="AD26" s="15">
        <v>100</v>
      </c>
      <c r="AE26" s="15">
        <v>100</v>
      </c>
      <c r="AF26" s="15">
        <v>100</v>
      </c>
      <c r="AG26" s="15">
        <v>6</v>
      </c>
      <c r="AH26" s="15">
        <v>94.965270919753436</v>
      </c>
      <c r="AI26" s="15">
        <v>73.859314303083849</v>
      </c>
      <c r="AJ26" s="15">
        <v>99.212092031921912</v>
      </c>
      <c r="AK26" s="15">
        <v>8</v>
      </c>
      <c r="AL26" s="15">
        <v>69.926409060108739</v>
      </c>
      <c r="AM26" s="15">
        <v>56.710667084389442</v>
      </c>
      <c r="AN26" s="15">
        <v>80.495183071893436</v>
      </c>
      <c r="AO26" s="15">
        <v>90</v>
      </c>
      <c r="AP26" s="15">
        <v>70.890684691157617</v>
      </c>
      <c r="AQ26" s="15">
        <v>57.894396880214948</v>
      </c>
      <c r="AR26" s="15">
        <v>81.179588116473738</v>
      </c>
      <c r="AS26" s="15">
        <v>118</v>
      </c>
      <c r="AT26" s="15" t="s">
        <v>89</v>
      </c>
      <c r="AU26" s="15" t="s">
        <v>90</v>
      </c>
      <c r="AV26" s="15" t="s">
        <v>90</v>
      </c>
      <c r="AW26" s="15">
        <v>56</v>
      </c>
      <c r="AX26" s="15">
        <v>69.098509064220693</v>
      </c>
      <c r="AY26" s="15">
        <v>57.31583675194657</v>
      </c>
      <c r="AZ26" s="15">
        <v>78.829998175473477</v>
      </c>
      <c r="BA26" s="15">
        <v>1030</v>
      </c>
      <c r="BB26" s="15">
        <v>30.710601662629095</v>
      </c>
      <c r="BC26" s="15">
        <v>11.718865463813948</v>
      </c>
      <c r="BD26" s="15">
        <v>59.675407545027106</v>
      </c>
      <c r="BE26" s="15">
        <v>26</v>
      </c>
      <c r="BF26" s="15">
        <v>65.353831500729754</v>
      </c>
      <c r="BG26" s="15">
        <v>55.885058263387691</v>
      </c>
      <c r="BH26" s="15">
        <v>73.745050212107216</v>
      </c>
      <c r="BI26" s="15">
        <v>1328</v>
      </c>
      <c r="BJ26" s="15">
        <v>71.445123412785549</v>
      </c>
      <c r="BK26" s="15">
        <v>30.435312508085982</v>
      </c>
      <c r="BL26" s="15">
        <v>93.467703449680712</v>
      </c>
      <c r="BM26" s="15">
        <v>14</v>
      </c>
    </row>
    <row r="27" spans="1:65" x14ac:dyDescent="0.25">
      <c r="A27" s="15" t="s">
        <v>88</v>
      </c>
      <c r="B27" s="15">
        <v>100</v>
      </c>
      <c r="C27" s="15">
        <v>100</v>
      </c>
      <c r="D27" s="15">
        <v>100</v>
      </c>
      <c r="E27" s="15">
        <v>2</v>
      </c>
      <c r="F27" s="15">
        <v>87.614497575702657</v>
      </c>
      <c r="G27" s="15">
        <v>63.110993815063466</v>
      </c>
      <c r="H27" s="15">
        <v>96.694146852519069</v>
      </c>
      <c r="I27" s="15">
        <v>8</v>
      </c>
      <c r="J27" s="15">
        <v>96.957665048260282</v>
      </c>
      <c r="K27" s="15">
        <v>78.3874551511812</v>
      </c>
      <c r="L27" s="15">
        <v>99.644170205352438</v>
      </c>
      <c r="M27" s="15">
        <v>12</v>
      </c>
      <c r="N27" s="15" t="s">
        <v>89</v>
      </c>
      <c r="O27" s="15" t="s">
        <v>90</v>
      </c>
      <c r="P27" s="15" t="s">
        <v>90</v>
      </c>
      <c r="Q27" s="15">
        <v>12</v>
      </c>
      <c r="R27" s="15">
        <v>73.804364613473552</v>
      </c>
      <c r="S27" s="15">
        <v>61.819212685620883</v>
      </c>
      <c r="T27" s="15">
        <v>83.058351085630463</v>
      </c>
      <c r="U27" s="15">
        <v>327</v>
      </c>
      <c r="V27" s="15">
        <v>25.083287342945997</v>
      </c>
      <c r="W27" s="15">
        <v>10.949020353482226</v>
      </c>
      <c r="X27" s="15">
        <v>47.691856401742299</v>
      </c>
      <c r="Y27" s="15">
        <v>27</v>
      </c>
      <c r="Z27" s="15">
        <v>66.5215941329662</v>
      </c>
      <c r="AA27" s="15">
        <v>58.494006979574884</v>
      </c>
      <c r="AB27" s="15">
        <v>73.694798025063307</v>
      </c>
      <c r="AC27" s="15">
        <v>388</v>
      </c>
      <c r="AD27" s="15">
        <v>100</v>
      </c>
      <c r="AE27" s="15">
        <v>100</v>
      </c>
      <c r="AF27" s="15">
        <v>100</v>
      </c>
      <c r="AG27" s="15">
        <v>6</v>
      </c>
      <c r="AH27" s="15">
        <v>94.965270919753436</v>
      </c>
      <c r="AI27" s="15">
        <v>73.859314303083849</v>
      </c>
      <c r="AJ27" s="15">
        <v>99.212092031921912</v>
      </c>
      <c r="AK27" s="15">
        <v>8</v>
      </c>
      <c r="AL27" s="15">
        <v>69.926409060108739</v>
      </c>
      <c r="AM27" s="15">
        <v>56.710667084389442</v>
      </c>
      <c r="AN27" s="15">
        <v>80.495183071893436</v>
      </c>
      <c r="AO27" s="15">
        <v>90</v>
      </c>
      <c r="AP27" s="15">
        <v>70.890684691157617</v>
      </c>
      <c r="AQ27" s="15">
        <v>57.894396880214948</v>
      </c>
      <c r="AR27" s="15">
        <v>81.179588116473738</v>
      </c>
      <c r="AS27" s="15">
        <v>118</v>
      </c>
      <c r="AT27" s="15" t="s">
        <v>89</v>
      </c>
      <c r="AU27" s="15" t="s">
        <v>90</v>
      </c>
      <c r="AV27" s="15" t="s">
        <v>90</v>
      </c>
      <c r="AW27" s="15">
        <v>56</v>
      </c>
      <c r="AX27" s="15">
        <v>69.098509064220693</v>
      </c>
      <c r="AY27" s="15">
        <v>57.31583675194657</v>
      </c>
      <c r="AZ27" s="15">
        <v>78.829998175473477</v>
      </c>
      <c r="BA27" s="15">
        <v>1030</v>
      </c>
      <c r="BB27" s="15">
        <v>30.710601662629095</v>
      </c>
      <c r="BC27" s="15">
        <v>11.718865463813948</v>
      </c>
      <c r="BD27" s="15">
        <v>59.675407545027106</v>
      </c>
      <c r="BE27" s="15">
        <v>26</v>
      </c>
      <c r="BF27" s="15">
        <v>65.353831500729754</v>
      </c>
      <c r="BG27" s="15">
        <v>55.885058263387677</v>
      </c>
      <c r="BH27" s="15">
        <v>73.74505021210723</v>
      </c>
      <c r="BI27" s="15">
        <v>1328</v>
      </c>
      <c r="BJ27" s="15">
        <v>71.445123412785549</v>
      </c>
      <c r="BK27" s="15">
        <v>30.435312508085982</v>
      </c>
      <c r="BL27" s="15">
        <v>93.467703449680712</v>
      </c>
      <c r="BM27" s="15">
        <v>14</v>
      </c>
    </row>
    <row r="28" spans="1:65" x14ac:dyDescent="0.25">
      <c r="A28" s="15" t="s">
        <v>117</v>
      </c>
      <c r="B28" s="15" t="s">
        <v>89</v>
      </c>
      <c r="C28" s="15" t="s">
        <v>90</v>
      </c>
      <c r="D28" s="15" t="s">
        <v>90</v>
      </c>
      <c r="E28" s="15">
        <v>2</v>
      </c>
      <c r="F28" s="15" t="s">
        <v>89</v>
      </c>
      <c r="G28" s="15" t="s">
        <v>90</v>
      </c>
      <c r="H28" s="15" t="s">
        <v>90</v>
      </c>
      <c r="I28" s="15">
        <v>8</v>
      </c>
      <c r="J28" s="15" t="s">
        <v>89</v>
      </c>
      <c r="K28" s="15" t="s">
        <v>90</v>
      </c>
      <c r="L28" s="15" t="s">
        <v>90</v>
      </c>
      <c r="M28" s="15">
        <v>12</v>
      </c>
      <c r="N28" s="15" t="s">
        <v>89</v>
      </c>
      <c r="O28" s="15" t="s">
        <v>90</v>
      </c>
      <c r="P28" s="15" t="s">
        <v>90</v>
      </c>
      <c r="Q28" s="15">
        <v>12</v>
      </c>
      <c r="R28" s="15" t="s">
        <v>89</v>
      </c>
      <c r="S28" s="15" t="s">
        <v>90</v>
      </c>
      <c r="T28" s="15" t="s">
        <v>90</v>
      </c>
      <c r="U28" s="15">
        <v>327</v>
      </c>
      <c r="V28" s="15" t="s">
        <v>89</v>
      </c>
      <c r="W28" s="15" t="s">
        <v>90</v>
      </c>
      <c r="X28" s="15" t="s">
        <v>90</v>
      </c>
      <c r="Y28" s="15">
        <v>27</v>
      </c>
      <c r="Z28" s="15" t="s">
        <v>89</v>
      </c>
      <c r="AA28" s="15" t="s">
        <v>90</v>
      </c>
      <c r="AB28" s="15" t="s">
        <v>90</v>
      </c>
      <c r="AC28" s="15">
        <v>388</v>
      </c>
      <c r="AD28" s="15" t="s">
        <v>89</v>
      </c>
      <c r="AE28" s="15" t="s">
        <v>90</v>
      </c>
      <c r="AF28" s="15" t="s">
        <v>90</v>
      </c>
      <c r="AG28" s="15">
        <v>6</v>
      </c>
      <c r="AH28" s="15" t="s">
        <v>89</v>
      </c>
      <c r="AI28" s="15" t="s">
        <v>90</v>
      </c>
      <c r="AJ28" s="15" t="s">
        <v>90</v>
      </c>
      <c r="AK28" s="15">
        <v>8</v>
      </c>
      <c r="AL28" s="15" t="s">
        <v>89</v>
      </c>
      <c r="AM28" s="15" t="s">
        <v>90</v>
      </c>
      <c r="AN28" s="15" t="s">
        <v>90</v>
      </c>
      <c r="AO28" s="15">
        <v>90</v>
      </c>
      <c r="AP28" s="15" t="s">
        <v>89</v>
      </c>
      <c r="AQ28" s="15" t="s">
        <v>90</v>
      </c>
      <c r="AR28" s="15" t="s">
        <v>90</v>
      </c>
      <c r="AS28" s="15">
        <v>118</v>
      </c>
      <c r="AT28" s="15" t="s">
        <v>89</v>
      </c>
      <c r="AU28" s="15" t="s">
        <v>90</v>
      </c>
      <c r="AV28" s="15" t="s">
        <v>90</v>
      </c>
      <c r="AW28" s="15">
        <v>56</v>
      </c>
      <c r="AX28" s="15" t="s">
        <v>89</v>
      </c>
      <c r="AY28" s="15" t="s">
        <v>90</v>
      </c>
      <c r="AZ28" s="15" t="s">
        <v>90</v>
      </c>
      <c r="BA28" s="15">
        <v>1030</v>
      </c>
      <c r="BB28" s="15" t="s">
        <v>89</v>
      </c>
      <c r="BC28" s="15" t="s">
        <v>90</v>
      </c>
      <c r="BD28" s="15" t="s">
        <v>90</v>
      </c>
      <c r="BE28" s="15">
        <v>26</v>
      </c>
      <c r="BF28" s="15" t="s">
        <v>89</v>
      </c>
      <c r="BG28" s="15" t="s">
        <v>90</v>
      </c>
      <c r="BH28" s="15" t="s">
        <v>90</v>
      </c>
      <c r="BI28" s="15">
        <v>1328</v>
      </c>
      <c r="BJ28" s="15" t="s">
        <v>89</v>
      </c>
      <c r="BK28" s="15" t="s">
        <v>90</v>
      </c>
      <c r="BL28" s="15" t="s">
        <v>90</v>
      </c>
      <c r="BM28" s="15">
        <v>14</v>
      </c>
    </row>
    <row r="29" spans="1:65" x14ac:dyDescent="0.25">
      <c r="A29" s="15" t="s">
        <v>118</v>
      </c>
      <c r="B29" s="15">
        <v>52.752449216048703</v>
      </c>
      <c r="C29" s="15">
        <v>6.8729787964926681</v>
      </c>
      <c r="D29" s="15">
        <v>94.410621818323619</v>
      </c>
      <c r="E29" s="15">
        <v>2</v>
      </c>
      <c r="F29" s="15">
        <v>75.2289951514053</v>
      </c>
      <c r="G29" s="15">
        <v>36.766012138222095</v>
      </c>
      <c r="H29" s="15">
        <v>94.06988269894299</v>
      </c>
      <c r="I29" s="15">
        <v>8</v>
      </c>
      <c r="J29" s="15">
        <v>60.131696083713457</v>
      </c>
      <c r="K29" s="15">
        <v>44.03927417150004</v>
      </c>
      <c r="L29" s="15">
        <v>74.297312706268428</v>
      </c>
      <c r="M29" s="15">
        <v>12</v>
      </c>
      <c r="N29" s="15" t="s">
        <v>89</v>
      </c>
      <c r="O29" s="15" t="s">
        <v>90</v>
      </c>
      <c r="P29" s="15" t="s">
        <v>90</v>
      </c>
      <c r="Q29" s="15">
        <v>12</v>
      </c>
      <c r="R29" s="15">
        <v>13.915042942924835</v>
      </c>
      <c r="S29" s="15">
        <v>10.688697118371884</v>
      </c>
      <c r="T29" s="15">
        <v>17.919849766331577</v>
      </c>
      <c r="U29" s="15">
        <v>327</v>
      </c>
      <c r="V29" s="15">
        <v>4.4622137750718229</v>
      </c>
      <c r="W29" s="15">
        <v>1.0438119782500193</v>
      </c>
      <c r="X29" s="15">
        <v>17.136899762690394</v>
      </c>
      <c r="Y29" s="15">
        <v>27</v>
      </c>
      <c r="Z29" s="15">
        <v>14.894418303639748</v>
      </c>
      <c r="AA29" s="15">
        <v>11.702958218957074</v>
      </c>
      <c r="AB29" s="15">
        <v>18.771182583801696</v>
      </c>
      <c r="AC29" s="15">
        <v>388</v>
      </c>
      <c r="AD29" s="15">
        <v>54.281070972998165</v>
      </c>
      <c r="AE29" s="15">
        <v>14.303239949177954</v>
      </c>
      <c r="AF29" s="15">
        <v>89.413151344816725</v>
      </c>
      <c r="AG29" s="15">
        <v>6</v>
      </c>
      <c r="AH29" s="15">
        <v>67.133769294277499</v>
      </c>
      <c r="AI29" s="15">
        <v>41.374822553480129</v>
      </c>
      <c r="AJ29" s="15">
        <v>85.532289594951521</v>
      </c>
      <c r="AK29" s="15">
        <v>8</v>
      </c>
      <c r="AL29" s="15">
        <v>23.523708999992504</v>
      </c>
      <c r="AM29" s="15">
        <v>13.950172341548281</v>
      </c>
      <c r="AN29" s="15">
        <v>36.853443152221473</v>
      </c>
      <c r="AO29" s="15">
        <v>90</v>
      </c>
      <c r="AP29" s="15">
        <v>29.470528325304741</v>
      </c>
      <c r="AQ29" s="15">
        <v>22.104742156119674</v>
      </c>
      <c r="AR29" s="15">
        <v>38.090541856189667</v>
      </c>
      <c r="AS29" s="15">
        <v>118</v>
      </c>
      <c r="AT29" s="15" t="s">
        <v>89</v>
      </c>
      <c r="AU29" s="15" t="s">
        <v>90</v>
      </c>
      <c r="AV29" s="15" t="s">
        <v>90</v>
      </c>
      <c r="AW29" s="15">
        <v>56</v>
      </c>
      <c r="AX29" s="15">
        <v>12.092511036257452</v>
      </c>
      <c r="AY29" s="15">
        <v>9.8400713692964867</v>
      </c>
      <c r="AZ29" s="15">
        <v>14.776045746810221</v>
      </c>
      <c r="BA29" s="15">
        <v>1030</v>
      </c>
      <c r="BB29" s="15">
        <v>7.3411095525148076</v>
      </c>
      <c r="BC29" s="15">
        <v>2.0704299598067202</v>
      </c>
      <c r="BD29" s="15">
        <v>22.892740762039157</v>
      </c>
      <c r="BE29" s="15">
        <v>26</v>
      </c>
      <c r="BF29" s="15">
        <v>14.312775592934754</v>
      </c>
      <c r="BG29" s="15">
        <v>12.441470111112048</v>
      </c>
      <c r="BH29" s="15">
        <v>16.41278212880998</v>
      </c>
      <c r="BI29" s="15">
        <v>1328</v>
      </c>
      <c r="BJ29" s="15">
        <v>28.70626822874241</v>
      </c>
      <c r="BK29" s="15">
        <v>8.8702985483110144</v>
      </c>
      <c r="BL29" s="15">
        <v>62.485090049810474</v>
      </c>
      <c r="BM29" s="15">
        <v>14</v>
      </c>
    </row>
    <row r="30" spans="1:65" x14ac:dyDescent="0.25">
      <c r="A30" s="15" t="s">
        <v>119</v>
      </c>
      <c r="B30" s="15">
        <v>100</v>
      </c>
      <c r="C30" s="15">
        <v>100</v>
      </c>
      <c r="D30" s="15">
        <v>100</v>
      </c>
      <c r="E30" s="15">
        <v>2</v>
      </c>
      <c r="F30" s="15">
        <v>87.614497575702657</v>
      </c>
      <c r="G30" s="15">
        <v>63.110993815063466</v>
      </c>
      <c r="H30" s="15">
        <v>96.694146852519069</v>
      </c>
      <c r="I30" s="15">
        <v>8</v>
      </c>
      <c r="J30" s="15">
        <v>22.123651315714078</v>
      </c>
      <c r="K30" s="15">
        <v>4.4101963337730217</v>
      </c>
      <c r="L30" s="15">
        <v>63.62666799374994</v>
      </c>
      <c r="M30" s="15">
        <v>12</v>
      </c>
      <c r="N30" s="15" t="s">
        <v>89</v>
      </c>
      <c r="O30" s="15" t="s">
        <v>90</v>
      </c>
      <c r="P30" s="15" t="s">
        <v>90</v>
      </c>
      <c r="Q30" s="15">
        <v>12</v>
      </c>
      <c r="R30" s="15">
        <v>65.961291668435322</v>
      </c>
      <c r="S30" s="15">
        <v>57.311688480210918</v>
      </c>
      <c r="T30" s="15">
        <v>73.663662714322754</v>
      </c>
      <c r="U30" s="15">
        <v>327</v>
      </c>
      <c r="V30" s="15">
        <v>22.505082082947272</v>
      </c>
      <c r="W30" s="15">
        <v>9.9840745433124987</v>
      </c>
      <c r="X30" s="15">
        <v>43.193834960306447</v>
      </c>
      <c r="Y30" s="15">
        <v>27</v>
      </c>
      <c r="Z30" s="15">
        <v>57.359470191068638</v>
      </c>
      <c r="AA30" s="15">
        <v>49.849939968528773</v>
      </c>
      <c r="AB30" s="15">
        <v>64.544303408023794</v>
      </c>
      <c r="AC30" s="15">
        <v>388</v>
      </c>
      <c r="AD30" s="15">
        <v>79.549815029562893</v>
      </c>
      <c r="AE30" s="15">
        <v>29.448143885590888</v>
      </c>
      <c r="AF30" s="15">
        <v>97.315594888462456</v>
      </c>
      <c r="AG30" s="15">
        <v>6</v>
      </c>
      <c r="AH30" s="15">
        <v>94.965270919753436</v>
      </c>
      <c r="AI30" s="15">
        <v>73.859314303083849</v>
      </c>
      <c r="AJ30" s="15">
        <v>99.212092031921912</v>
      </c>
      <c r="AK30" s="15">
        <v>8</v>
      </c>
      <c r="AL30" s="15">
        <v>52.921114082713864</v>
      </c>
      <c r="AM30" s="15">
        <v>38.889134450648513</v>
      </c>
      <c r="AN30" s="15">
        <v>66.506099919847244</v>
      </c>
      <c r="AO30" s="15">
        <v>90</v>
      </c>
      <c r="AP30" s="15">
        <v>52.688931385279858</v>
      </c>
      <c r="AQ30" s="15">
        <v>40.914266713958355</v>
      </c>
      <c r="AR30" s="15">
        <v>64.171900173265385</v>
      </c>
      <c r="AS30" s="15">
        <v>118</v>
      </c>
      <c r="AT30" s="15" t="s">
        <v>89</v>
      </c>
      <c r="AU30" s="15" t="s">
        <v>90</v>
      </c>
      <c r="AV30" s="15" t="s">
        <v>90</v>
      </c>
      <c r="AW30" s="15">
        <v>56</v>
      </c>
      <c r="AX30" s="15">
        <v>61.851613769410505</v>
      </c>
      <c r="AY30" s="15">
        <v>49.717125933268832</v>
      </c>
      <c r="AZ30" s="15">
        <v>72.667634657234757</v>
      </c>
      <c r="BA30" s="15">
        <v>1030</v>
      </c>
      <c r="BB30" s="15">
        <v>26.304381221859931</v>
      </c>
      <c r="BC30" s="15">
        <v>8.9751399861503636</v>
      </c>
      <c r="BD30" s="15">
        <v>56.37163136656995</v>
      </c>
      <c r="BE30" s="15">
        <v>26</v>
      </c>
      <c r="BF30" s="15">
        <v>56.899250840204552</v>
      </c>
      <c r="BG30" s="15">
        <v>47.425839295795811</v>
      </c>
      <c r="BH30" s="15">
        <v>65.893259891568576</v>
      </c>
      <c r="BI30" s="15">
        <v>1328</v>
      </c>
      <c r="BJ30" s="15">
        <v>62.965943648006061</v>
      </c>
      <c r="BK30" s="15">
        <v>26.34636308960404</v>
      </c>
      <c r="BL30" s="15">
        <v>88.988386896489473</v>
      </c>
      <c r="BM30" s="15">
        <v>14</v>
      </c>
    </row>
    <row r="31" spans="1:65" x14ac:dyDescent="0.25">
      <c r="A31" s="15" t="s">
        <v>120</v>
      </c>
      <c r="B31" s="15">
        <v>47.24755078395129</v>
      </c>
      <c r="C31" s="15">
        <v>5.5893781816763788</v>
      </c>
      <c r="D31" s="15">
        <v>93.127021203507326</v>
      </c>
      <c r="E31" s="15">
        <v>2</v>
      </c>
      <c r="F31" s="15">
        <v>79.722656678618662</v>
      </c>
      <c r="G31" s="15">
        <v>41.915710453606152</v>
      </c>
      <c r="H31" s="15">
        <v>95.539733986916602</v>
      </c>
      <c r="I31" s="15">
        <v>8</v>
      </c>
      <c r="J31" s="15">
        <v>72.332944708512315</v>
      </c>
      <c r="K31" s="15">
        <v>60.60256763069961</v>
      </c>
      <c r="L31" s="15">
        <v>81.629401588374122</v>
      </c>
      <c r="M31" s="15">
        <v>12</v>
      </c>
      <c r="N31" s="15" t="s">
        <v>89</v>
      </c>
      <c r="O31" s="15" t="s">
        <v>90</v>
      </c>
      <c r="P31" s="15" t="s">
        <v>90</v>
      </c>
      <c r="Q31" s="15">
        <v>12</v>
      </c>
      <c r="R31" s="15">
        <v>24.13898560552915</v>
      </c>
      <c r="S31" s="15">
        <v>17.53691862070114</v>
      </c>
      <c r="T31" s="15">
        <v>32.254356652475479</v>
      </c>
      <c r="U31" s="15">
        <v>327</v>
      </c>
      <c r="V31" s="15">
        <v>5.531165259419538</v>
      </c>
      <c r="W31" s="15">
        <v>1.5367431975941095</v>
      </c>
      <c r="X31" s="15">
        <v>18.00919156800266</v>
      </c>
      <c r="Y31" s="15">
        <v>27</v>
      </c>
      <c r="Z31" s="15">
        <v>23.666138941424546</v>
      </c>
      <c r="AA31" s="15">
        <v>18.311075036801121</v>
      </c>
      <c r="AB31" s="15">
        <v>30.011919877544379</v>
      </c>
      <c r="AC31" s="15">
        <v>388</v>
      </c>
      <c r="AD31" s="15">
        <v>46.963136560428275</v>
      </c>
      <c r="AE31" s="15">
        <v>19.80285515430878</v>
      </c>
      <c r="AF31" s="15">
        <v>76.049828899697701</v>
      </c>
      <c r="AG31" s="15">
        <v>6</v>
      </c>
      <c r="AH31" s="15">
        <v>44.012332900811245</v>
      </c>
      <c r="AI31" s="15">
        <v>9.19647061504946</v>
      </c>
      <c r="AJ31" s="15">
        <v>85.918717570216046</v>
      </c>
      <c r="AK31" s="15">
        <v>8</v>
      </c>
      <c r="AL31" s="15">
        <v>34.208009049049977</v>
      </c>
      <c r="AM31" s="15">
        <v>23.432306016609633</v>
      </c>
      <c r="AN31" s="15">
        <v>46.903541221783364</v>
      </c>
      <c r="AO31" s="15">
        <v>90</v>
      </c>
      <c r="AP31" s="15">
        <v>60.097243419233983</v>
      </c>
      <c r="AQ31" s="15">
        <v>47.375514887888279</v>
      </c>
      <c r="AR31" s="15">
        <v>71.587943771210504</v>
      </c>
      <c r="AS31" s="15">
        <v>118</v>
      </c>
      <c r="AT31" s="15" t="s">
        <v>89</v>
      </c>
      <c r="AU31" s="15" t="s">
        <v>90</v>
      </c>
      <c r="AV31" s="15" t="s">
        <v>90</v>
      </c>
      <c r="AW31" s="15">
        <v>56</v>
      </c>
      <c r="AX31" s="15">
        <v>29.194585019952012</v>
      </c>
      <c r="AY31" s="15">
        <v>24.014955707551909</v>
      </c>
      <c r="AZ31" s="15">
        <v>34.977128030316699</v>
      </c>
      <c r="BA31" s="15">
        <v>1030</v>
      </c>
      <c r="BB31" s="15">
        <v>19.689609166776741</v>
      </c>
      <c r="BC31" s="15">
        <v>7.6885652627659509</v>
      </c>
      <c r="BD31" s="15">
        <v>41.916986279544616</v>
      </c>
      <c r="BE31" s="15">
        <v>26</v>
      </c>
      <c r="BF31" s="15">
        <v>30.803470605918399</v>
      </c>
      <c r="BG31" s="15">
        <v>26.419707097700453</v>
      </c>
      <c r="BH31" s="15">
        <v>35.563058746408657</v>
      </c>
      <c r="BI31" s="15">
        <v>1328</v>
      </c>
      <c r="BJ31" s="15">
        <v>47.01509909124281</v>
      </c>
      <c r="BK31" s="15">
        <v>22.54561645270255</v>
      </c>
      <c r="BL31" s="15">
        <v>73.008860299155941</v>
      </c>
      <c r="BM31" s="15">
        <v>14</v>
      </c>
    </row>
    <row r="32" spans="1:65" x14ac:dyDescent="0.25">
      <c r="A32" s="15" t="s">
        <v>121</v>
      </c>
      <c r="B32" s="15">
        <v>52.752449216048703</v>
      </c>
      <c r="C32" s="15">
        <v>6.8729787964926681</v>
      </c>
      <c r="D32" s="15">
        <v>94.410621818323619</v>
      </c>
      <c r="E32" s="15">
        <v>2</v>
      </c>
      <c r="F32" s="15">
        <v>75.2289951514053</v>
      </c>
      <c r="G32" s="15">
        <v>36.766012138222095</v>
      </c>
      <c r="H32" s="15">
        <v>94.06988269894299</v>
      </c>
      <c r="I32" s="15">
        <v>8</v>
      </c>
      <c r="J32" s="15">
        <v>60.131696083713457</v>
      </c>
      <c r="K32" s="15">
        <v>44.03927417150004</v>
      </c>
      <c r="L32" s="15">
        <v>74.297312706268428</v>
      </c>
      <c r="M32" s="15">
        <v>12</v>
      </c>
      <c r="N32" s="15" t="s">
        <v>89</v>
      </c>
      <c r="O32" s="15" t="s">
        <v>90</v>
      </c>
      <c r="P32" s="15" t="s">
        <v>90</v>
      </c>
      <c r="Q32" s="15">
        <v>12</v>
      </c>
      <c r="R32" s="15">
        <v>14.06658748209772</v>
      </c>
      <c r="S32" s="15">
        <v>10.792854780566282</v>
      </c>
      <c r="T32" s="15">
        <v>18.131492918520735</v>
      </c>
      <c r="U32" s="15">
        <v>327</v>
      </c>
      <c r="V32" s="15">
        <v>4.4622137750718229</v>
      </c>
      <c r="W32" s="15">
        <v>1.0438119782500193</v>
      </c>
      <c r="X32" s="15">
        <v>17.136899762690394</v>
      </c>
      <c r="Y32" s="15">
        <v>27</v>
      </c>
      <c r="Z32" s="15">
        <v>15.015953133873875</v>
      </c>
      <c r="AA32" s="15">
        <v>11.805082421310971</v>
      </c>
      <c r="AB32" s="15">
        <v>18.912870682057363</v>
      </c>
      <c r="AC32" s="15">
        <v>388</v>
      </c>
      <c r="AD32" s="15">
        <v>54.281070972998165</v>
      </c>
      <c r="AE32" s="15">
        <v>14.303239949177954</v>
      </c>
      <c r="AF32" s="15">
        <v>89.413151344816725</v>
      </c>
      <c r="AG32" s="15">
        <v>6</v>
      </c>
      <c r="AH32" s="15">
        <v>67.133769294277499</v>
      </c>
      <c r="AI32" s="15">
        <v>41.374822553480129</v>
      </c>
      <c r="AJ32" s="15">
        <v>85.532289594951521</v>
      </c>
      <c r="AK32" s="15">
        <v>8</v>
      </c>
      <c r="AL32" s="15">
        <v>23.523708999992504</v>
      </c>
      <c r="AM32" s="15">
        <v>13.950172341548281</v>
      </c>
      <c r="AN32" s="15">
        <v>36.853443152221473</v>
      </c>
      <c r="AO32" s="15">
        <v>90</v>
      </c>
      <c r="AP32" s="15">
        <v>29.470528325304741</v>
      </c>
      <c r="AQ32" s="15">
        <v>22.104742156119674</v>
      </c>
      <c r="AR32" s="15">
        <v>38.090541856189667</v>
      </c>
      <c r="AS32" s="15">
        <v>118</v>
      </c>
      <c r="AT32" s="15" t="s">
        <v>89</v>
      </c>
      <c r="AU32" s="15" t="s">
        <v>90</v>
      </c>
      <c r="AV32" s="15" t="s">
        <v>90</v>
      </c>
      <c r="AW32" s="15">
        <v>56</v>
      </c>
      <c r="AX32" s="15">
        <v>12.776859401156306</v>
      </c>
      <c r="AY32" s="15">
        <v>10.317561878459705</v>
      </c>
      <c r="AZ32" s="15">
        <v>15.719606501744806</v>
      </c>
      <c r="BA32" s="15">
        <v>1030</v>
      </c>
      <c r="BB32" s="15">
        <v>7.3411095525148076</v>
      </c>
      <c r="BC32" s="15">
        <v>2.0704299598067202</v>
      </c>
      <c r="BD32" s="15">
        <v>22.892740762039157</v>
      </c>
      <c r="BE32" s="15">
        <v>26</v>
      </c>
      <c r="BF32" s="15">
        <v>14.829319369436551</v>
      </c>
      <c r="BG32" s="15">
        <v>12.769931775567272</v>
      </c>
      <c r="BH32" s="15">
        <v>17.155504489120144</v>
      </c>
      <c r="BI32" s="15">
        <v>1328</v>
      </c>
      <c r="BJ32" s="15">
        <v>28.70626822874241</v>
      </c>
      <c r="BK32" s="15">
        <v>8.8702985483110144</v>
      </c>
      <c r="BL32" s="15">
        <v>62.485090049810474</v>
      </c>
      <c r="BM32" s="15">
        <v>14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517E-1A8E-49C5-AEB1-34113A93B05C}">
  <dimension ref="A1:CT32"/>
  <sheetViews>
    <sheetView tabSelected="1" workbookViewId="0">
      <selection activeCell="V23" sqref="V23"/>
    </sheetView>
  </sheetViews>
  <sheetFormatPr defaultColWidth="9.140625" defaultRowHeight="15" x14ac:dyDescent="0.25"/>
  <cols>
    <col min="1" max="16384" width="9.140625" style="15"/>
  </cols>
  <sheetData>
    <row r="1" spans="1:98" customFormat="1" x14ac:dyDescent="0.25">
      <c r="A1" s="130" t="s">
        <v>129</v>
      </c>
      <c r="B1" s="130" t="s">
        <v>21</v>
      </c>
      <c r="C1" s="130" t="s">
        <v>98</v>
      </c>
      <c r="D1" s="130" t="s">
        <v>99</v>
      </c>
      <c r="F1" s="130" t="s">
        <v>21</v>
      </c>
      <c r="J1" s="130" t="s">
        <v>21</v>
      </c>
      <c r="N1" s="130" t="s">
        <v>21</v>
      </c>
      <c r="R1" s="130" t="s">
        <v>21</v>
      </c>
      <c r="V1" s="130" t="s">
        <v>21</v>
      </c>
      <c r="Z1" s="15" t="s">
        <v>21</v>
      </c>
      <c r="AD1" s="130" t="s">
        <v>21</v>
      </c>
      <c r="AH1" s="130" t="s">
        <v>22</v>
      </c>
      <c r="AL1" s="130" t="s">
        <v>22</v>
      </c>
      <c r="AP1" s="130" t="s">
        <v>22</v>
      </c>
      <c r="AT1" s="130" t="s">
        <v>22</v>
      </c>
      <c r="AX1" s="130" t="s">
        <v>22</v>
      </c>
      <c r="BB1" s="130" t="s">
        <v>22</v>
      </c>
      <c r="BF1" s="130" t="s">
        <v>22</v>
      </c>
      <c r="BJ1" s="130" t="s">
        <v>22</v>
      </c>
      <c r="BN1" t="s">
        <v>22</v>
      </c>
      <c r="BR1" t="s">
        <v>22</v>
      </c>
      <c r="BW1" s="15" t="s">
        <v>22</v>
      </c>
      <c r="CA1" s="15" t="s">
        <v>22</v>
      </c>
      <c r="CE1" s="15" t="s">
        <v>22</v>
      </c>
      <c r="CI1" s="15" t="s">
        <v>22</v>
      </c>
      <c r="CM1" t="s">
        <v>22</v>
      </c>
      <c r="CQ1" t="s">
        <v>22</v>
      </c>
    </row>
    <row r="2" spans="1:98" x14ac:dyDescent="0.25">
      <c r="B2" s="15" t="s">
        <v>74</v>
      </c>
      <c r="F2" s="15" t="s">
        <v>75</v>
      </c>
      <c r="J2" s="15" t="s">
        <v>76</v>
      </c>
      <c r="N2" s="15" t="s">
        <v>77</v>
      </c>
      <c r="R2" s="15" t="s">
        <v>100</v>
      </c>
      <c r="V2" s="15" t="s">
        <v>78</v>
      </c>
      <c r="Z2" s="15" t="s">
        <v>79</v>
      </c>
      <c r="AD2" s="15" t="s">
        <v>80</v>
      </c>
      <c r="AH2" s="15" t="s">
        <v>74</v>
      </c>
      <c r="AL2" s="15" t="s">
        <v>75</v>
      </c>
      <c r="AP2" s="15" t="s">
        <v>76</v>
      </c>
      <c r="AT2" s="15" t="s">
        <v>77</v>
      </c>
      <c r="AX2" s="15" t="s">
        <v>100</v>
      </c>
      <c r="BB2" s="15" t="s">
        <v>78</v>
      </c>
      <c r="BF2" s="15" t="s">
        <v>79</v>
      </c>
      <c r="BJ2" s="15" t="s">
        <v>80</v>
      </c>
      <c r="BN2" s="15" t="s">
        <v>79</v>
      </c>
      <c r="BR2" s="15" t="s">
        <v>80</v>
      </c>
      <c r="BW2" s="15" t="s">
        <v>100</v>
      </c>
      <c r="CA2" s="15" t="s">
        <v>78</v>
      </c>
      <c r="CE2" s="15" t="s">
        <v>79</v>
      </c>
      <c r="CI2" s="15" t="s">
        <v>80</v>
      </c>
      <c r="CM2" s="15" t="s">
        <v>79</v>
      </c>
      <c r="CQ2" s="15" t="s">
        <v>80</v>
      </c>
    </row>
    <row r="3" spans="1:98" x14ac:dyDescent="0.25">
      <c r="A3" s="15" t="s">
        <v>81</v>
      </c>
      <c r="B3" s="15" t="s">
        <v>25</v>
      </c>
      <c r="C3" s="15" t="s">
        <v>82</v>
      </c>
      <c r="D3" s="15" t="s">
        <v>83</v>
      </c>
      <c r="E3" s="15" t="s">
        <v>17</v>
      </c>
    </row>
    <row r="4" spans="1:98" x14ac:dyDescent="0.25">
      <c r="A4" s="15" t="s">
        <v>84</v>
      </c>
      <c r="B4" s="15" t="s">
        <v>89</v>
      </c>
      <c r="C4" s="15" t="s">
        <v>90</v>
      </c>
      <c r="D4" s="15" t="s">
        <v>90</v>
      </c>
      <c r="E4" s="15">
        <v>0</v>
      </c>
      <c r="F4" s="15">
        <v>82.890019140341806</v>
      </c>
      <c r="G4" s="15">
        <v>66.777892617676201</v>
      </c>
      <c r="H4" s="15">
        <v>92.111173333267772</v>
      </c>
      <c r="I4" s="15">
        <v>12</v>
      </c>
      <c r="J4" s="15">
        <v>82.012086600007521</v>
      </c>
      <c r="K4" s="15">
        <v>50.992175923789318</v>
      </c>
      <c r="L4" s="15">
        <v>95.233143305840656</v>
      </c>
      <c r="M4" s="15">
        <v>61</v>
      </c>
      <c r="N4" s="15" t="s">
        <v>89</v>
      </c>
      <c r="O4" s="15" t="s">
        <v>90</v>
      </c>
      <c r="P4" s="15" t="s">
        <v>90</v>
      </c>
      <c r="Q4" s="15">
        <v>15</v>
      </c>
      <c r="R4" s="15">
        <v>97.208657369370528</v>
      </c>
      <c r="S4" s="15">
        <v>89.56968818319352</v>
      </c>
      <c r="T4" s="15">
        <v>99.296901977500994</v>
      </c>
      <c r="U4" s="15">
        <v>83</v>
      </c>
      <c r="V4" s="15">
        <v>100</v>
      </c>
      <c r="W4" s="15">
        <v>100</v>
      </c>
      <c r="X4" s="15">
        <v>100</v>
      </c>
      <c r="Y4" s="15">
        <v>4</v>
      </c>
      <c r="Z4" s="15">
        <v>89.913142160389981</v>
      </c>
      <c r="AA4" s="15">
        <v>76.366660730800746</v>
      </c>
      <c r="AB4" s="15">
        <v>96.092200266238336</v>
      </c>
      <c r="AC4" s="15">
        <v>175</v>
      </c>
      <c r="AD4" s="15" t="s">
        <v>89</v>
      </c>
      <c r="AE4" s="15" t="s">
        <v>90</v>
      </c>
      <c r="AF4" s="15" t="s">
        <v>90</v>
      </c>
      <c r="AG4" s="15">
        <v>0</v>
      </c>
      <c r="AH4" s="15">
        <v>100</v>
      </c>
      <c r="AI4" s="15">
        <v>100</v>
      </c>
      <c r="AJ4" s="15">
        <v>100</v>
      </c>
      <c r="AK4" s="15">
        <v>3</v>
      </c>
      <c r="AL4" s="15">
        <v>86.748258701460273</v>
      </c>
      <c r="AM4" s="15">
        <v>76.43214861998419</v>
      </c>
      <c r="AN4" s="15">
        <v>92.9644606318694</v>
      </c>
      <c r="AO4" s="15">
        <v>68</v>
      </c>
      <c r="AP4" s="15">
        <v>93.298970862756363</v>
      </c>
      <c r="AQ4" s="15">
        <v>87.333023127966712</v>
      </c>
      <c r="AR4" s="15">
        <v>96.565551200592466</v>
      </c>
      <c r="AS4" s="15">
        <v>276</v>
      </c>
      <c r="AT4" s="15" t="s">
        <v>89</v>
      </c>
      <c r="AU4" s="15" t="s">
        <v>90</v>
      </c>
      <c r="AV4" s="15" t="s">
        <v>90</v>
      </c>
      <c r="AW4" s="15">
        <v>54</v>
      </c>
      <c r="AX4" s="15">
        <v>96.177333987205969</v>
      </c>
      <c r="AY4" s="15">
        <v>89.10758072625876</v>
      </c>
      <c r="AZ4" s="15">
        <v>98.724146143154996</v>
      </c>
      <c r="BA4" s="15">
        <v>417</v>
      </c>
      <c r="BB4" s="15">
        <v>84.430160872897503</v>
      </c>
      <c r="BC4" s="15">
        <v>76.057449605831906</v>
      </c>
      <c r="BD4" s="15">
        <v>90.250264202082647</v>
      </c>
      <c r="BE4" s="15">
        <v>55</v>
      </c>
      <c r="BF4" s="15">
        <v>87.926858094301025</v>
      </c>
      <c r="BG4" s="15">
        <v>84.987188330567037</v>
      </c>
      <c r="BH4" s="15">
        <v>90.356226303028436</v>
      </c>
      <c r="BI4" s="15">
        <v>873</v>
      </c>
      <c r="BJ4" s="15">
        <v>100</v>
      </c>
      <c r="BK4" s="15">
        <v>100</v>
      </c>
      <c r="BL4" s="15">
        <v>100</v>
      </c>
      <c r="BM4" s="15">
        <v>3</v>
      </c>
      <c r="BN4" s="15">
        <v>87.926858094301025</v>
      </c>
      <c r="BO4" s="15">
        <v>84.987188330567037</v>
      </c>
      <c r="BP4" s="15">
        <v>90.356226303028436</v>
      </c>
      <c r="BQ4" s="15">
        <v>873</v>
      </c>
      <c r="BR4" s="15">
        <v>100</v>
      </c>
      <c r="BS4" s="15">
        <v>100</v>
      </c>
      <c r="BT4" s="15">
        <v>100</v>
      </c>
      <c r="BU4" s="15">
        <v>3</v>
      </c>
      <c r="BV4" s="15">
        <v>54</v>
      </c>
      <c r="BW4" s="15">
        <v>96.177333987205969</v>
      </c>
      <c r="BX4" s="15">
        <v>89.10758072625876</v>
      </c>
      <c r="BY4" s="15">
        <v>98.724146143154996</v>
      </c>
      <c r="BZ4" s="15">
        <v>417</v>
      </c>
      <c r="CA4" s="15">
        <v>84.430160872897503</v>
      </c>
      <c r="CB4" s="15">
        <v>76.057449605831906</v>
      </c>
      <c r="CC4" s="15">
        <v>90.250264202082647</v>
      </c>
      <c r="CD4" s="15">
        <v>55</v>
      </c>
      <c r="CE4" s="15">
        <v>87.926858094301025</v>
      </c>
      <c r="CF4" s="15">
        <v>84.987188330567037</v>
      </c>
      <c r="CG4" s="15">
        <v>90.356226303028436</v>
      </c>
      <c r="CH4" s="15">
        <v>873</v>
      </c>
      <c r="CI4" s="15">
        <v>100</v>
      </c>
      <c r="CJ4" s="15">
        <v>100</v>
      </c>
      <c r="CK4" s="15">
        <v>100</v>
      </c>
      <c r="CL4" s="15">
        <v>3</v>
      </c>
      <c r="CM4" s="15">
        <v>87.926858094301025</v>
      </c>
      <c r="CN4" s="15">
        <v>84.987188330567037</v>
      </c>
      <c r="CO4" s="15">
        <v>90.356226303028436</v>
      </c>
      <c r="CP4" s="15">
        <v>873</v>
      </c>
      <c r="CQ4" s="15">
        <v>100</v>
      </c>
      <c r="CR4" s="15">
        <v>100</v>
      </c>
      <c r="CS4" s="15">
        <v>100</v>
      </c>
      <c r="CT4" s="15">
        <v>3</v>
      </c>
    </row>
    <row r="5" spans="1:98" x14ac:dyDescent="0.25">
      <c r="A5" s="15" t="s">
        <v>85</v>
      </c>
      <c r="B5" s="15" t="s">
        <v>89</v>
      </c>
      <c r="C5" s="15" t="s">
        <v>90</v>
      </c>
      <c r="D5" s="15" t="s">
        <v>90</v>
      </c>
      <c r="E5" s="15">
        <v>0</v>
      </c>
      <c r="F5" s="15">
        <v>42.728452726774563</v>
      </c>
      <c r="G5" s="15">
        <v>18.864440991496309</v>
      </c>
      <c r="H5" s="15">
        <v>70.53622351562818</v>
      </c>
      <c r="I5" s="15">
        <v>12</v>
      </c>
      <c r="J5" s="15">
        <v>82.012086600007521</v>
      </c>
      <c r="K5" s="15">
        <v>50.992175923789318</v>
      </c>
      <c r="L5" s="15">
        <v>95.233143305840656</v>
      </c>
      <c r="M5" s="15">
        <v>61</v>
      </c>
      <c r="N5" s="15" t="s">
        <v>89</v>
      </c>
      <c r="O5" s="15" t="s">
        <v>90</v>
      </c>
      <c r="P5" s="15" t="s">
        <v>90</v>
      </c>
      <c r="Q5" s="15">
        <v>15</v>
      </c>
      <c r="R5" s="15">
        <v>97.208657369370528</v>
      </c>
      <c r="S5" s="15">
        <v>89.56968818319352</v>
      </c>
      <c r="T5" s="15">
        <v>99.296901977500994</v>
      </c>
      <c r="U5" s="15">
        <v>83</v>
      </c>
      <c r="V5" s="15">
        <v>100</v>
      </c>
      <c r="W5" s="15">
        <v>100</v>
      </c>
      <c r="X5" s="15">
        <v>100</v>
      </c>
      <c r="Y5" s="15">
        <v>4</v>
      </c>
      <c r="Z5" s="15">
        <v>86.748153215814483</v>
      </c>
      <c r="AA5" s="15">
        <v>71.551335685474697</v>
      </c>
      <c r="AB5" s="15">
        <v>94.456065961758668</v>
      </c>
      <c r="AC5" s="15">
        <v>175</v>
      </c>
      <c r="AD5" s="15" t="s">
        <v>89</v>
      </c>
      <c r="AE5" s="15" t="s">
        <v>90</v>
      </c>
      <c r="AF5" s="15" t="s">
        <v>90</v>
      </c>
      <c r="AG5" s="15">
        <v>0</v>
      </c>
      <c r="AH5" s="15">
        <v>85.723740520655866</v>
      </c>
      <c r="AI5" s="15">
        <v>36.754932238394915</v>
      </c>
      <c r="AJ5" s="15">
        <v>98.413750900467022</v>
      </c>
      <c r="AK5" s="15">
        <v>3</v>
      </c>
      <c r="AL5" s="15">
        <v>65.818127454705049</v>
      </c>
      <c r="AM5" s="15">
        <v>47.407569421546533</v>
      </c>
      <c r="AN5" s="15">
        <v>80.44259694310945</v>
      </c>
      <c r="AO5" s="15">
        <v>68</v>
      </c>
      <c r="AP5" s="15">
        <v>93.298970862756363</v>
      </c>
      <c r="AQ5" s="15">
        <v>87.333023127966712</v>
      </c>
      <c r="AR5" s="15">
        <v>96.565551200592466</v>
      </c>
      <c r="AS5" s="15">
        <v>276</v>
      </c>
      <c r="AT5" s="15" t="s">
        <v>89</v>
      </c>
      <c r="AU5" s="15" t="s">
        <v>90</v>
      </c>
      <c r="AV5" s="15" t="s">
        <v>90</v>
      </c>
      <c r="AW5" s="15">
        <v>54</v>
      </c>
      <c r="AX5" s="15">
        <v>95.066504660575674</v>
      </c>
      <c r="AY5" s="15">
        <v>88.525117658595519</v>
      </c>
      <c r="AZ5" s="15">
        <v>97.964636442269608</v>
      </c>
      <c r="BA5" s="15">
        <v>417</v>
      </c>
      <c r="BB5" s="15">
        <v>76.982096938453907</v>
      </c>
      <c r="BC5" s="15">
        <v>65.224790579223907</v>
      </c>
      <c r="BD5" s="15">
        <v>85.639513001033279</v>
      </c>
      <c r="BE5" s="15">
        <v>55</v>
      </c>
      <c r="BF5" s="15">
        <v>85.243358536119047</v>
      </c>
      <c r="BG5" s="15">
        <v>82.073181811414258</v>
      </c>
      <c r="BH5" s="15">
        <v>87.935331139546491</v>
      </c>
      <c r="BI5" s="15">
        <v>873</v>
      </c>
      <c r="BJ5" s="15">
        <v>100</v>
      </c>
      <c r="BK5" s="15">
        <v>100</v>
      </c>
      <c r="BL5" s="15">
        <v>100</v>
      </c>
      <c r="BM5" s="15">
        <v>3</v>
      </c>
      <c r="BN5" s="15">
        <v>85.243358536119047</v>
      </c>
      <c r="BO5" s="15">
        <v>82.073181811414258</v>
      </c>
      <c r="BP5" s="15">
        <v>87.935331139546491</v>
      </c>
      <c r="BQ5" s="15">
        <v>873</v>
      </c>
      <c r="BR5" s="15">
        <v>100</v>
      </c>
      <c r="BS5" s="15">
        <v>100</v>
      </c>
      <c r="BT5" s="15">
        <v>100</v>
      </c>
      <c r="BU5" s="15">
        <v>3</v>
      </c>
      <c r="BV5" s="15">
        <v>54</v>
      </c>
      <c r="BW5" s="15">
        <v>95.066504660575674</v>
      </c>
      <c r="BX5" s="15">
        <v>88.525117658595519</v>
      </c>
      <c r="BY5" s="15">
        <v>97.964636442269608</v>
      </c>
      <c r="BZ5" s="15">
        <v>417</v>
      </c>
      <c r="CA5" s="15">
        <v>76.982096938453907</v>
      </c>
      <c r="CB5" s="15">
        <v>65.224790579223907</v>
      </c>
      <c r="CC5" s="15">
        <v>85.639513001033279</v>
      </c>
      <c r="CD5" s="15">
        <v>55</v>
      </c>
      <c r="CE5" s="15">
        <v>85.243358536119047</v>
      </c>
      <c r="CF5" s="15">
        <v>82.073181811414258</v>
      </c>
      <c r="CG5" s="15">
        <v>87.935331139546491</v>
      </c>
      <c r="CH5" s="15">
        <v>873</v>
      </c>
      <c r="CI5" s="15">
        <v>100</v>
      </c>
      <c r="CJ5" s="15">
        <v>100</v>
      </c>
      <c r="CK5" s="15">
        <v>100</v>
      </c>
      <c r="CL5" s="15">
        <v>3</v>
      </c>
      <c r="CM5" s="15">
        <v>85.243358536119047</v>
      </c>
      <c r="CN5" s="15">
        <v>82.073181811414258</v>
      </c>
      <c r="CO5" s="15">
        <v>87.935331139546491</v>
      </c>
      <c r="CP5" s="15">
        <v>873</v>
      </c>
      <c r="CQ5" s="15">
        <v>100</v>
      </c>
      <c r="CR5" s="15">
        <v>100</v>
      </c>
      <c r="CS5" s="15">
        <v>100</v>
      </c>
      <c r="CT5" s="15">
        <v>3</v>
      </c>
    </row>
    <row r="6" spans="1:98" x14ac:dyDescent="0.25">
      <c r="A6" s="15" t="s">
        <v>86</v>
      </c>
      <c r="B6" s="15" t="s">
        <v>89</v>
      </c>
      <c r="C6" s="15" t="s">
        <v>90</v>
      </c>
      <c r="D6" s="15" t="s">
        <v>90</v>
      </c>
      <c r="E6" s="15">
        <v>0</v>
      </c>
      <c r="F6" s="15">
        <v>42.728452726774563</v>
      </c>
      <c r="G6" s="15">
        <v>18.864440991496309</v>
      </c>
      <c r="H6" s="15">
        <v>70.53622351562818</v>
      </c>
      <c r="I6" s="15">
        <v>12</v>
      </c>
      <c r="J6" s="15">
        <v>81.610934190352182</v>
      </c>
      <c r="K6" s="15">
        <v>50.863817841573642</v>
      </c>
      <c r="L6" s="15">
        <v>95.006735438692914</v>
      </c>
      <c r="M6" s="15">
        <v>61</v>
      </c>
      <c r="N6" s="15" t="s">
        <v>89</v>
      </c>
      <c r="O6" s="15" t="s">
        <v>90</v>
      </c>
      <c r="P6" s="15" t="s">
        <v>90</v>
      </c>
      <c r="Q6" s="15">
        <v>15</v>
      </c>
      <c r="R6" s="15">
        <v>97.208657369370528</v>
      </c>
      <c r="S6" s="15">
        <v>89.56968818319352</v>
      </c>
      <c r="T6" s="15">
        <v>99.296901977500994</v>
      </c>
      <c r="U6" s="15">
        <v>83</v>
      </c>
      <c r="V6" s="15">
        <v>100</v>
      </c>
      <c r="W6" s="15">
        <v>100</v>
      </c>
      <c r="X6" s="15">
        <v>100</v>
      </c>
      <c r="Y6" s="15">
        <v>4</v>
      </c>
      <c r="Z6" s="15">
        <v>86.649646883245737</v>
      </c>
      <c r="AA6" s="15">
        <v>71.378346044642839</v>
      </c>
      <c r="AB6" s="15">
        <v>94.410852336945695</v>
      </c>
      <c r="AC6" s="15">
        <v>175</v>
      </c>
      <c r="AD6" s="15" t="s">
        <v>89</v>
      </c>
      <c r="AE6" s="15" t="s">
        <v>90</v>
      </c>
      <c r="AF6" s="15" t="s">
        <v>90</v>
      </c>
      <c r="AG6" s="15">
        <v>0</v>
      </c>
      <c r="AH6" s="15">
        <v>85.723740520655866</v>
      </c>
      <c r="AI6" s="15">
        <v>36.754932238394915</v>
      </c>
      <c r="AJ6" s="15">
        <v>98.413750900467022</v>
      </c>
      <c r="AK6" s="15">
        <v>3</v>
      </c>
      <c r="AL6" s="15">
        <v>65.818127454705049</v>
      </c>
      <c r="AM6" s="15">
        <v>47.407569421546533</v>
      </c>
      <c r="AN6" s="15">
        <v>80.44259694310945</v>
      </c>
      <c r="AO6" s="15">
        <v>68</v>
      </c>
      <c r="AP6" s="15">
        <v>92.770134263228258</v>
      </c>
      <c r="AQ6" s="15">
        <v>86.457276421467412</v>
      </c>
      <c r="AR6" s="15">
        <v>96.267338598568401</v>
      </c>
      <c r="AS6" s="15">
        <v>276</v>
      </c>
      <c r="AT6" s="15" t="s">
        <v>89</v>
      </c>
      <c r="AU6" s="15" t="s">
        <v>90</v>
      </c>
      <c r="AV6" s="15" t="s">
        <v>90</v>
      </c>
      <c r="AW6" s="15">
        <v>54</v>
      </c>
      <c r="AX6" s="15">
        <v>95.066504660575674</v>
      </c>
      <c r="AY6" s="15">
        <v>88.525117658595519</v>
      </c>
      <c r="AZ6" s="15">
        <v>97.964636442269608</v>
      </c>
      <c r="BA6" s="15">
        <v>417</v>
      </c>
      <c r="BB6" s="15">
        <v>76.982096938453907</v>
      </c>
      <c r="BC6" s="15">
        <v>65.224790579223907</v>
      </c>
      <c r="BD6" s="15">
        <v>85.639513001033279</v>
      </c>
      <c r="BE6" s="15">
        <v>55</v>
      </c>
      <c r="BF6" s="15">
        <v>85.061585965737393</v>
      </c>
      <c r="BG6" s="15">
        <v>81.791870946673839</v>
      </c>
      <c r="BH6" s="15">
        <v>87.831497396996909</v>
      </c>
      <c r="BI6" s="15">
        <v>873</v>
      </c>
      <c r="BJ6" s="15">
        <v>100</v>
      </c>
      <c r="BK6" s="15">
        <v>100</v>
      </c>
      <c r="BL6" s="15">
        <v>100</v>
      </c>
      <c r="BM6" s="15">
        <v>3</v>
      </c>
      <c r="BN6" s="15">
        <v>85.061585965737393</v>
      </c>
      <c r="BO6" s="15">
        <v>81.791870946673839</v>
      </c>
      <c r="BP6" s="15">
        <v>87.831497396996909</v>
      </c>
      <c r="BQ6" s="15">
        <v>873</v>
      </c>
      <c r="BR6" s="15">
        <v>100</v>
      </c>
      <c r="BS6" s="15">
        <v>100</v>
      </c>
      <c r="BT6" s="15">
        <v>100</v>
      </c>
      <c r="BU6" s="15">
        <v>3</v>
      </c>
      <c r="BV6" s="15">
        <v>54</v>
      </c>
      <c r="BW6" s="15">
        <v>95.066504660575674</v>
      </c>
      <c r="BX6" s="15">
        <v>88.525117658595519</v>
      </c>
      <c r="BY6" s="15">
        <v>97.964636442269608</v>
      </c>
      <c r="BZ6" s="15">
        <v>417</v>
      </c>
      <c r="CA6" s="15">
        <v>76.982096938453907</v>
      </c>
      <c r="CB6" s="15">
        <v>65.224790579223907</v>
      </c>
      <c r="CC6" s="15">
        <v>85.639513001033279</v>
      </c>
      <c r="CD6" s="15">
        <v>55</v>
      </c>
      <c r="CE6" s="15">
        <v>85.061585965737393</v>
      </c>
      <c r="CF6" s="15">
        <v>81.791870946673839</v>
      </c>
      <c r="CG6" s="15">
        <v>87.831497396996909</v>
      </c>
      <c r="CH6" s="15">
        <v>873</v>
      </c>
      <c r="CI6" s="15">
        <v>100</v>
      </c>
      <c r="CJ6" s="15">
        <v>100</v>
      </c>
      <c r="CK6" s="15">
        <v>100</v>
      </c>
      <c r="CL6" s="15">
        <v>3</v>
      </c>
      <c r="CM6" s="15">
        <v>85.061585965737393</v>
      </c>
      <c r="CN6" s="15">
        <v>81.791870946673839</v>
      </c>
      <c r="CO6" s="15">
        <v>87.831497396996909</v>
      </c>
      <c r="CP6" s="15">
        <v>873</v>
      </c>
      <c r="CQ6" s="15">
        <v>100</v>
      </c>
      <c r="CR6" s="15">
        <v>100</v>
      </c>
      <c r="CS6" s="15">
        <v>100</v>
      </c>
      <c r="CT6" s="15">
        <v>3</v>
      </c>
    </row>
    <row r="7" spans="1:98" x14ac:dyDescent="0.25">
      <c r="A7" s="15" t="s">
        <v>101</v>
      </c>
      <c r="B7" s="15" t="s">
        <v>89</v>
      </c>
      <c r="C7" s="15" t="s">
        <v>90</v>
      </c>
      <c r="D7" s="15" t="s">
        <v>90</v>
      </c>
      <c r="E7" s="15">
        <v>0</v>
      </c>
      <c r="F7" s="15">
        <v>1.2499786529735319</v>
      </c>
      <c r="G7" s="15">
        <v>0.11486137680219478</v>
      </c>
      <c r="H7" s="15">
        <v>12.229438855402142</v>
      </c>
      <c r="I7" s="15">
        <v>12</v>
      </c>
      <c r="J7" s="15">
        <v>32.915596517815942</v>
      </c>
      <c r="K7" s="15">
        <v>18.802459263587547</v>
      </c>
      <c r="L7" s="15">
        <v>50.972060866191548</v>
      </c>
      <c r="M7" s="15">
        <v>61</v>
      </c>
      <c r="N7" s="15" t="s">
        <v>89</v>
      </c>
      <c r="O7" s="15" t="s">
        <v>90</v>
      </c>
      <c r="P7" s="15" t="s">
        <v>90</v>
      </c>
      <c r="Q7" s="15">
        <v>15</v>
      </c>
      <c r="R7" s="15">
        <v>9.4291748273176292</v>
      </c>
      <c r="S7" s="15">
        <v>4.0286130760751986</v>
      </c>
      <c r="T7" s="15">
        <v>20.521406121169164</v>
      </c>
      <c r="U7" s="15">
        <v>83</v>
      </c>
      <c r="V7" s="15" t="s">
        <v>89</v>
      </c>
      <c r="W7" s="15" t="s">
        <v>90</v>
      </c>
      <c r="X7" s="15" t="s">
        <v>90</v>
      </c>
      <c r="Y7" s="15">
        <v>4</v>
      </c>
      <c r="Z7" s="15">
        <v>13.984982038505988</v>
      </c>
      <c r="AA7" s="15">
        <v>8.6595177752608894</v>
      </c>
      <c r="AB7" s="15">
        <v>21.803733582759552</v>
      </c>
      <c r="AC7" s="15">
        <v>175</v>
      </c>
      <c r="AD7" s="15" t="s">
        <v>89</v>
      </c>
      <c r="AE7" s="15" t="s">
        <v>90</v>
      </c>
      <c r="AF7" s="15" t="s">
        <v>90</v>
      </c>
      <c r="AG7" s="15">
        <v>0</v>
      </c>
      <c r="AH7" s="15">
        <v>71.447481041311747</v>
      </c>
      <c r="AI7" s="15">
        <v>13.185204664229696</v>
      </c>
      <c r="AJ7" s="15">
        <v>97.631900817655676</v>
      </c>
      <c r="AK7" s="15">
        <v>3</v>
      </c>
      <c r="AL7" s="15">
        <v>13.570835843994697</v>
      </c>
      <c r="AM7" s="15">
        <v>6.1646590439349476</v>
      </c>
      <c r="AN7" s="15">
        <v>27.287283960507651</v>
      </c>
      <c r="AO7" s="15">
        <v>68</v>
      </c>
      <c r="AP7" s="15">
        <v>51.868266558071532</v>
      </c>
      <c r="AQ7" s="15">
        <v>44.23457212547742</v>
      </c>
      <c r="AR7" s="15">
        <v>59.415728426949386</v>
      </c>
      <c r="AS7" s="15">
        <v>276</v>
      </c>
      <c r="AT7" s="15" t="s">
        <v>89</v>
      </c>
      <c r="AU7" s="15" t="s">
        <v>90</v>
      </c>
      <c r="AV7" s="15" t="s">
        <v>90</v>
      </c>
      <c r="AW7" s="15">
        <v>54</v>
      </c>
      <c r="AX7" s="15">
        <v>7.6665819241808153</v>
      </c>
      <c r="AY7" s="15">
        <v>4.5392373271667168</v>
      </c>
      <c r="AZ7" s="15">
        <v>12.662730296914763</v>
      </c>
      <c r="BA7" s="15">
        <v>417</v>
      </c>
      <c r="BB7" s="15">
        <v>0.87915523297469389</v>
      </c>
      <c r="BC7" s="15">
        <v>0.11788770639813378</v>
      </c>
      <c r="BD7" s="15">
        <v>6.2488074468736041</v>
      </c>
      <c r="BE7" s="15">
        <v>55</v>
      </c>
      <c r="BF7" s="15">
        <v>22.268770143311308</v>
      </c>
      <c r="BG7" s="15">
        <v>14.856016018171198</v>
      </c>
      <c r="BH7" s="15">
        <v>31.990577610138065</v>
      </c>
      <c r="BI7" s="15">
        <v>873</v>
      </c>
      <c r="BJ7" s="15" t="s">
        <v>89</v>
      </c>
      <c r="BK7" s="15" t="s">
        <v>90</v>
      </c>
      <c r="BL7" s="15" t="s">
        <v>90</v>
      </c>
      <c r="BM7" s="15">
        <v>3</v>
      </c>
      <c r="BN7" s="15">
        <v>82.285046069178307</v>
      </c>
      <c r="BO7" s="15">
        <v>79.01485172274181</v>
      </c>
      <c r="BP7" s="15">
        <v>85.141463964121726</v>
      </c>
      <c r="BQ7" s="15">
        <v>873</v>
      </c>
      <c r="BR7" s="15">
        <v>84.713487366519928</v>
      </c>
      <c r="BS7" s="15">
        <v>32.778520374179386</v>
      </c>
      <c r="BT7" s="15">
        <v>98.437026968289146</v>
      </c>
      <c r="BU7" s="15">
        <v>3</v>
      </c>
      <c r="BV7" s="15">
        <v>54</v>
      </c>
      <c r="BW7" s="15">
        <v>7.6665819241808153</v>
      </c>
      <c r="BX7" s="15">
        <v>4.5392373271667168</v>
      </c>
      <c r="BY7" s="15">
        <v>12.662730296914763</v>
      </c>
      <c r="BZ7" s="15">
        <v>417</v>
      </c>
      <c r="CA7" s="15">
        <v>0.87915523297469389</v>
      </c>
      <c r="CB7" s="15">
        <v>0.11788770639813378</v>
      </c>
      <c r="CC7" s="15">
        <v>6.2488074468736041</v>
      </c>
      <c r="CD7" s="15">
        <v>55</v>
      </c>
      <c r="CE7" s="15">
        <v>22.268770143311308</v>
      </c>
      <c r="CF7" s="15">
        <v>14.856016018171198</v>
      </c>
      <c r="CG7" s="15">
        <v>31.990577610138065</v>
      </c>
      <c r="CH7" s="15">
        <v>873</v>
      </c>
      <c r="CI7" s="15" t="s">
        <v>89</v>
      </c>
      <c r="CJ7" s="15" t="s">
        <v>90</v>
      </c>
      <c r="CK7" s="15" t="s">
        <v>90</v>
      </c>
      <c r="CL7" s="15">
        <v>3</v>
      </c>
      <c r="CM7" s="15">
        <v>82.285046069178307</v>
      </c>
      <c r="CN7" s="15">
        <v>79.01485172274181</v>
      </c>
      <c r="CO7" s="15">
        <v>85.141463964121726</v>
      </c>
      <c r="CP7" s="15">
        <v>873</v>
      </c>
      <c r="CQ7" s="15">
        <v>84.713487366519928</v>
      </c>
      <c r="CR7" s="15">
        <v>32.778520374179386</v>
      </c>
      <c r="CS7" s="15">
        <v>98.437026968289146</v>
      </c>
      <c r="CT7" s="15">
        <v>3</v>
      </c>
    </row>
    <row r="8" spans="1:98" x14ac:dyDescent="0.25">
      <c r="A8" s="15" t="s">
        <v>102</v>
      </c>
      <c r="B8" s="15" t="s">
        <v>89</v>
      </c>
      <c r="C8" s="15" t="s">
        <v>90</v>
      </c>
      <c r="D8" s="15" t="s">
        <v>90</v>
      </c>
      <c r="E8" s="15">
        <v>0</v>
      </c>
      <c r="F8" s="15" t="s">
        <v>89</v>
      </c>
      <c r="G8" s="15" t="s">
        <v>90</v>
      </c>
      <c r="H8" s="15" t="s">
        <v>90</v>
      </c>
      <c r="I8" s="15">
        <v>12</v>
      </c>
      <c r="J8" s="15">
        <v>15.483501263458249</v>
      </c>
      <c r="K8" s="15">
        <v>9.3465692410752581</v>
      </c>
      <c r="L8" s="15">
        <v>24.558322867293906</v>
      </c>
      <c r="M8" s="15">
        <v>61</v>
      </c>
      <c r="N8" s="15" t="s">
        <v>89</v>
      </c>
      <c r="O8" s="15" t="s">
        <v>90</v>
      </c>
      <c r="P8" s="15" t="s">
        <v>90</v>
      </c>
      <c r="Q8" s="15">
        <v>15</v>
      </c>
      <c r="R8" s="15" t="s">
        <v>89</v>
      </c>
      <c r="S8" s="15" t="s">
        <v>90</v>
      </c>
      <c r="T8" s="15" t="s">
        <v>90</v>
      </c>
      <c r="U8" s="15">
        <v>83</v>
      </c>
      <c r="V8" s="15" t="s">
        <v>89</v>
      </c>
      <c r="W8" s="15" t="s">
        <v>90</v>
      </c>
      <c r="X8" s="15" t="s">
        <v>90</v>
      </c>
      <c r="Y8" s="15">
        <v>4</v>
      </c>
      <c r="Z8" s="15">
        <v>3.802103360409137</v>
      </c>
      <c r="AA8" s="15">
        <v>1.619268822171432</v>
      </c>
      <c r="AB8" s="15">
        <v>8.6682158812404548</v>
      </c>
      <c r="AC8" s="15">
        <v>175</v>
      </c>
      <c r="AD8" s="15" t="s">
        <v>89</v>
      </c>
      <c r="AE8" s="15" t="s">
        <v>90</v>
      </c>
      <c r="AF8" s="15" t="s">
        <v>90</v>
      </c>
      <c r="AG8" s="15">
        <v>0</v>
      </c>
      <c r="AH8" s="15" t="s">
        <v>89</v>
      </c>
      <c r="AI8" s="15" t="s">
        <v>90</v>
      </c>
      <c r="AJ8" s="15" t="s">
        <v>90</v>
      </c>
      <c r="AK8" s="15">
        <v>3</v>
      </c>
      <c r="AL8" s="15">
        <v>2.2552651544593094</v>
      </c>
      <c r="AM8" s="15">
        <v>0.30457035305666719</v>
      </c>
      <c r="AN8" s="15">
        <v>14.839937387661504</v>
      </c>
      <c r="AO8" s="15">
        <v>68</v>
      </c>
      <c r="AP8" s="15">
        <v>22.878000862139348</v>
      </c>
      <c r="AQ8" s="15">
        <v>17.279002836192706</v>
      </c>
      <c r="AR8" s="15">
        <v>29.641167045167517</v>
      </c>
      <c r="AS8" s="15">
        <v>276</v>
      </c>
      <c r="AT8" s="15" t="s">
        <v>89</v>
      </c>
      <c r="AU8" s="15" t="s">
        <v>90</v>
      </c>
      <c r="AV8" s="15" t="s">
        <v>90</v>
      </c>
      <c r="AW8" s="15">
        <v>54</v>
      </c>
      <c r="AX8" s="15">
        <v>1.5518978946098447</v>
      </c>
      <c r="AY8" s="15">
        <v>0.59942636034215013</v>
      </c>
      <c r="AZ8" s="15">
        <v>3.9575628165205128</v>
      </c>
      <c r="BA8" s="15">
        <v>417</v>
      </c>
      <c r="BB8" s="15" t="s">
        <v>89</v>
      </c>
      <c r="BC8" s="15" t="s">
        <v>90</v>
      </c>
      <c r="BD8" s="15" t="s">
        <v>90</v>
      </c>
      <c r="BE8" s="15">
        <v>55</v>
      </c>
      <c r="BF8" s="15">
        <v>8.6693177564279438</v>
      </c>
      <c r="BG8" s="15">
        <v>5.4197356776838452</v>
      </c>
      <c r="BH8" s="15">
        <v>13.587388316995188</v>
      </c>
      <c r="BI8" s="15">
        <v>873</v>
      </c>
      <c r="BJ8" s="15" t="s">
        <v>89</v>
      </c>
      <c r="BK8" s="15" t="s">
        <v>90</v>
      </c>
      <c r="BL8" s="15" t="s">
        <v>90</v>
      </c>
      <c r="BM8" s="15">
        <v>3</v>
      </c>
      <c r="BN8" s="15">
        <v>36.004265370666886</v>
      </c>
      <c r="BO8" s="15">
        <v>31.605092115993195</v>
      </c>
      <c r="BP8" s="15">
        <v>40.651818341717949</v>
      </c>
      <c r="BQ8" s="15">
        <v>873</v>
      </c>
      <c r="BR8" s="15" t="s">
        <v>89</v>
      </c>
      <c r="BS8" s="15" t="s">
        <v>90</v>
      </c>
      <c r="BT8" s="15" t="s">
        <v>90</v>
      </c>
      <c r="BU8" s="15">
        <v>3</v>
      </c>
      <c r="BV8" s="15">
        <v>54</v>
      </c>
      <c r="BW8" s="15">
        <v>1.5518978946098447</v>
      </c>
      <c r="BX8" s="15">
        <v>0.59942636034215013</v>
      </c>
      <c r="BY8" s="15">
        <v>3.9575628165205128</v>
      </c>
      <c r="BZ8" s="15">
        <v>417</v>
      </c>
      <c r="CA8" s="15" t="s">
        <v>89</v>
      </c>
      <c r="CB8" s="15" t="s">
        <v>90</v>
      </c>
      <c r="CC8" s="15" t="s">
        <v>90</v>
      </c>
      <c r="CD8" s="15">
        <v>55</v>
      </c>
      <c r="CE8" s="15">
        <v>8.6693177564279438</v>
      </c>
      <c r="CF8" s="15">
        <v>5.4197356776838452</v>
      </c>
      <c r="CG8" s="15">
        <v>13.587388316995188</v>
      </c>
      <c r="CH8" s="15">
        <v>873</v>
      </c>
      <c r="CI8" s="15" t="s">
        <v>89</v>
      </c>
      <c r="CJ8" s="15" t="s">
        <v>90</v>
      </c>
      <c r="CK8" s="15" t="s">
        <v>90</v>
      </c>
      <c r="CL8" s="15">
        <v>3</v>
      </c>
      <c r="CM8" s="15">
        <v>36.004265370666886</v>
      </c>
      <c r="CN8" s="15">
        <v>31.605092115993195</v>
      </c>
      <c r="CO8" s="15">
        <v>40.651818341717949</v>
      </c>
      <c r="CP8" s="15">
        <v>873</v>
      </c>
      <c r="CQ8" s="15" t="s">
        <v>89</v>
      </c>
      <c r="CR8" s="15" t="s">
        <v>90</v>
      </c>
      <c r="CS8" s="15" t="s">
        <v>90</v>
      </c>
      <c r="CT8" s="15">
        <v>3</v>
      </c>
    </row>
    <row r="9" spans="1:98" x14ac:dyDescent="0.25">
      <c r="A9" s="15" t="s">
        <v>103</v>
      </c>
      <c r="B9" s="15" t="s">
        <v>89</v>
      </c>
      <c r="C9" s="15" t="s">
        <v>90</v>
      </c>
      <c r="D9" s="15" t="s">
        <v>90</v>
      </c>
      <c r="E9" s="15">
        <v>0</v>
      </c>
      <c r="F9" s="15">
        <v>4.6916260412773276</v>
      </c>
      <c r="G9" s="15">
        <v>0.4917590707249001</v>
      </c>
      <c r="H9" s="15">
        <v>32.900912325258695</v>
      </c>
      <c r="I9" s="15">
        <v>12</v>
      </c>
      <c r="J9" s="15">
        <v>45.993294554141798</v>
      </c>
      <c r="K9" s="15">
        <v>25.38034078546475</v>
      </c>
      <c r="L9" s="15">
        <v>68.074636574582854</v>
      </c>
      <c r="M9" s="15">
        <v>61</v>
      </c>
      <c r="N9" s="15" t="s">
        <v>89</v>
      </c>
      <c r="O9" s="15" t="s">
        <v>90</v>
      </c>
      <c r="P9" s="15" t="s">
        <v>90</v>
      </c>
      <c r="Q9" s="15">
        <v>15</v>
      </c>
      <c r="R9" s="15">
        <v>22.016823590625645</v>
      </c>
      <c r="S9" s="15">
        <v>17.362796062990927</v>
      </c>
      <c r="T9" s="15">
        <v>27.503156103071024</v>
      </c>
      <c r="U9" s="15">
        <v>83</v>
      </c>
      <c r="V9" s="15" t="s">
        <v>89</v>
      </c>
      <c r="W9" s="15" t="s">
        <v>90</v>
      </c>
      <c r="X9" s="15" t="s">
        <v>90</v>
      </c>
      <c r="Y9" s="15">
        <v>4</v>
      </c>
      <c r="Z9" s="15">
        <v>25.215399912603914</v>
      </c>
      <c r="AA9" s="15">
        <v>18.636769459722235</v>
      </c>
      <c r="AB9" s="15">
        <v>33.169536037532659</v>
      </c>
      <c r="AC9" s="15">
        <v>175</v>
      </c>
      <c r="AD9" s="15" t="s">
        <v>89</v>
      </c>
      <c r="AE9" s="15" t="s">
        <v>90</v>
      </c>
      <c r="AF9" s="15" t="s">
        <v>90</v>
      </c>
      <c r="AG9" s="15">
        <v>0</v>
      </c>
      <c r="AH9" s="15" t="s">
        <v>89</v>
      </c>
      <c r="AI9" s="15" t="s">
        <v>90</v>
      </c>
      <c r="AJ9" s="15" t="s">
        <v>90</v>
      </c>
      <c r="AK9" s="15">
        <v>3</v>
      </c>
      <c r="AL9" s="15">
        <v>10.809433937336047</v>
      </c>
      <c r="AM9" s="15">
        <v>4.0757647493017855</v>
      </c>
      <c r="AN9" s="15">
        <v>25.688701380131086</v>
      </c>
      <c r="AO9" s="15">
        <v>68</v>
      </c>
      <c r="AP9" s="15">
        <v>61.267515352863242</v>
      </c>
      <c r="AQ9" s="15">
        <v>48.982987635761795</v>
      </c>
      <c r="AR9" s="15">
        <v>72.268679683330021</v>
      </c>
      <c r="AS9" s="15">
        <v>276</v>
      </c>
      <c r="AT9" s="15" t="s">
        <v>89</v>
      </c>
      <c r="AU9" s="15" t="s">
        <v>90</v>
      </c>
      <c r="AV9" s="15" t="s">
        <v>90</v>
      </c>
      <c r="AW9" s="15">
        <v>54</v>
      </c>
      <c r="AX9" s="15">
        <v>17.888093668552539</v>
      </c>
      <c r="AY9" s="15">
        <v>15.023039813005134</v>
      </c>
      <c r="AZ9" s="15">
        <v>21.163464144201281</v>
      </c>
      <c r="BA9" s="15">
        <v>417</v>
      </c>
      <c r="BB9" s="15">
        <v>1.3205416595680401</v>
      </c>
      <c r="BC9" s="15">
        <v>0.20580863601119981</v>
      </c>
      <c r="BD9" s="15">
        <v>7.9896719424680533</v>
      </c>
      <c r="BE9" s="15">
        <v>55</v>
      </c>
      <c r="BF9" s="15">
        <v>29.495327882471607</v>
      </c>
      <c r="BG9" s="15">
        <v>22.236067358498037</v>
      </c>
      <c r="BH9" s="15">
        <v>37.967401258543916</v>
      </c>
      <c r="BI9" s="15">
        <v>873</v>
      </c>
      <c r="BJ9" s="15">
        <v>38.138628588929336</v>
      </c>
      <c r="BK9" s="15">
        <v>4.6907938992685567</v>
      </c>
      <c r="BL9" s="15">
        <v>88.535902734978961</v>
      </c>
      <c r="BM9" s="15">
        <v>3</v>
      </c>
      <c r="BN9" s="15">
        <v>10.01625463959776</v>
      </c>
      <c r="BO9" s="15">
        <v>6.6012768476164174</v>
      </c>
      <c r="BP9" s="15">
        <v>14.915739892216608</v>
      </c>
      <c r="BQ9" s="15">
        <v>873</v>
      </c>
      <c r="BR9" s="15" t="s">
        <v>89</v>
      </c>
      <c r="BS9" s="15" t="s">
        <v>90</v>
      </c>
      <c r="BT9" s="15" t="s">
        <v>90</v>
      </c>
      <c r="BU9" s="15">
        <v>3</v>
      </c>
      <c r="BV9" s="15">
        <v>54</v>
      </c>
      <c r="BW9" s="15">
        <v>17.888093668552539</v>
      </c>
      <c r="BX9" s="15">
        <v>15.023039813005134</v>
      </c>
      <c r="BY9" s="15">
        <v>21.163464144201281</v>
      </c>
      <c r="BZ9" s="15">
        <v>417</v>
      </c>
      <c r="CA9" s="15">
        <v>1.3205416595680401</v>
      </c>
      <c r="CB9" s="15">
        <v>0.20580863601119981</v>
      </c>
      <c r="CC9" s="15">
        <v>7.9896719424680533</v>
      </c>
      <c r="CD9" s="15">
        <v>55</v>
      </c>
      <c r="CE9" s="15">
        <v>29.495327882471607</v>
      </c>
      <c r="CF9" s="15">
        <v>22.236067358498037</v>
      </c>
      <c r="CG9" s="15">
        <v>37.967401258543916</v>
      </c>
      <c r="CH9" s="15">
        <v>873</v>
      </c>
      <c r="CI9" s="15">
        <v>38.138628588929336</v>
      </c>
      <c r="CJ9" s="15">
        <v>4.6907938992685567</v>
      </c>
      <c r="CK9" s="15">
        <v>88.535902734978961</v>
      </c>
      <c r="CL9" s="15">
        <v>3</v>
      </c>
      <c r="CM9" s="15">
        <v>10.01625463959776</v>
      </c>
      <c r="CN9" s="15">
        <v>6.6012768476164174</v>
      </c>
      <c r="CO9" s="15">
        <v>14.915739892216608</v>
      </c>
      <c r="CP9" s="15">
        <v>873</v>
      </c>
      <c r="CQ9" s="15" t="s">
        <v>89</v>
      </c>
      <c r="CR9" s="15" t="s">
        <v>90</v>
      </c>
      <c r="CS9" s="15" t="s">
        <v>90</v>
      </c>
      <c r="CT9" s="15">
        <v>3</v>
      </c>
    </row>
    <row r="10" spans="1:98" x14ac:dyDescent="0.25">
      <c r="A10" s="15" t="s">
        <v>104</v>
      </c>
      <c r="B10" s="15" t="s">
        <v>89</v>
      </c>
      <c r="C10" s="15" t="s">
        <v>90</v>
      </c>
      <c r="D10" s="15" t="s">
        <v>90</v>
      </c>
      <c r="E10" s="15">
        <v>0</v>
      </c>
      <c r="F10" s="15" t="s">
        <v>89</v>
      </c>
      <c r="G10" s="15" t="s">
        <v>90</v>
      </c>
      <c r="H10" s="15" t="s">
        <v>90</v>
      </c>
      <c r="I10" s="15">
        <v>12</v>
      </c>
      <c r="J10" s="15">
        <v>6.2877838247117293</v>
      </c>
      <c r="K10" s="15">
        <v>1.6757180103308507</v>
      </c>
      <c r="L10" s="15">
        <v>20.895920783650944</v>
      </c>
      <c r="M10" s="15">
        <v>61</v>
      </c>
      <c r="N10" s="15" t="s">
        <v>89</v>
      </c>
      <c r="O10" s="15" t="s">
        <v>90</v>
      </c>
      <c r="P10" s="15" t="s">
        <v>90</v>
      </c>
      <c r="Q10" s="15">
        <v>15</v>
      </c>
      <c r="R10" s="15" t="s">
        <v>89</v>
      </c>
      <c r="S10" s="15" t="s">
        <v>90</v>
      </c>
      <c r="T10" s="15" t="s">
        <v>90</v>
      </c>
      <c r="U10" s="15">
        <v>83</v>
      </c>
      <c r="V10" s="15" t="s">
        <v>89</v>
      </c>
      <c r="W10" s="15" t="s">
        <v>90</v>
      </c>
      <c r="X10" s="15" t="s">
        <v>90</v>
      </c>
      <c r="Y10" s="15">
        <v>4</v>
      </c>
      <c r="Z10" s="15">
        <v>1.5440179583854077</v>
      </c>
      <c r="AA10" s="15">
        <v>0.31404074473762345</v>
      </c>
      <c r="AB10" s="15">
        <v>7.2414018422970265</v>
      </c>
      <c r="AC10" s="15">
        <v>175</v>
      </c>
      <c r="AD10" s="15" t="s">
        <v>89</v>
      </c>
      <c r="AE10" s="15" t="s">
        <v>90</v>
      </c>
      <c r="AF10" s="15" t="s">
        <v>90</v>
      </c>
      <c r="AG10" s="15">
        <v>0</v>
      </c>
      <c r="AH10" s="15" t="s">
        <v>89</v>
      </c>
      <c r="AI10" s="15" t="s">
        <v>90</v>
      </c>
      <c r="AJ10" s="15" t="s">
        <v>90</v>
      </c>
      <c r="AK10" s="15">
        <v>3</v>
      </c>
      <c r="AL10" s="15" t="s">
        <v>89</v>
      </c>
      <c r="AM10" s="15" t="s">
        <v>90</v>
      </c>
      <c r="AN10" s="15" t="s">
        <v>90</v>
      </c>
      <c r="AO10" s="15">
        <v>68</v>
      </c>
      <c r="AP10" s="15">
        <v>7.7069934663860336</v>
      </c>
      <c r="AQ10" s="15">
        <v>4.7929026115400273</v>
      </c>
      <c r="AR10" s="15">
        <v>12.166442000815294</v>
      </c>
      <c r="AS10" s="15">
        <v>276</v>
      </c>
      <c r="AT10" s="15" t="s">
        <v>89</v>
      </c>
      <c r="AU10" s="15" t="s">
        <v>90</v>
      </c>
      <c r="AV10" s="15" t="s">
        <v>90</v>
      </c>
      <c r="AW10" s="15">
        <v>54</v>
      </c>
      <c r="AX10" s="15" t="s">
        <v>89</v>
      </c>
      <c r="AY10" s="15" t="s">
        <v>90</v>
      </c>
      <c r="AZ10" s="15" t="s">
        <v>90</v>
      </c>
      <c r="BA10" s="15">
        <v>417</v>
      </c>
      <c r="BB10" s="15" t="s">
        <v>89</v>
      </c>
      <c r="BC10" s="15" t="s">
        <v>90</v>
      </c>
      <c r="BD10" s="15" t="s">
        <v>90</v>
      </c>
      <c r="BE10" s="15">
        <v>55</v>
      </c>
      <c r="BF10" s="15">
        <v>2.6490602457348227</v>
      </c>
      <c r="BG10" s="15">
        <v>1.5133803847853446</v>
      </c>
      <c r="BH10" s="15">
        <v>4.5972022998423903</v>
      </c>
      <c r="BI10" s="15">
        <v>873</v>
      </c>
      <c r="BJ10" s="15" t="s">
        <v>89</v>
      </c>
      <c r="BK10" s="15" t="s">
        <v>90</v>
      </c>
      <c r="BL10" s="15" t="s">
        <v>90</v>
      </c>
      <c r="BM10" s="15">
        <v>3</v>
      </c>
      <c r="BV10" s="15">
        <v>54</v>
      </c>
      <c r="BW10" s="15" t="s">
        <v>89</v>
      </c>
      <c r="BX10" s="15" t="s">
        <v>90</v>
      </c>
      <c r="BY10" s="15" t="s">
        <v>90</v>
      </c>
      <c r="BZ10" s="15">
        <v>417</v>
      </c>
      <c r="CA10" s="15" t="s">
        <v>89</v>
      </c>
      <c r="CB10" s="15" t="s">
        <v>90</v>
      </c>
      <c r="CC10" s="15" t="s">
        <v>90</v>
      </c>
      <c r="CD10" s="15">
        <v>55</v>
      </c>
      <c r="CE10" s="15">
        <v>2.6490602457348227</v>
      </c>
      <c r="CF10" s="15">
        <v>1.5133803847853446</v>
      </c>
      <c r="CG10" s="15">
        <v>4.5972022998423903</v>
      </c>
      <c r="CH10" s="15">
        <v>873</v>
      </c>
      <c r="CI10" s="15" t="s">
        <v>89</v>
      </c>
      <c r="CJ10" s="15" t="s">
        <v>90</v>
      </c>
      <c r="CK10" s="15" t="s">
        <v>90</v>
      </c>
      <c r="CL10" s="15">
        <v>3</v>
      </c>
    </row>
    <row r="11" spans="1:98" x14ac:dyDescent="0.25">
      <c r="A11" s="15" t="s">
        <v>105</v>
      </c>
      <c r="B11" s="15" t="s">
        <v>89</v>
      </c>
      <c r="C11" s="15" t="s">
        <v>90</v>
      </c>
      <c r="D11" s="15" t="s">
        <v>90</v>
      </c>
      <c r="E11" s="15">
        <v>0</v>
      </c>
      <c r="F11" s="15" t="s">
        <v>89</v>
      </c>
      <c r="G11" s="15" t="s">
        <v>90</v>
      </c>
      <c r="H11" s="15" t="s">
        <v>90</v>
      </c>
      <c r="I11" s="15">
        <v>12</v>
      </c>
      <c r="J11" s="15" t="s">
        <v>89</v>
      </c>
      <c r="K11" s="15" t="s">
        <v>90</v>
      </c>
      <c r="L11" s="15" t="s">
        <v>90</v>
      </c>
      <c r="M11" s="15">
        <v>61</v>
      </c>
      <c r="N11" s="15" t="s">
        <v>89</v>
      </c>
      <c r="O11" s="15" t="s">
        <v>90</v>
      </c>
      <c r="P11" s="15" t="s">
        <v>90</v>
      </c>
      <c r="Q11" s="15">
        <v>15</v>
      </c>
      <c r="R11" s="15" t="s">
        <v>89</v>
      </c>
      <c r="S11" s="15" t="s">
        <v>90</v>
      </c>
      <c r="T11" s="15" t="s">
        <v>90</v>
      </c>
      <c r="U11" s="15">
        <v>83</v>
      </c>
      <c r="V11" s="15" t="s">
        <v>89</v>
      </c>
      <c r="W11" s="15" t="s">
        <v>90</v>
      </c>
      <c r="X11" s="15" t="s">
        <v>90</v>
      </c>
      <c r="Y11" s="15">
        <v>4</v>
      </c>
      <c r="Z11" s="15" t="s">
        <v>89</v>
      </c>
      <c r="AA11" s="15" t="s">
        <v>90</v>
      </c>
      <c r="AB11" s="15" t="s">
        <v>90</v>
      </c>
      <c r="AC11" s="15">
        <v>175</v>
      </c>
      <c r="AD11" s="15" t="s">
        <v>89</v>
      </c>
      <c r="AE11" s="15" t="s">
        <v>90</v>
      </c>
      <c r="AF11" s="15" t="s">
        <v>90</v>
      </c>
      <c r="AG11" s="15">
        <v>0</v>
      </c>
      <c r="AH11" s="15" t="s">
        <v>89</v>
      </c>
      <c r="AI11" s="15" t="s">
        <v>90</v>
      </c>
      <c r="AJ11" s="15" t="s">
        <v>90</v>
      </c>
      <c r="AK11" s="15">
        <v>3</v>
      </c>
      <c r="AL11" s="15" t="s">
        <v>89</v>
      </c>
      <c r="AM11" s="15" t="s">
        <v>90</v>
      </c>
      <c r="AN11" s="15" t="s">
        <v>90</v>
      </c>
      <c r="AO11" s="15">
        <v>68</v>
      </c>
      <c r="AP11" s="15">
        <v>0.41103245011854517</v>
      </c>
      <c r="AQ11" s="15">
        <v>8.9695735175067487E-2</v>
      </c>
      <c r="AR11" s="15">
        <v>1.862108448347974</v>
      </c>
      <c r="AS11" s="15">
        <v>276</v>
      </c>
      <c r="AT11" s="15" t="s">
        <v>89</v>
      </c>
      <c r="AU11" s="15" t="s">
        <v>90</v>
      </c>
      <c r="AV11" s="15" t="s">
        <v>90</v>
      </c>
      <c r="AW11" s="15">
        <v>54</v>
      </c>
      <c r="AX11" s="15" t="s">
        <v>89</v>
      </c>
      <c r="AY11" s="15" t="s">
        <v>90</v>
      </c>
      <c r="AZ11" s="15" t="s">
        <v>90</v>
      </c>
      <c r="BA11" s="15">
        <v>417</v>
      </c>
      <c r="BB11" s="15" t="s">
        <v>89</v>
      </c>
      <c r="BC11" s="15" t="s">
        <v>90</v>
      </c>
      <c r="BD11" s="15" t="s">
        <v>90</v>
      </c>
      <c r="BE11" s="15">
        <v>55</v>
      </c>
      <c r="BF11" s="15">
        <v>0.14128073782143785</v>
      </c>
      <c r="BG11" s="15">
        <v>3.1046857598791503E-2</v>
      </c>
      <c r="BH11" s="15">
        <v>0.64039989880811099</v>
      </c>
      <c r="BI11" s="15">
        <v>873</v>
      </c>
      <c r="BJ11" s="15" t="s">
        <v>89</v>
      </c>
      <c r="BK11" s="15" t="s">
        <v>90</v>
      </c>
      <c r="BL11" s="15" t="s">
        <v>90</v>
      </c>
      <c r="BM11" s="15">
        <v>3</v>
      </c>
      <c r="BV11" s="15">
        <v>54</v>
      </c>
      <c r="BW11" s="15" t="s">
        <v>89</v>
      </c>
      <c r="BX11" s="15" t="s">
        <v>90</v>
      </c>
      <c r="BY11" s="15" t="s">
        <v>90</v>
      </c>
      <c r="BZ11" s="15">
        <v>417</v>
      </c>
      <c r="CA11" s="15" t="s">
        <v>89</v>
      </c>
      <c r="CB11" s="15" t="s">
        <v>90</v>
      </c>
      <c r="CC11" s="15" t="s">
        <v>90</v>
      </c>
      <c r="CD11" s="15">
        <v>55</v>
      </c>
      <c r="CE11" s="15">
        <v>0.14128073782143785</v>
      </c>
      <c r="CF11" s="15">
        <v>3.1046857598791503E-2</v>
      </c>
      <c r="CG11" s="15">
        <v>0.64039989880811099</v>
      </c>
      <c r="CH11" s="15">
        <v>873</v>
      </c>
      <c r="CI11" s="15" t="s">
        <v>89</v>
      </c>
      <c r="CJ11" s="15" t="s">
        <v>90</v>
      </c>
      <c r="CK11" s="15" t="s">
        <v>90</v>
      </c>
      <c r="CL11" s="15">
        <v>3</v>
      </c>
    </row>
    <row r="12" spans="1:98" x14ac:dyDescent="0.25">
      <c r="A12" s="15" t="s">
        <v>52</v>
      </c>
      <c r="B12" s="15" t="s">
        <v>89</v>
      </c>
      <c r="C12" s="15" t="s">
        <v>90</v>
      </c>
      <c r="D12" s="15" t="s">
        <v>90</v>
      </c>
      <c r="E12" s="15">
        <v>0</v>
      </c>
      <c r="F12" s="15">
        <v>30.310097908393701</v>
      </c>
      <c r="G12" s="15">
        <v>4.1924369292052726</v>
      </c>
      <c r="H12" s="15">
        <v>81.213003774269822</v>
      </c>
      <c r="I12" s="15">
        <v>12</v>
      </c>
      <c r="J12" s="15">
        <v>82.012086600007521</v>
      </c>
      <c r="K12" s="15">
        <v>50.992175923789318</v>
      </c>
      <c r="L12" s="15">
        <v>95.233143305840656</v>
      </c>
      <c r="M12" s="15">
        <v>61</v>
      </c>
      <c r="N12" s="15" t="s">
        <v>89</v>
      </c>
      <c r="O12" s="15" t="s">
        <v>90</v>
      </c>
      <c r="P12" s="15" t="s">
        <v>90</v>
      </c>
      <c r="Q12" s="15">
        <v>15</v>
      </c>
      <c r="R12" s="15">
        <v>93.501973413248891</v>
      </c>
      <c r="S12" s="15">
        <v>92.521651940935271</v>
      </c>
      <c r="T12" s="15">
        <v>94.361617988306406</v>
      </c>
      <c r="U12" s="15">
        <v>83</v>
      </c>
      <c r="V12" s="15">
        <v>97.110382150533837</v>
      </c>
      <c r="W12" s="15">
        <v>75.957253193746752</v>
      </c>
      <c r="X12" s="15">
        <v>99.721053111909029</v>
      </c>
      <c r="Y12" s="15">
        <v>4</v>
      </c>
      <c r="Z12" s="15">
        <v>83.389490414491831</v>
      </c>
      <c r="AA12" s="15">
        <v>71.529166527928169</v>
      </c>
      <c r="AB12" s="15">
        <v>90.93519894229226</v>
      </c>
      <c r="AC12" s="15">
        <v>175</v>
      </c>
      <c r="AD12" s="15" t="s">
        <v>89</v>
      </c>
      <c r="AE12" s="15" t="s">
        <v>90</v>
      </c>
      <c r="AF12" s="15" t="s">
        <v>90</v>
      </c>
      <c r="AG12" s="15">
        <v>0</v>
      </c>
      <c r="AH12" s="15">
        <v>85.723740520655866</v>
      </c>
      <c r="AI12" s="15">
        <v>36.754932238394915</v>
      </c>
      <c r="AJ12" s="15">
        <v>98.413750900467022</v>
      </c>
      <c r="AK12" s="15">
        <v>3</v>
      </c>
      <c r="AL12" s="15">
        <v>66.298038258095971</v>
      </c>
      <c r="AM12" s="15">
        <v>47.364995372686444</v>
      </c>
      <c r="AN12" s="15">
        <v>81.133474912373615</v>
      </c>
      <c r="AO12" s="15">
        <v>68</v>
      </c>
      <c r="AP12" s="15">
        <v>91.616674807792137</v>
      </c>
      <c r="AQ12" s="15">
        <v>85.823338007218112</v>
      </c>
      <c r="AR12" s="15">
        <v>95.175628470080625</v>
      </c>
      <c r="AS12" s="15">
        <v>276</v>
      </c>
      <c r="AT12" s="15" t="s">
        <v>89</v>
      </c>
      <c r="AU12" s="15" t="s">
        <v>90</v>
      </c>
      <c r="AV12" s="15" t="s">
        <v>90</v>
      </c>
      <c r="AW12" s="15">
        <v>54</v>
      </c>
      <c r="AX12" s="15">
        <v>90.920744643265593</v>
      </c>
      <c r="AY12" s="15">
        <v>81.901113549686571</v>
      </c>
      <c r="AZ12" s="15">
        <v>95.682380020832454</v>
      </c>
      <c r="BA12" s="15">
        <v>417</v>
      </c>
      <c r="BB12" s="15">
        <v>70.926601224876592</v>
      </c>
      <c r="BC12" s="15">
        <v>65.253241750997134</v>
      </c>
      <c r="BD12" s="15">
        <v>76.014131457974827</v>
      </c>
      <c r="BE12" s="15">
        <v>55</v>
      </c>
      <c r="BF12" s="15">
        <v>82.285046069178307</v>
      </c>
      <c r="BG12" s="15">
        <v>79.01485172274181</v>
      </c>
      <c r="BH12" s="15">
        <v>85.141463964121726</v>
      </c>
      <c r="BI12" s="15">
        <v>873</v>
      </c>
      <c r="BJ12" s="15">
        <v>84.713487366519928</v>
      </c>
      <c r="BK12" s="15">
        <v>32.778520374179386</v>
      </c>
      <c r="BL12" s="15">
        <v>98.437026968289146</v>
      </c>
      <c r="BM12" s="15">
        <v>3</v>
      </c>
      <c r="BV12" s="15">
        <v>54</v>
      </c>
      <c r="BW12" s="15">
        <v>90.920744643265593</v>
      </c>
      <c r="BX12" s="15">
        <v>81.901113549686571</v>
      </c>
      <c r="BY12" s="15">
        <v>95.682380020832454</v>
      </c>
      <c r="BZ12" s="15">
        <v>417</v>
      </c>
      <c r="CA12" s="15">
        <v>70.926601224876592</v>
      </c>
      <c r="CB12" s="15">
        <v>65.253241750997134</v>
      </c>
      <c r="CC12" s="15">
        <v>76.014131457974827</v>
      </c>
      <c r="CD12" s="15">
        <v>55</v>
      </c>
      <c r="CE12" s="15">
        <v>82.285046069178307</v>
      </c>
      <c r="CF12" s="15">
        <v>79.01485172274181</v>
      </c>
      <c r="CG12" s="15">
        <v>85.141463964121726</v>
      </c>
      <c r="CH12" s="15">
        <v>873</v>
      </c>
      <c r="CI12" s="15">
        <v>84.713487366519928</v>
      </c>
      <c r="CJ12" s="15">
        <v>32.778520374179386</v>
      </c>
      <c r="CK12" s="15">
        <v>98.437026968289146</v>
      </c>
      <c r="CL12" s="15">
        <v>3</v>
      </c>
    </row>
    <row r="13" spans="1:98" x14ac:dyDescent="0.25">
      <c r="A13" s="15" t="s">
        <v>53</v>
      </c>
      <c r="B13" s="15" t="s">
        <v>89</v>
      </c>
      <c r="C13" s="15" t="s">
        <v>90</v>
      </c>
      <c r="D13" s="15" t="s">
        <v>90</v>
      </c>
      <c r="E13" s="15">
        <v>0</v>
      </c>
      <c r="F13" s="15" t="s">
        <v>89</v>
      </c>
      <c r="G13" s="15" t="s">
        <v>90</v>
      </c>
      <c r="H13" s="15" t="s">
        <v>90</v>
      </c>
      <c r="I13" s="15">
        <v>12</v>
      </c>
      <c r="J13" s="15">
        <v>13.145419162682929</v>
      </c>
      <c r="K13" s="15">
        <v>6.9695809989738606</v>
      </c>
      <c r="L13" s="15">
        <v>23.416291687547815</v>
      </c>
      <c r="M13" s="15">
        <v>61</v>
      </c>
      <c r="N13" s="15" t="s">
        <v>89</v>
      </c>
      <c r="O13" s="15" t="s">
        <v>90</v>
      </c>
      <c r="P13" s="15" t="s">
        <v>90</v>
      </c>
      <c r="Q13" s="15">
        <v>15</v>
      </c>
      <c r="R13" s="15">
        <v>4.2436146280364087</v>
      </c>
      <c r="S13" s="15">
        <v>1.8249284677112496</v>
      </c>
      <c r="T13" s="15">
        <v>9.5559082269137345</v>
      </c>
      <c r="U13" s="15">
        <v>83</v>
      </c>
      <c r="V13" s="15" t="s">
        <v>89</v>
      </c>
      <c r="W13" s="15" t="s">
        <v>90</v>
      </c>
      <c r="X13" s="15" t="s">
        <v>90</v>
      </c>
      <c r="Y13" s="15">
        <v>4</v>
      </c>
      <c r="Z13" s="15">
        <v>5.8399657762208843</v>
      </c>
      <c r="AA13" s="15">
        <v>3.9903047546961128</v>
      </c>
      <c r="AB13" s="15">
        <v>8.4713650983048154</v>
      </c>
      <c r="AC13" s="15">
        <v>175</v>
      </c>
      <c r="AD13" s="15" t="s">
        <v>89</v>
      </c>
      <c r="AE13" s="15" t="s">
        <v>90</v>
      </c>
      <c r="AF13" s="15" t="s">
        <v>90</v>
      </c>
      <c r="AG13" s="15">
        <v>0</v>
      </c>
      <c r="AH13" s="15" t="s">
        <v>89</v>
      </c>
      <c r="AI13" s="15" t="s">
        <v>90</v>
      </c>
      <c r="AJ13" s="15" t="s">
        <v>90</v>
      </c>
      <c r="AK13" s="15">
        <v>3</v>
      </c>
      <c r="AL13" s="15">
        <v>7.6499248916367488</v>
      </c>
      <c r="AM13" s="15">
        <v>2.0478619311559156</v>
      </c>
      <c r="AN13" s="15">
        <v>24.710755470892675</v>
      </c>
      <c r="AO13" s="15">
        <v>68</v>
      </c>
      <c r="AP13" s="15">
        <v>30.137825696540244</v>
      </c>
      <c r="AQ13" s="15">
        <v>18.162346602849443</v>
      </c>
      <c r="AR13" s="15">
        <v>45.608848040153376</v>
      </c>
      <c r="AS13" s="15">
        <v>276</v>
      </c>
      <c r="AT13" s="15" t="s">
        <v>89</v>
      </c>
      <c r="AU13" s="15" t="s">
        <v>90</v>
      </c>
      <c r="AV13" s="15" t="s">
        <v>90</v>
      </c>
      <c r="AW13" s="15">
        <v>54</v>
      </c>
      <c r="AX13" s="15">
        <v>5.6993290903406493</v>
      </c>
      <c r="AY13" s="15">
        <v>3.1922588350531389</v>
      </c>
      <c r="AZ13" s="15">
        <v>9.9725214724677027</v>
      </c>
      <c r="BA13" s="15">
        <v>417</v>
      </c>
      <c r="BB13" s="15">
        <v>10.185168274788978</v>
      </c>
      <c r="BC13" s="15">
        <v>6.8931763228929261</v>
      </c>
      <c r="BD13" s="15">
        <v>14.799427994717981</v>
      </c>
      <c r="BE13" s="15">
        <v>55</v>
      </c>
      <c r="BF13" s="15">
        <v>14.374675384374596</v>
      </c>
      <c r="BG13" s="15">
        <v>9.287445374160523</v>
      </c>
      <c r="BH13" s="15">
        <v>21.585383856417259</v>
      </c>
      <c r="BI13" s="15">
        <v>873</v>
      </c>
      <c r="BJ13" s="15">
        <v>84.713487366519928</v>
      </c>
      <c r="BK13" s="15">
        <v>32.778520374179386</v>
      </c>
      <c r="BL13" s="15">
        <v>98.437026968289146</v>
      </c>
      <c r="BM13" s="15">
        <v>3</v>
      </c>
      <c r="BV13" s="15">
        <v>54</v>
      </c>
      <c r="BW13" s="15">
        <v>5.6993290903406493</v>
      </c>
      <c r="BX13" s="15">
        <v>3.1922588350531389</v>
      </c>
      <c r="BY13" s="15">
        <v>9.9725214724677027</v>
      </c>
      <c r="BZ13" s="15">
        <v>417</v>
      </c>
      <c r="CA13" s="15">
        <v>10.185168274788978</v>
      </c>
      <c r="CB13" s="15">
        <v>6.8931763228929261</v>
      </c>
      <c r="CC13" s="15">
        <v>14.799427994717981</v>
      </c>
      <c r="CD13" s="15">
        <v>55</v>
      </c>
      <c r="CE13" s="15">
        <v>14.374675384374596</v>
      </c>
      <c r="CF13" s="15">
        <v>9.287445374160523</v>
      </c>
      <c r="CG13" s="15">
        <v>21.585383856417259</v>
      </c>
      <c r="CH13" s="15">
        <v>873</v>
      </c>
      <c r="CI13" s="15">
        <v>84.713487366519928</v>
      </c>
      <c r="CJ13" s="15">
        <v>32.778520374179386</v>
      </c>
      <c r="CK13" s="15">
        <v>98.437026968289146</v>
      </c>
      <c r="CL13" s="15">
        <v>3</v>
      </c>
    </row>
    <row r="14" spans="1:98" x14ac:dyDescent="0.25">
      <c r="A14" s="15" t="s">
        <v>106</v>
      </c>
      <c r="B14" s="15" t="s">
        <v>89</v>
      </c>
      <c r="C14" s="15" t="s">
        <v>90</v>
      </c>
      <c r="D14" s="15" t="s">
        <v>90</v>
      </c>
      <c r="E14" s="15">
        <v>0</v>
      </c>
      <c r="F14" s="15" t="s">
        <v>89</v>
      </c>
      <c r="G14" s="15" t="s">
        <v>90</v>
      </c>
      <c r="H14" s="15" t="s">
        <v>90</v>
      </c>
      <c r="I14" s="15">
        <v>12</v>
      </c>
      <c r="J14" s="15" t="s">
        <v>89</v>
      </c>
      <c r="K14" s="15" t="s">
        <v>90</v>
      </c>
      <c r="L14" s="15" t="s">
        <v>90</v>
      </c>
      <c r="M14" s="15">
        <v>61</v>
      </c>
      <c r="N14" s="15" t="s">
        <v>89</v>
      </c>
      <c r="O14" s="15" t="s">
        <v>90</v>
      </c>
      <c r="P14" s="15" t="s">
        <v>90</v>
      </c>
      <c r="Q14" s="15">
        <v>15</v>
      </c>
      <c r="R14" s="15">
        <v>3.0276970597040038</v>
      </c>
      <c r="S14" s="15">
        <v>0.87489251985158234</v>
      </c>
      <c r="T14" s="15">
        <v>9.9462668736505186</v>
      </c>
      <c r="U14" s="15">
        <v>83</v>
      </c>
      <c r="V14" s="15" t="s">
        <v>89</v>
      </c>
      <c r="W14" s="15" t="s">
        <v>90</v>
      </c>
      <c r="X14" s="15" t="s">
        <v>90</v>
      </c>
      <c r="Y14" s="15">
        <v>4</v>
      </c>
      <c r="Z14" s="15">
        <v>1.8635855298207338</v>
      </c>
      <c r="AA14" s="15">
        <v>0.42237111580713266</v>
      </c>
      <c r="AB14" s="15">
        <v>7.8355467670290917</v>
      </c>
      <c r="AC14" s="15">
        <v>175</v>
      </c>
      <c r="AD14" s="15" t="s">
        <v>89</v>
      </c>
      <c r="AE14" s="15" t="s">
        <v>90</v>
      </c>
      <c r="AF14" s="15" t="s">
        <v>90</v>
      </c>
      <c r="AG14" s="15">
        <v>0</v>
      </c>
      <c r="AH14" s="15" t="s">
        <v>89</v>
      </c>
      <c r="AI14" s="15" t="s">
        <v>90</v>
      </c>
      <c r="AJ14" s="15" t="s">
        <v>90</v>
      </c>
      <c r="AK14" s="15">
        <v>3</v>
      </c>
      <c r="AL14" s="15" t="s">
        <v>89</v>
      </c>
      <c r="AM14" s="15" t="s">
        <v>90</v>
      </c>
      <c r="AN14" s="15" t="s">
        <v>90</v>
      </c>
      <c r="AO14" s="15">
        <v>68</v>
      </c>
      <c r="AP14" s="15">
        <v>4.1066628578925197</v>
      </c>
      <c r="AQ14" s="15">
        <v>1.521188915669329</v>
      </c>
      <c r="AR14" s="15">
        <v>10.61293616366236</v>
      </c>
      <c r="AS14" s="15">
        <v>276</v>
      </c>
      <c r="AT14" s="15" t="s">
        <v>89</v>
      </c>
      <c r="AU14" s="15" t="s">
        <v>90</v>
      </c>
      <c r="AV14" s="15" t="s">
        <v>90</v>
      </c>
      <c r="AW14" s="15">
        <v>54</v>
      </c>
      <c r="AX14" s="15">
        <v>7.7330041437678326E-2</v>
      </c>
      <c r="AY14" s="15">
        <v>1.1124823971648348E-2</v>
      </c>
      <c r="AZ14" s="15">
        <v>0.5354210106616285</v>
      </c>
      <c r="BA14" s="15">
        <v>417</v>
      </c>
      <c r="BB14" s="15">
        <v>0.58638127173400223</v>
      </c>
      <c r="BC14" s="15">
        <v>8.5166324389558706E-2</v>
      </c>
      <c r="BD14" s="15">
        <v>3.921538839025466</v>
      </c>
      <c r="BE14" s="15">
        <v>55</v>
      </c>
      <c r="BF14" s="15">
        <v>1.5075771608656494</v>
      </c>
      <c r="BG14" s="15">
        <v>0.57174970435876993</v>
      </c>
      <c r="BH14" s="15">
        <v>3.9148365865243431</v>
      </c>
      <c r="BI14" s="15">
        <v>873</v>
      </c>
      <c r="BJ14" s="15" t="s">
        <v>89</v>
      </c>
      <c r="BK14" s="15" t="s">
        <v>90</v>
      </c>
      <c r="BL14" s="15" t="s">
        <v>90</v>
      </c>
      <c r="BM14" s="15">
        <v>3</v>
      </c>
      <c r="BV14" s="15">
        <v>54</v>
      </c>
      <c r="BW14" s="15">
        <v>7.7330041437678326E-2</v>
      </c>
      <c r="BX14" s="15">
        <v>1.1124823971648348E-2</v>
      </c>
      <c r="BY14" s="15">
        <v>0.5354210106616285</v>
      </c>
      <c r="BZ14" s="15">
        <v>417</v>
      </c>
      <c r="CA14" s="15">
        <v>0.58638127173400223</v>
      </c>
      <c r="CB14" s="15">
        <v>8.5166324389558706E-2</v>
      </c>
      <c r="CC14" s="15">
        <v>3.921538839025466</v>
      </c>
      <c r="CD14" s="15">
        <v>55</v>
      </c>
      <c r="CE14" s="15">
        <v>1.5075771608656494</v>
      </c>
      <c r="CF14" s="15">
        <v>0.57174970435876993</v>
      </c>
      <c r="CG14" s="15">
        <v>3.9148365865243431</v>
      </c>
      <c r="CH14" s="15">
        <v>873</v>
      </c>
      <c r="CI14" s="15" t="s">
        <v>89</v>
      </c>
      <c r="CJ14" s="15" t="s">
        <v>90</v>
      </c>
      <c r="CK14" s="15" t="s">
        <v>90</v>
      </c>
      <c r="CL14" s="15">
        <v>3</v>
      </c>
    </row>
    <row r="15" spans="1:98" x14ac:dyDescent="0.25">
      <c r="A15" s="15" t="s">
        <v>107</v>
      </c>
      <c r="B15" s="15" t="s">
        <v>89</v>
      </c>
      <c r="C15" s="15" t="s">
        <v>90</v>
      </c>
      <c r="D15" s="15" t="s">
        <v>90</v>
      </c>
      <c r="E15" s="15">
        <v>0</v>
      </c>
      <c r="F15" s="15" t="s">
        <v>89</v>
      </c>
      <c r="G15" s="15" t="s">
        <v>90</v>
      </c>
      <c r="H15" s="15" t="s">
        <v>90</v>
      </c>
      <c r="I15" s="15">
        <v>12</v>
      </c>
      <c r="J15" s="15">
        <v>13.145419162682929</v>
      </c>
      <c r="K15" s="15">
        <v>6.969580998973858</v>
      </c>
      <c r="L15" s="15">
        <v>23.416291687547822</v>
      </c>
      <c r="M15" s="15">
        <v>61</v>
      </c>
      <c r="N15" s="15" t="s">
        <v>89</v>
      </c>
      <c r="O15" s="15" t="s">
        <v>90</v>
      </c>
      <c r="P15" s="15" t="s">
        <v>90</v>
      </c>
      <c r="Q15" s="15">
        <v>15</v>
      </c>
      <c r="R15" s="15">
        <v>1.2159175683324053</v>
      </c>
      <c r="S15" s="15">
        <v>0.24417919798911228</v>
      </c>
      <c r="T15" s="15">
        <v>5.8288361555602188</v>
      </c>
      <c r="U15" s="15">
        <v>83</v>
      </c>
      <c r="V15" s="15" t="s">
        <v>89</v>
      </c>
      <c r="W15" s="15" t="s">
        <v>90</v>
      </c>
      <c r="X15" s="15" t="s">
        <v>90</v>
      </c>
      <c r="Y15" s="15">
        <v>4</v>
      </c>
      <c r="Z15" s="15">
        <v>3.9763802464001512</v>
      </c>
      <c r="AA15" s="15">
        <v>1.6350449492482724</v>
      </c>
      <c r="AB15" s="15">
        <v>9.3516896085192265</v>
      </c>
      <c r="AC15" s="15">
        <v>175</v>
      </c>
      <c r="AD15" s="15" t="s">
        <v>89</v>
      </c>
      <c r="AE15" s="15" t="s">
        <v>90</v>
      </c>
      <c r="AF15" s="15" t="s">
        <v>90</v>
      </c>
      <c r="AG15" s="15">
        <v>0</v>
      </c>
      <c r="AH15" s="15" t="s">
        <v>89</v>
      </c>
      <c r="AI15" s="15" t="s">
        <v>90</v>
      </c>
      <c r="AJ15" s="15" t="s">
        <v>90</v>
      </c>
      <c r="AK15" s="15">
        <v>3</v>
      </c>
      <c r="AL15" s="15">
        <v>7.6499248916367488</v>
      </c>
      <c r="AM15" s="15">
        <v>2.0478619311559156</v>
      </c>
      <c r="AN15" s="15">
        <v>24.710755470892675</v>
      </c>
      <c r="AO15" s="15">
        <v>68</v>
      </c>
      <c r="AP15" s="15">
        <v>29.112979264931223</v>
      </c>
      <c r="AQ15" s="15">
        <v>17.082537578489919</v>
      </c>
      <c r="AR15" s="15">
        <v>45.016165314758958</v>
      </c>
      <c r="AS15" s="15">
        <v>276</v>
      </c>
      <c r="AT15" s="15" t="s">
        <v>89</v>
      </c>
      <c r="AU15" s="15" t="s">
        <v>90</v>
      </c>
      <c r="AV15" s="15" t="s">
        <v>90</v>
      </c>
      <c r="AW15" s="15">
        <v>54</v>
      </c>
      <c r="AX15" s="15">
        <v>5.6219990489029712</v>
      </c>
      <c r="AY15" s="15">
        <v>3.1135261199408224</v>
      </c>
      <c r="AZ15" s="15">
        <v>9.9440445716298633</v>
      </c>
      <c r="BA15" s="15">
        <v>417</v>
      </c>
      <c r="BB15" s="15">
        <v>9.5987870030549765</v>
      </c>
      <c r="BC15" s="15">
        <v>6.3309520995809105</v>
      </c>
      <c r="BD15" s="15">
        <v>14.295938626175406</v>
      </c>
      <c r="BE15" s="15">
        <v>55</v>
      </c>
      <c r="BF15" s="15">
        <v>13.926385144553713</v>
      </c>
      <c r="BG15" s="15">
        <v>8.7623501703615183</v>
      </c>
      <c r="BH15" s="15">
        <v>21.419331893558589</v>
      </c>
      <c r="BI15" s="15">
        <v>873</v>
      </c>
      <c r="BJ15" s="15">
        <v>84.713487366519928</v>
      </c>
      <c r="BK15" s="15">
        <v>32.778520374179386</v>
      </c>
      <c r="BL15" s="15">
        <v>98.437026968289146</v>
      </c>
      <c r="BM15" s="15">
        <v>3</v>
      </c>
      <c r="BV15" s="15">
        <v>54</v>
      </c>
      <c r="BW15" s="15">
        <v>5.6219990489029712</v>
      </c>
      <c r="BX15" s="15">
        <v>3.1135261199408224</v>
      </c>
      <c r="BY15" s="15">
        <v>9.9440445716298633</v>
      </c>
      <c r="BZ15" s="15">
        <v>417</v>
      </c>
      <c r="CA15" s="15">
        <v>9.5987870030549765</v>
      </c>
      <c r="CB15" s="15">
        <v>6.3309520995809105</v>
      </c>
      <c r="CC15" s="15">
        <v>14.295938626175406</v>
      </c>
      <c r="CD15" s="15">
        <v>55</v>
      </c>
      <c r="CE15" s="15">
        <v>13.926385144553713</v>
      </c>
      <c r="CF15" s="15">
        <v>8.7623501703615183</v>
      </c>
      <c r="CG15" s="15">
        <v>21.419331893558589</v>
      </c>
      <c r="CH15" s="15">
        <v>873</v>
      </c>
      <c r="CI15" s="15">
        <v>84.713487366519928</v>
      </c>
      <c r="CJ15" s="15">
        <v>32.778520374179386</v>
      </c>
      <c r="CK15" s="15">
        <v>98.437026968289146</v>
      </c>
      <c r="CL15" s="15">
        <v>3</v>
      </c>
    </row>
    <row r="16" spans="1:98" x14ac:dyDescent="0.25">
      <c r="A16" s="15" t="s">
        <v>108</v>
      </c>
      <c r="B16" s="15" t="s">
        <v>89</v>
      </c>
      <c r="C16" s="15" t="s">
        <v>90</v>
      </c>
      <c r="D16" s="15" t="s">
        <v>90</v>
      </c>
      <c r="E16" s="15">
        <v>0</v>
      </c>
      <c r="F16" s="15">
        <v>25.618471867116373</v>
      </c>
      <c r="G16" s="15">
        <v>3.8897337910652521</v>
      </c>
      <c r="H16" s="15">
        <v>74.561631529793786</v>
      </c>
      <c r="I16" s="15">
        <v>12</v>
      </c>
      <c r="J16" s="15">
        <v>82.012086600007521</v>
      </c>
      <c r="K16" s="15">
        <v>50.992175923789318</v>
      </c>
      <c r="L16" s="15">
        <v>95.233143305840656</v>
      </c>
      <c r="M16" s="15">
        <v>61</v>
      </c>
      <c r="N16" s="15" t="s">
        <v>89</v>
      </c>
      <c r="O16" s="15" t="s">
        <v>90</v>
      </c>
      <c r="P16" s="15" t="s">
        <v>90</v>
      </c>
      <c r="Q16" s="15">
        <v>15</v>
      </c>
      <c r="R16" s="15">
        <v>88.283620444563766</v>
      </c>
      <c r="S16" s="15">
        <v>86.592300819708626</v>
      </c>
      <c r="T16" s="15">
        <v>89.786751990937958</v>
      </c>
      <c r="U16" s="15">
        <v>83</v>
      </c>
      <c r="V16" s="15">
        <v>97.110382150533837</v>
      </c>
      <c r="W16" s="15">
        <v>75.957253193746752</v>
      </c>
      <c r="X16" s="15">
        <v>99.721053111909029</v>
      </c>
      <c r="Y16" s="15">
        <v>4</v>
      </c>
      <c r="Z16" s="15">
        <v>79.807798471567352</v>
      </c>
      <c r="AA16" s="15">
        <v>69.861532075958038</v>
      </c>
      <c r="AB16" s="15">
        <v>87.078717002459541</v>
      </c>
      <c r="AC16" s="15">
        <v>175</v>
      </c>
      <c r="AD16" s="15" t="s">
        <v>89</v>
      </c>
      <c r="AE16" s="15" t="s">
        <v>90</v>
      </c>
      <c r="AF16" s="15" t="s">
        <v>90</v>
      </c>
      <c r="AG16" s="15">
        <v>0</v>
      </c>
      <c r="AH16" s="15">
        <v>85.723740520655866</v>
      </c>
      <c r="AI16" s="15">
        <v>36.754932238394915</v>
      </c>
      <c r="AJ16" s="15">
        <v>98.413750900467022</v>
      </c>
      <c r="AK16" s="15">
        <v>3</v>
      </c>
      <c r="AL16" s="15">
        <v>55.85243268250948</v>
      </c>
      <c r="AM16" s="15">
        <v>36.227341871843912</v>
      </c>
      <c r="AN16" s="15">
        <v>73.805057903756918</v>
      </c>
      <c r="AO16" s="15">
        <v>68</v>
      </c>
      <c r="AP16" s="15">
        <v>91.616674807792137</v>
      </c>
      <c r="AQ16" s="15">
        <v>85.823338007218112</v>
      </c>
      <c r="AR16" s="15">
        <v>95.175628470080625</v>
      </c>
      <c r="AS16" s="15">
        <v>276</v>
      </c>
      <c r="AT16" s="15" t="s">
        <v>89</v>
      </c>
      <c r="AU16" s="15" t="s">
        <v>90</v>
      </c>
      <c r="AV16" s="15" t="s">
        <v>90</v>
      </c>
      <c r="AW16" s="15">
        <v>54</v>
      </c>
      <c r="AX16" s="15">
        <v>89.307212757391014</v>
      </c>
      <c r="AY16" s="15">
        <v>79.930143539472624</v>
      </c>
      <c r="AZ16" s="15">
        <v>94.599147348044781</v>
      </c>
      <c r="BA16" s="15">
        <v>417</v>
      </c>
      <c r="BB16" s="15">
        <v>65.54211585372633</v>
      </c>
      <c r="BC16" s="15">
        <v>57.044980162077707</v>
      </c>
      <c r="BD16" s="15">
        <v>73.149554614505064</v>
      </c>
      <c r="BE16" s="15">
        <v>55</v>
      </c>
      <c r="BF16" s="15">
        <v>80.337381087764186</v>
      </c>
      <c r="BG16" s="15">
        <v>76.426114544540297</v>
      </c>
      <c r="BH16" s="15">
        <v>83.737792327273638</v>
      </c>
      <c r="BI16" s="15">
        <v>873</v>
      </c>
      <c r="BJ16" s="15">
        <v>84.713487366519928</v>
      </c>
      <c r="BK16" s="15">
        <v>32.778520374179386</v>
      </c>
      <c r="BL16" s="15">
        <v>98.437026968289146</v>
      </c>
      <c r="BM16" s="15">
        <v>3</v>
      </c>
      <c r="BV16" s="15">
        <v>54</v>
      </c>
      <c r="BW16" s="15">
        <v>89.307212757391014</v>
      </c>
      <c r="BX16" s="15">
        <v>79.930143539472624</v>
      </c>
      <c r="BY16" s="15">
        <v>94.599147348044781</v>
      </c>
      <c r="BZ16" s="15">
        <v>417</v>
      </c>
      <c r="CA16" s="15">
        <v>65.54211585372633</v>
      </c>
      <c r="CB16" s="15">
        <v>57.044980162077707</v>
      </c>
      <c r="CC16" s="15">
        <v>73.149554614505064</v>
      </c>
      <c r="CD16" s="15">
        <v>55</v>
      </c>
      <c r="CE16" s="15">
        <v>80.337381087764186</v>
      </c>
      <c r="CF16" s="15">
        <v>76.426114544540297</v>
      </c>
      <c r="CG16" s="15">
        <v>83.737792327273638</v>
      </c>
      <c r="CH16" s="15">
        <v>873</v>
      </c>
      <c r="CI16" s="15">
        <v>84.713487366519928</v>
      </c>
      <c r="CJ16" s="15">
        <v>32.778520374179386</v>
      </c>
      <c r="CK16" s="15">
        <v>98.437026968289146</v>
      </c>
      <c r="CL16" s="15">
        <v>3</v>
      </c>
    </row>
    <row r="17" spans="1:90" x14ac:dyDescent="0.25">
      <c r="A17" s="15" t="s">
        <v>57</v>
      </c>
      <c r="B17" s="15" t="s">
        <v>89</v>
      </c>
      <c r="C17" s="15" t="s">
        <v>90</v>
      </c>
      <c r="D17" s="15" t="s">
        <v>90</v>
      </c>
      <c r="E17" s="15">
        <v>0</v>
      </c>
      <c r="F17" s="15">
        <v>21.377666384055885</v>
      </c>
      <c r="G17" s="15">
        <v>12.900169586477908</v>
      </c>
      <c r="H17" s="15">
        <v>33.296533648664919</v>
      </c>
      <c r="I17" s="15">
        <v>12</v>
      </c>
      <c r="J17" s="15">
        <v>72.652141636536655</v>
      </c>
      <c r="K17" s="15">
        <v>44.369428098938727</v>
      </c>
      <c r="L17" s="15">
        <v>89.846384492561185</v>
      </c>
      <c r="M17" s="15">
        <v>61</v>
      </c>
      <c r="N17" s="15" t="s">
        <v>89</v>
      </c>
      <c r="O17" s="15" t="s">
        <v>90</v>
      </c>
      <c r="P17" s="15" t="s">
        <v>90</v>
      </c>
      <c r="Q17" s="15">
        <v>15</v>
      </c>
      <c r="R17" s="15">
        <v>70.575602819453081</v>
      </c>
      <c r="S17" s="15">
        <v>61.402833927196795</v>
      </c>
      <c r="T17" s="15">
        <v>78.337496689434687</v>
      </c>
      <c r="U17" s="15">
        <v>83</v>
      </c>
      <c r="V17" s="15">
        <v>57.556661790207244</v>
      </c>
      <c r="W17" s="15">
        <v>8.8511805423546992</v>
      </c>
      <c r="X17" s="15">
        <v>94.984318662214278</v>
      </c>
      <c r="Y17" s="15">
        <v>4</v>
      </c>
      <c r="Z17" s="15">
        <v>64.927299726514804</v>
      </c>
      <c r="AA17" s="15">
        <v>59.915477679814003</v>
      </c>
      <c r="AB17" s="15">
        <v>69.630114821773375</v>
      </c>
      <c r="AC17" s="15">
        <v>175</v>
      </c>
      <c r="AD17" s="15" t="s">
        <v>89</v>
      </c>
      <c r="AE17" s="15" t="s">
        <v>90</v>
      </c>
      <c r="AF17" s="15" t="s">
        <v>90</v>
      </c>
      <c r="AG17" s="15">
        <v>0</v>
      </c>
      <c r="AH17" s="15">
        <v>85.723740520655866</v>
      </c>
      <c r="AI17" s="15">
        <v>36.754932238394915</v>
      </c>
      <c r="AJ17" s="15">
        <v>98.413750900467022</v>
      </c>
      <c r="AK17" s="15">
        <v>3</v>
      </c>
      <c r="AL17" s="15">
        <v>39.626164668938642</v>
      </c>
      <c r="AM17" s="15">
        <v>27.973747157442393</v>
      </c>
      <c r="AN17" s="15">
        <v>52.588479127605737</v>
      </c>
      <c r="AO17" s="15">
        <v>68</v>
      </c>
      <c r="AP17" s="15">
        <v>88.17085016000749</v>
      </c>
      <c r="AQ17" s="15">
        <v>79.965911884988458</v>
      </c>
      <c r="AR17" s="15">
        <v>93.297132713258122</v>
      </c>
      <c r="AS17" s="15">
        <v>276</v>
      </c>
      <c r="AT17" s="15" t="s">
        <v>89</v>
      </c>
      <c r="AU17" s="15" t="s">
        <v>90</v>
      </c>
      <c r="AV17" s="15" t="s">
        <v>90</v>
      </c>
      <c r="AW17" s="15">
        <v>54</v>
      </c>
      <c r="AX17" s="15">
        <v>71.635812265945319</v>
      </c>
      <c r="AY17" s="15">
        <v>63.314064269074585</v>
      </c>
      <c r="AZ17" s="15">
        <v>78.704784126019845</v>
      </c>
      <c r="BA17" s="15">
        <v>417</v>
      </c>
      <c r="BB17" s="15">
        <v>51.911624414581659</v>
      </c>
      <c r="BC17" s="15">
        <v>34.523845652952872</v>
      </c>
      <c r="BD17" s="15">
        <v>68.848376656558415</v>
      </c>
      <c r="BE17" s="15">
        <v>55</v>
      </c>
      <c r="BF17" s="15">
        <v>69.127175421276917</v>
      </c>
      <c r="BG17" s="15">
        <v>60.852491617700935</v>
      </c>
      <c r="BH17" s="15">
        <v>76.33306377565448</v>
      </c>
      <c r="BI17" s="15">
        <v>873</v>
      </c>
      <c r="BJ17" s="15">
        <v>100</v>
      </c>
      <c r="BK17" s="15">
        <v>100</v>
      </c>
      <c r="BL17" s="15">
        <v>100</v>
      </c>
      <c r="BM17" s="15">
        <v>3</v>
      </c>
      <c r="BV17" s="15">
        <v>54</v>
      </c>
      <c r="BW17" s="15">
        <v>71.635812265945319</v>
      </c>
      <c r="BX17" s="15">
        <v>63.314064269074585</v>
      </c>
      <c r="BY17" s="15">
        <v>78.704784126019845</v>
      </c>
      <c r="BZ17" s="15">
        <v>417</v>
      </c>
      <c r="CA17" s="15">
        <v>51.911624414581659</v>
      </c>
      <c r="CB17" s="15">
        <v>34.523845652952872</v>
      </c>
      <c r="CC17" s="15">
        <v>68.848376656558415</v>
      </c>
      <c r="CD17" s="15">
        <v>55</v>
      </c>
      <c r="CE17" s="15">
        <v>69.127175421276917</v>
      </c>
      <c r="CF17" s="15">
        <v>60.852491617700935</v>
      </c>
      <c r="CG17" s="15">
        <v>76.33306377565448</v>
      </c>
      <c r="CH17" s="15">
        <v>873</v>
      </c>
      <c r="CI17" s="15">
        <v>100</v>
      </c>
      <c r="CJ17" s="15">
        <v>100</v>
      </c>
      <c r="CK17" s="15">
        <v>100</v>
      </c>
      <c r="CL17" s="15">
        <v>3</v>
      </c>
    </row>
    <row r="18" spans="1:90" x14ac:dyDescent="0.25">
      <c r="A18" s="15" t="s">
        <v>109</v>
      </c>
      <c r="B18" s="15" t="s">
        <v>89</v>
      </c>
      <c r="C18" s="15" t="s">
        <v>90</v>
      </c>
      <c r="D18" s="15" t="s">
        <v>90</v>
      </c>
      <c r="E18" s="15">
        <v>0</v>
      </c>
      <c r="F18" s="15">
        <v>5.9416046942508594</v>
      </c>
      <c r="G18" s="15">
        <v>0.81820861878757689</v>
      </c>
      <c r="H18" s="15">
        <v>32.601142022533338</v>
      </c>
      <c r="I18" s="15">
        <v>12</v>
      </c>
      <c r="J18" s="15">
        <v>56.69468337950201</v>
      </c>
      <c r="K18" s="15">
        <v>37.506874053354245</v>
      </c>
      <c r="L18" s="15">
        <v>74.064860055788358</v>
      </c>
      <c r="M18" s="15">
        <v>61</v>
      </c>
      <c r="N18" s="15" t="s">
        <v>89</v>
      </c>
      <c r="O18" s="15" t="s">
        <v>90</v>
      </c>
      <c r="P18" s="15" t="s">
        <v>90</v>
      </c>
      <c r="Q18" s="15">
        <v>15</v>
      </c>
      <c r="R18" s="15">
        <v>25.524639210022432</v>
      </c>
      <c r="S18" s="15">
        <v>20.566257497086859</v>
      </c>
      <c r="T18" s="15">
        <v>31.208778424426292</v>
      </c>
      <c r="U18" s="15">
        <v>83</v>
      </c>
      <c r="V18" s="15" t="s">
        <v>89</v>
      </c>
      <c r="W18" s="15" t="s">
        <v>90</v>
      </c>
      <c r="X18" s="15" t="s">
        <v>90</v>
      </c>
      <c r="Y18" s="15">
        <v>4</v>
      </c>
      <c r="Z18" s="15">
        <v>30.100826388924094</v>
      </c>
      <c r="AA18" s="15">
        <v>23.472442863121799</v>
      </c>
      <c r="AB18" s="15">
        <v>37.679397960247229</v>
      </c>
      <c r="AC18" s="15">
        <v>175</v>
      </c>
      <c r="AD18" s="15" t="s">
        <v>89</v>
      </c>
      <c r="AE18" s="15" t="s">
        <v>90</v>
      </c>
      <c r="AF18" s="15" t="s">
        <v>90</v>
      </c>
      <c r="AG18" s="15">
        <v>0</v>
      </c>
      <c r="AH18" s="15">
        <v>71.447481041311747</v>
      </c>
      <c r="AI18" s="15">
        <v>13.185204664229696</v>
      </c>
      <c r="AJ18" s="15">
        <v>97.631900817655676</v>
      </c>
      <c r="AK18" s="15">
        <v>3</v>
      </c>
      <c r="AL18" s="15">
        <v>23.742999181275252</v>
      </c>
      <c r="AM18" s="15">
        <v>13.920388555514807</v>
      </c>
      <c r="AN18" s="15">
        <v>37.478923132031923</v>
      </c>
      <c r="AO18" s="15">
        <v>68</v>
      </c>
      <c r="AP18" s="15">
        <v>74.351629785608282</v>
      </c>
      <c r="AQ18" s="15">
        <v>63.776587315478295</v>
      </c>
      <c r="AR18" s="15">
        <v>82.677920757148243</v>
      </c>
      <c r="AS18" s="15">
        <v>276</v>
      </c>
      <c r="AT18" s="15" t="s">
        <v>89</v>
      </c>
      <c r="AU18" s="15" t="s">
        <v>90</v>
      </c>
      <c r="AV18" s="15" t="s">
        <v>90</v>
      </c>
      <c r="AW18" s="15">
        <v>54</v>
      </c>
      <c r="AX18" s="15">
        <v>21.678687645770587</v>
      </c>
      <c r="AY18" s="15">
        <v>18.436750826303708</v>
      </c>
      <c r="AZ18" s="15">
        <v>25.313765817571138</v>
      </c>
      <c r="BA18" s="15">
        <v>417</v>
      </c>
      <c r="BB18" s="15">
        <v>2.1996968925427343</v>
      </c>
      <c r="BC18" s="15">
        <v>0.42571184667073142</v>
      </c>
      <c r="BD18" s="15">
        <v>10.580561022604696</v>
      </c>
      <c r="BE18" s="15">
        <v>55</v>
      </c>
      <c r="BF18" s="15">
        <v>36.747435338336686</v>
      </c>
      <c r="BG18" s="15">
        <v>27.679137052406528</v>
      </c>
      <c r="BH18" s="15">
        <v>46.861611737572026</v>
      </c>
      <c r="BI18" s="15">
        <v>873</v>
      </c>
      <c r="BJ18" s="15">
        <v>38.138628588929336</v>
      </c>
      <c r="BK18" s="15">
        <v>4.6907938992685567</v>
      </c>
      <c r="BL18" s="15">
        <v>88.535902734978961</v>
      </c>
      <c r="BM18" s="15">
        <v>3</v>
      </c>
      <c r="BV18" s="15">
        <v>54</v>
      </c>
      <c r="BW18" s="15">
        <v>21.678687645770587</v>
      </c>
      <c r="BX18" s="15">
        <v>18.436750826303708</v>
      </c>
      <c r="BY18" s="15">
        <v>25.313765817571138</v>
      </c>
      <c r="BZ18" s="15">
        <v>417</v>
      </c>
      <c r="CA18" s="15">
        <v>2.1996968925427343</v>
      </c>
      <c r="CB18" s="15">
        <v>0.42571184667073142</v>
      </c>
      <c r="CC18" s="15">
        <v>10.580561022604696</v>
      </c>
      <c r="CD18" s="15">
        <v>55</v>
      </c>
      <c r="CE18" s="15">
        <v>36.747435338336686</v>
      </c>
      <c r="CF18" s="15">
        <v>27.679137052406528</v>
      </c>
      <c r="CG18" s="15">
        <v>46.861611737572026</v>
      </c>
      <c r="CH18" s="15">
        <v>873</v>
      </c>
      <c r="CI18" s="15">
        <v>38.138628588929336</v>
      </c>
      <c r="CJ18" s="15">
        <v>4.6907938992685567</v>
      </c>
      <c r="CK18" s="15">
        <v>88.535902734978961</v>
      </c>
      <c r="CL18" s="15">
        <v>3</v>
      </c>
    </row>
    <row r="19" spans="1:90" x14ac:dyDescent="0.25">
      <c r="A19" s="15" t="s">
        <v>87</v>
      </c>
      <c r="B19" s="15" t="s">
        <v>89</v>
      </c>
      <c r="C19" s="15" t="s">
        <v>90</v>
      </c>
      <c r="D19" s="15" t="s">
        <v>90</v>
      </c>
      <c r="E19" s="15">
        <v>0</v>
      </c>
      <c r="F19" s="15">
        <v>30.760918466610544</v>
      </c>
      <c r="G19" s="15">
        <v>17.954380380455323</v>
      </c>
      <c r="H19" s="15">
        <v>47.422297040259423</v>
      </c>
      <c r="I19" s="15">
        <v>12</v>
      </c>
      <c r="J19" s="15">
        <v>33.018506996587938</v>
      </c>
      <c r="K19" s="15">
        <v>17.141491897238449</v>
      </c>
      <c r="L19" s="15">
        <v>54.014743680672417</v>
      </c>
      <c r="M19" s="15">
        <v>61</v>
      </c>
      <c r="N19" s="15" t="s">
        <v>89</v>
      </c>
      <c r="O19" s="15" t="s">
        <v>90</v>
      </c>
      <c r="P19" s="15" t="s">
        <v>90</v>
      </c>
      <c r="Q19" s="15">
        <v>15</v>
      </c>
      <c r="R19" s="15">
        <v>49.726896409400609</v>
      </c>
      <c r="S19" s="15">
        <v>44.579555902851261</v>
      </c>
      <c r="T19" s="15">
        <v>54.88003233509027</v>
      </c>
      <c r="U19" s="15">
        <v>83</v>
      </c>
      <c r="V19" s="15">
        <v>57.556661790207244</v>
      </c>
      <c r="W19" s="15">
        <v>8.8511805423546992</v>
      </c>
      <c r="X19" s="15">
        <v>94.984318662214278</v>
      </c>
      <c r="Y19" s="15">
        <v>4</v>
      </c>
      <c r="Z19" s="15">
        <v>43.101748971821905</v>
      </c>
      <c r="AA19" s="15">
        <v>36.869087777331828</v>
      </c>
      <c r="AB19" s="15">
        <v>49.560886718894885</v>
      </c>
      <c r="AC19" s="15">
        <v>175</v>
      </c>
      <c r="AD19" s="15" t="s">
        <v>89</v>
      </c>
      <c r="AE19" s="15" t="s">
        <v>90</v>
      </c>
      <c r="AF19" s="15" t="s">
        <v>90</v>
      </c>
      <c r="AG19" s="15">
        <v>0</v>
      </c>
      <c r="AH19" s="15" t="s">
        <v>89</v>
      </c>
      <c r="AI19" s="15" t="s">
        <v>90</v>
      </c>
      <c r="AJ19" s="15" t="s">
        <v>90</v>
      </c>
      <c r="AK19" s="15">
        <v>3</v>
      </c>
      <c r="AL19" s="15">
        <v>47.745005291660689</v>
      </c>
      <c r="AM19" s="15">
        <v>35.883276964528314</v>
      </c>
      <c r="AN19" s="15">
        <v>59.866647333832589</v>
      </c>
      <c r="AO19" s="15">
        <v>68</v>
      </c>
      <c r="AP19" s="15">
        <v>33.341495085112108</v>
      </c>
      <c r="AQ19" s="15">
        <v>27.277606572853401</v>
      </c>
      <c r="AR19" s="15">
        <v>40.011725254416426</v>
      </c>
      <c r="AS19" s="15">
        <v>276</v>
      </c>
      <c r="AT19" s="15" t="s">
        <v>89</v>
      </c>
      <c r="AU19" s="15" t="s">
        <v>90</v>
      </c>
      <c r="AV19" s="15" t="s">
        <v>90</v>
      </c>
      <c r="AW19" s="15">
        <v>54</v>
      </c>
      <c r="AX19" s="15">
        <v>42.495065475096681</v>
      </c>
      <c r="AY19" s="15">
        <v>35.8588522478097</v>
      </c>
      <c r="AZ19" s="15">
        <v>49.413277655992964</v>
      </c>
      <c r="BA19" s="15">
        <v>417</v>
      </c>
      <c r="BB19" s="15">
        <v>31.520497488789388</v>
      </c>
      <c r="BC19" s="15">
        <v>25.557734613260426</v>
      </c>
      <c r="BD19" s="15">
        <v>38.161264587574308</v>
      </c>
      <c r="BE19" s="15">
        <v>55</v>
      </c>
      <c r="BF19" s="15">
        <v>36.004265370666886</v>
      </c>
      <c r="BG19" s="15">
        <v>31.605092115993198</v>
      </c>
      <c r="BH19" s="15">
        <v>40.651818341717942</v>
      </c>
      <c r="BI19" s="15">
        <v>873</v>
      </c>
      <c r="BJ19" s="15" t="s">
        <v>89</v>
      </c>
      <c r="BK19" s="15" t="s">
        <v>90</v>
      </c>
      <c r="BL19" s="15" t="s">
        <v>90</v>
      </c>
      <c r="BM19" s="15">
        <v>3</v>
      </c>
      <c r="BV19" s="15">
        <v>54</v>
      </c>
      <c r="BW19" s="15">
        <v>42.495065475096681</v>
      </c>
      <c r="BX19" s="15">
        <v>35.8588522478097</v>
      </c>
      <c r="BY19" s="15">
        <v>49.413277655992964</v>
      </c>
      <c r="BZ19" s="15">
        <v>417</v>
      </c>
      <c r="CA19" s="15">
        <v>31.520497488789388</v>
      </c>
      <c r="CB19" s="15">
        <v>25.557734613260426</v>
      </c>
      <c r="CC19" s="15">
        <v>38.161264587574308</v>
      </c>
      <c r="CD19" s="15">
        <v>55</v>
      </c>
      <c r="CE19" s="15">
        <v>36.004265370666886</v>
      </c>
      <c r="CF19" s="15">
        <v>31.605092115993198</v>
      </c>
      <c r="CG19" s="15">
        <v>40.651818341717942</v>
      </c>
      <c r="CH19" s="15">
        <v>873</v>
      </c>
      <c r="CI19" s="15" t="s">
        <v>89</v>
      </c>
      <c r="CJ19" s="15" t="s">
        <v>90</v>
      </c>
      <c r="CK19" s="15" t="s">
        <v>90</v>
      </c>
      <c r="CL19" s="15">
        <v>3</v>
      </c>
    </row>
    <row r="20" spans="1:90" x14ac:dyDescent="0.25">
      <c r="A20" s="15" t="s">
        <v>110</v>
      </c>
      <c r="B20" s="15" t="s">
        <v>89</v>
      </c>
      <c r="C20" s="15" t="s">
        <v>90</v>
      </c>
      <c r="D20" s="15" t="s">
        <v>90</v>
      </c>
      <c r="E20" s="15">
        <v>0</v>
      </c>
      <c r="F20" s="15">
        <v>4.6916260412773276</v>
      </c>
      <c r="G20" s="15">
        <v>0.4917590707249001</v>
      </c>
      <c r="H20" s="15">
        <v>32.900912325258695</v>
      </c>
      <c r="I20" s="15">
        <v>12</v>
      </c>
      <c r="J20" s="15" t="s">
        <v>89</v>
      </c>
      <c r="K20" s="15" t="s">
        <v>90</v>
      </c>
      <c r="L20" s="15" t="s">
        <v>90</v>
      </c>
      <c r="M20" s="15">
        <v>61</v>
      </c>
      <c r="N20" s="15" t="s">
        <v>89</v>
      </c>
      <c r="O20" s="15" t="s">
        <v>90</v>
      </c>
      <c r="P20" s="15" t="s">
        <v>90</v>
      </c>
      <c r="Q20" s="15">
        <v>15</v>
      </c>
      <c r="R20" s="15" t="s">
        <v>89</v>
      </c>
      <c r="S20" s="15" t="s">
        <v>90</v>
      </c>
      <c r="T20" s="15" t="s">
        <v>90</v>
      </c>
      <c r="U20" s="15">
        <v>83</v>
      </c>
      <c r="V20" s="15" t="s">
        <v>89</v>
      </c>
      <c r="W20" s="15" t="s">
        <v>90</v>
      </c>
      <c r="X20" s="15" t="s">
        <v>90</v>
      </c>
      <c r="Y20" s="15">
        <v>4</v>
      </c>
      <c r="Z20" s="15">
        <v>0.36973021420073543</v>
      </c>
      <c r="AA20" s="15">
        <v>4.8577543428326021E-2</v>
      </c>
      <c r="AB20" s="15">
        <v>2.7555329159706314</v>
      </c>
      <c r="AC20" s="15">
        <v>175</v>
      </c>
      <c r="AD20" s="15" t="s">
        <v>89</v>
      </c>
      <c r="AE20" s="15" t="s">
        <v>90</v>
      </c>
      <c r="AF20" s="15" t="s">
        <v>90</v>
      </c>
      <c r="AG20" s="15">
        <v>0</v>
      </c>
      <c r="AH20" s="15" t="s">
        <v>89</v>
      </c>
      <c r="AI20" s="15" t="s">
        <v>90</v>
      </c>
      <c r="AJ20" s="15" t="s">
        <v>90</v>
      </c>
      <c r="AK20" s="15">
        <v>3</v>
      </c>
      <c r="AL20" s="15">
        <v>2.1172531710425528</v>
      </c>
      <c r="AM20" s="15">
        <v>0.53290459245144406</v>
      </c>
      <c r="AN20" s="15">
        <v>8.0315969496720676</v>
      </c>
      <c r="AO20" s="15">
        <v>68</v>
      </c>
      <c r="AP20" s="15">
        <v>2.6434235293666912</v>
      </c>
      <c r="AQ20" s="15">
        <v>1.102545437296053</v>
      </c>
      <c r="AR20" s="15">
        <v>6.2027146510332631</v>
      </c>
      <c r="AS20" s="15">
        <v>276</v>
      </c>
      <c r="AT20" s="15" t="s">
        <v>89</v>
      </c>
      <c r="AU20" s="15" t="s">
        <v>90</v>
      </c>
      <c r="AV20" s="15" t="s">
        <v>90</v>
      </c>
      <c r="AW20" s="15">
        <v>54</v>
      </c>
      <c r="AX20" s="15">
        <v>0.22039094895537492</v>
      </c>
      <c r="AY20" s="15">
        <v>2.9807450566997046E-2</v>
      </c>
      <c r="AZ20" s="15">
        <v>1.6099077015000227</v>
      </c>
      <c r="BA20" s="15">
        <v>417</v>
      </c>
      <c r="BB20" s="15" t="s">
        <v>89</v>
      </c>
      <c r="BC20" s="15" t="s">
        <v>90</v>
      </c>
      <c r="BD20" s="15" t="s">
        <v>90</v>
      </c>
      <c r="BE20" s="15">
        <v>55</v>
      </c>
      <c r="BF20" s="15">
        <v>1.1404563135812389</v>
      </c>
      <c r="BG20" s="15">
        <v>0.47485879982767504</v>
      </c>
      <c r="BH20" s="15">
        <v>2.7135678975664153</v>
      </c>
      <c r="BI20" s="15">
        <v>873</v>
      </c>
      <c r="BJ20" s="15" t="s">
        <v>89</v>
      </c>
      <c r="BK20" s="15" t="s">
        <v>90</v>
      </c>
      <c r="BL20" s="15" t="s">
        <v>90</v>
      </c>
      <c r="BM20" s="15">
        <v>3</v>
      </c>
      <c r="BV20" s="15">
        <v>54</v>
      </c>
      <c r="BW20" s="15">
        <v>0.22039094895537492</v>
      </c>
      <c r="BX20" s="15">
        <v>2.9807450566997046E-2</v>
      </c>
      <c r="BY20" s="15">
        <v>1.6099077015000227</v>
      </c>
      <c r="BZ20" s="15">
        <v>417</v>
      </c>
      <c r="CA20" s="15" t="s">
        <v>89</v>
      </c>
      <c r="CB20" s="15" t="s">
        <v>90</v>
      </c>
      <c r="CC20" s="15" t="s">
        <v>90</v>
      </c>
      <c r="CD20" s="15">
        <v>55</v>
      </c>
      <c r="CE20" s="15">
        <v>1.1404563135812389</v>
      </c>
      <c r="CF20" s="15">
        <v>0.47485879982767504</v>
      </c>
      <c r="CG20" s="15">
        <v>2.7135678975664153</v>
      </c>
      <c r="CH20" s="15">
        <v>873</v>
      </c>
      <c r="CI20" s="15" t="s">
        <v>89</v>
      </c>
      <c r="CJ20" s="15" t="s">
        <v>90</v>
      </c>
      <c r="CK20" s="15" t="s">
        <v>90</v>
      </c>
      <c r="CL20" s="15">
        <v>3</v>
      </c>
    </row>
    <row r="21" spans="1:90" x14ac:dyDescent="0.25">
      <c r="A21" s="15" t="s">
        <v>111</v>
      </c>
      <c r="B21" s="15" t="s">
        <v>89</v>
      </c>
      <c r="C21" s="15" t="s">
        <v>90</v>
      </c>
      <c r="D21" s="15" t="s">
        <v>90</v>
      </c>
      <c r="E21" s="15">
        <v>0</v>
      </c>
      <c r="F21" s="15">
        <v>23.569335119386146</v>
      </c>
      <c r="G21" s="15">
        <v>17.091015840552437</v>
      </c>
      <c r="H21" s="15">
        <v>31.568262140564368</v>
      </c>
      <c r="I21" s="15">
        <v>12</v>
      </c>
      <c r="J21" s="15">
        <v>18.500426846365063</v>
      </c>
      <c r="K21" s="15">
        <v>7.9795094150647765</v>
      </c>
      <c r="L21" s="15">
        <v>37.274149373157975</v>
      </c>
      <c r="M21" s="15">
        <v>61</v>
      </c>
      <c r="N21" s="15" t="s">
        <v>89</v>
      </c>
      <c r="O21" s="15" t="s">
        <v>90</v>
      </c>
      <c r="P21" s="15" t="s">
        <v>90</v>
      </c>
      <c r="Q21" s="15">
        <v>15</v>
      </c>
      <c r="R21" s="15">
        <v>29.778704545463274</v>
      </c>
      <c r="S21" s="15">
        <v>21.712154932343694</v>
      </c>
      <c r="T21" s="15">
        <v>39.336339825155022</v>
      </c>
      <c r="U21" s="15">
        <v>83</v>
      </c>
      <c r="V21" s="15">
        <v>54.667043940741081</v>
      </c>
      <c r="W21" s="15">
        <v>7.9128344146198319</v>
      </c>
      <c r="X21" s="15">
        <v>94.420731886782349</v>
      </c>
      <c r="Y21" s="15">
        <v>4</v>
      </c>
      <c r="Z21" s="15">
        <v>26.593101247010736</v>
      </c>
      <c r="AA21" s="15">
        <v>19.602806354205988</v>
      </c>
      <c r="AB21" s="15">
        <v>34.991209079182347</v>
      </c>
      <c r="AC21" s="15">
        <v>175</v>
      </c>
      <c r="AD21" s="15" t="s">
        <v>89</v>
      </c>
      <c r="AE21" s="15" t="s">
        <v>90</v>
      </c>
      <c r="AF21" s="15" t="s">
        <v>90</v>
      </c>
      <c r="AG21" s="15">
        <v>0</v>
      </c>
      <c r="AH21" s="15" t="s">
        <v>89</v>
      </c>
      <c r="AI21" s="15" t="s">
        <v>90</v>
      </c>
      <c r="AJ21" s="15" t="s">
        <v>90</v>
      </c>
      <c r="AK21" s="15">
        <v>3</v>
      </c>
      <c r="AL21" s="15">
        <v>11.815115523347078</v>
      </c>
      <c r="AM21" s="15">
        <v>3.4157414097786001</v>
      </c>
      <c r="AN21" s="15">
        <v>33.668760198384021</v>
      </c>
      <c r="AO21" s="15">
        <v>68</v>
      </c>
      <c r="AP21" s="15">
        <v>18.394582456403942</v>
      </c>
      <c r="AQ21" s="15">
        <v>13.935306381828466</v>
      </c>
      <c r="AR21" s="15">
        <v>23.884807326968961</v>
      </c>
      <c r="AS21" s="15">
        <v>276</v>
      </c>
      <c r="AT21" s="15" t="s">
        <v>89</v>
      </c>
      <c r="AU21" s="15" t="s">
        <v>90</v>
      </c>
      <c r="AV21" s="15" t="s">
        <v>90</v>
      </c>
      <c r="AW21" s="15">
        <v>54</v>
      </c>
      <c r="AX21" s="15">
        <v>20.389281982526871</v>
      </c>
      <c r="AY21" s="15">
        <v>15.279341100634646</v>
      </c>
      <c r="AZ21" s="15">
        <v>26.670186897451721</v>
      </c>
      <c r="BA21" s="15">
        <v>417</v>
      </c>
      <c r="BB21" s="15">
        <v>4.1168607962085195</v>
      </c>
      <c r="BC21" s="15">
        <v>0.66142548602179263</v>
      </c>
      <c r="BD21" s="15">
        <v>21.683842564652188</v>
      </c>
      <c r="BE21" s="15">
        <v>55</v>
      </c>
      <c r="BF21" s="15">
        <v>16.18713730613965</v>
      </c>
      <c r="BG21" s="15">
        <v>11.799345407769501</v>
      </c>
      <c r="BH21" s="15">
        <v>21.80325449853876</v>
      </c>
      <c r="BI21" s="15">
        <v>873</v>
      </c>
      <c r="BJ21" s="15" t="s">
        <v>89</v>
      </c>
      <c r="BK21" s="15" t="s">
        <v>90</v>
      </c>
      <c r="BL21" s="15" t="s">
        <v>90</v>
      </c>
      <c r="BM21" s="15">
        <v>3</v>
      </c>
      <c r="BV21" s="15">
        <v>54</v>
      </c>
      <c r="BW21" s="15">
        <v>20.389281982526871</v>
      </c>
      <c r="BX21" s="15">
        <v>15.279341100634646</v>
      </c>
      <c r="BY21" s="15">
        <v>26.670186897451721</v>
      </c>
      <c r="BZ21" s="15">
        <v>417</v>
      </c>
      <c r="CA21" s="15">
        <v>4.1168607962085195</v>
      </c>
      <c r="CB21" s="15">
        <v>0.66142548602179263</v>
      </c>
      <c r="CC21" s="15">
        <v>21.683842564652188</v>
      </c>
      <c r="CD21" s="15">
        <v>55</v>
      </c>
      <c r="CE21" s="15">
        <v>16.18713730613965</v>
      </c>
      <c r="CF21" s="15">
        <v>11.799345407769501</v>
      </c>
      <c r="CG21" s="15">
        <v>21.80325449853876</v>
      </c>
      <c r="CH21" s="15">
        <v>873</v>
      </c>
      <c r="CI21" s="15" t="s">
        <v>89</v>
      </c>
      <c r="CJ21" s="15" t="s">
        <v>90</v>
      </c>
      <c r="CK21" s="15" t="s">
        <v>90</v>
      </c>
      <c r="CL21" s="15">
        <v>3</v>
      </c>
    </row>
    <row r="22" spans="1:90" x14ac:dyDescent="0.25">
      <c r="A22" s="15" t="s">
        <v>112</v>
      </c>
      <c r="B22" s="15" t="s">
        <v>89</v>
      </c>
      <c r="C22" s="15" t="s">
        <v>90</v>
      </c>
      <c r="D22" s="15" t="s">
        <v>90</v>
      </c>
      <c r="E22" s="15">
        <v>0</v>
      </c>
      <c r="F22" s="15">
        <v>3.0177068714241613</v>
      </c>
      <c r="G22" s="15">
        <v>0.41555985739202184</v>
      </c>
      <c r="H22" s="15">
        <v>18.832545660062728</v>
      </c>
      <c r="I22" s="15">
        <v>12</v>
      </c>
      <c r="J22" s="15">
        <v>27.527445181507453</v>
      </c>
      <c r="K22" s="15">
        <v>16.617807986018011</v>
      </c>
      <c r="L22" s="15">
        <v>41.992312628371955</v>
      </c>
      <c r="M22" s="15">
        <v>61</v>
      </c>
      <c r="N22" s="15" t="s">
        <v>89</v>
      </c>
      <c r="O22" s="15" t="s">
        <v>90</v>
      </c>
      <c r="P22" s="15" t="s">
        <v>90</v>
      </c>
      <c r="Q22" s="15">
        <v>15</v>
      </c>
      <c r="R22" s="15">
        <v>38.918965481065854</v>
      </c>
      <c r="S22" s="15">
        <v>32.444170677892195</v>
      </c>
      <c r="T22" s="15">
        <v>45.809703841241358</v>
      </c>
      <c r="U22" s="15">
        <v>83</v>
      </c>
      <c r="V22" s="15">
        <v>57.556661790207244</v>
      </c>
      <c r="W22" s="15">
        <v>8.8511805423546992</v>
      </c>
      <c r="X22" s="15">
        <v>94.984318662214278</v>
      </c>
      <c r="Y22" s="15">
        <v>4</v>
      </c>
      <c r="Z22" s="15">
        <v>32.914612715769856</v>
      </c>
      <c r="AA22" s="15">
        <v>28.445565406668983</v>
      </c>
      <c r="AB22" s="15">
        <v>37.71570190850931</v>
      </c>
      <c r="AC22" s="15">
        <v>175</v>
      </c>
      <c r="AD22" s="15" t="s">
        <v>89</v>
      </c>
      <c r="AE22" s="15" t="s">
        <v>90</v>
      </c>
      <c r="AF22" s="15" t="s">
        <v>90</v>
      </c>
      <c r="AG22" s="15">
        <v>0</v>
      </c>
      <c r="AH22" s="15" t="s">
        <v>89</v>
      </c>
      <c r="AI22" s="15" t="s">
        <v>90</v>
      </c>
      <c r="AJ22" s="15" t="s">
        <v>90</v>
      </c>
      <c r="AK22" s="15">
        <v>3</v>
      </c>
      <c r="AL22" s="15">
        <v>34.864820886603042</v>
      </c>
      <c r="AM22" s="15">
        <v>24.414350071744405</v>
      </c>
      <c r="AN22" s="15">
        <v>47.006644863224992</v>
      </c>
      <c r="AO22" s="15">
        <v>68</v>
      </c>
      <c r="AP22" s="15">
        <v>29.58443440483569</v>
      </c>
      <c r="AQ22" s="15">
        <v>23.796955817797667</v>
      </c>
      <c r="AR22" s="15">
        <v>36.11241784708303</v>
      </c>
      <c r="AS22" s="15">
        <v>276</v>
      </c>
      <c r="AT22" s="15" t="s">
        <v>89</v>
      </c>
      <c r="AU22" s="15" t="s">
        <v>90</v>
      </c>
      <c r="AV22" s="15" t="s">
        <v>90</v>
      </c>
      <c r="AW22" s="15">
        <v>54</v>
      </c>
      <c r="AX22" s="15">
        <v>29.932434571941037</v>
      </c>
      <c r="AY22" s="15">
        <v>22.761826393999353</v>
      </c>
      <c r="AZ22" s="15">
        <v>38.243497859043707</v>
      </c>
      <c r="BA22" s="15">
        <v>417</v>
      </c>
      <c r="BB22" s="15">
        <v>28.51322535835147</v>
      </c>
      <c r="BC22" s="15">
        <v>22.886294760343091</v>
      </c>
      <c r="BD22" s="15">
        <v>34.897537753879661</v>
      </c>
      <c r="BE22" s="15">
        <v>55</v>
      </c>
      <c r="BF22" s="15">
        <v>28.218197063719114</v>
      </c>
      <c r="BG22" s="15">
        <v>24.546334101948233</v>
      </c>
      <c r="BH22" s="15">
        <v>32.204892654681075</v>
      </c>
      <c r="BI22" s="15">
        <v>873</v>
      </c>
      <c r="BJ22" s="15" t="s">
        <v>89</v>
      </c>
      <c r="BK22" s="15" t="s">
        <v>90</v>
      </c>
      <c r="BL22" s="15" t="s">
        <v>90</v>
      </c>
      <c r="BM22" s="15">
        <v>3</v>
      </c>
      <c r="BV22" s="15">
        <v>54</v>
      </c>
      <c r="BW22" s="15">
        <v>29.932434571941037</v>
      </c>
      <c r="BX22" s="15">
        <v>22.761826393999353</v>
      </c>
      <c r="BY22" s="15">
        <v>38.243497859043707</v>
      </c>
      <c r="BZ22" s="15">
        <v>417</v>
      </c>
      <c r="CA22" s="15">
        <v>28.51322535835147</v>
      </c>
      <c r="CB22" s="15">
        <v>22.886294760343091</v>
      </c>
      <c r="CC22" s="15">
        <v>34.897537753879661</v>
      </c>
      <c r="CD22" s="15">
        <v>55</v>
      </c>
      <c r="CE22" s="15">
        <v>28.218197063719114</v>
      </c>
      <c r="CF22" s="15">
        <v>24.546334101948233</v>
      </c>
      <c r="CG22" s="15">
        <v>32.204892654681075</v>
      </c>
      <c r="CH22" s="15">
        <v>873</v>
      </c>
      <c r="CI22" s="15" t="s">
        <v>89</v>
      </c>
      <c r="CJ22" s="15" t="s">
        <v>90</v>
      </c>
      <c r="CK22" s="15" t="s">
        <v>90</v>
      </c>
      <c r="CL22" s="15">
        <v>3</v>
      </c>
    </row>
    <row r="23" spans="1:90" x14ac:dyDescent="0.25">
      <c r="A23" s="15" t="s">
        <v>113</v>
      </c>
      <c r="B23" s="15" t="s">
        <v>89</v>
      </c>
      <c r="C23" s="15" t="s">
        <v>90</v>
      </c>
      <c r="D23" s="15" t="s">
        <v>90</v>
      </c>
      <c r="E23" s="15">
        <v>0</v>
      </c>
      <c r="F23" s="15" t="s">
        <v>89</v>
      </c>
      <c r="G23" s="15" t="s">
        <v>90</v>
      </c>
      <c r="H23" s="15" t="s">
        <v>90</v>
      </c>
      <c r="I23" s="15">
        <v>12</v>
      </c>
      <c r="J23" s="15" t="s">
        <v>89</v>
      </c>
      <c r="K23" s="15" t="s">
        <v>90</v>
      </c>
      <c r="L23" s="15" t="s">
        <v>90</v>
      </c>
      <c r="M23" s="15">
        <v>61</v>
      </c>
      <c r="N23" s="15" t="s">
        <v>89</v>
      </c>
      <c r="O23" s="15" t="s">
        <v>90</v>
      </c>
      <c r="P23" s="15" t="s">
        <v>90</v>
      </c>
      <c r="Q23" s="15">
        <v>15</v>
      </c>
      <c r="R23" s="15">
        <v>5.1103654424467297</v>
      </c>
      <c r="S23" s="15">
        <v>1.791366662150403</v>
      </c>
      <c r="T23" s="15">
        <v>13.719661255402357</v>
      </c>
      <c r="U23" s="15">
        <v>83</v>
      </c>
      <c r="V23" s="15" t="s">
        <v>89</v>
      </c>
      <c r="W23" s="15" t="s">
        <v>90</v>
      </c>
      <c r="X23" s="15" t="s">
        <v>90</v>
      </c>
      <c r="Y23" s="15">
        <v>4</v>
      </c>
      <c r="Z23" s="15">
        <v>3.1454940513667875</v>
      </c>
      <c r="AA23" s="15">
        <v>0.97346752704898565</v>
      </c>
      <c r="AB23" s="15">
        <v>9.6896019325875251</v>
      </c>
      <c r="AC23" s="15">
        <v>175</v>
      </c>
      <c r="AD23" s="15" t="s">
        <v>89</v>
      </c>
      <c r="AE23" s="15" t="s">
        <v>90</v>
      </c>
      <c r="AF23" s="15" t="s">
        <v>90</v>
      </c>
      <c r="AG23" s="15">
        <v>0</v>
      </c>
      <c r="AH23" s="15" t="s">
        <v>89</v>
      </c>
      <c r="AI23" s="15" t="s">
        <v>90</v>
      </c>
      <c r="AJ23" s="15" t="s">
        <v>90</v>
      </c>
      <c r="AK23" s="15">
        <v>3</v>
      </c>
      <c r="AL23" s="15" t="s">
        <v>89</v>
      </c>
      <c r="AM23" s="15" t="s">
        <v>90</v>
      </c>
      <c r="AN23" s="15" t="s">
        <v>90</v>
      </c>
      <c r="AO23" s="15">
        <v>68</v>
      </c>
      <c r="AP23" s="15">
        <v>0.18508936385132363</v>
      </c>
      <c r="AQ23" s="15">
        <v>2.4126920388595839E-2</v>
      </c>
      <c r="AR23" s="15">
        <v>1.4048212691479509</v>
      </c>
      <c r="AS23" s="15">
        <v>276</v>
      </c>
      <c r="AT23" s="15" t="s">
        <v>89</v>
      </c>
      <c r="AU23" s="15" t="s">
        <v>90</v>
      </c>
      <c r="AV23" s="15" t="s">
        <v>90</v>
      </c>
      <c r="AW23" s="15">
        <v>54</v>
      </c>
      <c r="AX23" s="15">
        <v>2.0888020752744905</v>
      </c>
      <c r="AY23" s="15">
        <v>0.83536198007930407</v>
      </c>
      <c r="AZ23" s="15">
        <v>5.1257826225759313</v>
      </c>
      <c r="BA23" s="15">
        <v>417</v>
      </c>
      <c r="BB23" s="15">
        <v>7.7770545606371773</v>
      </c>
      <c r="BC23" s="15">
        <v>4.9424558958289797</v>
      </c>
      <c r="BD23" s="15">
        <v>12.031585603164556</v>
      </c>
      <c r="BE23" s="15">
        <v>55</v>
      </c>
      <c r="BF23" s="15">
        <v>1.7881927680564247</v>
      </c>
      <c r="BG23" s="15">
        <v>0.84523445590702972</v>
      </c>
      <c r="BH23" s="15">
        <v>3.7434161241622661</v>
      </c>
      <c r="BI23" s="15">
        <v>873</v>
      </c>
      <c r="BJ23" s="15" t="s">
        <v>89</v>
      </c>
      <c r="BK23" s="15" t="s">
        <v>90</v>
      </c>
      <c r="BL23" s="15" t="s">
        <v>90</v>
      </c>
      <c r="BM23" s="15">
        <v>3</v>
      </c>
      <c r="BV23" s="15">
        <v>54</v>
      </c>
      <c r="BW23" s="15">
        <v>2.0888020752744905</v>
      </c>
      <c r="BX23" s="15">
        <v>0.83536198007930407</v>
      </c>
      <c r="BY23" s="15">
        <v>5.1257826225759313</v>
      </c>
      <c r="BZ23" s="15">
        <v>417</v>
      </c>
      <c r="CA23" s="15">
        <v>7.7770545606371773</v>
      </c>
      <c r="CB23" s="15">
        <v>4.9424558958289797</v>
      </c>
      <c r="CC23" s="15">
        <v>12.031585603164556</v>
      </c>
      <c r="CD23" s="15">
        <v>55</v>
      </c>
      <c r="CE23" s="15">
        <v>1.7881927680564247</v>
      </c>
      <c r="CF23" s="15">
        <v>0.84523445590702972</v>
      </c>
      <c r="CG23" s="15">
        <v>3.7434161241622661</v>
      </c>
      <c r="CH23" s="15">
        <v>873</v>
      </c>
      <c r="CI23" s="15" t="s">
        <v>89</v>
      </c>
      <c r="CJ23" s="15" t="s">
        <v>90</v>
      </c>
      <c r="CK23" s="15" t="s">
        <v>90</v>
      </c>
      <c r="CL23" s="15">
        <v>3</v>
      </c>
    </row>
    <row r="24" spans="1:90" x14ac:dyDescent="0.25">
      <c r="A24" s="15" t="s">
        <v>114</v>
      </c>
      <c r="B24" s="15" t="s">
        <v>89</v>
      </c>
      <c r="C24" s="15" t="s">
        <v>90</v>
      </c>
      <c r="D24" s="15" t="s">
        <v>90</v>
      </c>
      <c r="E24" s="15">
        <v>0</v>
      </c>
      <c r="F24" s="15" t="s">
        <v>89</v>
      </c>
      <c r="G24" s="15" t="s">
        <v>90</v>
      </c>
      <c r="H24" s="15" t="s">
        <v>90</v>
      </c>
      <c r="I24" s="15">
        <v>12</v>
      </c>
      <c r="J24" s="15" t="s">
        <v>89</v>
      </c>
      <c r="K24" s="15" t="s">
        <v>90</v>
      </c>
      <c r="L24" s="15" t="s">
        <v>90</v>
      </c>
      <c r="M24" s="15">
        <v>61</v>
      </c>
      <c r="N24" s="15" t="s">
        <v>89</v>
      </c>
      <c r="O24" s="15" t="s">
        <v>90</v>
      </c>
      <c r="P24" s="15" t="s">
        <v>90</v>
      </c>
      <c r="Q24" s="15">
        <v>15</v>
      </c>
      <c r="R24" s="15" t="s">
        <v>89</v>
      </c>
      <c r="S24" s="15" t="s">
        <v>90</v>
      </c>
      <c r="T24" s="15" t="s">
        <v>90</v>
      </c>
      <c r="U24" s="15">
        <v>83</v>
      </c>
      <c r="V24" s="15" t="s">
        <v>89</v>
      </c>
      <c r="W24" s="15" t="s">
        <v>90</v>
      </c>
      <c r="X24" s="15" t="s">
        <v>90</v>
      </c>
      <c r="Y24" s="15">
        <v>4</v>
      </c>
      <c r="Z24" s="15" t="s">
        <v>89</v>
      </c>
      <c r="AA24" s="15" t="s">
        <v>90</v>
      </c>
      <c r="AB24" s="15" t="s">
        <v>90</v>
      </c>
      <c r="AC24" s="15">
        <v>175</v>
      </c>
      <c r="AD24" s="15" t="s">
        <v>89</v>
      </c>
      <c r="AE24" s="15" t="s">
        <v>90</v>
      </c>
      <c r="AF24" s="15" t="s">
        <v>90</v>
      </c>
      <c r="AG24" s="15">
        <v>0</v>
      </c>
      <c r="AH24" s="15" t="s">
        <v>89</v>
      </c>
      <c r="AI24" s="15" t="s">
        <v>90</v>
      </c>
      <c r="AJ24" s="15" t="s">
        <v>90</v>
      </c>
      <c r="AK24" s="15">
        <v>3</v>
      </c>
      <c r="AL24" s="15" t="s">
        <v>89</v>
      </c>
      <c r="AM24" s="15" t="s">
        <v>90</v>
      </c>
      <c r="AN24" s="15" t="s">
        <v>90</v>
      </c>
      <c r="AO24" s="15">
        <v>68</v>
      </c>
      <c r="AP24" s="15">
        <v>0.22340214976271847</v>
      </c>
      <c r="AQ24" s="15">
        <v>3.2161486780268381E-2</v>
      </c>
      <c r="AR24" s="15">
        <v>1.5343563040038561</v>
      </c>
      <c r="AS24" s="15">
        <v>276</v>
      </c>
      <c r="AT24" s="15" t="s">
        <v>89</v>
      </c>
      <c r="AU24" s="15" t="s">
        <v>90</v>
      </c>
      <c r="AV24" s="15" t="s">
        <v>90</v>
      </c>
      <c r="AW24" s="15">
        <v>54</v>
      </c>
      <c r="AX24" s="15" t="s">
        <v>89</v>
      </c>
      <c r="AY24" s="15" t="s">
        <v>90</v>
      </c>
      <c r="AZ24" s="15" t="s">
        <v>90</v>
      </c>
      <c r="BA24" s="15">
        <v>417</v>
      </c>
      <c r="BB24" s="15" t="s">
        <v>89</v>
      </c>
      <c r="BC24" s="15" t="s">
        <v>90</v>
      </c>
      <c r="BD24" s="15" t="s">
        <v>90</v>
      </c>
      <c r="BE24" s="15">
        <v>55</v>
      </c>
      <c r="BF24" s="15">
        <v>7.6788147846403254E-2</v>
      </c>
      <c r="BG24" s="15">
        <v>1.0827085877111323E-2</v>
      </c>
      <c r="BH24" s="15">
        <v>0.54241900913865104</v>
      </c>
      <c r="BI24" s="15">
        <v>873</v>
      </c>
      <c r="BJ24" s="15" t="s">
        <v>89</v>
      </c>
      <c r="BK24" s="15" t="s">
        <v>90</v>
      </c>
      <c r="BL24" s="15" t="s">
        <v>90</v>
      </c>
      <c r="BM24" s="15">
        <v>3</v>
      </c>
      <c r="BV24" s="15">
        <v>54</v>
      </c>
      <c r="BW24" s="15" t="s">
        <v>89</v>
      </c>
      <c r="BX24" s="15" t="s">
        <v>90</v>
      </c>
      <c r="BY24" s="15" t="s">
        <v>90</v>
      </c>
      <c r="BZ24" s="15">
        <v>417</v>
      </c>
      <c r="CA24" s="15" t="s">
        <v>89</v>
      </c>
      <c r="CB24" s="15" t="s">
        <v>90</v>
      </c>
      <c r="CC24" s="15" t="s">
        <v>90</v>
      </c>
      <c r="CD24" s="15">
        <v>55</v>
      </c>
      <c r="CE24" s="15">
        <v>7.6788147846403254E-2</v>
      </c>
      <c r="CF24" s="15">
        <v>1.0827085877111323E-2</v>
      </c>
      <c r="CG24" s="15">
        <v>0.54241900913865104</v>
      </c>
      <c r="CH24" s="15">
        <v>873</v>
      </c>
      <c r="CI24" s="15" t="s">
        <v>89</v>
      </c>
      <c r="CJ24" s="15" t="s">
        <v>90</v>
      </c>
      <c r="CK24" s="15" t="s">
        <v>90</v>
      </c>
      <c r="CL24" s="15">
        <v>3</v>
      </c>
    </row>
    <row r="25" spans="1:90" x14ac:dyDescent="0.25">
      <c r="A25" s="15" t="s">
        <v>115</v>
      </c>
      <c r="B25" s="15" t="s">
        <v>89</v>
      </c>
      <c r="C25" s="15" t="s">
        <v>90</v>
      </c>
      <c r="D25" s="15" t="s">
        <v>90</v>
      </c>
      <c r="E25" s="15">
        <v>0</v>
      </c>
      <c r="F25" s="15" t="s">
        <v>89</v>
      </c>
      <c r="G25" s="15" t="s">
        <v>90</v>
      </c>
      <c r="H25" s="15" t="s">
        <v>90</v>
      </c>
      <c r="I25" s="15">
        <v>12</v>
      </c>
      <c r="J25" s="15" t="s">
        <v>89</v>
      </c>
      <c r="K25" s="15" t="s">
        <v>90</v>
      </c>
      <c r="L25" s="15" t="s">
        <v>90</v>
      </c>
      <c r="M25" s="15">
        <v>61</v>
      </c>
      <c r="N25" s="15" t="s">
        <v>89</v>
      </c>
      <c r="O25" s="15" t="s">
        <v>90</v>
      </c>
      <c r="P25" s="15" t="s">
        <v>90</v>
      </c>
      <c r="Q25" s="15">
        <v>15</v>
      </c>
      <c r="R25" s="15" t="s">
        <v>89</v>
      </c>
      <c r="S25" s="15" t="s">
        <v>90</v>
      </c>
      <c r="T25" s="15" t="s">
        <v>90</v>
      </c>
      <c r="U25" s="15">
        <v>83</v>
      </c>
      <c r="V25" s="15" t="s">
        <v>89</v>
      </c>
      <c r="W25" s="15" t="s">
        <v>90</v>
      </c>
      <c r="X25" s="15" t="s">
        <v>90</v>
      </c>
      <c r="Y25" s="15">
        <v>4</v>
      </c>
      <c r="Z25" s="15" t="s">
        <v>89</v>
      </c>
      <c r="AA25" s="15" t="s">
        <v>90</v>
      </c>
      <c r="AB25" s="15" t="s">
        <v>90</v>
      </c>
      <c r="AC25" s="15">
        <v>175</v>
      </c>
      <c r="AD25" s="15" t="s">
        <v>89</v>
      </c>
      <c r="AE25" s="15" t="s">
        <v>90</v>
      </c>
      <c r="AF25" s="15" t="s">
        <v>90</v>
      </c>
      <c r="AG25" s="15">
        <v>0</v>
      </c>
      <c r="AH25" s="15" t="s">
        <v>89</v>
      </c>
      <c r="AI25" s="15" t="s">
        <v>90</v>
      </c>
      <c r="AJ25" s="15" t="s">
        <v>90</v>
      </c>
      <c r="AK25" s="15">
        <v>3</v>
      </c>
      <c r="AL25" s="15" t="s">
        <v>89</v>
      </c>
      <c r="AM25" s="15" t="s">
        <v>90</v>
      </c>
      <c r="AN25" s="15" t="s">
        <v>90</v>
      </c>
      <c r="AO25" s="15">
        <v>68</v>
      </c>
      <c r="AP25" s="15" t="s">
        <v>89</v>
      </c>
      <c r="AQ25" s="15" t="s">
        <v>90</v>
      </c>
      <c r="AR25" s="15" t="s">
        <v>90</v>
      </c>
      <c r="AS25" s="15">
        <v>276</v>
      </c>
      <c r="AT25" s="15" t="s">
        <v>89</v>
      </c>
      <c r="AU25" s="15" t="s">
        <v>90</v>
      </c>
      <c r="AV25" s="15" t="s">
        <v>90</v>
      </c>
      <c r="AW25" s="15">
        <v>54</v>
      </c>
      <c r="AX25" s="15" t="s">
        <v>89</v>
      </c>
      <c r="AY25" s="15" t="s">
        <v>90</v>
      </c>
      <c r="AZ25" s="15" t="s">
        <v>90</v>
      </c>
      <c r="BA25" s="15">
        <v>417</v>
      </c>
      <c r="BB25" s="15" t="s">
        <v>89</v>
      </c>
      <c r="BC25" s="15" t="s">
        <v>90</v>
      </c>
      <c r="BD25" s="15" t="s">
        <v>90</v>
      </c>
      <c r="BE25" s="15">
        <v>55</v>
      </c>
      <c r="BF25" s="15" t="s">
        <v>89</v>
      </c>
      <c r="BG25" s="15" t="s">
        <v>90</v>
      </c>
      <c r="BH25" s="15" t="s">
        <v>90</v>
      </c>
      <c r="BI25" s="15">
        <v>873</v>
      </c>
      <c r="BJ25" s="15" t="s">
        <v>89</v>
      </c>
      <c r="BK25" s="15" t="s">
        <v>90</v>
      </c>
      <c r="BL25" s="15" t="s">
        <v>90</v>
      </c>
      <c r="BM25" s="15">
        <v>3</v>
      </c>
      <c r="BV25" s="15">
        <v>54</v>
      </c>
      <c r="BW25" s="15" t="s">
        <v>89</v>
      </c>
      <c r="BX25" s="15" t="s">
        <v>90</v>
      </c>
      <c r="BY25" s="15" t="s">
        <v>90</v>
      </c>
      <c r="BZ25" s="15">
        <v>417</v>
      </c>
      <c r="CA25" s="15" t="s">
        <v>89</v>
      </c>
      <c r="CB25" s="15" t="s">
        <v>90</v>
      </c>
      <c r="CC25" s="15" t="s">
        <v>90</v>
      </c>
      <c r="CD25" s="15">
        <v>55</v>
      </c>
      <c r="CE25" s="15" t="s">
        <v>89</v>
      </c>
      <c r="CF25" s="15" t="s">
        <v>90</v>
      </c>
      <c r="CG25" s="15" t="s">
        <v>90</v>
      </c>
      <c r="CH25" s="15">
        <v>873</v>
      </c>
      <c r="CI25" s="15" t="s">
        <v>89</v>
      </c>
      <c r="CJ25" s="15" t="s">
        <v>90</v>
      </c>
      <c r="CK25" s="15" t="s">
        <v>90</v>
      </c>
      <c r="CL25" s="15">
        <v>3</v>
      </c>
    </row>
    <row r="26" spans="1:90" x14ac:dyDescent="0.25">
      <c r="A26" s="15" t="s">
        <v>116</v>
      </c>
      <c r="B26" s="15" t="s">
        <v>89</v>
      </c>
      <c r="C26" s="15" t="s">
        <v>90</v>
      </c>
      <c r="D26" s="15" t="s">
        <v>90</v>
      </c>
      <c r="E26" s="15">
        <v>0</v>
      </c>
      <c r="F26" s="15">
        <v>64.012310062232984</v>
      </c>
      <c r="G26" s="15">
        <v>39.196001749937537</v>
      </c>
      <c r="H26" s="15">
        <v>83.07395610171946</v>
      </c>
      <c r="I26" s="15">
        <v>12</v>
      </c>
      <c r="J26" s="15">
        <v>7.8205173738517431</v>
      </c>
      <c r="K26" s="15">
        <v>2.5556313191072477</v>
      </c>
      <c r="L26" s="15">
        <v>21.534692061205661</v>
      </c>
      <c r="M26" s="15">
        <v>61</v>
      </c>
      <c r="N26" s="15" t="s">
        <v>89</v>
      </c>
      <c r="O26" s="15" t="s">
        <v>90</v>
      </c>
      <c r="P26" s="15" t="s">
        <v>90</v>
      </c>
      <c r="Q26" s="15">
        <v>15</v>
      </c>
      <c r="R26" s="15" t="s">
        <v>89</v>
      </c>
      <c r="S26" s="15" t="s">
        <v>90</v>
      </c>
      <c r="T26" s="15" t="s">
        <v>90</v>
      </c>
      <c r="U26" s="15">
        <v>83</v>
      </c>
      <c r="V26" s="15" t="s">
        <v>89</v>
      </c>
      <c r="W26" s="15" t="s">
        <v>90</v>
      </c>
      <c r="X26" s="15" t="s">
        <v>90</v>
      </c>
      <c r="Y26" s="15">
        <v>4</v>
      </c>
      <c r="Z26" s="15">
        <v>6.9649739853756412</v>
      </c>
      <c r="AA26" s="15">
        <v>2.7749649902582703</v>
      </c>
      <c r="AB26" s="15">
        <v>16.413549640079239</v>
      </c>
      <c r="AC26" s="15">
        <v>175</v>
      </c>
      <c r="AD26" s="15" t="s">
        <v>89</v>
      </c>
      <c r="AE26" s="15" t="s">
        <v>90</v>
      </c>
      <c r="AF26" s="15" t="s">
        <v>90</v>
      </c>
      <c r="AG26" s="15">
        <v>0</v>
      </c>
      <c r="AH26" s="15">
        <v>100</v>
      </c>
      <c r="AI26" s="15">
        <v>100</v>
      </c>
      <c r="AJ26" s="15">
        <v>100</v>
      </c>
      <c r="AK26" s="15">
        <v>3</v>
      </c>
      <c r="AL26" s="15">
        <v>72.806949943526817</v>
      </c>
      <c r="AM26" s="15">
        <v>60.543792668594634</v>
      </c>
      <c r="AN26" s="15">
        <v>82.368622039011512</v>
      </c>
      <c r="AO26" s="15">
        <v>68</v>
      </c>
      <c r="AP26" s="15">
        <v>14.163949198209124</v>
      </c>
      <c r="AQ26" s="15">
        <v>10.377141907087809</v>
      </c>
      <c r="AR26" s="15">
        <v>19.039071988360661</v>
      </c>
      <c r="AS26" s="15">
        <v>276</v>
      </c>
      <c r="AT26" s="15" t="s">
        <v>89</v>
      </c>
      <c r="AU26" s="15" t="s">
        <v>90</v>
      </c>
      <c r="AV26" s="15" t="s">
        <v>90</v>
      </c>
      <c r="AW26" s="15">
        <v>54</v>
      </c>
      <c r="AX26" s="15" t="s">
        <v>89</v>
      </c>
      <c r="AY26" s="15" t="s">
        <v>90</v>
      </c>
      <c r="AZ26" s="15" t="s">
        <v>90</v>
      </c>
      <c r="BA26" s="15">
        <v>417</v>
      </c>
      <c r="BB26" s="15" t="s">
        <v>89</v>
      </c>
      <c r="BC26" s="15" t="s">
        <v>90</v>
      </c>
      <c r="BD26" s="15" t="s">
        <v>90</v>
      </c>
      <c r="BE26" s="15">
        <v>55</v>
      </c>
      <c r="BF26" s="15">
        <v>9.916317403410849</v>
      </c>
      <c r="BG26" s="15">
        <v>6.5522503656904982</v>
      </c>
      <c r="BH26" s="15">
        <v>14.735219718931807</v>
      </c>
      <c r="BI26" s="15">
        <v>873</v>
      </c>
      <c r="BJ26" s="15" t="s">
        <v>89</v>
      </c>
      <c r="BK26" s="15" t="s">
        <v>90</v>
      </c>
      <c r="BL26" s="15" t="s">
        <v>90</v>
      </c>
      <c r="BM26" s="15">
        <v>3</v>
      </c>
      <c r="BV26" s="15">
        <v>54</v>
      </c>
      <c r="BW26" s="15" t="s">
        <v>89</v>
      </c>
      <c r="BX26" s="15" t="s">
        <v>90</v>
      </c>
      <c r="BY26" s="15" t="s">
        <v>90</v>
      </c>
      <c r="BZ26" s="15">
        <v>417</v>
      </c>
      <c r="CA26" s="15" t="s">
        <v>89</v>
      </c>
      <c r="CB26" s="15" t="s">
        <v>90</v>
      </c>
      <c r="CC26" s="15" t="s">
        <v>90</v>
      </c>
      <c r="CD26" s="15">
        <v>55</v>
      </c>
      <c r="CE26" s="15">
        <v>9.916317403410849</v>
      </c>
      <c r="CF26" s="15">
        <v>6.5522503656904982</v>
      </c>
      <c r="CG26" s="15">
        <v>14.735219718931807</v>
      </c>
      <c r="CH26" s="15">
        <v>873</v>
      </c>
      <c r="CI26" s="15" t="s">
        <v>89</v>
      </c>
      <c r="CJ26" s="15" t="s">
        <v>90</v>
      </c>
      <c r="CK26" s="15" t="s">
        <v>90</v>
      </c>
      <c r="CL26" s="15">
        <v>3</v>
      </c>
    </row>
    <row r="27" spans="1:90" x14ac:dyDescent="0.25">
      <c r="A27" s="15" t="s">
        <v>88</v>
      </c>
      <c r="B27" s="15" t="s">
        <v>89</v>
      </c>
      <c r="C27" s="15" t="s">
        <v>90</v>
      </c>
      <c r="D27" s="15" t="s">
        <v>90</v>
      </c>
      <c r="E27" s="15">
        <v>0</v>
      </c>
      <c r="F27" s="15">
        <v>64.012310062232984</v>
      </c>
      <c r="G27" s="15">
        <v>39.196001749937551</v>
      </c>
      <c r="H27" s="15">
        <v>83.07395610171946</v>
      </c>
      <c r="I27" s="15">
        <v>12</v>
      </c>
      <c r="J27" s="15">
        <v>7.8205173738517431</v>
      </c>
      <c r="K27" s="15">
        <v>2.5556313191072491</v>
      </c>
      <c r="L27" s="15">
        <v>21.534692061205654</v>
      </c>
      <c r="M27" s="15">
        <v>61</v>
      </c>
      <c r="N27" s="15" t="s">
        <v>89</v>
      </c>
      <c r="O27" s="15" t="s">
        <v>90</v>
      </c>
      <c r="P27" s="15" t="s">
        <v>90</v>
      </c>
      <c r="Q27" s="15">
        <v>15</v>
      </c>
      <c r="R27" s="15" t="s">
        <v>89</v>
      </c>
      <c r="S27" s="15" t="s">
        <v>90</v>
      </c>
      <c r="T27" s="15" t="s">
        <v>90</v>
      </c>
      <c r="U27" s="15">
        <v>83</v>
      </c>
      <c r="V27" s="15" t="s">
        <v>89</v>
      </c>
      <c r="W27" s="15" t="s">
        <v>90</v>
      </c>
      <c r="X27" s="15" t="s">
        <v>90</v>
      </c>
      <c r="Y27" s="15">
        <v>4</v>
      </c>
      <c r="Z27" s="15">
        <v>6.9649739853756412</v>
      </c>
      <c r="AA27" s="15">
        <v>2.7749649902582703</v>
      </c>
      <c r="AB27" s="15">
        <v>16.413549640079239</v>
      </c>
      <c r="AC27" s="15">
        <v>175</v>
      </c>
      <c r="AD27" s="15" t="s">
        <v>89</v>
      </c>
      <c r="AE27" s="15" t="s">
        <v>90</v>
      </c>
      <c r="AF27" s="15" t="s">
        <v>90</v>
      </c>
      <c r="AG27" s="15">
        <v>0</v>
      </c>
      <c r="AH27" s="15">
        <v>100</v>
      </c>
      <c r="AI27" s="15">
        <v>100</v>
      </c>
      <c r="AJ27" s="15">
        <v>100</v>
      </c>
      <c r="AK27" s="15">
        <v>3</v>
      </c>
      <c r="AL27" s="15">
        <v>72.806949943526817</v>
      </c>
      <c r="AM27" s="15">
        <v>60.543792668594634</v>
      </c>
      <c r="AN27" s="15">
        <v>82.368622039011512</v>
      </c>
      <c r="AO27" s="15">
        <v>68</v>
      </c>
      <c r="AP27" s="15">
        <v>14.454699711558641</v>
      </c>
      <c r="AQ27" s="15">
        <v>10.663488457240968</v>
      </c>
      <c r="AR27" s="15">
        <v>19.302573297093858</v>
      </c>
      <c r="AS27" s="15">
        <v>276</v>
      </c>
      <c r="AT27" s="15" t="s">
        <v>89</v>
      </c>
      <c r="AU27" s="15" t="s">
        <v>90</v>
      </c>
      <c r="AV27" s="15" t="s">
        <v>90</v>
      </c>
      <c r="AW27" s="15">
        <v>54</v>
      </c>
      <c r="AX27" s="15" t="s">
        <v>89</v>
      </c>
      <c r="AY27" s="15" t="s">
        <v>90</v>
      </c>
      <c r="AZ27" s="15" t="s">
        <v>90</v>
      </c>
      <c r="BA27" s="15">
        <v>417</v>
      </c>
      <c r="BB27" s="15" t="s">
        <v>89</v>
      </c>
      <c r="BC27" s="15" t="s">
        <v>90</v>
      </c>
      <c r="BD27" s="15" t="s">
        <v>90</v>
      </c>
      <c r="BE27" s="15">
        <v>55</v>
      </c>
      <c r="BF27" s="15">
        <v>10.01625463959776</v>
      </c>
      <c r="BG27" s="15">
        <v>6.6012768476164174</v>
      </c>
      <c r="BH27" s="15">
        <v>14.915739892216608</v>
      </c>
      <c r="BI27" s="15">
        <v>873</v>
      </c>
      <c r="BJ27" s="15" t="s">
        <v>89</v>
      </c>
      <c r="BK27" s="15" t="s">
        <v>90</v>
      </c>
      <c r="BL27" s="15" t="s">
        <v>90</v>
      </c>
      <c r="BM27" s="15">
        <v>3</v>
      </c>
      <c r="BV27" s="15">
        <v>54</v>
      </c>
      <c r="BW27" s="15" t="s">
        <v>89</v>
      </c>
      <c r="BX27" s="15" t="s">
        <v>90</v>
      </c>
      <c r="BY27" s="15" t="s">
        <v>90</v>
      </c>
      <c r="BZ27" s="15">
        <v>417</v>
      </c>
      <c r="CA27" s="15" t="s">
        <v>89</v>
      </c>
      <c r="CB27" s="15" t="s">
        <v>90</v>
      </c>
      <c r="CC27" s="15" t="s">
        <v>90</v>
      </c>
      <c r="CD27" s="15">
        <v>55</v>
      </c>
      <c r="CE27" s="15">
        <v>10.01625463959776</v>
      </c>
      <c r="CF27" s="15">
        <v>6.6012768476164174</v>
      </c>
      <c r="CG27" s="15">
        <v>14.915739892216608</v>
      </c>
      <c r="CH27" s="15">
        <v>873</v>
      </c>
      <c r="CI27" s="15" t="s">
        <v>89</v>
      </c>
      <c r="CJ27" s="15" t="s">
        <v>90</v>
      </c>
      <c r="CK27" s="15" t="s">
        <v>90</v>
      </c>
      <c r="CL27" s="15">
        <v>3</v>
      </c>
    </row>
    <row r="28" spans="1:90" x14ac:dyDescent="0.25">
      <c r="A28" s="15" t="s">
        <v>117</v>
      </c>
      <c r="B28" s="15" t="s">
        <v>89</v>
      </c>
      <c r="C28" s="15" t="s">
        <v>90</v>
      </c>
      <c r="D28" s="15" t="s">
        <v>90</v>
      </c>
      <c r="E28" s="15">
        <v>0</v>
      </c>
      <c r="F28" s="15" t="s">
        <v>89</v>
      </c>
      <c r="G28" s="15" t="s">
        <v>90</v>
      </c>
      <c r="H28" s="15" t="s">
        <v>90</v>
      </c>
      <c r="I28" s="15">
        <v>12</v>
      </c>
      <c r="J28" s="15" t="s">
        <v>89</v>
      </c>
      <c r="K28" s="15" t="s">
        <v>90</v>
      </c>
      <c r="L28" s="15" t="s">
        <v>90</v>
      </c>
      <c r="M28" s="15">
        <v>61</v>
      </c>
      <c r="N28" s="15" t="s">
        <v>89</v>
      </c>
      <c r="O28" s="15" t="s">
        <v>90</v>
      </c>
      <c r="P28" s="15" t="s">
        <v>90</v>
      </c>
      <c r="Q28" s="15">
        <v>15</v>
      </c>
      <c r="R28" s="15" t="s">
        <v>89</v>
      </c>
      <c r="S28" s="15" t="s">
        <v>90</v>
      </c>
      <c r="T28" s="15" t="s">
        <v>90</v>
      </c>
      <c r="U28" s="15">
        <v>83</v>
      </c>
      <c r="V28" s="15" t="s">
        <v>89</v>
      </c>
      <c r="W28" s="15" t="s">
        <v>90</v>
      </c>
      <c r="X28" s="15" t="s">
        <v>90</v>
      </c>
      <c r="Y28" s="15">
        <v>4</v>
      </c>
      <c r="Z28" s="15" t="s">
        <v>89</v>
      </c>
      <c r="AA28" s="15" t="s">
        <v>90</v>
      </c>
      <c r="AB28" s="15" t="s">
        <v>90</v>
      </c>
      <c r="AC28" s="15">
        <v>175</v>
      </c>
      <c r="AD28" s="15" t="s">
        <v>89</v>
      </c>
      <c r="AE28" s="15" t="s">
        <v>90</v>
      </c>
      <c r="AF28" s="15" t="s">
        <v>90</v>
      </c>
      <c r="AG28" s="15">
        <v>0</v>
      </c>
      <c r="AH28" s="15" t="s">
        <v>89</v>
      </c>
      <c r="AI28" s="15" t="s">
        <v>90</v>
      </c>
      <c r="AJ28" s="15" t="s">
        <v>90</v>
      </c>
      <c r="AK28" s="15">
        <v>3</v>
      </c>
      <c r="AL28" s="15" t="s">
        <v>89</v>
      </c>
      <c r="AM28" s="15" t="s">
        <v>90</v>
      </c>
      <c r="AN28" s="15" t="s">
        <v>90</v>
      </c>
      <c r="AO28" s="15">
        <v>68</v>
      </c>
      <c r="AP28" s="15" t="s">
        <v>89</v>
      </c>
      <c r="AQ28" s="15" t="s">
        <v>90</v>
      </c>
      <c r="AR28" s="15" t="s">
        <v>90</v>
      </c>
      <c r="AS28" s="15">
        <v>276</v>
      </c>
      <c r="AT28" s="15" t="s">
        <v>89</v>
      </c>
      <c r="AU28" s="15" t="s">
        <v>90</v>
      </c>
      <c r="AV28" s="15" t="s">
        <v>90</v>
      </c>
      <c r="AW28" s="15">
        <v>54</v>
      </c>
      <c r="AX28" s="15" t="s">
        <v>89</v>
      </c>
      <c r="AY28" s="15" t="s">
        <v>90</v>
      </c>
      <c r="AZ28" s="15" t="s">
        <v>90</v>
      </c>
      <c r="BA28" s="15">
        <v>417</v>
      </c>
      <c r="BB28" s="15" t="s">
        <v>89</v>
      </c>
      <c r="BC28" s="15" t="s">
        <v>90</v>
      </c>
      <c r="BD28" s="15" t="s">
        <v>90</v>
      </c>
      <c r="BE28" s="15">
        <v>55</v>
      </c>
      <c r="BF28" s="15" t="s">
        <v>89</v>
      </c>
      <c r="BG28" s="15" t="s">
        <v>90</v>
      </c>
      <c r="BH28" s="15" t="s">
        <v>90</v>
      </c>
      <c r="BI28" s="15">
        <v>873</v>
      </c>
      <c r="BJ28" s="15" t="s">
        <v>89</v>
      </c>
      <c r="BK28" s="15" t="s">
        <v>90</v>
      </c>
      <c r="BL28" s="15" t="s">
        <v>90</v>
      </c>
      <c r="BM28" s="15">
        <v>3</v>
      </c>
      <c r="BV28" s="15">
        <v>54</v>
      </c>
      <c r="BW28" s="15" t="s">
        <v>89</v>
      </c>
      <c r="BX28" s="15" t="s">
        <v>90</v>
      </c>
      <c r="BY28" s="15" t="s">
        <v>90</v>
      </c>
      <c r="BZ28" s="15">
        <v>417</v>
      </c>
      <c r="CA28" s="15" t="s">
        <v>89</v>
      </c>
      <c r="CB28" s="15" t="s">
        <v>90</v>
      </c>
      <c r="CC28" s="15" t="s">
        <v>90</v>
      </c>
      <c r="CD28" s="15">
        <v>55</v>
      </c>
      <c r="CE28" s="15" t="s">
        <v>89</v>
      </c>
      <c r="CF28" s="15" t="s">
        <v>90</v>
      </c>
      <c r="CG28" s="15" t="s">
        <v>90</v>
      </c>
      <c r="CH28" s="15">
        <v>873</v>
      </c>
      <c r="CI28" s="15" t="s">
        <v>89</v>
      </c>
      <c r="CJ28" s="15" t="s">
        <v>90</v>
      </c>
      <c r="CK28" s="15" t="s">
        <v>90</v>
      </c>
      <c r="CL28" s="15">
        <v>3</v>
      </c>
    </row>
    <row r="29" spans="1:90" x14ac:dyDescent="0.25">
      <c r="A29" s="15" t="s">
        <v>118</v>
      </c>
      <c r="B29" s="15" t="s">
        <v>89</v>
      </c>
      <c r="C29" s="15" t="s">
        <v>90</v>
      </c>
      <c r="D29" s="15" t="s">
        <v>90</v>
      </c>
      <c r="E29" s="15">
        <v>0</v>
      </c>
      <c r="F29" s="15">
        <v>7.1915833472243911</v>
      </c>
      <c r="G29" s="15">
        <v>1.0821836164524665</v>
      </c>
      <c r="H29" s="15">
        <v>35.435663425220397</v>
      </c>
      <c r="I29" s="15">
        <v>12</v>
      </c>
      <c r="J29" s="15">
        <v>3.8407097550643865</v>
      </c>
      <c r="K29" s="15">
        <v>0.5376576684940424</v>
      </c>
      <c r="L29" s="15">
        <v>22.786861901973325</v>
      </c>
      <c r="M29" s="15">
        <v>61</v>
      </c>
      <c r="N29" s="15" t="s">
        <v>89</v>
      </c>
      <c r="O29" s="15" t="s">
        <v>90</v>
      </c>
      <c r="P29" s="15" t="s">
        <v>90</v>
      </c>
      <c r="Q29" s="15">
        <v>15</v>
      </c>
      <c r="R29" s="15" t="s">
        <v>89</v>
      </c>
      <c r="S29" s="15" t="s">
        <v>90</v>
      </c>
      <c r="T29" s="15" t="s">
        <v>90</v>
      </c>
      <c r="U29" s="15">
        <v>83</v>
      </c>
      <c r="V29" s="15" t="s">
        <v>89</v>
      </c>
      <c r="W29" s="15" t="s">
        <v>90</v>
      </c>
      <c r="X29" s="15" t="s">
        <v>90</v>
      </c>
      <c r="Y29" s="15">
        <v>4</v>
      </c>
      <c r="Z29" s="15">
        <v>1.5098613134452235</v>
      </c>
      <c r="AA29" s="15">
        <v>0.32125686001116649</v>
      </c>
      <c r="AB29" s="15">
        <v>6.7962908449883317</v>
      </c>
      <c r="AC29" s="15">
        <v>175</v>
      </c>
      <c r="AD29" s="15" t="s">
        <v>89</v>
      </c>
      <c r="AE29" s="15" t="s">
        <v>90</v>
      </c>
      <c r="AF29" s="15" t="s">
        <v>90</v>
      </c>
      <c r="AG29" s="15">
        <v>0</v>
      </c>
      <c r="AH29" s="15" t="s">
        <v>89</v>
      </c>
      <c r="AI29" s="15" t="s">
        <v>90</v>
      </c>
      <c r="AJ29" s="15" t="s">
        <v>90</v>
      </c>
      <c r="AK29" s="15">
        <v>3</v>
      </c>
      <c r="AL29" s="15">
        <v>26.556648796940678</v>
      </c>
      <c r="AM29" s="15">
        <v>13.751413626002288</v>
      </c>
      <c r="AN29" s="15">
        <v>45.056789494031577</v>
      </c>
      <c r="AO29" s="15">
        <v>68</v>
      </c>
      <c r="AP29" s="15">
        <v>4.9463856019123265</v>
      </c>
      <c r="AQ29" s="15">
        <v>2.3557715866544466</v>
      </c>
      <c r="AR29" s="15">
        <v>10.091439285858215</v>
      </c>
      <c r="AS29" s="15">
        <v>276</v>
      </c>
      <c r="AT29" s="15" t="s">
        <v>89</v>
      </c>
      <c r="AU29" s="15" t="s">
        <v>90</v>
      </c>
      <c r="AV29" s="15" t="s">
        <v>90</v>
      </c>
      <c r="AW29" s="15">
        <v>54</v>
      </c>
      <c r="AX29" s="15" t="s">
        <v>89</v>
      </c>
      <c r="AY29" s="15" t="s">
        <v>90</v>
      </c>
      <c r="AZ29" s="15" t="s">
        <v>90</v>
      </c>
      <c r="BA29" s="15">
        <v>417</v>
      </c>
      <c r="BB29" s="15" t="s">
        <v>89</v>
      </c>
      <c r="BC29" s="15" t="s">
        <v>90</v>
      </c>
      <c r="BD29" s="15" t="s">
        <v>90</v>
      </c>
      <c r="BE29" s="15">
        <v>55</v>
      </c>
      <c r="BF29" s="15">
        <v>3.4357775822432339</v>
      </c>
      <c r="BG29" s="15">
        <v>1.9456872225041666</v>
      </c>
      <c r="BH29" s="15">
        <v>5.9972456782200041</v>
      </c>
      <c r="BI29" s="15">
        <v>873</v>
      </c>
      <c r="BJ29" s="15" t="s">
        <v>89</v>
      </c>
      <c r="BK29" s="15" t="s">
        <v>90</v>
      </c>
      <c r="BL29" s="15" t="s">
        <v>90</v>
      </c>
      <c r="BM29" s="15">
        <v>3</v>
      </c>
      <c r="BV29" s="15">
        <v>54</v>
      </c>
      <c r="BW29" s="15" t="s">
        <v>89</v>
      </c>
      <c r="BX29" s="15" t="s">
        <v>90</v>
      </c>
      <c r="BY29" s="15" t="s">
        <v>90</v>
      </c>
      <c r="BZ29" s="15">
        <v>417</v>
      </c>
      <c r="CA29" s="15" t="s">
        <v>89</v>
      </c>
      <c r="CB29" s="15" t="s">
        <v>90</v>
      </c>
      <c r="CC29" s="15" t="s">
        <v>90</v>
      </c>
      <c r="CD29" s="15">
        <v>55</v>
      </c>
      <c r="CE29" s="15">
        <v>3.4357775822432339</v>
      </c>
      <c r="CF29" s="15">
        <v>1.9456872225041666</v>
      </c>
      <c r="CG29" s="15">
        <v>5.9972456782200041</v>
      </c>
      <c r="CH29" s="15">
        <v>873</v>
      </c>
      <c r="CI29" s="15" t="s">
        <v>89</v>
      </c>
      <c r="CJ29" s="15" t="s">
        <v>90</v>
      </c>
      <c r="CK29" s="15" t="s">
        <v>90</v>
      </c>
      <c r="CL29" s="15">
        <v>3</v>
      </c>
    </row>
    <row r="30" spans="1:90" x14ac:dyDescent="0.25">
      <c r="A30" s="15" t="s">
        <v>119</v>
      </c>
      <c r="B30" s="15" t="s">
        <v>89</v>
      </c>
      <c r="C30" s="15" t="s">
        <v>90</v>
      </c>
      <c r="D30" s="15" t="s">
        <v>90</v>
      </c>
      <c r="E30" s="15">
        <v>0</v>
      </c>
      <c r="F30" s="15">
        <v>59.32068402095566</v>
      </c>
      <c r="G30" s="15">
        <v>42.452919658417606</v>
      </c>
      <c r="H30" s="15">
        <v>74.243903226963909</v>
      </c>
      <c r="I30" s="15">
        <v>12</v>
      </c>
      <c r="J30" s="15">
        <v>7.8205173738517431</v>
      </c>
      <c r="K30" s="15">
        <v>2.5556313191072477</v>
      </c>
      <c r="L30" s="15">
        <v>21.534692061205661</v>
      </c>
      <c r="M30" s="15">
        <v>61</v>
      </c>
      <c r="N30" s="15" t="s">
        <v>89</v>
      </c>
      <c r="O30" s="15" t="s">
        <v>90</v>
      </c>
      <c r="P30" s="15" t="s">
        <v>90</v>
      </c>
      <c r="Q30" s="15">
        <v>15</v>
      </c>
      <c r="R30" s="15" t="s">
        <v>89</v>
      </c>
      <c r="S30" s="15" t="s">
        <v>90</v>
      </c>
      <c r="T30" s="15" t="s">
        <v>90</v>
      </c>
      <c r="U30" s="15">
        <v>83</v>
      </c>
      <c r="V30" s="15" t="s">
        <v>89</v>
      </c>
      <c r="W30" s="15" t="s">
        <v>90</v>
      </c>
      <c r="X30" s="15" t="s">
        <v>90</v>
      </c>
      <c r="Y30" s="15">
        <v>4</v>
      </c>
      <c r="Z30" s="15">
        <v>6.5952437711749061</v>
      </c>
      <c r="AA30" s="15">
        <v>2.6414560542173464</v>
      </c>
      <c r="AB30" s="15">
        <v>15.523520188435022</v>
      </c>
      <c r="AC30" s="15">
        <v>175</v>
      </c>
      <c r="AD30" s="15" t="s">
        <v>89</v>
      </c>
      <c r="AE30" s="15" t="s">
        <v>90</v>
      </c>
      <c r="AF30" s="15" t="s">
        <v>90</v>
      </c>
      <c r="AG30" s="15">
        <v>0</v>
      </c>
      <c r="AH30" s="15">
        <v>100</v>
      </c>
      <c r="AI30" s="15">
        <v>100</v>
      </c>
      <c r="AJ30" s="15">
        <v>100</v>
      </c>
      <c r="AK30" s="15">
        <v>3</v>
      </c>
      <c r="AL30" s="15">
        <v>64.85261400094538</v>
      </c>
      <c r="AM30" s="15">
        <v>47.825841433512117</v>
      </c>
      <c r="AN30" s="15">
        <v>78.787356805044055</v>
      </c>
      <c r="AO30" s="15">
        <v>68</v>
      </c>
      <c r="AP30" s="15">
        <v>9.44623900815842</v>
      </c>
      <c r="AQ30" s="15">
        <v>7.1606050392214806</v>
      </c>
      <c r="AR30" s="15">
        <v>12.364274602317005</v>
      </c>
      <c r="AS30" s="15">
        <v>276</v>
      </c>
      <c r="AT30" s="15" t="s">
        <v>89</v>
      </c>
      <c r="AU30" s="15" t="s">
        <v>90</v>
      </c>
      <c r="AV30" s="15" t="s">
        <v>90</v>
      </c>
      <c r="AW30" s="15">
        <v>54</v>
      </c>
      <c r="AX30" s="15" t="s">
        <v>89</v>
      </c>
      <c r="AY30" s="15" t="s">
        <v>90</v>
      </c>
      <c r="AZ30" s="15" t="s">
        <v>90</v>
      </c>
      <c r="BA30" s="15">
        <v>417</v>
      </c>
      <c r="BB30" s="15" t="s">
        <v>89</v>
      </c>
      <c r="BC30" s="15" t="s">
        <v>90</v>
      </c>
      <c r="BD30" s="15" t="s">
        <v>90</v>
      </c>
      <c r="BE30" s="15">
        <v>55</v>
      </c>
      <c r="BF30" s="15">
        <v>7.7748863588621777</v>
      </c>
      <c r="BG30" s="15">
        <v>5.077839952233214</v>
      </c>
      <c r="BH30" s="15">
        <v>11.727459260006247</v>
      </c>
      <c r="BI30" s="15">
        <v>873</v>
      </c>
      <c r="BJ30" s="15" t="s">
        <v>89</v>
      </c>
      <c r="BK30" s="15" t="s">
        <v>90</v>
      </c>
      <c r="BL30" s="15" t="s">
        <v>90</v>
      </c>
      <c r="BM30" s="15">
        <v>3</v>
      </c>
      <c r="BV30" s="15">
        <v>54</v>
      </c>
      <c r="BW30" s="15" t="s">
        <v>89</v>
      </c>
      <c r="BX30" s="15" t="s">
        <v>90</v>
      </c>
      <c r="BY30" s="15" t="s">
        <v>90</v>
      </c>
      <c r="BZ30" s="15">
        <v>417</v>
      </c>
      <c r="CA30" s="15" t="s">
        <v>89</v>
      </c>
      <c r="CB30" s="15" t="s">
        <v>90</v>
      </c>
      <c r="CC30" s="15" t="s">
        <v>90</v>
      </c>
      <c r="CD30" s="15">
        <v>55</v>
      </c>
      <c r="CE30" s="15">
        <v>7.7748863588621777</v>
      </c>
      <c r="CF30" s="15">
        <v>5.077839952233214</v>
      </c>
      <c r="CG30" s="15">
        <v>11.727459260006247</v>
      </c>
      <c r="CH30" s="15">
        <v>873</v>
      </c>
      <c r="CI30" s="15" t="s">
        <v>89</v>
      </c>
      <c r="CJ30" s="15" t="s">
        <v>90</v>
      </c>
      <c r="CK30" s="15" t="s">
        <v>90</v>
      </c>
      <c r="CL30" s="15">
        <v>3</v>
      </c>
    </row>
    <row r="31" spans="1:90" x14ac:dyDescent="0.25">
      <c r="A31" s="15" t="s">
        <v>120</v>
      </c>
      <c r="B31" s="15" t="s">
        <v>89</v>
      </c>
      <c r="C31" s="15" t="s">
        <v>90</v>
      </c>
      <c r="D31" s="15" t="s">
        <v>90</v>
      </c>
      <c r="E31" s="15">
        <v>0</v>
      </c>
      <c r="F31" s="15">
        <v>18.359959512631725</v>
      </c>
      <c r="G31" s="15">
        <v>9.56440411730701</v>
      </c>
      <c r="H31" s="15">
        <v>32.350605617653009</v>
      </c>
      <c r="I31" s="15">
        <v>12</v>
      </c>
      <c r="J31" s="15">
        <v>4.2418621647197305</v>
      </c>
      <c r="K31" s="15">
        <v>0.71514792279085193</v>
      </c>
      <c r="L31" s="15">
        <v>21.409978845314058</v>
      </c>
      <c r="M31" s="15">
        <v>61</v>
      </c>
      <c r="N31" s="15" t="s">
        <v>89</v>
      </c>
      <c r="O31" s="15" t="s">
        <v>90</v>
      </c>
      <c r="P31" s="15" t="s">
        <v>90</v>
      </c>
      <c r="Q31" s="15">
        <v>15</v>
      </c>
      <c r="R31" s="15" t="s">
        <v>89</v>
      </c>
      <c r="S31" s="15" t="s">
        <v>90</v>
      </c>
      <c r="T31" s="15" t="s">
        <v>90</v>
      </c>
      <c r="U31" s="15">
        <v>83</v>
      </c>
      <c r="V31" s="15" t="s">
        <v>89</v>
      </c>
      <c r="W31" s="15" t="s">
        <v>90</v>
      </c>
      <c r="X31" s="15" t="s">
        <v>90</v>
      </c>
      <c r="Y31" s="15">
        <v>4</v>
      </c>
      <c r="Z31" s="15">
        <v>2.4885072981474998</v>
      </c>
      <c r="AA31" s="15">
        <v>0.84203496224373642</v>
      </c>
      <c r="AB31" s="15">
        <v>7.1231362441568802</v>
      </c>
      <c r="AC31" s="15">
        <v>175</v>
      </c>
      <c r="AD31" s="15" t="s">
        <v>89</v>
      </c>
      <c r="AE31" s="15" t="s">
        <v>90</v>
      </c>
      <c r="AF31" s="15" t="s">
        <v>90</v>
      </c>
      <c r="AG31" s="15">
        <v>0</v>
      </c>
      <c r="AH31" s="15">
        <v>71.447481041311747</v>
      </c>
      <c r="AI31" s="15">
        <v>13.185204664229696</v>
      </c>
      <c r="AJ31" s="15">
        <v>97.631900817655676</v>
      </c>
      <c r="AK31" s="15">
        <v>3</v>
      </c>
      <c r="AL31" s="15">
        <v>13.560562470342576</v>
      </c>
      <c r="AM31" s="15">
        <v>6.6905324621344491</v>
      </c>
      <c r="AN31" s="15">
        <v>25.553082291225454</v>
      </c>
      <c r="AO31" s="15">
        <v>68</v>
      </c>
      <c r="AP31" s="15">
        <v>9.7328533613849775</v>
      </c>
      <c r="AQ31" s="15">
        <v>5.44937422072939</v>
      </c>
      <c r="AR31" s="15">
        <v>16.785610368849778</v>
      </c>
      <c r="AS31" s="15">
        <v>276</v>
      </c>
      <c r="AT31" s="15" t="s">
        <v>89</v>
      </c>
      <c r="AU31" s="15" t="s">
        <v>90</v>
      </c>
      <c r="AV31" s="15" t="s">
        <v>90</v>
      </c>
      <c r="AW31" s="15">
        <v>54</v>
      </c>
      <c r="AX31" s="15" t="s">
        <v>89</v>
      </c>
      <c r="AY31" s="15" t="s">
        <v>90</v>
      </c>
      <c r="AZ31" s="15" t="s">
        <v>90</v>
      </c>
      <c r="BA31" s="15">
        <v>417</v>
      </c>
      <c r="BB31" s="15" t="s">
        <v>89</v>
      </c>
      <c r="BC31" s="15" t="s">
        <v>90</v>
      </c>
      <c r="BD31" s="15" t="s">
        <v>90</v>
      </c>
      <c r="BE31" s="15">
        <v>55</v>
      </c>
      <c r="BF31" s="15">
        <v>4.4385457644279009</v>
      </c>
      <c r="BG31" s="15">
        <v>2.644035393762882</v>
      </c>
      <c r="BH31" s="15">
        <v>7.3589314805719912</v>
      </c>
      <c r="BI31" s="15">
        <v>873</v>
      </c>
      <c r="BJ31" s="15" t="s">
        <v>89</v>
      </c>
      <c r="BK31" s="15" t="s">
        <v>90</v>
      </c>
      <c r="BL31" s="15" t="s">
        <v>90</v>
      </c>
      <c r="BM31" s="15">
        <v>3</v>
      </c>
      <c r="BV31" s="15">
        <v>54</v>
      </c>
      <c r="BW31" s="15" t="s">
        <v>89</v>
      </c>
      <c r="BX31" s="15" t="s">
        <v>90</v>
      </c>
      <c r="BY31" s="15" t="s">
        <v>90</v>
      </c>
      <c r="BZ31" s="15">
        <v>417</v>
      </c>
      <c r="CA31" s="15" t="s">
        <v>89</v>
      </c>
      <c r="CB31" s="15" t="s">
        <v>90</v>
      </c>
      <c r="CC31" s="15" t="s">
        <v>90</v>
      </c>
      <c r="CD31" s="15">
        <v>55</v>
      </c>
      <c r="CE31" s="15">
        <v>4.4385457644279009</v>
      </c>
      <c r="CF31" s="15">
        <v>2.644035393762882</v>
      </c>
      <c r="CG31" s="15">
        <v>7.3589314805719912</v>
      </c>
      <c r="CH31" s="15">
        <v>873</v>
      </c>
      <c r="CI31" s="15" t="s">
        <v>89</v>
      </c>
      <c r="CJ31" s="15" t="s">
        <v>90</v>
      </c>
      <c r="CK31" s="15" t="s">
        <v>90</v>
      </c>
      <c r="CL31" s="15">
        <v>3</v>
      </c>
    </row>
    <row r="32" spans="1:90" x14ac:dyDescent="0.25">
      <c r="A32" s="15" t="s">
        <v>121</v>
      </c>
      <c r="B32" s="15" t="s">
        <v>89</v>
      </c>
      <c r="C32" s="15" t="s">
        <v>90</v>
      </c>
      <c r="D32" s="15" t="s">
        <v>90</v>
      </c>
      <c r="E32" s="15">
        <v>0</v>
      </c>
      <c r="F32" s="15">
        <v>11.883209388501719</v>
      </c>
      <c r="G32" s="15">
        <v>1.5120703339238191</v>
      </c>
      <c r="H32" s="15">
        <v>54.224426474183353</v>
      </c>
      <c r="I32" s="15">
        <v>12</v>
      </c>
      <c r="J32" s="15">
        <v>3.8407097550643865</v>
      </c>
      <c r="K32" s="15">
        <v>0.5376576684940424</v>
      </c>
      <c r="L32" s="15">
        <v>22.786861901973325</v>
      </c>
      <c r="M32" s="15">
        <v>61</v>
      </c>
      <c r="N32" s="15" t="s">
        <v>89</v>
      </c>
      <c r="O32" s="15" t="s">
        <v>90</v>
      </c>
      <c r="P32" s="15" t="s">
        <v>90</v>
      </c>
      <c r="Q32" s="15">
        <v>15</v>
      </c>
      <c r="R32" s="15" t="s">
        <v>89</v>
      </c>
      <c r="S32" s="15" t="s">
        <v>90</v>
      </c>
      <c r="T32" s="15" t="s">
        <v>90</v>
      </c>
      <c r="U32" s="15">
        <v>83</v>
      </c>
      <c r="V32" s="15" t="s">
        <v>89</v>
      </c>
      <c r="W32" s="15" t="s">
        <v>90</v>
      </c>
      <c r="X32" s="15" t="s">
        <v>90</v>
      </c>
      <c r="Y32" s="15">
        <v>4</v>
      </c>
      <c r="Z32" s="15">
        <v>1.8795915276459587</v>
      </c>
      <c r="AA32" s="15">
        <v>0.43615486362318961</v>
      </c>
      <c r="AB32" s="15">
        <v>7.729182662825326</v>
      </c>
      <c r="AC32" s="15">
        <v>175</v>
      </c>
      <c r="AD32" s="15" t="s">
        <v>89</v>
      </c>
      <c r="AE32" s="15" t="s">
        <v>90</v>
      </c>
      <c r="AF32" s="15" t="s">
        <v>90</v>
      </c>
      <c r="AG32" s="15">
        <v>0</v>
      </c>
      <c r="AH32" s="15" t="s">
        <v>89</v>
      </c>
      <c r="AI32" s="15" t="s">
        <v>90</v>
      </c>
      <c r="AJ32" s="15" t="s">
        <v>90</v>
      </c>
      <c r="AK32" s="15">
        <v>3</v>
      </c>
      <c r="AL32" s="15">
        <v>23.547777977624509</v>
      </c>
      <c r="AM32" s="15">
        <v>13.488752582462896</v>
      </c>
      <c r="AN32" s="15">
        <v>37.828101999528705</v>
      </c>
      <c r="AO32" s="15">
        <v>68</v>
      </c>
      <c r="AP32" s="15">
        <v>7.170953427550347</v>
      </c>
      <c r="AQ32" s="15">
        <v>3.4863321642979144</v>
      </c>
      <c r="AR32" s="15">
        <v>14.177712572216365</v>
      </c>
      <c r="AS32" s="15">
        <v>276</v>
      </c>
      <c r="AT32" s="15" t="s">
        <v>89</v>
      </c>
      <c r="AU32" s="15" t="s">
        <v>90</v>
      </c>
      <c r="AV32" s="15" t="s">
        <v>90</v>
      </c>
      <c r="AW32" s="15">
        <v>54</v>
      </c>
      <c r="AX32" s="15" t="s">
        <v>89</v>
      </c>
      <c r="AY32" s="15" t="s">
        <v>90</v>
      </c>
      <c r="AZ32" s="15" t="s">
        <v>90</v>
      </c>
      <c r="BA32" s="15">
        <v>417</v>
      </c>
      <c r="BB32" s="15" t="s">
        <v>89</v>
      </c>
      <c r="BC32" s="15" t="s">
        <v>90</v>
      </c>
      <c r="BD32" s="15" t="s">
        <v>90</v>
      </c>
      <c r="BE32" s="15">
        <v>55</v>
      </c>
      <c r="BF32" s="15">
        <v>4.0037662195508181</v>
      </c>
      <c r="BG32" s="15">
        <v>2.3106995923554603</v>
      </c>
      <c r="BH32" s="15">
        <v>6.8503648496059899</v>
      </c>
      <c r="BI32" s="15">
        <v>873</v>
      </c>
      <c r="BJ32" s="15" t="s">
        <v>89</v>
      </c>
      <c r="BK32" s="15" t="s">
        <v>90</v>
      </c>
      <c r="BL32" s="15" t="s">
        <v>90</v>
      </c>
      <c r="BM32" s="15">
        <v>3</v>
      </c>
      <c r="BV32" s="15">
        <v>54</v>
      </c>
      <c r="BW32" s="15" t="s">
        <v>89</v>
      </c>
      <c r="BX32" s="15" t="s">
        <v>90</v>
      </c>
      <c r="BY32" s="15" t="s">
        <v>90</v>
      </c>
      <c r="BZ32" s="15">
        <v>417</v>
      </c>
      <c r="CA32" s="15" t="s">
        <v>89</v>
      </c>
      <c r="CB32" s="15" t="s">
        <v>90</v>
      </c>
      <c r="CC32" s="15" t="s">
        <v>90</v>
      </c>
      <c r="CD32" s="15">
        <v>55</v>
      </c>
      <c r="CE32" s="15">
        <v>4.0037662195508181</v>
      </c>
      <c r="CF32" s="15">
        <v>2.3106995923554603</v>
      </c>
      <c r="CG32" s="15">
        <v>6.8503648496059899</v>
      </c>
      <c r="CH32" s="15">
        <v>873</v>
      </c>
      <c r="CI32" s="15" t="s">
        <v>89</v>
      </c>
      <c r="CJ32" s="15" t="s">
        <v>90</v>
      </c>
      <c r="CK32" s="15" t="s">
        <v>90</v>
      </c>
      <c r="CL32" s="1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174C-E8D5-430C-AC6E-B7D8ECD8F0F1}">
  <sheetPr>
    <tabColor rgb="FFFFFF00"/>
  </sheetPr>
  <dimension ref="A1:CT54"/>
  <sheetViews>
    <sheetView zoomScale="70" zoomScaleNormal="40" workbookViewId="0">
      <selection activeCell="J13" sqref="J13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285156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13" s="15" customFormat="1" x14ac:dyDescent="0.25">
      <c r="A1" s="15" t="s">
        <v>167</v>
      </c>
      <c r="I1" s="142"/>
      <c r="K1" s="134"/>
      <c r="L1" s="135"/>
      <c r="M1" s="135"/>
    </row>
    <row r="2" spans="1:13" s="15" customFormat="1" x14ac:dyDescent="0.25">
      <c r="I2" s="142"/>
      <c r="K2" s="134"/>
      <c r="L2" s="135"/>
      <c r="M2" s="135"/>
    </row>
    <row r="3" spans="1:13" s="15" customFormat="1" x14ac:dyDescent="0.25">
      <c r="A3" s="80" t="str">
        <f>'[1]Quantitative Indicators '!$B$8</f>
        <v>Availability of antimalarial types in all antimalarial-stocking outlets</v>
      </c>
      <c r="I3" s="142"/>
      <c r="K3" s="134"/>
      <c r="L3" s="135"/>
      <c r="M3" s="135"/>
    </row>
    <row r="4" spans="1:13" s="15" customFormat="1" x14ac:dyDescent="0.25">
      <c r="A4" s="27" t="str">
        <f>'[1]Quantitative Indicators '!$C$8</f>
        <v>Proportion of antimalarial-stocking outlets with antimalarial medicine in stock on the day of the visit, among all outlets surveyed with one or more antimalarials in stock</v>
      </c>
      <c r="I4" s="142"/>
      <c r="K4" s="134"/>
      <c r="L4" s="135"/>
      <c r="M4" s="135"/>
    </row>
    <row r="5" spans="1:13" s="15" customFormat="1" x14ac:dyDescent="0.25">
      <c r="I5" s="142"/>
      <c r="K5" s="134"/>
      <c r="L5" s="135"/>
      <c r="M5" s="135"/>
    </row>
    <row r="6" spans="1:13" s="15" customFormat="1" x14ac:dyDescent="0.25">
      <c r="A6" s="136"/>
      <c r="I6" s="142"/>
      <c r="K6" s="134"/>
      <c r="L6" s="135"/>
      <c r="M6" s="135"/>
    </row>
    <row r="7" spans="1:13" s="15" customFormat="1" x14ac:dyDescent="0.25">
      <c r="A7" s="149" t="s">
        <v>149</v>
      </c>
      <c r="I7" s="142"/>
      <c r="K7" s="134"/>
      <c r="L7" s="135"/>
      <c r="M7" s="135"/>
    </row>
    <row r="8" spans="1:13" s="15" customFormat="1" x14ac:dyDescent="0.25">
      <c r="A8" s="149" t="s">
        <v>147</v>
      </c>
      <c r="I8" s="142"/>
      <c r="K8" s="134"/>
      <c r="L8" s="135"/>
      <c r="M8" s="135"/>
    </row>
    <row r="9" spans="1:13" s="15" customFormat="1" x14ac:dyDescent="0.25">
      <c r="A9" s="149" t="s">
        <v>148</v>
      </c>
      <c r="B9" s="150" t="s">
        <v>131</v>
      </c>
      <c r="I9" s="142"/>
      <c r="K9" s="134"/>
      <c r="L9" s="135"/>
      <c r="M9" s="135"/>
    </row>
    <row r="10" spans="1:13" s="15" customFormat="1" x14ac:dyDescent="0.25">
      <c r="B10" s="150" t="s">
        <v>132</v>
      </c>
      <c r="I10" s="142"/>
      <c r="K10" s="134"/>
      <c r="L10" s="135"/>
      <c r="M10" s="135"/>
    </row>
    <row r="11" spans="1:13" s="15" customFormat="1" x14ac:dyDescent="0.25">
      <c r="B11" s="150" t="s">
        <v>133</v>
      </c>
      <c r="I11" s="142"/>
      <c r="K11" s="134"/>
      <c r="L11" s="135"/>
      <c r="M11" s="135"/>
    </row>
    <row r="12" spans="1:13" s="15" customFormat="1" x14ac:dyDescent="0.25">
      <c r="B12" s="150" t="s">
        <v>134</v>
      </c>
      <c r="I12" s="142"/>
      <c r="K12" s="134"/>
      <c r="L12" s="135"/>
      <c r="M12" s="135"/>
    </row>
    <row r="13" spans="1:13" s="15" customFormat="1" x14ac:dyDescent="0.25">
      <c r="B13" s="150" t="s">
        <v>135</v>
      </c>
      <c r="I13" s="142"/>
      <c r="K13" s="134"/>
      <c r="L13" s="135"/>
      <c r="M13" s="135"/>
    </row>
    <row r="14" spans="1:13" s="15" customFormat="1" x14ac:dyDescent="0.25">
      <c r="B14" s="150" t="s">
        <v>136</v>
      </c>
      <c r="I14" s="142"/>
      <c r="J14" s="137"/>
      <c r="K14" s="134"/>
      <c r="L14" s="135"/>
      <c r="M14" s="135"/>
    </row>
    <row r="15" spans="1:13" s="15" customFormat="1" x14ac:dyDescent="0.25">
      <c r="B15" s="150"/>
      <c r="I15" s="142"/>
      <c r="J15" s="137"/>
      <c r="K15" s="134"/>
      <c r="L15" s="135"/>
      <c r="M15" s="135"/>
    </row>
    <row r="16" spans="1:13" s="15" customFormat="1" x14ac:dyDescent="0.25">
      <c r="B16" s="150"/>
      <c r="I16" s="142"/>
      <c r="J16" s="137"/>
      <c r="K16" s="134"/>
      <c r="L16" s="135"/>
      <c r="M16" s="135"/>
    </row>
    <row r="17" spans="1:98" s="82" customFormat="1" x14ac:dyDescent="0.25">
      <c r="A17" s="76" t="s">
        <v>20</v>
      </c>
      <c r="B17" s="76"/>
      <c r="C17" s="76"/>
      <c r="D17" s="76"/>
      <c r="E17" s="76"/>
      <c r="F17" s="76"/>
      <c r="G17" s="76"/>
      <c r="H17" s="76"/>
      <c r="I17" s="81"/>
      <c r="J17" s="105"/>
      <c r="K17" s="84"/>
      <c r="L17" s="85"/>
      <c r="M17" s="83"/>
      <c r="N17" s="83"/>
      <c r="O17" s="85"/>
      <c r="P17" s="85"/>
      <c r="Q17" s="83"/>
      <c r="R17" s="85"/>
      <c r="S17" s="85"/>
      <c r="T17" s="83"/>
      <c r="U17" s="84"/>
      <c r="V17" s="85"/>
      <c r="W17" s="83"/>
      <c r="X17" s="85"/>
      <c r="Y17" s="85"/>
      <c r="Z17" s="83"/>
      <c r="AA17" s="85"/>
      <c r="AB17" s="85"/>
    </row>
    <row r="18" spans="1:98" s="89" customFormat="1" x14ac:dyDescent="0.25">
      <c r="A18" s="77" t="s">
        <v>7</v>
      </c>
      <c r="B18" s="77"/>
      <c r="C18" s="77"/>
      <c r="D18" s="77"/>
      <c r="E18" s="77"/>
      <c r="F18" s="77"/>
      <c r="G18" s="77"/>
      <c r="H18" s="77"/>
      <c r="I18" s="86"/>
      <c r="J18" s="106"/>
      <c r="AB18" s="88"/>
    </row>
    <row r="19" spans="1:98" s="89" customFormat="1" x14ac:dyDescent="0.25">
      <c r="A19" s="77"/>
      <c r="B19" s="77"/>
      <c r="C19" s="77"/>
      <c r="D19" s="77"/>
      <c r="E19" s="77"/>
      <c r="F19" s="77"/>
      <c r="G19" s="77"/>
      <c r="H19" s="77"/>
      <c r="I19" s="86"/>
      <c r="J19" s="106"/>
      <c r="K19" s="88" t="str">
        <f>UPPER(RIGHT(T_iii_strat1!A1, LEN(T_iii_strat1!A1)-6))</f>
        <v>STRAT1</v>
      </c>
      <c r="L19" s="88"/>
      <c r="M19" s="87"/>
      <c r="N19" s="87" t="str">
        <f>UPPER(RIGHT(T_iii_strat2!A1, LEN(T_iii_strat2!A1)-6))</f>
        <v>STRAT2</v>
      </c>
      <c r="O19" s="88"/>
      <c r="P19" s="88"/>
      <c r="Q19" s="87" t="str">
        <f>UPPER(RIGHT(T_iii_strat3!A1, LEN(T_iii_strat3!A1)-6))</f>
        <v>STRAT3</v>
      </c>
      <c r="R19" s="88"/>
      <c r="S19" s="88"/>
      <c r="T19" s="88" t="str">
        <f>UPPER(RIGHT(T_iii_strat1!A1, LEN(T_iii_strat1!A1)-6))</f>
        <v>STRAT1</v>
      </c>
      <c r="U19" s="88"/>
      <c r="V19" s="87"/>
      <c r="W19" s="87" t="str">
        <f>UPPER(RIGHT(T_iii_strat2!A1, LEN(T_iii_strat2!A1)-6))</f>
        <v>STRAT2</v>
      </c>
      <c r="X19" s="88"/>
      <c r="Y19" s="88"/>
      <c r="Z19" s="87" t="str">
        <f>UPPER(RIGHT(T_iii_strat3!A1, LEN(T_iii_strat3!A1)-6))</f>
        <v>STRAT3</v>
      </c>
      <c r="AA19" s="88"/>
      <c r="AB19" s="88"/>
    </row>
    <row r="20" spans="1:98" s="91" customFormat="1" ht="29.25" customHeight="1" thickBot="1" x14ac:dyDescent="0.3">
      <c r="A20" s="78"/>
      <c r="B20" s="177" t="str">
        <f>_xlfn.CONCAT(A3, ", ", A$17)</f>
        <v>Availability of antimalarial types in all antimalarial-stocking outlets, disaggregated by urban and rural study areas</v>
      </c>
      <c r="C20" s="177"/>
      <c r="D20" s="177"/>
      <c r="E20" s="177"/>
      <c r="F20" s="177"/>
      <c r="G20" s="177"/>
      <c r="H20" s="78"/>
      <c r="I20" s="90"/>
      <c r="J20" s="107"/>
      <c r="K20" s="88" t="s">
        <v>21</v>
      </c>
      <c r="L20" s="88" t="s">
        <v>21</v>
      </c>
      <c r="M20" s="88" t="s">
        <v>21</v>
      </c>
      <c r="N20" s="88" t="s">
        <v>21</v>
      </c>
      <c r="O20" s="88" t="s">
        <v>21</v>
      </c>
      <c r="P20" s="88" t="s">
        <v>21</v>
      </c>
      <c r="Q20" s="88" t="s">
        <v>21</v>
      </c>
      <c r="R20" s="88" t="s">
        <v>21</v>
      </c>
      <c r="S20" s="88" t="s">
        <v>21</v>
      </c>
      <c r="T20" s="88" t="s">
        <v>22</v>
      </c>
      <c r="U20" s="88" t="s">
        <v>22</v>
      </c>
      <c r="V20" s="88" t="s">
        <v>22</v>
      </c>
      <c r="W20" s="88" t="s">
        <v>22</v>
      </c>
      <c r="X20" s="88" t="s">
        <v>22</v>
      </c>
      <c r="Y20" s="88" t="s">
        <v>22</v>
      </c>
      <c r="Z20" s="88" t="s">
        <v>22</v>
      </c>
      <c r="AA20" s="88" t="s">
        <v>22</v>
      </c>
      <c r="AB20" s="88" t="s">
        <v>22</v>
      </c>
      <c r="AD20" s="89"/>
      <c r="AE20" s="89" t="s">
        <v>23</v>
      </c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9"/>
      <c r="CD20" s="89"/>
      <c r="CE20" s="89"/>
      <c r="CF20" s="89"/>
      <c r="CG20" s="89"/>
      <c r="CH20" s="89"/>
      <c r="CI20" s="89"/>
      <c r="CJ20" s="89"/>
      <c r="CK20" s="89"/>
      <c r="CL20" s="89"/>
      <c r="CM20" s="89"/>
      <c r="CN20" s="89"/>
      <c r="CO20" s="89"/>
      <c r="CP20" s="89"/>
      <c r="CQ20" s="89"/>
      <c r="CR20" s="89"/>
      <c r="CS20" s="89"/>
      <c r="CT20" s="89"/>
    </row>
    <row r="21" spans="1:98" s="89" customFormat="1" ht="15.75" thickTop="1" x14ac:dyDescent="0.25">
      <c r="A21" s="77"/>
      <c r="B21" s="178"/>
      <c r="C21" s="178"/>
      <c r="D21" s="178"/>
      <c r="E21" s="178"/>
      <c r="F21" s="178"/>
      <c r="G21" s="178"/>
      <c r="H21" s="77"/>
      <c r="I21" s="86"/>
      <c r="J21" s="107"/>
      <c r="K21" s="87" t="str">
        <f t="shared" ref="K21:AA21" si="0">IF(K19="","",_xlfn.CONCAT(K19,"-",K20))</f>
        <v>STRAT1-Rural</v>
      </c>
      <c r="L21" s="87" t="str">
        <f t="shared" si="0"/>
        <v/>
      </c>
      <c r="M21" s="87" t="str">
        <f t="shared" si="0"/>
        <v/>
      </c>
      <c r="N21" s="87" t="str">
        <f t="shared" si="0"/>
        <v>STRAT2-Rural</v>
      </c>
      <c r="O21" s="87" t="str">
        <f t="shared" si="0"/>
        <v/>
      </c>
      <c r="P21" s="87" t="str">
        <f t="shared" si="0"/>
        <v/>
      </c>
      <c r="Q21" s="87" t="str">
        <f t="shared" si="0"/>
        <v>STRAT3-Rural</v>
      </c>
      <c r="R21" s="87" t="str">
        <f t="shared" si="0"/>
        <v/>
      </c>
      <c r="S21" s="87" t="str">
        <f t="shared" si="0"/>
        <v/>
      </c>
      <c r="T21" s="87" t="str">
        <f t="shared" si="0"/>
        <v>STRAT1-Urban</v>
      </c>
      <c r="U21" s="87" t="str">
        <f t="shared" si="0"/>
        <v/>
      </c>
      <c r="V21" s="87" t="str">
        <f t="shared" si="0"/>
        <v/>
      </c>
      <c r="W21" s="87" t="str">
        <f t="shared" si="0"/>
        <v>STRAT2-Urban</v>
      </c>
      <c r="X21" s="87" t="str">
        <f t="shared" si="0"/>
        <v/>
      </c>
      <c r="Y21" s="87" t="str">
        <f t="shared" si="0"/>
        <v/>
      </c>
      <c r="Z21" s="87" t="str">
        <f t="shared" si="0"/>
        <v>STRAT3-Urban</v>
      </c>
      <c r="AA21" s="87" t="str">
        <f t="shared" si="0"/>
        <v/>
      </c>
      <c r="AB21" s="87" t="str">
        <f t="shared" ref="AB21" si="1">IF(AB18="","",_xlfn.CONCAT(AB18,"-",AB20))</f>
        <v/>
      </c>
    </row>
    <row r="22" spans="1:98" s="89" customFormat="1" x14ac:dyDescent="0.25">
      <c r="A22" s="77"/>
      <c r="B22" s="178"/>
      <c r="C22" s="178"/>
      <c r="D22" s="178"/>
      <c r="E22" s="178"/>
      <c r="F22" s="178"/>
      <c r="G22" s="178"/>
      <c r="H22" s="77"/>
      <c r="I22" s="86"/>
      <c r="J22" s="108" t="s">
        <v>24</v>
      </c>
      <c r="K22" s="92" t="s">
        <v>25</v>
      </c>
      <c r="L22" s="93" t="s">
        <v>15</v>
      </c>
      <c r="M22" s="93" t="s">
        <v>16</v>
      </c>
      <c r="N22" s="92" t="s">
        <v>25</v>
      </c>
      <c r="O22" s="93" t="s">
        <v>15</v>
      </c>
      <c r="P22" s="93" t="s">
        <v>16</v>
      </c>
      <c r="Q22" s="92" t="s">
        <v>25</v>
      </c>
      <c r="R22" s="93" t="s">
        <v>15</v>
      </c>
      <c r="S22" s="93" t="s">
        <v>16</v>
      </c>
      <c r="T22" s="92" t="s">
        <v>25</v>
      </c>
      <c r="U22" s="93" t="s">
        <v>15</v>
      </c>
      <c r="V22" s="93" t="s">
        <v>16</v>
      </c>
      <c r="W22" s="92" t="s">
        <v>25</v>
      </c>
      <c r="X22" s="93" t="s">
        <v>15</v>
      </c>
      <c r="Y22" s="93" t="s">
        <v>16</v>
      </c>
      <c r="Z22" s="92" t="s">
        <v>25</v>
      </c>
      <c r="AA22" s="93" t="s">
        <v>15</v>
      </c>
      <c r="AB22" s="93" t="s">
        <v>16</v>
      </c>
    </row>
    <row r="23" spans="1:98" s="89" customFormat="1" x14ac:dyDescent="0.25">
      <c r="A23" s="79"/>
      <c r="B23" s="178"/>
      <c r="C23" s="178"/>
      <c r="D23" s="178"/>
      <c r="E23" s="178"/>
      <c r="F23" s="178"/>
      <c r="G23" s="178"/>
      <c r="H23" s="77"/>
      <c r="I23" s="86"/>
      <c r="J23" s="109" t="str">
        <f>T_ii!A4</f>
        <v>Any antimalarial</v>
      </c>
      <c r="K23" s="87">
        <f>T_ii!Z4</f>
        <v>100</v>
      </c>
      <c r="L23" s="88">
        <f>K23-T_ii!AA4</f>
        <v>0</v>
      </c>
      <c r="M23" s="88">
        <f>T_ii!AB4-K23</f>
        <v>0</v>
      </c>
      <c r="N23" s="87">
        <f>T_iv_strat2!Z4</f>
        <v>83.027533392827721</v>
      </c>
      <c r="O23" s="88">
        <f>N23-T_iv_strat2!AA4</f>
        <v>6.091838689922497</v>
      </c>
      <c r="P23" s="88">
        <f>T_iv_strat2!AB4-N23</f>
        <v>4.7386894931642018</v>
      </c>
      <c r="Q23" s="87">
        <f>T_iv_strat3!Z4</f>
        <v>89.913142160389981</v>
      </c>
      <c r="R23" s="88">
        <f>Q23-T_iv_strat3!AA4</f>
        <v>13.546481429589235</v>
      </c>
      <c r="S23" s="88">
        <f>T_iv_strat3!AB4-Q23</f>
        <v>6.1790581058483554</v>
      </c>
      <c r="T23" s="87">
        <f>T_ii!BF4</f>
        <v>100</v>
      </c>
      <c r="U23" s="88">
        <f>T23-T_ii!BG4</f>
        <v>0</v>
      </c>
      <c r="V23" s="88">
        <f>T_ii!BH4-T23</f>
        <v>0</v>
      </c>
      <c r="W23" s="87">
        <f>T_iv_strat2!BF4</f>
        <v>90.757056717172802</v>
      </c>
      <c r="X23" s="88">
        <f>W23-T_iv_strat2!BG4</f>
        <v>1.8814878624278748</v>
      </c>
      <c r="Y23" s="88">
        <f>T_iv_strat2!BH4-W23</f>
        <v>1.5906685554495823</v>
      </c>
      <c r="Z23" s="87">
        <f>T_iv_strat3!BF4</f>
        <v>87.926858094301025</v>
      </c>
      <c r="AA23" s="88">
        <f>Z23-T_iv_strat3!BG4</f>
        <v>2.9396697637339884</v>
      </c>
      <c r="AB23" s="88">
        <f>T_iv_strat3!BH4-Z23</f>
        <v>2.4293682087274107</v>
      </c>
    </row>
    <row r="24" spans="1:98" s="89" customFormat="1" x14ac:dyDescent="0.25">
      <c r="A24" s="77"/>
      <c r="B24" s="178"/>
      <c r="C24" s="178"/>
      <c r="D24" s="178"/>
      <c r="E24" s="178"/>
      <c r="F24" s="178"/>
      <c r="G24" s="178"/>
      <c r="H24" s="77"/>
      <c r="I24" s="86"/>
      <c r="J24" s="109" t="str">
        <f>T_ii!A5</f>
        <v>ACT</v>
      </c>
      <c r="K24" s="87">
        <f>T_ii!Z5</f>
        <v>85.663117114868527</v>
      </c>
      <c r="L24" s="88">
        <f>K24-T_ii!AA5</f>
        <v>4.0253957501201398</v>
      </c>
      <c r="M24" s="88">
        <f>T_ii!AB5-K24</f>
        <v>3.2626500583173765</v>
      </c>
      <c r="N24" s="87">
        <f>T_iv_strat2!Z5</f>
        <v>66.642060344378152</v>
      </c>
      <c r="O24" s="88">
        <f>N24-T_iv_strat2!AA5</f>
        <v>9.429545169963518</v>
      </c>
      <c r="P24" s="88">
        <f>T_iv_strat2!AB5-N24</f>
        <v>8.2629614163325442</v>
      </c>
      <c r="Q24" s="87">
        <f>T_iv_strat3!Z5</f>
        <v>86.748153215814483</v>
      </c>
      <c r="R24" s="88">
        <f>Q24-T_iv_strat3!AA5</f>
        <v>15.196817530339786</v>
      </c>
      <c r="S24" s="88">
        <f>T_iv_strat3!AB5-Q24</f>
        <v>7.707912745944185</v>
      </c>
      <c r="T24" s="87">
        <f>T_ii!BF5</f>
        <v>94.16926739191301</v>
      </c>
      <c r="U24" s="88">
        <f>T24-T_ii!BG5</f>
        <v>2.0573601395054339</v>
      </c>
      <c r="V24" s="88">
        <f>T_ii!BH5-T24</f>
        <v>1.5457249449405452</v>
      </c>
      <c r="W24" s="87">
        <f>T_iv_strat2!BF5</f>
        <v>84.281938277157266</v>
      </c>
      <c r="X24" s="88">
        <f>W24-T_iv_strat2!BG5</f>
        <v>3.0373625146052206</v>
      </c>
      <c r="Y24" s="88">
        <f>T_iv_strat2!BH5-W24</f>
        <v>2.6247466856737134</v>
      </c>
      <c r="Z24" s="87">
        <f>T_iv_strat3!BF5</f>
        <v>85.243358536119047</v>
      </c>
      <c r="AA24" s="88">
        <f>Z24-T_iv_strat3!BG5</f>
        <v>3.1701767247047883</v>
      </c>
      <c r="AB24" s="88">
        <f>T_iv_strat3!BH5-Z24</f>
        <v>2.6919726034274447</v>
      </c>
    </row>
    <row r="25" spans="1:98" s="89" customFormat="1" x14ac:dyDescent="0.25">
      <c r="A25" s="77"/>
      <c r="B25" s="178"/>
      <c r="C25" s="178"/>
      <c r="D25" s="178"/>
      <c r="E25" s="178"/>
      <c r="F25" s="178"/>
      <c r="G25" s="178"/>
      <c r="H25" s="77"/>
      <c r="I25" s="86"/>
      <c r="J25" s="109" t="str">
        <f>T_ii!A6</f>
        <v>AL</v>
      </c>
      <c r="K25" s="87">
        <f>T_ii!Z6</f>
        <v>84.153063229988305</v>
      </c>
      <c r="L25" s="88">
        <f>K25-T_ii!AA6</f>
        <v>4.0304733996353548</v>
      </c>
      <c r="M25" s="88">
        <f>T_ii!AB6-K25</f>
        <v>3.3407901751468074</v>
      </c>
      <c r="N25" s="87">
        <f>T_iv_strat2!Z6</f>
        <v>65.381070462354657</v>
      </c>
      <c r="O25" s="88">
        <f>N25-T_iv_strat2!AA6</f>
        <v>8.7800338784822713</v>
      </c>
      <c r="P25" s="88">
        <f>T_iv_strat2!AB6-N25</f>
        <v>7.8440132770452919</v>
      </c>
      <c r="Q25" s="87">
        <f>T_iv_strat3!Z6</f>
        <v>86.649646883245737</v>
      </c>
      <c r="R25" s="88">
        <f>Q25-T_iv_strat3!AA6</f>
        <v>15.271300838602897</v>
      </c>
      <c r="S25" s="88">
        <f>T_iv_strat3!AB6-Q25</f>
        <v>7.761205453699958</v>
      </c>
      <c r="T25" s="87">
        <f>T_ii!BF6</f>
        <v>92.087255636749376</v>
      </c>
      <c r="U25" s="88">
        <f>T25-T_ii!BG6</f>
        <v>2.3411751403607894</v>
      </c>
      <c r="V25" s="88">
        <f>T_ii!BH6-T25</f>
        <v>1.8427912613724828</v>
      </c>
      <c r="W25" s="87">
        <f>T_iv_strat2!BF6</f>
        <v>84.131563749550551</v>
      </c>
      <c r="X25" s="88">
        <f>W25-T_iv_strat2!BG6</f>
        <v>3.1184660231420764</v>
      </c>
      <c r="Y25" s="88">
        <f>T_iv_strat2!BH6-W25</f>
        <v>2.6895998627770439</v>
      </c>
      <c r="Z25" s="87">
        <f>T_iv_strat3!BF6</f>
        <v>85.061585965737393</v>
      </c>
      <c r="AA25" s="88">
        <f>Z25-T_iv_strat3!BG6</f>
        <v>3.269715019063554</v>
      </c>
      <c r="AB25" s="88">
        <f>T_iv_strat3!BH6-Z25</f>
        <v>2.7699114312595157</v>
      </c>
    </row>
    <row r="26" spans="1:98" s="89" customFormat="1" x14ac:dyDescent="0.25">
      <c r="A26" s="77"/>
      <c r="B26" s="178"/>
      <c r="C26" s="178"/>
      <c r="D26" s="178"/>
      <c r="E26" s="178"/>
      <c r="F26" s="178"/>
      <c r="G26" s="178"/>
      <c r="H26" s="77"/>
      <c r="I26" s="86"/>
      <c r="J26" s="109" t="str">
        <f>T_ii!A7</f>
        <v>ASAQ</v>
      </c>
      <c r="K26" s="87">
        <f>T_ii!Z7</f>
        <v>3.2213528588716533</v>
      </c>
      <c r="L26" s="88">
        <f>K26-T_ii!AA7</f>
        <v>1.02246799747715</v>
      </c>
      <c r="M26" s="88">
        <f>T_ii!AB7-K26</f>
        <v>1.4750785557236261</v>
      </c>
      <c r="N26" s="87">
        <f>T_iv_strat2!Z7</f>
        <v>3.9241254906177829</v>
      </c>
      <c r="O26" s="88">
        <f>N26-T_iv_strat2!AA7</f>
        <v>2.2012471651383718</v>
      </c>
      <c r="P26" s="88">
        <f>T_iv_strat2!AB7-N26</f>
        <v>4.7650244064736125</v>
      </c>
      <c r="Q26" s="87">
        <f>T_iv_strat3!Z7</f>
        <v>13.984982038505988</v>
      </c>
      <c r="R26" s="88">
        <f>Q26-T_iv_strat3!AA7</f>
        <v>5.3254642632450988</v>
      </c>
      <c r="S26" s="88">
        <f>T_iv_strat3!AB7-Q26</f>
        <v>7.8187515442535638</v>
      </c>
      <c r="T26" s="87">
        <f>T_ii!BF7</f>
        <v>9.6982289471263083</v>
      </c>
      <c r="U26" s="88">
        <f>T26-T_ii!BG7</f>
        <v>1.9496809802128308</v>
      </c>
      <c r="V26" s="88">
        <f>T_ii!BH7-T26</f>
        <v>2.3760487032552646</v>
      </c>
      <c r="W26" s="87">
        <f>T_iv_strat2!BF7</f>
        <v>10.289998819829565</v>
      </c>
      <c r="X26" s="88">
        <f>W26-T_iv_strat2!BG7</f>
        <v>3.0100837183201898</v>
      </c>
      <c r="Y26" s="88">
        <f>T_iv_strat2!BH7-W26</f>
        <v>4.0620360360462193</v>
      </c>
      <c r="Z26" s="87">
        <f>T_iv_strat3!BF7</f>
        <v>22.268770143311308</v>
      </c>
      <c r="AA26" s="88">
        <f>Z26-T_iv_strat3!BG7</f>
        <v>7.4127541251401095</v>
      </c>
      <c r="AB26" s="88">
        <f>T_iv_strat3!BH7-Z26</f>
        <v>9.7218074668267569</v>
      </c>
    </row>
    <row r="27" spans="1:98" s="89" customFormat="1" x14ac:dyDescent="0.25">
      <c r="A27" s="77"/>
      <c r="B27" s="178"/>
      <c r="C27" s="178"/>
      <c r="D27" s="178"/>
      <c r="E27" s="178"/>
      <c r="F27" s="178"/>
      <c r="G27" s="178"/>
      <c r="H27" s="77"/>
      <c r="I27" s="86"/>
      <c r="J27" s="109" t="str">
        <f>T_ii!A8</f>
        <v>APPQ</v>
      </c>
      <c r="K27" s="87">
        <f>T_ii!Z8</f>
        <v>3.3902919747249038</v>
      </c>
      <c r="L27" s="88">
        <f>K27-T_ii!AA8</f>
        <v>2.0420026633579518</v>
      </c>
      <c r="M27" s="88">
        <f>T_ii!AB8-K27</f>
        <v>4.8755181183258385</v>
      </c>
      <c r="N27" s="87">
        <f>T_iv_strat2!Z8</f>
        <v>3.5913238582233498</v>
      </c>
      <c r="O27" s="88">
        <f>N27-T_iv_strat2!AA8</f>
        <v>2.5931495190595291</v>
      </c>
      <c r="P27" s="88">
        <f>T_iv_strat2!AB8-N27</f>
        <v>8.5066487549794108</v>
      </c>
      <c r="Q27" s="87">
        <f>T_iv_strat3!Z8</f>
        <v>3.802103360409137</v>
      </c>
      <c r="R27" s="88">
        <f>Q27-T_iv_strat3!AA8</f>
        <v>2.1828345382377048</v>
      </c>
      <c r="S27" s="88">
        <f>T_iv_strat3!AB8-Q27</f>
        <v>4.8661125208313178</v>
      </c>
      <c r="T27" s="87">
        <f>T_ii!BF8</f>
        <v>3.0994037369493044</v>
      </c>
      <c r="U27" s="88">
        <f>T27-T_ii!BG8</f>
        <v>0.89174307939054032</v>
      </c>
      <c r="V27" s="88">
        <f>T_ii!BH8-T27</f>
        <v>1.2359772543018255</v>
      </c>
      <c r="W27" s="87">
        <f>T_iv_strat2!BF8</f>
        <v>3.0854041410907187</v>
      </c>
      <c r="X27" s="88">
        <f>W27-T_iv_strat2!BG8</f>
        <v>0.90959522471835141</v>
      </c>
      <c r="Y27" s="88">
        <f>T_iv_strat2!BH8-W27</f>
        <v>1.2729094590412982</v>
      </c>
      <c r="Z27" s="87">
        <f>T_iv_strat3!BF8</f>
        <v>8.6693177564279438</v>
      </c>
      <c r="AA27" s="88">
        <f>Z27-T_iv_strat3!BG8</f>
        <v>3.2495820787440985</v>
      </c>
      <c r="AB27" s="88">
        <f>T_iv_strat3!BH8-Z27</f>
        <v>4.9180705605672443</v>
      </c>
    </row>
    <row r="28" spans="1:98" s="89" customFormat="1" x14ac:dyDescent="0.25">
      <c r="A28" s="77"/>
      <c r="B28" s="178"/>
      <c r="C28" s="178"/>
      <c r="D28" s="178"/>
      <c r="E28" s="178"/>
      <c r="F28" s="178"/>
      <c r="G28" s="178"/>
      <c r="H28" s="77"/>
      <c r="I28" s="86"/>
      <c r="J28" s="109" t="str">
        <f>T_ii!A9</f>
        <v>DHAPPQ</v>
      </c>
      <c r="K28" s="87">
        <f>T_ii!Z9</f>
        <v>15.09432730682771</v>
      </c>
      <c r="L28" s="88">
        <f>K28-T_ii!AA9</f>
        <v>2.9451010426611628</v>
      </c>
      <c r="M28" s="88">
        <f>T_ii!AB9-K28</f>
        <v>3.5078531671171032</v>
      </c>
      <c r="N28" s="87">
        <f>T_iv_strat2!Z9</f>
        <v>13.870870274084638</v>
      </c>
      <c r="O28" s="88">
        <f>N28-T_iv_strat2!AA9</f>
        <v>5.1745880461677984</v>
      </c>
      <c r="P28" s="88">
        <f>T_iv_strat2!AB9-N28</f>
        <v>7.5318762572194657</v>
      </c>
      <c r="Q28" s="87">
        <f>T_iv_strat3!Z9</f>
        <v>25.215399912603914</v>
      </c>
      <c r="R28" s="88">
        <f>Q28-T_iv_strat3!AA9</f>
        <v>6.5786304528816792</v>
      </c>
      <c r="S28" s="88">
        <f>T_iv_strat3!AB9-Q28</f>
        <v>7.9541361249287448</v>
      </c>
      <c r="T28" s="87">
        <f>T_ii!BF9</f>
        <v>19.74757710732931</v>
      </c>
      <c r="U28" s="88">
        <f>T28-T_ii!BG9</f>
        <v>3.1769651442284044</v>
      </c>
      <c r="V28" s="88">
        <f>T_ii!BH9-T28</f>
        <v>3.61549412233515</v>
      </c>
      <c r="W28" s="87">
        <f>T_iv_strat2!BF9</f>
        <v>25.559329858432989</v>
      </c>
      <c r="X28" s="88">
        <f>W28-T_iv_strat2!BG9</f>
        <v>5.112197449031715</v>
      </c>
      <c r="Y28" s="88">
        <f>T_iv_strat2!BH9-W28</f>
        <v>5.8851411681307653</v>
      </c>
      <c r="Z28" s="87">
        <f>T_iv_strat3!BF9</f>
        <v>29.495327882471607</v>
      </c>
      <c r="AA28" s="88">
        <f>Z28-T_iv_strat3!BG9</f>
        <v>7.2592605239735697</v>
      </c>
      <c r="AB28" s="88">
        <f>T_iv_strat3!BH9-Z28</f>
        <v>8.4720733760723093</v>
      </c>
    </row>
    <row r="29" spans="1:98" s="89" customFormat="1" x14ac:dyDescent="0.25">
      <c r="A29" s="77"/>
      <c r="B29" s="178"/>
      <c r="C29" s="178"/>
      <c r="D29" s="178"/>
      <c r="E29" s="178"/>
      <c r="F29" s="178"/>
      <c r="G29" s="178"/>
      <c r="H29" s="77"/>
      <c r="I29" s="86"/>
      <c r="J29" s="109" t="str">
        <f>T_ii!A10</f>
        <v>ARPPQ</v>
      </c>
      <c r="K29" s="87">
        <f>T_ii!Z10</f>
        <v>0.17679340654431855</v>
      </c>
      <c r="L29" s="88">
        <f>K29-T_ii!AA10</f>
        <v>0.13843115659799857</v>
      </c>
      <c r="M29" s="88">
        <f>T_ii!AB10-K29</f>
        <v>0.63391222201987307</v>
      </c>
      <c r="N29" s="87" t="str">
        <f>T_iv_strat2!Z10</f>
        <v>0</v>
      </c>
      <c r="O29" s="88" t="e">
        <f>N29-T_iv_strat2!AA10</f>
        <v>#VALUE!</v>
      </c>
      <c r="P29" s="88" t="e">
        <f>T_iv_strat2!AB10-N29</f>
        <v>#VALUE!</v>
      </c>
      <c r="Q29" s="87">
        <f>T_iv_strat3!Z10</f>
        <v>1.5440179583854077</v>
      </c>
      <c r="R29" s="88">
        <f>Q29-T_iv_strat3!AA10</f>
        <v>1.2299772136477842</v>
      </c>
      <c r="S29" s="88">
        <f>T_iv_strat3!AB10-Q29</f>
        <v>5.6973838839116189</v>
      </c>
      <c r="T29" s="87">
        <f>T_ii!BF10</f>
        <v>1.4146955805173758</v>
      </c>
      <c r="U29" s="88">
        <f>T29-T_ii!BG10</f>
        <v>0.62107828203102489</v>
      </c>
      <c r="V29" s="88">
        <f>T_ii!BH10-T29</f>
        <v>1.0948338067750385</v>
      </c>
      <c r="W29" s="87">
        <f>T_iv_strat2!BF10</f>
        <v>0.93307908071466672</v>
      </c>
      <c r="X29" s="88">
        <f>W29-T_iv_strat2!BG10</f>
        <v>0.44248318134482073</v>
      </c>
      <c r="Y29" s="88">
        <f>T_iv_strat2!BH10-W29</f>
        <v>0.83448313465162571</v>
      </c>
      <c r="Z29" s="87">
        <f>T_iv_strat3!BF10</f>
        <v>2.6490602457348227</v>
      </c>
      <c r="AA29" s="88">
        <f>Z29-T_iv_strat3!BG10</f>
        <v>1.135679860949478</v>
      </c>
      <c r="AB29" s="88">
        <f>T_iv_strat3!BH10-Z29</f>
        <v>1.9481420541075676</v>
      </c>
    </row>
    <row r="30" spans="1:98" s="89" customFormat="1" x14ac:dyDescent="0.25">
      <c r="A30" s="77"/>
      <c r="B30" s="178"/>
      <c r="C30" s="178"/>
      <c r="D30" s="178"/>
      <c r="E30" s="178"/>
      <c r="F30" s="178"/>
      <c r="G30" s="178"/>
      <c r="H30" s="77"/>
      <c r="I30" s="86"/>
      <c r="J30" s="109" t="str">
        <f>T_ii!A11</f>
        <v>any other ACT</v>
      </c>
      <c r="K30" s="87" t="str">
        <f>T_ii!Z11</f>
        <v>0</v>
      </c>
      <c r="L30" s="88" t="e">
        <f>K30-T_ii!AA11</f>
        <v>#VALUE!</v>
      </c>
      <c r="M30" s="88" t="e">
        <f>T_ii!AB11-K30</f>
        <v>#VALUE!</v>
      </c>
      <c r="N30" s="87" t="str">
        <f>T_iv_strat2!Z11</f>
        <v>0</v>
      </c>
      <c r="O30" s="88" t="e">
        <f>N30-T_iv_strat2!AA11</f>
        <v>#VALUE!</v>
      </c>
      <c r="P30" s="88" t="e">
        <f>T_iv_strat2!AB11-N30</f>
        <v>#VALUE!</v>
      </c>
      <c r="Q30" s="87" t="str">
        <f>T_iv_strat3!Z11</f>
        <v>0</v>
      </c>
      <c r="R30" s="88" t="e">
        <f>Q30-T_iv_strat3!AA11</f>
        <v>#VALUE!</v>
      </c>
      <c r="S30" s="88" t="e">
        <f>T_iv_strat3!AB11-Q30</f>
        <v>#VALUE!</v>
      </c>
      <c r="T30" s="87">
        <f>T_ii!BF11</f>
        <v>6.4993110387134068E-2</v>
      </c>
      <c r="U30" s="88">
        <f>T30-T_ii!BG11</f>
        <v>5.5148003632169804E-2</v>
      </c>
      <c r="V30" s="88">
        <f>T_ii!BH11-T30</f>
        <v>0.36274165313920653</v>
      </c>
      <c r="W30" s="87">
        <f>T_iv_strat2!BF11</f>
        <v>0.43223475798857913</v>
      </c>
      <c r="X30" s="88">
        <f>W30-T_iv_strat2!BG11</f>
        <v>0.30438585970839654</v>
      </c>
      <c r="Y30" s="88">
        <f>T_iv_strat2!BH11-W30</f>
        <v>1.0185482091716773</v>
      </c>
      <c r="Z30" s="87">
        <f>T_iv_strat3!BF11</f>
        <v>0.14128073782143785</v>
      </c>
      <c r="AA30" s="88">
        <f>Z30-T_iv_strat3!BG11</f>
        <v>0.11023388022264635</v>
      </c>
      <c r="AB30" s="88">
        <f>T_iv_strat3!BH11-Z30</f>
        <v>0.49911916098667314</v>
      </c>
    </row>
    <row r="31" spans="1:98" s="89" customFormat="1" x14ac:dyDescent="0.25">
      <c r="A31" s="77"/>
      <c r="B31" s="178"/>
      <c r="C31" s="178"/>
      <c r="D31" s="178"/>
      <c r="E31" s="178"/>
      <c r="F31" s="178"/>
      <c r="G31" s="178"/>
      <c r="H31" s="77"/>
      <c r="I31" s="86"/>
      <c r="J31" s="109" t="str">
        <f>T_ii!A12</f>
        <v>Nationally regd ACT</v>
      </c>
      <c r="K31" s="87">
        <f>T_ii!Z12</f>
        <v>83.568763198480582</v>
      </c>
      <c r="L31" s="88">
        <f>K31-T_ii!AA12</f>
        <v>4.1650904828536284</v>
      </c>
      <c r="M31" s="88">
        <f>T_ii!AB12-K31</f>
        <v>3.460395356602362</v>
      </c>
      <c r="N31" s="87">
        <f>T_iv_strat2!Z12</f>
        <v>67.150921404220227</v>
      </c>
      <c r="O31" s="88">
        <f>N31-T_iv_strat2!AA12</f>
        <v>10.589808115487486</v>
      </c>
      <c r="P31" s="88">
        <f>T_iv_strat2!AB12-N31</f>
        <v>9.0924925814763498</v>
      </c>
      <c r="Q31" s="87">
        <f>T_iv_strat3!Z12</f>
        <v>83.389490414491831</v>
      </c>
      <c r="R31" s="88">
        <f>Q31-T_iv_strat3!AA12</f>
        <v>11.860323886563663</v>
      </c>
      <c r="S31" s="88">
        <f>T_iv_strat3!AB12-Q31</f>
        <v>7.5457085278004286</v>
      </c>
      <c r="T31" s="87">
        <f>T_ii!BF12</f>
        <v>85.329290924982146</v>
      </c>
      <c r="U31" s="88">
        <f>T31-T_ii!BG12</f>
        <v>2.8269174836965476</v>
      </c>
      <c r="V31" s="88">
        <f>T_ii!BH12-T31</f>
        <v>2.4379188683449939</v>
      </c>
      <c r="W31" s="87">
        <f>T_iv_strat2!BF12</f>
        <v>86.277775083843807</v>
      </c>
      <c r="X31" s="88">
        <f>W31-T_iv_strat2!BG12</f>
        <v>2.4452322127184232</v>
      </c>
      <c r="Y31" s="88">
        <f>T_iv_strat2!BH12-W31</f>
        <v>2.1265595390968031</v>
      </c>
      <c r="Z31" s="87">
        <f>T_iv_strat3!BF12</f>
        <v>82.285046069178307</v>
      </c>
      <c r="AA31" s="88">
        <f>Z31-T_iv_strat3!BG12</f>
        <v>3.2701943464364973</v>
      </c>
      <c r="AB31" s="88">
        <f>T_iv_strat3!BH12-Z31</f>
        <v>2.8564178949434194</v>
      </c>
    </row>
    <row r="32" spans="1:98" s="89" customFormat="1" x14ac:dyDescent="0.25">
      <c r="A32" s="77"/>
      <c r="B32" s="178"/>
      <c r="C32" s="178"/>
      <c r="D32" s="178"/>
      <c r="E32" s="178"/>
      <c r="F32" s="178"/>
      <c r="G32" s="178"/>
      <c r="H32" s="77"/>
      <c r="I32" s="86"/>
      <c r="J32" s="109" t="str">
        <f>T_ii!A13</f>
        <v>QAACT</v>
      </c>
      <c r="K32" s="87">
        <f>T_ii!Z13</f>
        <v>14.756222942492617</v>
      </c>
      <c r="L32" s="88">
        <f>K32-T_ii!AA13</f>
        <v>3.1460359825778088</v>
      </c>
      <c r="M32" s="88">
        <f>T_ii!AB13-K32</f>
        <v>3.8193688903197369</v>
      </c>
      <c r="N32" s="87">
        <f>T_iv_strat2!Z13</f>
        <v>17.411639564835014</v>
      </c>
      <c r="O32" s="88">
        <f>N32-T_iv_strat2!AA13</f>
        <v>2.639437099934467</v>
      </c>
      <c r="P32" s="88">
        <f>T_iv_strat2!AB13-N32</f>
        <v>2.998104661715626</v>
      </c>
      <c r="Q32" s="87">
        <f>T_iv_strat3!Z13</f>
        <v>5.8399657762208843</v>
      </c>
      <c r="R32" s="88">
        <f>Q32-T_iv_strat3!AA13</f>
        <v>1.8496610215247715</v>
      </c>
      <c r="S32" s="88">
        <f>T_iv_strat3!AB13-Q32</f>
        <v>2.6313993220839311</v>
      </c>
      <c r="T32" s="87">
        <f>T_ii!BF13</f>
        <v>9.1918106765140255</v>
      </c>
      <c r="U32" s="88">
        <f>T32-T_ii!BG13</f>
        <v>2.0352808937573919</v>
      </c>
      <c r="V32" s="88">
        <f>T_ii!BH13-T32</f>
        <v>2.5409576867075696</v>
      </c>
      <c r="W32" s="87">
        <f>T_iv_strat2!BF13</f>
        <v>23.290681109566798</v>
      </c>
      <c r="X32" s="88">
        <f>W32-T_iv_strat2!BG13</f>
        <v>2.6864715139470547</v>
      </c>
      <c r="Y32" s="88">
        <f>T_iv_strat2!BH13-W32</f>
        <v>2.921106120850947</v>
      </c>
      <c r="Z32" s="87">
        <f>T_iv_strat3!BF13</f>
        <v>14.374675384374596</v>
      </c>
      <c r="AA32" s="88">
        <f>Z32-T_iv_strat3!BG13</f>
        <v>5.0872300102140731</v>
      </c>
      <c r="AB32" s="88">
        <f>T_iv_strat3!BH13-Z32</f>
        <v>7.2107084720426631</v>
      </c>
    </row>
    <row r="33" spans="1:28" s="89" customFormat="1" x14ac:dyDescent="0.25">
      <c r="A33" s="77"/>
      <c r="B33" s="178"/>
      <c r="C33" s="178"/>
      <c r="D33" s="178"/>
      <c r="E33" s="178"/>
      <c r="F33" s="178"/>
      <c r="G33" s="178"/>
      <c r="H33" s="77"/>
      <c r="I33" s="86"/>
      <c r="J33" s="109" t="str">
        <f>T_ii!A14</f>
        <v>ACT: WHO PQ &amp; NAT</v>
      </c>
      <c r="K33" s="87">
        <f>T_ii!Z14</f>
        <v>4.9535759932665222</v>
      </c>
      <c r="L33" s="88">
        <f>K33-T_ii!AA14</f>
        <v>1.6119801356921184</v>
      </c>
      <c r="M33" s="88">
        <f>T_ii!AB14-K33</f>
        <v>2.3309922787132331</v>
      </c>
      <c r="N33" s="87">
        <f>T_iv_strat2!Z14</f>
        <v>5.5779119197199734</v>
      </c>
      <c r="O33" s="88">
        <f>N33-T_iv_strat2!AA14</f>
        <v>1.8564187328516444</v>
      </c>
      <c r="P33" s="88">
        <f>T_iv_strat2!AB14-N33</f>
        <v>2.7028213431414212</v>
      </c>
      <c r="Q33" s="87">
        <f>T_iv_strat3!Z14</f>
        <v>1.8635855298207338</v>
      </c>
      <c r="R33" s="88">
        <f>Q33-T_iv_strat3!AA14</f>
        <v>1.4412144140136012</v>
      </c>
      <c r="S33" s="88">
        <f>T_iv_strat3!AB14-Q33</f>
        <v>5.9719612372083581</v>
      </c>
      <c r="T33" s="87">
        <f>T_ii!BF14</f>
        <v>2.0498626128779089</v>
      </c>
      <c r="U33" s="88">
        <f>T33-T_ii!BG14</f>
        <v>0.59141026017621012</v>
      </c>
      <c r="V33" s="88">
        <f>T_ii!BH14-T33</f>
        <v>0.82423561879934537</v>
      </c>
      <c r="W33" s="87">
        <f>T_iv_strat2!BF14</f>
        <v>10.391580185120189</v>
      </c>
      <c r="X33" s="88">
        <f>W33-T_iv_strat2!BG14</f>
        <v>1.4164187846991858</v>
      </c>
      <c r="Y33" s="88">
        <f>T_iv_strat2!BH14-W33</f>
        <v>1.6104776461292438</v>
      </c>
      <c r="Z33" s="87">
        <f>T_iv_strat3!BF14</f>
        <v>1.5075771608656494</v>
      </c>
      <c r="AA33" s="88">
        <f>Z33-T_iv_strat3!BG14</f>
        <v>0.93582745650687948</v>
      </c>
      <c r="AB33" s="88">
        <f>T_iv_strat3!BH14-Z33</f>
        <v>2.4072594256586939</v>
      </c>
    </row>
    <row r="34" spans="1:28" s="89" customFormat="1" x14ac:dyDescent="0.25">
      <c r="A34" s="77"/>
      <c r="B34" s="178"/>
      <c r="C34" s="178"/>
      <c r="D34" s="178"/>
      <c r="E34" s="178"/>
      <c r="F34" s="178"/>
      <c r="G34" s="178"/>
      <c r="H34" s="77"/>
      <c r="I34" s="86"/>
      <c r="J34" s="109" t="str">
        <f>T_ii!A15</f>
        <v>ACT: WHO PQ, not NAT</v>
      </c>
      <c r="K34" s="87">
        <f>T_ii!Z15</f>
        <v>10.707963461342668</v>
      </c>
      <c r="L34" s="88">
        <f>K34-T_ii!AA15</f>
        <v>2.7436027049846272</v>
      </c>
      <c r="M34" s="88">
        <f>T_ii!AB15-K34</f>
        <v>3.5423932604391517</v>
      </c>
      <c r="N34" s="87">
        <f>T_iv_strat2!Z15</f>
        <v>12.934721531745311</v>
      </c>
      <c r="O34" s="88">
        <f>N34-T_iv_strat2!AA15</f>
        <v>3.0612628912129658</v>
      </c>
      <c r="P34" s="88">
        <f>T_iv_strat2!AB15-N34</f>
        <v>3.833813180158451</v>
      </c>
      <c r="Q34" s="87">
        <f>T_iv_strat3!Z15</f>
        <v>3.9763802464001512</v>
      </c>
      <c r="R34" s="88">
        <f>Q34-T_iv_strat3!AA15</f>
        <v>2.341335297151879</v>
      </c>
      <c r="S34" s="88">
        <f>T_iv_strat3!AB15-Q34</f>
        <v>5.3753093621190757</v>
      </c>
      <c r="T34" s="87">
        <f>T_ii!BF15</f>
        <v>7.4593744582428023</v>
      </c>
      <c r="U34" s="88">
        <f>T34-T_ii!BG15</f>
        <v>1.7454461343982928</v>
      </c>
      <c r="V34" s="88">
        <f>T_ii!BH15-T34</f>
        <v>2.223872861329669</v>
      </c>
      <c r="W34" s="87">
        <f>T_iv_strat2!BF15</f>
        <v>15.255805984093239</v>
      </c>
      <c r="X34" s="88">
        <f>W34-T_iv_strat2!BG15</f>
        <v>2.6837103064352625</v>
      </c>
      <c r="Y34" s="88">
        <f>T_iv_strat2!BH15-W34</f>
        <v>3.1360756081335666</v>
      </c>
      <c r="Z34" s="87">
        <f>T_iv_strat3!BF15</f>
        <v>13.926385144553713</v>
      </c>
      <c r="AA34" s="88">
        <f>Z34-T_iv_strat3!BG15</f>
        <v>5.1640349741921945</v>
      </c>
      <c r="AB34" s="88">
        <f>T_iv_strat3!BH15-Z34</f>
        <v>7.4929467490048758</v>
      </c>
    </row>
    <row r="35" spans="1:28" s="89" customFormat="1" x14ac:dyDescent="0.25">
      <c r="A35" s="77"/>
      <c r="B35" s="178"/>
      <c r="C35" s="178"/>
      <c r="D35" s="178"/>
      <c r="E35" s="178"/>
      <c r="F35" s="178"/>
      <c r="G35" s="178"/>
      <c r="H35" s="77"/>
      <c r="I35" s="86"/>
      <c r="J35" s="109" t="str">
        <f>T_ii!A16</f>
        <v>ACT: NAT, not WHO PQ</v>
      </c>
      <c r="K35" s="87">
        <f>T_ii!Z16</f>
        <v>69.950258526847506</v>
      </c>
      <c r="L35" s="88">
        <f>K35-T_ii!AA16</f>
        <v>5.6483832403670817</v>
      </c>
      <c r="M35" s="88">
        <f>T_ii!AB16-K35</f>
        <v>5.1014136800915821</v>
      </c>
      <c r="N35" s="87">
        <f>T_iv_strat2!Z16</f>
        <v>49.568869313805536</v>
      </c>
      <c r="O35" s="88">
        <f>N35-T_iv_strat2!AA16</f>
        <v>11.974502567818909</v>
      </c>
      <c r="P35" s="88">
        <f>T_iv_strat2!AB16-N35</f>
        <v>12.024166795538669</v>
      </c>
      <c r="Q35" s="87">
        <f>T_iv_strat3!Z16</f>
        <v>79.807798471567352</v>
      </c>
      <c r="R35" s="88">
        <f>Q35-T_iv_strat3!AA16</f>
        <v>9.9462663956093138</v>
      </c>
      <c r="S35" s="88">
        <f>T_iv_strat3!AB16-Q35</f>
        <v>7.2709185308921889</v>
      </c>
      <c r="T35" s="87">
        <f>T_ii!BF16</f>
        <v>80.867991420985703</v>
      </c>
      <c r="U35" s="88">
        <f>T35-T_ii!BG16</f>
        <v>3.0398256870849849</v>
      </c>
      <c r="V35" s="88">
        <f>T_ii!BH16-T35</f>
        <v>2.7109908130741189</v>
      </c>
      <c r="W35" s="87">
        <f>T_iv_strat2!BF16</f>
        <v>75.309139493233729</v>
      </c>
      <c r="X35" s="88">
        <f>W35-T_iv_strat2!BG16</f>
        <v>3.7510977768470184</v>
      </c>
      <c r="Y35" s="88">
        <f>T_iv_strat2!BH16-W35</f>
        <v>3.4035503856375442</v>
      </c>
      <c r="Z35" s="87">
        <f>T_iv_strat3!BF16</f>
        <v>80.337381087764186</v>
      </c>
      <c r="AA35" s="88">
        <f>Z35-T_iv_strat3!BG16</f>
        <v>3.9112665432238884</v>
      </c>
      <c r="AB35" s="88">
        <f>T_iv_strat3!BH16-Z35</f>
        <v>3.4004112395094523</v>
      </c>
    </row>
    <row r="36" spans="1:28" s="94" customFormat="1" ht="34.5" customHeight="1" x14ac:dyDescent="0.25">
      <c r="A36" s="98"/>
      <c r="B36" s="175" t="str">
        <f>T_ii!C1</f>
        <v xml:space="preserve">Rural Footnote - N anyAM outlets: Private not for profit=2; private not for profit=14; pharmacy=67; PPMV=682; informal=20; labs = 0; wholesalers= 11. Outlets that met screening criteria for a full interview but did not complete the interview (were not interviewed or completed a partial interview) = 0 </v>
      </c>
      <c r="C36" s="175"/>
      <c r="D36" s="175"/>
      <c r="E36" s="175"/>
      <c r="F36" s="175"/>
      <c r="G36" s="175"/>
      <c r="H36" s="98"/>
      <c r="I36" s="99"/>
      <c r="J36" s="110" t="str">
        <f>T_ii!A17</f>
        <v>ACT: not WHO PQ or NAT</v>
      </c>
      <c r="K36" s="100">
        <f>T_ii!Z17</f>
        <v>45.881320479478752</v>
      </c>
      <c r="L36" s="101">
        <f>K36-T_ii!AA17</f>
        <v>5.0838434459213673</v>
      </c>
      <c r="M36" s="101">
        <f>T_ii!AB17-K36</f>
        <v>5.1710554484914226</v>
      </c>
      <c r="N36" s="100"/>
      <c r="O36" s="101"/>
      <c r="P36" s="101"/>
      <c r="Q36" s="100"/>
      <c r="R36" s="101"/>
      <c r="S36" s="101"/>
      <c r="T36" s="100"/>
      <c r="U36" s="101"/>
      <c r="V36" s="101"/>
      <c r="W36" s="100"/>
      <c r="X36" s="101"/>
      <c r="Y36" s="101"/>
      <c r="Z36" s="100"/>
      <c r="AA36" s="101"/>
      <c r="AB36" s="101"/>
    </row>
    <row r="37" spans="1:28" s="94" customFormat="1" ht="34.5" customHeight="1" x14ac:dyDescent="0.25">
      <c r="A37" s="98"/>
      <c r="B37" s="175" t="str">
        <f>T_ii!D1</f>
        <v xml:space="preserve">Urban Footnote - N anyAM outlets: Private not for profit=18; private not for profit=125; pharmacy=397; PPMV=2261; informal=73; labs = 3; wholesalers= 39. Outlets that met screening criteria for a full interview but did not complete the interview (were not interviewed or completed a partial interview) = 0 </v>
      </c>
      <c r="C37" s="175"/>
      <c r="D37" s="175"/>
      <c r="E37" s="175"/>
      <c r="F37" s="175"/>
      <c r="G37" s="175"/>
      <c r="H37" s="98"/>
      <c r="I37" s="99"/>
      <c r="J37" s="110" t="str">
        <f>T_ii!A18</f>
        <v>Stocks 2 or more ACTs</v>
      </c>
      <c r="K37" s="100">
        <f>T_ii!Z18</f>
        <v>16.124453613095881</v>
      </c>
      <c r="L37" s="101">
        <f>K37-T_ii!AA18</f>
        <v>2.9722948030797234</v>
      </c>
      <c r="M37" s="101">
        <f>T_ii!AB18-K37</f>
        <v>3.4922882911184381</v>
      </c>
      <c r="N37" s="100">
        <f>T_iv_strat2!Z17</f>
        <v>41.340031875654972</v>
      </c>
      <c r="O37" s="101">
        <f>N37-T_iv_strat2!AA17</f>
        <v>9.3631627995132476</v>
      </c>
      <c r="P37" s="101">
        <f>T_iv_strat2!AB17-N37</f>
        <v>10.03418739917889</v>
      </c>
      <c r="Q37" s="100">
        <f>T_iv_strat3!Z17</f>
        <v>64.927299726514804</v>
      </c>
      <c r="R37" s="101">
        <f>Q37-T_iv_strat3!AA17</f>
        <v>5.0118220467008001</v>
      </c>
      <c r="S37" s="101">
        <f>T_iv_strat3!AB17-Q37</f>
        <v>4.7028150952585719</v>
      </c>
      <c r="T37" s="100">
        <f>T_ii!BF17</f>
        <v>59.479886178785911</v>
      </c>
      <c r="U37" s="101">
        <f>T37-T_ii!BG17</f>
        <v>3.2478726764563604</v>
      </c>
      <c r="V37" s="101">
        <f>T_ii!BH17-T37</f>
        <v>3.1669568498722072</v>
      </c>
      <c r="W37" s="100">
        <f>T_iv_strat2!BF17</f>
        <v>56.549754856966835</v>
      </c>
      <c r="X37" s="101">
        <f>W37-T_iv_strat2!BG17</f>
        <v>5.7898658407595534</v>
      </c>
      <c r="Y37" s="101">
        <f>T_iv_strat2!BH17-W37</f>
        <v>5.6164989090066229</v>
      </c>
      <c r="Z37" s="100">
        <f>T_iv_strat3!BF17</f>
        <v>69.127175421276917</v>
      </c>
      <c r="AA37" s="101">
        <f>Z37-T_iv_strat3!BG17</f>
        <v>8.2746838035759822</v>
      </c>
      <c r="AB37" s="101">
        <f>T_iv_strat3!BH17-Z37</f>
        <v>7.2058883543775636</v>
      </c>
    </row>
    <row r="38" spans="1:28" s="94" customFormat="1" ht="34.5" customHeight="1" thickBot="1" x14ac:dyDescent="0.3">
      <c r="A38" s="98"/>
      <c r="B38" s="176" t="s">
        <v>144</v>
      </c>
      <c r="C38" s="176"/>
      <c r="D38" s="176"/>
      <c r="E38" s="176"/>
      <c r="F38" s="176"/>
      <c r="G38" s="176"/>
      <c r="H38" s="98"/>
      <c r="I38" s="99"/>
      <c r="J38" s="110" t="str">
        <f>T_ii!A19</f>
        <v>Non-artemisinin therapy</v>
      </c>
      <c r="K38" s="100">
        <f>T_ii!Z19</f>
        <v>43.549763080437273</v>
      </c>
      <c r="L38" s="101">
        <f>K38-T_ii!AA19</f>
        <v>4.1031261709067621</v>
      </c>
      <c r="M38" s="101">
        <f>T_ii!AB19-K38</f>
        <v>4.1934155931881492</v>
      </c>
      <c r="N38" s="100">
        <f>T_iv_strat2!Z18</f>
        <v>14.673902475623668</v>
      </c>
      <c r="O38" s="101">
        <f>N38-T_iv_strat2!AA18</f>
        <v>5.8565617489233421</v>
      </c>
      <c r="P38" s="101">
        <f>T_iv_strat2!AB18-N38</f>
        <v>8.7473609087026691</v>
      </c>
      <c r="Q38" s="100">
        <f>T_iv_strat3!Z18</f>
        <v>30.100826388924094</v>
      </c>
      <c r="R38" s="101">
        <f>Q38-T_iv_strat3!AA18</f>
        <v>6.6283835258022954</v>
      </c>
      <c r="S38" s="101">
        <f>T_iv_strat3!AB18-Q38</f>
        <v>7.5785715713231347</v>
      </c>
      <c r="T38" s="100">
        <f>T_ii!BF18</f>
        <v>24.975983039994563</v>
      </c>
      <c r="U38" s="101">
        <f>T38-T_ii!BG18</f>
        <v>4.027013944286395</v>
      </c>
      <c r="V38" s="101">
        <f>T_ii!BH18-T38</f>
        <v>4.5123593571222038</v>
      </c>
      <c r="W38" s="100">
        <f>T_iv_strat2!BF18</f>
        <v>29.158407394261875</v>
      </c>
      <c r="X38" s="101">
        <f>W38-T_iv_strat2!BG18</f>
        <v>6.0599189487402292</v>
      </c>
      <c r="Y38" s="101">
        <f>T_iv_strat2!BH18-W38</f>
        <v>6.9042042508583599</v>
      </c>
      <c r="Z38" s="100">
        <f>T_iv_strat3!BF18</f>
        <v>36.747435338336686</v>
      </c>
      <c r="AA38" s="101">
        <f>Z38-T_iv_strat3!BG18</f>
        <v>9.0682982859301582</v>
      </c>
      <c r="AB38" s="101">
        <f>T_iv_strat3!BH18-Z38</f>
        <v>10.11417639923534</v>
      </c>
    </row>
    <row r="39" spans="1:28" s="89" customFormat="1" ht="15.75" thickTop="1" x14ac:dyDescent="0.25">
      <c r="A39" s="77"/>
      <c r="B39" s="94"/>
      <c r="C39" s="94"/>
      <c r="D39" s="94"/>
      <c r="E39" s="94"/>
      <c r="F39" s="94"/>
      <c r="G39" s="94"/>
      <c r="H39" s="77"/>
      <c r="I39" s="86"/>
      <c r="J39" s="109" t="str">
        <f>T_ii!A20</f>
        <v>Oral QN</v>
      </c>
      <c r="K39" s="87">
        <f>T_ii!Z20</f>
        <v>2.1167725505755683</v>
      </c>
      <c r="L39" s="88">
        <f>K39-T_ii!AA20</f>
        <v>1.0881640207998167</v>
      </c>
      <c r="M39" s="88">
        <f>T_ii!AB20-K39</f>
        <v>2.1892470578850523</v>
      </c>
      <c r="N39" s="87">
        <f>T_iv_strat2!Z19</f>
        <v>53.32449169355624</v>
      </c>
      <c r="O39" s="88">
        <f>N39-T_iv_strat2!AA19</f>
        <v>5.000192577540453</v>
      </c>
      <c r="P39" s="88">
        <f>T_iv_strat2!AB19-N39</f>
        <v>4.9342827416939556</v>
      </c>
      <c r="Q39" s="87">
        <f>T_iv_strat3!Z19</f>
        <v>43.101748971821905</v>
      </c>
      <c r="R39" s="88">
        <f>Q39-T_iv_strat3!AA19</f>
        <v>6.2326611944900776</v>
      </c>
      <c r="S39" s="88">
        <f>T_iv_strat3!AB19-Q39</f>
        <v>6.4591377470729796</v>
      </c>
      <c r="T39" s="87">
        <f>T_ii!BF19</f>
        <v>31.068589143137764</v>
      </c>
      <c r="U39" s="88">
        <f>T39-T_ii!BG19</f>
        <v>3.1976341292213384</v>
      </c>
      <c r="V39" s="88">
        <f>T_ii!BH19-T39</f>
        <v>3.3892383910456445</v>
      </c>
      <c r="W39" s="87">
        <f>T_iv_strat2!BF19</f>
        <v>49.908575706324037</v>
      </c>
      <c r="X39" s="88">
        <f>W39-T_iv_strat2!BG19</f>
        <v>4.5117659167307167</v>
      </c>
      <c r="Y39" s="88">
        <f>T_iv_strat2!BH19-W39</f>
        <v>4.5132552418247371</v>
      </c>
      <c r="Z39" s="87">
        <f>T_iv_strat3!BF19</f>
        <v>36.004265370666886</v>
      </c>
      <c r="AA39" s="88">
        <f>Z39-T_iv_strat3!BG19</f>
        <v>4.3991732546736877</v>
      </c>
      <c r="AB39" s="88">
        <f>T_iv_strat3!BH19-Z39</f>
        <v>4.6475529710510557</v>
      </c>
    </row>
    <row r="40" spans="1:28" s="89" customFormat="1" x14ac:dyDescent="0.25">
      <c r="A40" s="77"/>
      <c r="B40" s="94"/>
      <c r="C40" s="94"/>
      <c r="D40" s="94"/>
      <c r="E40" s="94"/>
      <c r="F40" s="94"/>
      <c r="G40" s="94"/>
      <c r="H40" s="77"/>
      <c r="I40" s="86"/>
      <c r="J40" s="109" t="str">
        <f>T_ii!A21</f>
        <v>CQ - packaged alone</v>
      </c>
      <c r="K40" s="87">
        <f>T_ii!Z21</f>
        <v>25.938393391206223</v>
      </c>
      <c r="L40" s="88">
        <f>K40-T_ii!AA21</f>
        <v>3.8058191981589928</v>
      </c>
      <c r="M40" s="88">
        <f>T_ii!AB21-K40</f>
        <v>4.2068968180297404</v>
      </c>
      <c r="N40" s="87">
        <f>T_iv_strat2!Z20</f>
        <v>3.4091487644805984</v>
      </c>
      <c r="O40" s="88">
        <f>N40-T_iv_strat2!AA20</f>
        <v>1.6626384778594823</v>
      </c>
      <c r="P40" s="88">
        <f>T_iv_strat2!AB20-N40</f>
        <v>3.1399318138769119</v>
      </c>
      <c r="Q40" s="87">
        <f>T_iv_strat3!Z20</f>
        <v>0.36973021420073543</v>
      </c>
      <c r="R40" s="88">
        <f>Q40-T_iv_strat3!AA20</f>
        <v>0.32115267077240939</v>
      </c>
      <c r="S40" s="88">
        <f>T_iv_strat3!AB20-Q40</f>
        <v>2.385802701769896</v>
      </c>
      <c r="T40" s="87">
        <f>T_ii!BF20</f>
        <v>1.2551962809788817</v>
      </c>
      <c r="U40" s="88">
        <f>T40-T_ii!BG20</f>
        <v>0.38961713024826694</v>
      </c>
      <c r="V40" s="88">
        <f>T_ii!BH20-T40</f>
        <v>0.56177842852812176</v>
      </c>
      <c r="W40" s="87">
        <f>T_iv_strat2!BF20</f>
        <v>4.3027447067698281</v>
      </c>
      <c r="X40" s="88">
        <f>W40-T_iv_strat2!BG20</f>
        <v>1.1031500543797881</v>
      </c>
      <c r="Y40" s="88">
        <f>T_iv_strat2!BH20-W40</f>
        <v>1.4608460649502275</v>
      </c>
      <c r="Z40" s="87">
        <f>T_iv_strat3!BF20</f>
        <v>1.1404563135812389</v>
      </c>
      <c r="AA40" s="88">
        <f>Z40-T_iv_strat3!BG20</f>
        <v>0.66559751375356391</v>
      </c>
      <c r="AB40" s="88">
        <f>T_iv_strat3!BH20-Z40</f>
        <v>1.5731115839851764</v>
      </c>
    </row>
    <row r="41" spans="1:28" s="89" customFormat="1" ht="43.5" customHeight="1" x14ac:dyDescent="0.25">
      <c r="A41" s="77"/>
      <c r="B41" s="77"/>
      <c r="D41" s="77"/>
      <c r="E41" s="77"/>
      <c r="F41" s="77"/>
      <c r="G41" s="77"/>
      <c r="H41" s="77"/>
      <c r="I41" s="86"/>
      <c r="J41" s="109" t="str">
        <f>T_ii!A22</f>
        <v>SP</v>
      </c>
      <c r="K41" s="87">
        <f>T_ii!Z22</f>
        <v>21.780191561459681</v>
      </c>
      <c r="L41" s="88">
        <f>K41-T_ii!AA22</f>
        <v>3.5509844549153229</v>
      </c>
      <c r="M41" s="88">
        <f>T_ii!AB22-K41</f>
        <v>4.0244160741342938</v>
      </c>
      <c r="N41" s="87">
        <f>T_iv_strat2!Z21</f>
        <v>36.982759416268642</v>
      </c>
      <c r="O41" s="88">
        <f>N41-T_iv_strat2!AA21</f>
        <v>7.2458523762507312</v>
      </c>
      <c r="P41" s="88">
        <f>T_iv_strat2!AB21-N41</f>
        <v>7.884008271457482</v>
      </c>
      <c r="Q41" s="87">
        <f>T_iv_strat3!Z21</f>
        <v>26.593101247010736</v>
      </c>
      <c r="R41" s="88">
        <f>Q41-T_iv_strat3!AA21</f>
        <v>6.9902948928047479</v>
      </c>
      <c r="S41" s="88">
        <f>T_iv_strat3!AB21-Q41</f>
        <v>8.3981078321716112</v>
      </c>
      <c r="T41" s="87">
        <f>T_ii!BF21</f>
        <v>13.757835775789367</v>
      </c>
      <c r="U41" s="88">
        <f>T41-T_ii!BG21</f>
        <v>2.2726144914804554</v>
      </c>
      <c r="V41" s="88">
        <f>T_ii!BH21-T41</f>
        <v>2.639001201105156</v>
      </c>
      <c r="W41" s="87">
        <f>T_iv_strat2!BF21</f>
        <v>26.589768918049955</v>
      </c>
      <c r="X41" s="88">
        <f>W41-T_iv_strat2!BG21</f>
        <v>3.3755165403640248</v>
      </c>
      <c r="Y41" s="88">
        <f>T_iv_strat2!BH21-W41</f>
        <v>3.6728978222710715</v>
      </c>
      <c r="Z41" s="87">
        <f>T_iv_strat3!BF21</f>
        <v>16.18713730613965</v>
      </c>
      <c r="AA41" s="88">
        <f>Z41-T_iv_strat3!BG21</f>
        <v>4.3877918983701498</v>
      </c>
      <c r="AB41" s="88">
        <f>T_iv_strat3!BH21-Z41</f>
        <v>5.6161171923991091</v>
      </c>
    </row>
    <row r="42" spans="1:28" s="89" customFormat="1" x14ac:dyDescent="0.25">
      <c r="A42" s="77"/>
      <c r="B42" s="77"/>
      <c r="C42" s="77"/>
      <c r="D42" s="77"/>
      <c r="E42" s="77"/>
      <c r="F42" s="77"/>
      <c r="G42" s="77"/>
      <c r="H42" s="77"/>
      <c r="I42" s="86"/>
      <c r="J42" s="109" t="str">
        <f>T_ii!A23</f>
        <v>SPAQ</v>
      </c>
      <c r="K42" s="87">
        <f>T_ii!Z23</f>
        <v>0.24044054990193525</v>
      </c>
      <c r="L42" s="88">
        <f>K42-T_ii!AA23</f>
        <v>0.1335488960943545</v>
      </c>
      <c r="M42" s="88">
        <f>T_ii!AB23-K42</f>
        <v>0.29950108896117028</v>
      </c>
      <c r="N42" s="87">
        <f>T_iv_strat2!Z22</f>
        <v>24.764194445189354</v>
      </c>
      <c r="O42" s="88">
        <f>N42-T_iv_strat2!AA22</f>
        <v>4.4794782906932724</v>
      </c>
      <c r="P42" s="88">
        <f>T_iv_strat2!AB22-N42</f>
        <v>5.0981146178644359</v>
      </c>
      <c r="Q42" s="87">
        <f>T_iv_strat3!Z22</f>
        <v>32.914612715769856</v>
      </c>
      <c r="R42" s="88">
        <f>Q42-T_iv_strat3!AA22</f>
        <v>4.4690473091008727</v>
      </c>
      <c r="S42" s="88">
        <f>T_iv_strat3!AB22-Q42</f>
        <v>4.8010891927394539</v>
      </c>
      <c r="T42" s="87">
        <f>T_ii!BF22</f>
        <v>19.671409499149668</v>
      </c>
      <c r="U42" s="88">
        <f>T42-T_ii!BG22</f>
        <v>3.1927789269174411</v>
      </c>
      <c r="V42" s="88">
        <f>T_ii!BH22-T42</f>
        <v>3.6387394366210302</v>
      </c>
      <c r="W42" s="87">
        <f>T_iv_strat2!BF22</f>
        <v>31.052701275721674</v>
      </c>
      <c r="X42" s="88">
        <f>W42-T_iv_strat2!BG22</f>
        <v>4.099457902150256</v>
      </c>
      <c r="Y42" s="88">
        <f>T_iv_strat2!BH22-W42</f>
        <v>4.4201785340512743</v>
      </c>
      <c r="Z42" s="87">
        <f>T_iv_strat3!BF22</f>
        <v>28.218197063719114</v>
      </c>
      <c r="AA42" s="88">
        <f>Z42-T_iv_strat3!BG22</f>
        <v>3.6718629617708807</v>
      </c>
      <c r="AB42" s="88">
        <f>T_iv_strat3!BH22-Z42</f>
        <v>3.9866955909619612</v>
      </c>
    </row>
    <row r="43" spans="1:28" s="89" customFormat="1" x14ac:dyDescent="0.25">
      <c r="A43" s="77"/>
      <c r="B43" s="77"/>
      <c r="C43" s="77"/>
      <c r="D43" s="77"/>
      <c r="E43" s="77"/>
      <c r="F43" s="77"/>
      <c r="G43" s="77"/>
      <c r="H43" s="77"/>
      <c r="I43" s="86"/>
      <c r="J43" s="109" t="str">
        <f>T_ii!A24</f>
        <v>Other non-artemisinins</v>
      </c>
      <c r="K43" s="87">
        <f>T_ii!Z24</f>
        <v>2.5709975823521865E-2</v>
      </c>
      <c r="L43" s="88">
        <f>K43-T_ii!AA24</f>
        <v>1.933914930341353E-2</v>
      </c>
      <c r="M43" s="88">
        <f>T_ii!AB24-K43</f>
        <v>7.7983793353858272E-2</v>
      </c>
      <c r="N43" s="87">
        <f>T_iv_strat2!Z23</f>
        <v>0.24134283734686202</v>
      </c>
      <c r="O43" s="88">
        <f>N43-T_iv_strat2!AA23</f>
        <v>0.18829374902748802</v>
      </c>
      <c r="P43" s="88">
        <f>T_iv_strat2!AB23-N43</f>
        <v>0.84933500383235772</v>
      </c>
      <c r="Q43" s="87">
        <f>T_iv_strat3!Z23</f>
        <v>3.1454940513667875</v>
      </c>
      <c r="R43" s="88">
        <f>Q43-T_iv_strat3!AA23</f>
        <v>2.1720265243178019</v>
      </c>
      <c r="S43" s="88">
        <f>T_iv_strat3!AB23-Q43</f>
        <v>6.5441078812207376</v>
      </c>
      <c r="T43" s="87">
        <f>T_ii!BF23</f>
        <v>1.4271333275879288</v>
      </c>
      <c r="U43" s="88">
        <f>T43-T_ii!BG23</f>
        <v>0.62927902303335959</v>
      </c>
      <c r="V43" s="88">
        <f>T_ii!BH23-T43</f>
        <v>1.1128922470055143</v>
      </c>
      <c r="W43" s="87">
        <f>T_iv_strat2!BF23</f>
        <v>1.5703738329417756</v>
      </c>
      <c r="X43" s="88">
        <f>W43-T_iv_strat2!BG23</f>
        <v>0.66458276398046712</v>
      </c>
      <c r="Y43" s="88">
        <f>T_iv_strat2!BH23-W43</f>
        <v>1.138858801578932</v>
      </c>
      <c r="Z43" s="87">
        <f>T_iv_strat3!BF23</f>
        <v>1.7881927680564247</v>
      </c>
      <c r="AA43" s="88">
        <f>Z43-T_iv_strat3!BG23</f>
        <v>0.94295831214939496</v>
      </c>
      <c r="AB43" s="88">
        <f>T_iv_strat3!BH23-Z43</f>
        <v>1.9552233561058414</v>
      </c>
    </row>
    <row r="44" spans="1:28" s="89" customFormat="1" x14ac:dyDescent="0.25">
      <c r="A44" s="77"/>
      <c r="B44" s="77"/>
      <c r="C44" s="77"/>
      <c r="D44" s="77"/>
      <c r="E44" s="77"/>
      <c r="F44" s="77"/>
      <c r="G44" s="77"/>
      <c r="H44" s="77"/>
      <c r="I44" s="86"/>
      <c r="J44" s="109" t="str">
        <f>T_ii!A25</f>
        <v>Oral artemisinin monotherapy</v>
      </c>
      <c r="K44" s="87" t="str">
        <f>T_ii!Z25</f>
        <v>0</v>
      </c>
      <c r="L44" s="88" t="e">
        <f>K44-T_ii!AA25</f>
        <v>#VALUE!</v>
      </c>
      <c r="M44" s="88" t="e">
        <f>T_ii!AB25-K44</f>
        <v>#VALUE!</v>
      </c>
      <c r="N44" s="87" t="str">
        <f>T_iv_strat2!Z24</f>
        <v>0</v>
      </c>
      <c r="O44" s="88" t="e">
        <f>N44-T_iv_strat2!AA24</f>
        <v>#VALUE!</v>
      </c>
      <c r="P44" s="88" t="e">
        <f>T_iv_strat2!AB24-N44</f>
        <v>#VALUE!</v>
      </c>
      <c r="Q44" s="87" t="str">
        <f>T_iv_strat3!Z24</f>
        <v>0</v>
      </c>
      <c r="R44" s="88" t="e">
        <f>Q44-T_iv_strat3!AA24</f>
        <v>#VALUE!</v>
      </c>
      <c r="S44" s="88" t="e">
        <f>T_iv_strat3!AB24-Q44</f>
        <v>#VALUE!</v>
      </c>
      <c r="T44" s="87">
        <f>T_ii!BF24</f>
        <v>0.50225416761581543</v>
      </c>
      <c r="U44" s="88">
        <f>T44-T_ii!BG24</f>
        <v>0.25695198597986252</v>
      </c>
      <c r="V44" s="88">
        <f>T_ii!BH24-T44</f>
        <v>0.52333981852448086</v>
      </c>
      <c r="W44" s="87" t="str">
        <f>T_iv_strat2!BF24</f>
        <v>0</v>
      </c>
      <c r="X44" s="88" t="e">
        <f>W44-T_iv_strat2!BG24</f>
        <v>#VALUE!</v>
      </c>
      <c r="Y44" s="88" t="e">
        <f>T_iv_strat2!BH24-W44</f>
        <v>#VALUE!</v>
      </c>
      <c r="Z44" s="87">
        <f>T_iv_strat3!BF24</f>
        <v>7.6788147846403254E-2</v>
      </c>
      <c r="AA44" s="88">
        <f>Z44-T_iv_strat3!BG24</f>
        <v>6.5961061969291926E-2</v>
      </c>
      <c r="AB44" s="88">
        <f>T_iv_strat3!BH24-Z44</f>
        <v>0.46563086129224779</v>
      </c>
    </row>
    <row r="45" spans="1:28" s="89" customFormat="1" x14ac:dyDescent="0.25">
      <c r="A45" s="77"/>
      <c r="B45" s="77"/>
      <c r="C45" s="77"/>
      <c r="D45" s="77"/>
      <c r="E45" s="77"/>
      <c r="F45" s="77"/>
      <c r="G45" s="77"/>
      <c r="H45" s="77"/>
      <c r="I45" s="86"/>
      <c r="J45" s="109" t="str">
        <f>T_ii!A26</f>
        <v>Non-oral art. monotherapy</v>
      </c>
      <c r="K45" s="87">
        <f>T_ii!Z26</f>
        <v>46.258671955164601</v>
      </c>
      <c r="L45" s="88">
        <f>K45-T_ii!AA26</f>
        <v>11.868470419203071</v>
      </c>
      <c r="M45" s="88">
        <f>T_ii!AB26-K45</f>
        <v>12.308155738124803</v>
      </c>
      <c r="N45" s="87" t="str">
        <f>T_iv_strat2!Z25</f>
        <v>0</v>
      </c>
      <c r="O45" s="88" t="e">
        <f>N45-T_iv_strat2!AA25</f>
        <v>#VALUE!</v>
      </c>
      <c r="P45" s="88" t="e">
        <f>T_iv_strat2!AB25-N45</f>
        <v>#VALUE!</v>
      </c>
      <c r="Q45" s="87" t="str">
        <f>T_iv_strat3!Z25</f>
        <v>0</v>
      </c>
      <c r="R45" s="88" t="e">
        <f>Q45-T_iv_strat3!AA25</f>
        <v>#VALUE!</v>
      </c>
      <c r="S45" s="88" t="e">
        <f>T_iv_strat3!AB25-Q45</f>
        <v>#VALUE!</v>
      </c>
      <c r="T45" s="87" t="str">
        <f>T_ii!BF25</f>
        <v>0</v>
      </c>
      <c r="U45" s="88" t="e">
        <f>T45-T_ii!BG25</f>
        <v>#VALUE!</v>
      </c>
      <c r="V45" s="88" t="e">
        <f>T_ii!BH25-T45</f>
        <v>#VALUE!</v>
      </c>
      <c r="W45" s="87" t="str">
        <f>T_iv_strat2!BF25</f>
        <v>0</v>
      </c>
      <c r="X45" s="88" t="e">
        <f>W45-T_iv_strat2!BG25</f>
        <v>#VALUE!</v>
      </c>
      <c r="Y45" s="88" t="e">
        <f>T_iv_strat2!BH25-W45</f>
        <v>#VALUE!</v>
      </c>
      <c r="Z45" s="87" t="str">
        <f>T_iv_strat3!BF25</f>
        <v>0</v>
      </c>
      <c r="AA45" s="88" t="e">
        <f>Z45-T_iv_strat3!BG25</f>
        <v>#VALUE!</v>
      </c>
      <c r="AB45" s="88" t="e">
        <f>T_iv_strat3!BH25-Z45</f>
        <v>#VALUE!</v>
      </c>
    </row>
    <row r="46" spans="1:28" s="89" customFormat="1" x14ac:dyDescent="0.25">
      <c r="A46" s="77"/>
      <c r="B46" s="77"/>
      <c r="C46" s="77"/>
      <c r="D46" s="77"/>
      <c r="E46" s="77"/>
      <c r="F46" s="77"/>
      <c r="G46" s="77"/>
      <c r="H46" s="77"/>
      <c r="I46" s="86"/>
      <c r="J46" s="109" t="str">
        <f>T_ii!A27</f>
        <v>Severe malaria treatment</v>
      </c>
      <c r="K46" s="87">
        <f>T_ii!Z27</f>
        <v>46.486374078354821</v>
      </c>
      <c r="L46" s="88">
        <f>K46-T_ii!AA27</f>
        <v>11.853686000741973</v>
      </c>
      <c r="M46" s="88">
        <f>T_ii!AB27-K46</f>
        <v>12.264356642490867</v>
      </c>
      <c r="N46" s="87">
        <f>T_iv_strat2!Z26</f>
        <v>66.46082671784913</v>
      </c>
      <c r="O46" s="88">
        <f>N46-T_iv_strat2!AA26</f>
        <v>8.0266327445180821</v>
      </c>
      <c r="P46" s="88">
        <f>T_iv_strat2!AB26-N46</f>
        <v>7.1759347311364081</v>
      </c>
      <c r="Q46" s="87">
        <f>T_iv_strat3!Z26</f>
        <v>6.9649739853756412</v>
      </c>
      <c r="R46" s="88">
        <f>Q46-T_iv_strat3!AA26</f>
        <v>4.1900089951173705</v>
      </c>
      <c r="S46" s="88">
        <f>T_iv_strat3!AB26-Q46</f>
        <v>9.4485756547035979</v>
      </c>
      <c r="T46" s="87">
        <f>T_ii!BF26</f>
        <v>13.282896338206305</v>
      </c>
      <c r="U46" s="88">
        <f>T46-T_ii!BG26</f>
        <v>2.7706604092566547</v>
      </c>
      <c r="V46" s="88">
        <f>T_ii!BH26-T46</f>
        <v>3.3650574623102454</v>
      </c>
      <c r="W46" s="87">
        <f>T_iv_strat2!BF26</f>
        <v>65.353831500729754</v>
      </c>
      <c r="X46" s="88">
        <f>W46-T_iv_strat2!BG26</f>
        <v>9.468773237342063</v>
      </c>
      <c r="Y46" s="88">
        <f>T_iv_strat2!BH26-W46</f>
        <v>8.3912187113774621</v>
      </c>
      <c r="Z46" s="87">
        <f>T_iv_strat3!BF26</f>
        <v>9.916317403410849</v>
      </c>
      <c r="AA46" s="88">
        <f>Z46-T_iv_strat3!BG26</f>
        <v>3.3640670377203508</v>
      </c>
      <c r="AB46" s="88">
        <f>T_iv_strat3!BH26-Z46</f>
        <v>4.8189023155209583</v>
      </c>
    </row>
    <row r="47" spans="1:28" s="89" customFormat="1" x14ac:dyDescent="0.25">
      <c r="A47" s="77"/>
      <c r="B47" s="77"/>
      <c r="C47" s="77"/>
      <c r="D47" s="77"/>
      <c r="E47" s="77"/>
      <c r="F47" s="77"/>
      <c r="G47" s="77"/>
      <c r="H47" s="77"/>
      <c r="I47" s="86"/>
      <c r="J47" s="109" t="str">
        <f>T_ii!A28</f>
        <v>Rectal artesunate</v>
      </c>
      <c r="K47" s="87" t="str">
        <f>T_ii!Z28</f>
        <v>0</v>
      </c>
      <c r="L47" s="88" t="e">
        <f>K47-T_ii!AA28</f>
        <v>#VALUE!</v>
      </c>
      <c r="M47" s="88" t="e">
        <f>T_ii!AB28-K47</f>
        <v>#VALUE!</v>
      </c>
      <c r="N47" s="87">
        <f>T_iv_strat2!Z27</f>
        <v>66.5215941329662</v>
      </c>
      <c r="O47" s="88">
        <f>N47-T_iv_strat2!AA27</f>
        <v>8.0275871533913161</v>
      </c>
      <c r="P47" s="88">
        <f>T_iv_strat2!AB27-N47</f>
        <v>7.1732038920971064</v>
      </c>
      <c r="Q47" s="87">
        <f>T_iv_strat3!Z27</f>
        <v>6.9649739853756412</v>
      </c>
      <c r="R47" s="88">
        <f>Q47-T_iv_strat3!AA27</f>
        <v>4.1900089951173705</v>
      </c>
      <c r="S47" s="88">
        <f>T_iv_strat3!AB27-Q47</f>
        <v>9.4485756547035979</v>
      </c>
      <c r="T47" s="87">
        <f>T_ii!BF27</f>
        <v>13.403274250096281</v>
      </c>
      <c r="U47" s="88">
        <f>T47-T_ii!BG27</f>
        <v>2.8087194927318251</v>
      </c>
      <c r="V47" s="88">
        <f>T_ii!BH27-T47</f>
        <v>3.4132806130664761</v>
      </c>
      <c r="W47" s="87">
        <f>T_iv_strat2!BF27</f>
        <v>65.353831500729754</v>
      </c>
      <c r="X47" s="88">
        <f>W47-T_iv_strat2!BG27</f>
        <v>9.4687732373420772</v>
      </c>
      <c r="Y47" s="88">
        <f>T_iv_strat2!BH27-W47</f>
        <v>8.3912187113774763</v>
      </c>
      <c r="Z47" s="87">
        <f>T_iv_strat3!BF27</f>
        <v>10.01625463959776</v>
      </c>
      <c r="AA47" s="88">
        <f>Z47-T_iv_strat3!BG27</f>
        <v>3.4149777919813422</v>
      </c>
      <c r="AB47" s="88">
        <f>T_iv_strat3!BH27-Z47</f>
        <v>4.8994852526188488</v>
      </c>
    </row>
    <row r="48" spans="1:28" s="89" customFormat="1" x14ac:dyDescent="0.25">
      <c r="A48" s="77"/>
      <c r="B48" s="77"/>
      <c r="C48" s="77"/>
      <c r="D48" s="77"/>
      <c r="E48" s="77"/>
      <c r="F48" s="77"/>
      <c r="G48" s="77"/>
      <c r="H48" s="77"/>
      <c r="I48" s="86"/>
      <c r="J48" s="109" t="str">
        <f>T_ii!A29</f>
        <v>Injectable artesunate</v>
      </c>
      <c r="K48" s="87">
        <f>T_ii!Z29</f>
        <v>7.705226280017305</v>
      </c>
      <c r="L48" s="88">
        <f>K48-T_ii!AA29</f>
        <v>2.5330048849927973</v>
      </c>
      <c r="M48" s="88">
        <f>T_ii!AB29-K48</f>
        <v>3.6252790568243736</v>
      </c>
      <c r="N48" s="87" t="str">
        <f>T_iv_strat2!Z28</f>
        <v>0</v>
      </c>
      <c r="O48" s="88" t="e">
        <f>N48-T_iv_strat2!AA28</f>
        <v>#VALUE!</v>
      </c>
      <c r="P48" s="88" t="e">
        <f>T_iv_strat2!AB28-N48</f>
        <v>#VALUE!</v>
      </c>
      <c r="Q48" s="87" t="str">
        <f>T_iv_strat3!Z28</f>
        <v>0</v>
      </c>
      <c r="R48" s="88" t="e">
        <f>Q48-T_iv_strat3!AA28</f>
        <v>#VALUE!</v>
      </c>
      <c r="S48" s="88" t="e">
        <f>T_iv_strat3!AB28-Q48</f>
        <v>#VALUE!</v>
      </c>
      <c r="T48" s="87" t="str">
        <f>T_ii!BF28</f>
        <v>0</v>
      </c>
      <c r="U48" s="88" t="e">
        <f>T48-T_ii!BG28</f>
        <v>#VALUE!</v>
      </c>
      <c r="V48" s="88" t="e">
        <f>T_ii!BH28-T48</f>
        <v>#VALUE!</v>
      </c>
      <c r="W48" s="87" t="str">
        <f>T_iv_strat2!BF28</f>
        <v>0</v>
      </c>
      <c r="X48" s="88" t="e">
        <f>W48-T_iv_strat2!BG28</f>
        <v>#VALUE!</v>
      </c>
      <c r="Y48" s="88" t="e">
        <f>T_iv_strat2!BH28-W48</f>
        <v>#VALUE!</v>
      </c>
      <c r="Z48" s="87" t="str">
        <f>T_iv_strat3!BF28</f>
        <v>0</v>
      </c>
      <c r="AA48" s="88" t="e">
        <f>Z48-T_iv_strat3!BG28</f>
        <v>#VALUE!</v>
      </c>
      <c r="AB48" s="88" t="e">
        <f>T_iv_strat3!BH28-Z48</f>
        <v>#VALUE!</v>
      </c>
    </row>
    <row r="49" spans="1:98" s="89" customFormat="1" x14ac:dyDescent="0.25">
      <c r="A49" s="77"/>
      <c r="B49" s="77"/>
      <c r="C49" s="77"/>
      <c r="D49" s="77"/>
      <c r="E49" s="77"/>
      <c r="F49" s="77"/>
      <c r="G49" s="77"/>
      <c r="H49" s="77"/>
      <c r="I49" s="86"/>
      <c r="J49" s="109" t="str">
        <f>T_ii!A30</f>
        <v>Injectable artemether</v>
      </c>
      <c r="K49" s="87">
        <f>T_ii!Z30</f>
        <v>39.656459258529949</v>
      </c>
      <c r="L49" s="88">
        <f>K49-T_ii!AA30</f>
        <v>9.070982744102011</v>
      </c>
      <c r="M49" s="88">
        <f>T_ii!AB30-K49</f>
        <v>9.842825103172288</v>
      </c>
      <c r="N49" s="87">
        <f>T_iv_strat2!Z29</f>
        <v>14.894418303639748</v>
      </c>
      <c r="O49" s="88">
        <f>N49-T_iv_strat2!AA29</f>
        <v>3.1914600846826744</v>
      </c>
      <c r="P49" s="88">
        <f>T_iv_strat2!AB29-N49</f>
        <v>3.8767642801619484</v>
      </c>
      <c r="Q49" s="87">
        <f>T_iv_strat3!Z29</f>
        <v>1.5098613134452235</v>
      </c>
      <c r="R49" s="88">
        <f>Q49-T_iv_strat3!AA29</f>
        <v>1.188604453434057</v>
      </c>
      <c r="S49" s="88">
        <f>T_iv_strat3!AB29-Q49</f>
        <v>5.2864295315431082</v>
      </c>
      <c r="T49" s="87">
        <f>T_ii!BF29</f>
        <v>2.7203127802736047</v>
      </c>
      <c r="U49" s="88">
        <f>T49-T_ii!BG29</f>
        <v>0.75004100428389453</v>
      </c>
      <c r="V49" s="88">
        <f>T_ii!BH29-T49</f>
        <v>1.0246580977273139</v>
      </c>
      <c r="W49" s="87">
        <f>T_iv_strat2!BF29</f>
        <v>14.312775592934754</v>
      </c>
      <c r="X49" s="88">
        <f>W49-T_iv_strat2!BG29</f>
        <v>1.8713054818227057</v>
      </c>
      <c r="Y49" s="88">
        <f>T_iv_strat2!BH29-W49</f>
        <v>2.1000065358752256</v>
      </c>
      <c r="Z49" s="87">
        <f>T_iv_strat3!BF29</f>
        <v>3.4357775822432339</v>
      </c>
      <c r="AA49" s="88">
        <f>Z49-T_iv_strat3!BG29</f>
        <v>1.4900903597390673</v>
      </c>
      <c r="AB49" s="88">
        <f>T_iv_strat3!BH29-Z49</f>
        <v>2.5614680959767702</v>
      </c>
    </row>
    <row r="50" spans="1:98" s="89" customFormat="1" x14ac:dyDescent="0.25">
      <c r="A50" s="77"/>
      <c r="H50" s="77"/>
      <c r="I50" s="86"/>
      <c r="J50" s="109" t="str">
        <f>T_ii!A31</f>
        <v>injAE</v>
      </c>
      <c r="K50" s="87">
        <f>T_ii!Z31</f>
        <v>14.964078126579732</v>
      </c>
      <c r="L50" s="88">
        <f>K50-T_ii!AA31</f>
        <v>5.1504293920847903</v>
      </c>
      <c r="M50" s="88">
        <f>T_ii!AB31-K50</f>
        <v>7.189506651722894</v>
      </c>
      <c r="N50" s="87">
        <f>T_iv_strat2!Z30</f>
        <v>57.359470191068638</v>
      </c>
      <c r="O50" s="88">
        <f>N50-T_iv_strat2!AA30</f>
        <v>7.5095302225398655</v>
      </c>
      <c r="P50" s="88">
        <f>T_iv_strat2!AB30-N50</f>
        <v>7.1848332169551554</v>
      </c>
      <c r="Q50" s="87">
        <f>T_iv_strat3!Z30</f>
        <v>6.5952437711749061</v>
      </c>
      <c r="R50" s="88">
        <f>Q50-T_iv_strat3!AA30</f>
        <v>3.9537877169575597</v>
      </c>
      <c r="S50" s="88">
        <f>T_iv_strat3!AB30-Q50</f>
        <v>8.9282764172601148</v>
      </c>
      <c r="T50" s="87">
        <f>T_ii!BF30</f>
        <v>10.576853529406808</v>
      </c>
      <c r="U50" s="88">
        <f>T50-T_ii!BG30</f>
        <v>2.3752043845255866</v>
      </c>
      <c r="V50" s="88">
        <f>T_ii!BH30-T50</f>
        <v>2.9616193872619405</v>
      </c>
      <c r="W50" s="87">
        <f>T_iv_strat2!BF30</f>
        <v>56.899250840204552</v>
      </c>
      <c r="X50" s="88">
        <f>W50-T_iv_strat2!BG30</f>
        <v>9.4734115444087408</v>
      </c>
      <c r="Y50" s="88">
        <f>T_iv_strat2!BH30-W50</f>
        <v>8.9940090513640243</v>
      </c>
      <c r="Z50" s="87">
        <f>T_iv_strat3!BF30</f>
        <v>7.7748863588621777</v>
      </c>
      <c r="AA50" s="88">
        <f>Z50-T_iv_strat3!BG30</f>
        <v>2.6970464066289637</v>
      </c>
      <c r="AB50" s="88">
        <f>T_iv_strat3!BH30-Z50</f>
        <v>3.9525729011440696</v>
      </c>
    </row>
    <row r="51" spans="1:98" s="89" customFormat="1" x14ac:dyDescent="0.25">
      <c r="A51" s="77"/>
      <c r="H51" s="77"/>
      <c r="I51" s="86"/>
      <c r="J51" s="107"/>
      <c r="N51" s="87">
        <f>T_iv_strat2!Z31</f>
        <v>23.666138941424546</v>
      </c>
      <c r="O51" s="88">
        <f>N51-T_iv_strat2!AA31</f>
        <v>5.3550639046234245</v>
      </c>
      <c r="P51" s="88">
        <f>T_iv_strat2!AB31-N51</f>
        <v>6.3457809361198336</v>
      </c>
      <c r="Q51" s="87">
        <f>T_iv_strat3!Z31</f>
        <v>2.4885072981474998</v>
      </c>
      <c r="R51" s="88">
        <f>Q51-T_iv_strat3!AA31</f>
        <v>1.6464723359037634</v>
      </c>
      <c r="S51" s="88">
        <f>T_iv_strat3!AB31-Q51</f>
        <v>4.6346289460093804</v>
      </c>
      <c r="T51" s="87">
        <f>T_ii!BF31</f>
        <v>5.7815194396527598</v>
      </c>
      <c r="U51" s="88">
        <f>T51-T_ii!BG31</f>
        <v>1.2941973887672598</v>
      </c>
      <c r="V51" s="88">
        <f>T_ii!BH31-T51</f>
        <v>1.6384622364121819</v>
      </c>
      <c r="W51" s="87">
        <f>T_iv_strat2!BF31</f>
        <v>30.803470605918399</v>
      </c>
      <c r="X51" s="88">
        <f>W51-T_iv_strat2!BG31</f>
        <v>4.383763508217946</v>
      </c>
      <c r="Y51" s="88">
        <f>T_iv_strat2!BH31-W51</f>
        <v>4.7595881404902585</v>
      </c>
      <c r="Z51" s="87">
        <f>T_iv_strat3!BF31</f>
        <v>4.4385457644279009</v>
      </c>
      <c r="AA51" s="88">
        <f>Z51-T_iv_strat3!BG31</f>
        <v>1.794510370665019</v>
      </c>
      <c r="AB51" s="88">
        <f>T_iv_strat3!BH31-Z51</f>
        <v>2.9203857161440903</v>
      </c>
    </row>
    <row r="52" spans="1:98" s="89" customFormat="1" x14ac:dyDescent="0.25">
      <c r="A52" s="77"/>
      <c r="H52" s="77"/>
      <c r="I52" s="86"/>
      <c r="J52" s="106"/>
      <c r="K52" s="88"/>
      <c r="L52" s="88"/>
      <c r="M52" s="87"/>
      <c r="N52" s="87"/>
      <c r="O52" s="88"/>
      <c r="P52" s="88"/>
      <c r="Q52" s="87"/>
      <c r="R52" s="88"/>
      <c r="S52" s="88"/>
      <c r="T52" s="87"/>
      <c r="U52" s="88"/>
      <c r="V52" s="88"/>
      <c r="W52" s="87"/>
      <c r="X52" s="88"/>
      <c r="Y52" s="88"/>
      <c r="Z52" s="87"/>
      <c r="AA52" s="88"/>
      <c r="AB52" s="88"/>
    </row>
    <row r="53" spans="1:98" s="89" customFormat="1" x14ac:dyDescent="0.25">
      <c r="A53" s="77"/>
      <c r="H53" s="77"/>
      <c r="I53" s="86"/>
      <c r="J53" s="106"/>
      <c r="K53" s="88"/>
      <c r="L53" s="88"/>
      <c r="M53" s="87"/>
      <c r="N53" s="87"/>
      <c r="O53" s="88"/>
      <c r="P53" s="88"/>
      <c r="Q53" s="87"/>
      <c r="R53" s="88"/>
      <c r="S53" s="88"/>
      <c r="T53" s="87"/>
      <c r="U53" s="88"/>
      <c r="V53" s="88"/>
      <c r="W53" s="87"/>
      <c r="X53" s="88"/>
      <c r="Y53" s="88"/>
      <c r="Z53" s="87"/>
      <c r="AA53" s="88"/>
      <c r="AB53" s="88"/>
    </row>
    <row r="54" spans="1:98" s="88" customFormat="1" x14ac:dyDescent="0.25">
      <c r="A54" s="77"/>
      <c r="B54" s="89"/>
      <c r="C54" s="89"/>
      <c r="D54" s="89"/>
      <c r="E54" s="89"/>
      <c r="F54" s="89"/>
      <c r="G54" s="89"/>
      <c r="H54" s="77"/>
      <c r="I54" s="86"/>
      <c r="J54" s="102"/>
      <c r="K54" s="30"/>
      <c r="L54" s="30"/>
      <c r="M54" s="30"/>
      <c r="N54" s="30"/>
      <c r="O54" s="30"/>
      <c r="P54" s="30"/>
      <c r="Q54" s="30"/>
      <c r="R54" s="30"/>
      <c r="T54" s="87"/>
      <c r="W54" s="87"/>
      <c r="Z54" s="87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  <c r="BP54" s="89"/>
      <c r="BQ54" s="89"/>
      <c r="BR54" s="89"/>
      <c r="BS54" s="89"/>
      <c r="BT54" s="89"/>
      <c r="BU54" s="89"/>
      <c r="BV54" s="89"/>
      <c r="BW54" s="89"/>
      <c r="BX54" s="89"/>
      <c r="BY54" s="89"/>
      <c r="BZ54" s="89"/>
      <c r="CA54" s="89"/>
      <c r="CB54" s="89"/>
      <c r="CC54" s="89"/>
      <c r="CD54" s="89"/>
      <c r="CE54" s="89"/>
      <c r="CF54" s="89"/>
      <c r="CG54" s="89"/>
      <c r="CH54" s="89"/>
      <c r="CI54" s="89"/>
      <c r="CJ54" s="89"/>
      <c r="CK54" s="89"/>
      <c r="CL54" s="89"/>
      <c r="CM54" s="89"/>
      <c r="CN54" s="89"/>
      <c r="CO54" s="89"/>
      <c r="CP54" s="89"/>
      <c r="CQ54" s="89"/>
      <c r="CR54" s="89"/>
      <c r="CS54" s="89"/>
      <c r="CT54" s="89"/>
    </row>
  </sheetData>
  <mergeCells count="5">
    <mergeCell ref="B36:G36"/>
    <mergeCell ref="B37:G37"/>
    <mergeCell ref="B38:G38"/>
    <mergeCell ref="B20:G20"/>
    <mergeCell ref="B21:G35"/>
  </mergeCells>
  <conditionalFormatting sqref="J18 J19:Q19">
    <cfRule type="cellIs" dxfId="44" priority="10" operator="equal">
      <formula>-100</formula>
    </cfRule>
  </conditionalFormatting>
  <conditionalFormatting sqref="J3:M16">
    <cfRule type="cellIs" dxfId="43" priority="1" operator="equal">
      <formula>-100</formula>
    </cfRule>
  </conditionalFormatting>
  <conditionalFormatting sqref="J17:Q17 J52:Q1048576">
    <cfRule type="cellIs" dxfId="42" priority="8" operator="equal">
      <formula>-100</formula>
    </cfRule>
  </conditionalFormatting>
  <conditionalFormatting sqref="J20:AB21 J22:M50">
    <cfRule type="cellIs" dxfId="41" priority="3" operator="equal">
      <formula>-100</formula>
    </cfRule>
  </conditionalFormatting>
  <conditionalFormatting sqref="R22:AB22 N22:Q51 S52:AB53">
    <cfRule type="cellIs" dxfId="40" priority="4" operator="equal">
      <formula>-100</formula>
    </cfRule>
  </conditionalFormatting>
  <conditionalFormatting sqref="T17:Z17">
    <cfRule type="cellIs" dxfId="39" priority="5" operator="equal">
      <formula>-100</formula>
    </cfRule>
  </conditionalFormatting>
  <conditionalFormatting sqref="T19:Z19">
    <cfRule type="cellIs" dxfId="38" priority="9" operator="equal">
      <formula>-100</formula>
    </cfRule>
  </conditionalFormatting>
  <conditionalFormatting sqref="T23:Z51 T54:Z54">
    <cfRule type="cellIs" dxfId="37" priority="2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1EF4-077A-46D0-A012-269CCE67731A}">
  <sheetPr>
    <tabColor rgb="FFFFFF00"/>
  </sheetPr>
  <dimension ref="A1:DC209"/>
  <sheetViews>
    <sheetView topLeftCell="A59" zoomScale="61" zoomScaleNormal="60" workbookViewId="0">
      <selection activeCell="I40" sqref="I40"/>
    </sheetView>
  </sheetViews>
  <sheetFormatPr defaultColWidth="15.140625" defaultRowHeight="15" x14ac:dyDescent="0.25"/>
  <cols>
    <col min="1" max="1" width="16.28515625" style="15" customWidth="1"/>
    <col min="2" max="7" width="15.140625" style="15"/>
    <col min="8" max="8" width="11.140625" style="15" customWidth="1"/>
    <col min="9" max="9" width="11.140625" style="142" customWidth="1"/>
    <col min="10" max="10" width="39.85546875" style="15" customWidth="1"/>
    <col min="11" max="11" width="11.85546875" style="134" customWidth="1"/>
    <col min="12" max="13" width="11.85546875" style="135" customWidth="1"/>
    <col min="14" max="16384" width="15.140625" style="15"/>
  </cols>
  <sheetData>
    <row r="1" spans="1:10" x14ac:dyDescent="0.25">
      <c r="A1" s="15" t="s">
        <v>168</v>
      </c>
    </row>
    <row r="3" spans="1:10" x14ac:dyDescent="0.25">
      <c r="A3" s="80" t="str">
        <f>'[1]Quantitative Indicators '!$B$8</f>
        <v>Availability of antimalarial types in all antimalarial-stocking outlets</v>
      </c>
    </row>
    <row r="4" spans="1:10" x14ac:dyDescent="0.25">
      <c r="A4" s="27" t="str">
        <f>'[1]Quantitative Indicators '!$C$8</f>
        <v>Proportion of antimalarial-stocking outlets with antimalarial medicine in stock on the day of the visit, among all outlets surveyed with one or more antimalarials in stock</v>
      </c>
    </row>
    <row r="6" spans="1:10" x14ac:dyDescent="0.25">
      <c r="A6" s="136"/>
    </row>
    <row r="7" spans="1:10" x14ac:dyDescent="0.25">
      <c r="A7" s="149" t="s">
        <v>149</v>
      </c>
    </row>
    <row r="8" spans="1:10" x14ac:dyDescent="0.25">
      <c r="A8" s="149" t="s">
        <v>147</v>
      </c>
    </row>
    <row r="9" spans="1:10" x14ac:dyDescent="0.25">
      <c r="A9" s="149" t="s">
        <v>148</v>
      </c>
      <c r="B9" s="150" t="s">
        <v>131</v>
      </c>
    </row>
    <row r="10" spans="1:10" x14ac:dyDescent="0.25">
      <c r="B10" s="150" t="s">
        <v>132</v>
      </c>
    </row>
    <row r="11" spans="1:10" x14ac:dyDescent="0.25">
      <c r="B11" s="150" t="s">
        <v>133</v>
      </c>
    </row>
    <row r="12" spans="1:10" x14ac:dyDescent="0.25">
      <c r="B12" s="150" t="s">
        <v>134</v>
      </c>
    </row>
    <row r="13" spans="1:10" x14ac:dyDescent="0.25">
      <c r="B13" s="150" t="s">
        <v>135</v>
      </c>
    </row>
    <row r="14" spans="1:10" x14ac:dyDescent="0.25">
      <c r="B14" s="150" t="s">
        <v>136</v>
      </c>
      <c r="J14" s="137"/>
    </row>
    <row r="15" spans="1:10" x14ac:dyDescent="0.25">
      <c r="B15" s="150"/>
      <c r="J15" s="137"/>
    </row>
    <row r="16" spans="1:10" x14ac:dyDescent="0.25">
      <c r="B16" s="150"/>
      <c r="J16" s="137"/>
    </row>
    <row r="17" spans="1:92" s="161" customFormat="1" x14ac:dyDescent="0.25">
      <c r="A17" s="160" t="str">
        <f>UPPER(RIGHT(T_iii_strat1!A1,LEN(T_iii_strat1!A1)-6))</f>
        <v>STRAT1</v>
      </c>
      <c r="I17" s="162"/>
      <c r="J17" s="163"/>
      <c r="K17" s="164"/>
      <c r="L17" s="165"/>
      <c r="M17" s="165"/>
    </row>
    <row r="18" spans="1:92" x14ac:dyDescent="0.25">
      <c r="A18" s="15" t="s">
        <v>7</v>
      </c>
      <c r="J18" s="137"/>
    </row>
    <row r="19" spans="1:92" x14ac:dyDescent="0.25">
      <c r="J19" s="137"/>
    </row>
    <row r="20" spans="1:92" s="144" customFormat="1" ht="37.5" customHeight="1" thickBot="1" x14ac:dyDescent="0.25">
      <c r="A20" s="143"/>
      <c r="B20" s="167" t="s">
        <v>163</v>
      </c>
      <c r="C20" s="167"/>
      <c r="D20" s="167"/>
      <c r="E20" s="167"/>
      <c r="F20" s="167"/>
      <c r="G20" s="167"/>
      <c r="I20" s="145"/>
      <c r="J20" s="146" t="s">
        <v>165</v>
      </c>
      <c r="K20" s="147"/>
      <c r="L20" s="148"/>
      <c r="M20" s="148"/>
      <c r="N20" s="146"/>
      <c r="O20" s="146" t="s">
        <v>166</v>
      </c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</row>
    <row r="21" spans="1:92" ht="15.75" thickTop="1" x14ac:dyDescent="0.25">
      <c r="B21" s="168"/>
      <c r="C21" s="168"/>
      <c r="D21" s="168"/>
      <c r="E21" s="168"/>
      <c r="F21" s="168"/>
      <c r="G21" s="168"/>
    </row>
    <row r="22" spans="1:92" x14ac:dyDescent="0.25">
      <c r="B22" s="168"/>
      <c r="C22" s="168"/>
      <c r="D22" s="168"/>
      <c r="E22" s="168"/>
      <c r="F22" s="168"/>
      <c r="G22" s="168"/>
      <c r="J22" s="138" t="s">
        <v>145</v>
      </c>
      <c r="K22" s="139" t="s">
        <v>25</v>
      </c>
      <c r="L22" s="140" t="s">
        <v>15</v>
      </c>
      <c r="M22" s="140" t="s">
        <v>16</v>
      </c>
    </row>
    <row r="23" spans="1:92" x14ac:dyDescent="0.25">
      <c r="B23" s="168"/>
      <c r="C23" s="168"/>
      <c r="D23" s="168"/>
      <c r="E23" s="168"/>
      <c r="F23" s="168"/>
      <c r="G23" s="168"/>
      <c r="J23" s="141" t="str">
        <f>T_iii_strat1!A5</f>
        <v>Stocks anyACT</v>
      </c>
      <c r="K23" s="134">
        <f>T_iii_strat1!Z5</f>
        <v>98.573473758404091</v>
      </c>
      <c r="L23" s="135">
        <f>K23-T_iii_strat1!AA5</f>
        <v>1.4743777709231551</v>
      </c>
      <c r="M23" s="135">
        <f>T_iii_strat1!AB5-K23</f>
        <v>0.73040092347810059</v>
      </c>
    </row>
    <row r="24" spans="1:92" x14ac:dyDescent="0.25">
      <c r="B24" s="168"/>
      <c r="C24" s="168"/>
      <c r="D24" s="168"/>
      <c r="E24" s="168"/>
      <c r="F24" s="168"/>
      <c r="G24" s="168"/>
      <c r="J24" s="141" t="str">
        <f>T_iii_strat1!A6</f>
        <v>Stocks AL</v>
      </c>
      <c r="K24" s="134">
        <f>T_iii_strat1!Z6</f>
        <v>98.198479779388009</v>
      </c>
      <c r="L24" s="135">
        <f>K24-T_iii_strat1!AA6</f>
        <v>1.7435781997880611</v>
      </c>
      <c r="M24" s="135">
        <f>T_iii_strat1!AB6-K24</f>
        <v>0.8941052982652451</v>
      </c>
    </row>
    <row r="25" spans="1:92" x14ac:dyDescent="0.25">
      <c r="B25" s="168"/>
      <c r="C25" s="168"/>
      <c r="D25" s="168"/>
      <c r="E25" s="168"/>
      <c r="F25" s="168"/>
      <c r="G25" s="168"/>
      <c r="J25" s="141" t="str">
        <f>T_iii_strat1!A7</f>
        <v>Stocks ASAQ</v>
      </c>
      <c r="K25" s="134">
        <f>T_iii_strat1!Z7</f>
        <v>11.651085412014945</v>
      </c>
      <c r="L25" s="135">
        <f>K25-T_iii_strat1!AA7</f>
        <v>3.0074447473552848</v>
      </c>
      <c r="M25" s="135">
        <f>T_iii_strat1!AB7-K25</f>
        <v>3.8759985623951607</v>
      </c>
    </row>
    <row r="26" spans="1:92" x14ac:dyDescent="0.25">
      <c r="B26" s="168"/>
      <c r="C26" s="168"/>
      <c r="D26" s="168"/>
      <c r="E26" s="168"/>
      <c r="F26" s="168"/>
      <c r="G26" s="168"/>
      <c r="J26" s="141" t="str">
        <f>T_iii_strat1!A8</f>
        <v>Stocks APPQ</v>
      </c>
      <c r="K26" s="134">
        <f>T_iii_strat1!Z8</f>
        <v>2.4232142985021197</v>
      </c>
      <c r="L26" s="135">
        <f>K26-T_iii_strat1!AA8</f>
        <v>1.4088763286852881</v>
      </c>
      <c r="M26" s="135">
        <f>T_iii_strat1!AB8-K26</f>
        <v>3.2535261744713262</v>
      </c>
    </row>
    <row r="27" spans="1:92" x14ac:dyDescent="0.25">
      <c r="B27" s="168"/>
      <c r="C27" s="168"/>
      <c r="D27" s="168"/>
      <c r="E27" s="168"/>
      <c r="F27" s="168"/>
      <c r="G27" s="168"/>
      <c r="J27" s="141" t="str">
        <f>T_iii_strat1!A9</f>
        <v>Stocks DHAPPQ</v>
      </c>
      <c r="K27" s="134">
        <f>T_iii_strat1!Z9</f>
        <v>23.596454019098001</v>
      </c>
      <c r="L27" s="135">
        <f>K27-T_iii_strat1!AA9</f>
        <v>5.1435977453916166</v>
      </c>
      <c r="M27" s="135">
        <f>T_iii_strat1!AB9-K27</f>
        <v>6.0559963068407932</v>
      </c>
    </row>
    <row r="28" spans="1:92" x14ac:dyDescent="0.25">
      <c r="B28" s="168"/>
      <c r="C28" s="168"/>
      <c r="D28" s="168"/>
      <c r="E28" s="168"/>
      <c r="F28" s="168"/>
      <c r="G28" s="168"/>
      <c r="J28" s="141" t="str">
        <f>T_iii_strat1!A10</f>
        <v>Stocks ARPPQ</v>
      </c>
      <c r="K28" s="134">
        <f>T_iii_strat1!Z10</f>
        <v>1.3729810632291992</v>
      </c>
      <c r="L28" s="135">
        <f>K28-T_iii_strat1!AA10</f>
        <v>0.82936403023463223</v>
      </c>
      <c r="M28" s="135">
        <f>T_iii_strat1!AB10-K28</f>
        <v>2.051112927949597</v>
      </c>
    </row>
    <row r="29" spans="1:92" x14ac:dyDescent="0.25">
      <c r="B29" s="168"/>
      <c r="C29" s="168"/>
      <c r="D29" s="168"/>
      <c r="E29" s="168"/>
      <c r="F29" s="168"/>
      <c r="G29" s="168"/>
      <c r="J29" s="141" t="str">
        <f>T_iii_strat1!A11</f>
        <v>Stocks otherACT</v>
      </c>
      <c r="K29" s="134">
        <f>T_iii_strat1!Z11</f>
        <v>0.13481831878460604</v>
      </c>
      <c r="L29" s="135">
        <f>K29-T_iii_strat1!AA11</f>
        <v>0.11134749738382874</v>
      </c>
      <c r="M29" s="135">
        <f>T_iii_strat1!AB11-K29</f>
        <v>0.63551893926477909</v>
      </c>
    </row>
    <row r="30" spans="1:92" x14ac:dyDescent="0.25">
      <c r="B30" s="168"/>
      <c r="C30" s="168"/>
      <c r="D30" s="168"/>
      <c r="E30" s="168"/>
      <c r="F30" s="168"/>
      <c r="G30" s="168"/>
      <c r="J30" s="141" t="s">
        <v>137</v>
      </c>
      <c r="K30" s="134">
        <f>T_iii_strat1!Z12</f>
        <v>93.599507297051161</v>
      </c>
      <c r="L30" s="135">
        <f>K30-T_iii_strat1!AA12</f>
        <v>2.7764013154317126</v>
      </c>
      <c r="M30" s="135">
        <f>T_iii_strat1!AB12-K30</f>
        <v>1.977329392218536</v>
      </c>
    </row>
    <row r="31" spans="1:92" x14ac:dyDescent="0.25">
      <c r="B31" s="168"/>
      <c r="C31" s="168"/>
      <c r="D31" s="168"/>
      <c r="E31" s="168"/>
      <c r="F31" s="168"/>
      <c r="G31" s="168"/>
      <c r="J31" s="141" t="s">
        <v>138</v>
      </c>
      <c r="K31" s="134">
        <f>T_iii_strat1!Z13</f>
        <v>6.9715653706726037</v>
      </c>
      <c r="L31" s="135">
        <f>K31-T_iii_strat1!AA13</f>
        <v>2.0885396946319723</v>
      </c>
      <c r="M31" s="135">
        <f>T_iii_strat1!AB13-K31</f>
        <v>2.8892295015061364</v>
      </c>
    </row>
    <row r="32" spans="1:92" x14ac:dyDescent="0.25">
      <c r="B32" s="168"/>
      <c r="C32" s="168"/>
      <c r="D32" s="168"/>
      <c r="E32" s="168"/>
      <c r="F32" s="168"/>
      <c r="G32" s="168"/>
      <c r="J32" s="141" t="str">
        <f>T_iii_strat1!A14</f>
        <v>Stocks QA_all</v>
      </c>
      <c r="K32" s="134">
        <f>T_iii_strat1!Z14</f>
        <v>2.9729353826253493E-2</v>
      </c>
      <c r="L32" s="135">
        <f>K32-T_iii_strat1!AA14</f>
        <v>2.4992184622633279E-2</v>
      </c>
      <c r="M32" s="135">
        <f>T_iii_strat1!AB14-K32</f>
        <v>0.15659934997410707</v>
      </c>
    </row>
    <row r="33" spans="2:13" x14ac:dyDescent="0.25">
      <c r="B33" s="168"/>
      <c r="C33" s="168"/>
      <c r="D33" s="168"/>
      <c r="E33" s="168"/>
      <c r="F33" s="168"/>
      <c r="G33" s="168"/>
      <c r="J33" s="141" t="str">
        <f>T_iii_strat1!A15</f>
        <v>Stocks QA_WHO</v>
      </c>
      <c r="K33" s="134">
        <f>T_iii_strat1!Z15</f>
        <v>6.9418360168463504</v>
      </c>
      <c r="L33" s="135">
        <f>K33-T_iii_strat1!AA15</f>
        <v>2.0823695725802249</v>
      </c>
      <c r="M33" s="135">
        <f>T_iii_strat1!AB15-K33</f>
        <v>2.8825586900261442</v>
      </c>
    </row>
    <row r="34" spans="2:13" x14ac:dyDescent="0.25">
      <c r="B34" s="168"/>
      <c r="C34" s="168"/>
      <c r="D34" s="168"/>
      <c r="E34" s="168"/>
      <c r="F34" s="168"/>
      <c r="G34" s="168"/>
      <c r="J34" s="141" t="str">
        <f>T_iii_strat1!A16</f>
        <v>Stocks QA_NAT</v>
      </c>
      <c r="K34" s="134">
        <f>T_iii_strat1!Z16</f>
        <v>92.865951738647453</v>
      </c>
      <c r="L34" s="135">
        <f>K34-T_iii_strat1!AA16</f>
        <v>2.7370517377458867</v>
      </c>
      <c r="M34" s="135">
        <f>T_iii_strat1!AB16-K34</f>
        <v>2.0211767240133724</v>
      </c>
    </row>
    <row r="35" spans="2:13" x14ac:dyDescent="0.25">
      <c r="B35" s="168"/>
      <c r="C35" s="168"/>
      <c r="D35" s="168"/>
      <c r="E35" s="168"/>
      <c r="F35" s="168"/>
      <c r="G35" s="168"/>
      <c r="J35" s="141" t="s">
        <v>139</v>
      </c>
      <c r="K35" s="134">
        <f>T_iii_strat1!Z17</f>
        <v>77.774599440586627</v>
      </c>
      <c r="L35" s="135">
        <f>K35-T_iii_strat1!AA17</f>
        <v>3.5622616008126045</v>
      </c>
      <c r="M35" s="135">
        <f>T_iii_strat1!AB17-K35</f>
        <v>3.1963542490439778</v>
      </c>
    </row>
    <row r="36" spans="2:13" x14ac:dyDescent="0.25">
      <c r="B36" s="168"/>
      <c r="C36" s="168"/>
      <c r="D36" s="168"/>
      <c r="E36" s="168"/>
      <c r="F36" s="168"/>
      <c r="G36" s="168"/>
      <c r="J36" s="141" t="s">
        <v>140</v>
      </c>
      <c r="K36" s="134">
        <f>T_iii_strat1!Z18</f>
        <v>28.551960334273318</v>
      </c>
      <c r="L36" s="135">
        <f>K36-T_iii_strat1!AA18</f>
        <v>6.1081719751586157</v>
      </c>
      <c r="M36" s="135">
        <f>T_iii_strat1!AB18-K36</f>
        <v>7.0083261771041379</v>
      </c>
    </row>
    <row r="37" spans="2:13" x14ac:dyDescent="0.25">
      <c r="B37" s="168"/>
      <c r="C37" s="168"/>
      <c r="D37" s="168"/>
      <c r="E37" s="168"/>
      <c r="F37" s="168"/>
      <c r="G37" s="168"/>
      <c r="J37" s="141" t="s">
        <v>59</v>
      </c>
      <c r="K37" s="134">
        <f>T_iii_strat1!Z19</f>
        <v>44.160603127781883</v>
      </c>
      <c r="L37" s="135">
        <f>K37-T_iii_strat1!AA19</f>
        <v>4.5504222208662526</v>
      </c>
      <c r="M37" s="135">
        <f>T_iii_strat1!AB19-K37</f>
        <v>4.6506498863811743</v>
      </c>
    </row>
    <row r="38" spans="2:13" ht="20.25" customHeight="1" x14ac:dyDescent="0.25">
      <c r="B38" s="169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C38" s="169"/>
      <c r="D38" s="169"/>
      <c r="E38" s="169"/>
      <c r="F38" s="169"/>
      <c r="G38" s="169"/>
      <c r="J38" s="141" t="s">
        <v>60</v>
      </c>
      <c r="K38" s="134">
        <f>T_iii_strat1!Z20</f>
        <v>2.0866740945403155</v>
      </c>
      <c r="L38" s="135">
        <f>K38-T_iii_strat1!AA20</f>
        <v>0.73473078054339114</v>
      </c>
      <c r="M38" s="135">
        <f>T_iii_strat1!AB20-K38</f>
        <v>1.1210456423567812</v>
      </c>
    </row>
    <row r="39" spans="2:13" ht="15.75" thickBot="1" x14ac:dyDescent="0.3">
      <c r="B39" s="170" t="s">
        <v>144</v>
      </c>
      <c r="C39" s="170"/>
      <c r="D39" s="170"/>
      <c r="E39" s="170"/>
      <c r="F39" s="170"/>
      <c r="G39" s="170"/>
      <c r="J39" s="141" t="s">
        <v>61</v>
      </c>
      <c r="K39" s="134">
        <f>T_iii_strat1!Z21</f>
        <v>27.161222411848069</v>
      </c>
      <c r="L39" s="135">
        <f>K39-T_iii_strat1!AA21</f>
        <v>4.0071524559704912</v>
      </c>
      <c r="M39" s="135">
        <f>T_iii_strat1!AB21-K39</f>
        <v>4.4156831160654875</v>
      </c>
    </row>
    <row r="40" spans="2:13" ht="15.75" thickTop="1" x14ac:dyDescent="0.25">
      <c r="J40" s="141" t="s">
        <v>141</v>
      </c>
      <c r="K40" s="134">
        <f>T_iii_strat1!Z22</f>
        <v>18.721327943396005</v>
      </c>
      <c r="L40" s="135">
        <f>K40-T_iii_strat1!AA22</f>
        <v>3.337610901358504</v>
      </c>
      <c r="M40" s="135">
        <f>T_iii_strat1!AB22-K40</f>
        <v>3.8684143600503695</v>
      </c>
    </row>
    <row r="41" spans="2:13" x14ac:dyDescent="0.25">
      <c r="J41" s="141" t="s">
        <v>142</v>
      </c>
      <c r="K41" s="134">
        <f>T_iii_strat1!Z23</f>
        <v>1.8476584681681796</v>
      </c>
      <c r="L41" s="135">
        <f>K41-T_iii_strat1!AA23</f>
        <v>0.71801030770592011</v>
      </c>
      <c r="M41" s="135">
        <f>T_iii_strat1!AB23-K41</f>
        <v>1.1604962294356944</v>
      </c>
    </row>
    <row r="42" spans="2:13" x14ac:dyDescent="0.25">
      <c r="J42" s="141" t="s">
        <v>64</v>
      </c>
      <c r="K42" s="134">
        <f>T_iii_strat1!Z24</f>
        <v>3.1890887551061149</v>
      </c>
      <c r="L42" s="135">
        <f>K42-T_iii_strat1!AA24</f>
        <v>1.3030973020490646</v>
      </c>
      <c r="M42" s="135">
        <f>T_iii_strat1!AB24-K42</f>
        <v>2.1544173485515903</v>
      </c>
    </row>
    <row r="43" spans="2:13" x14ac:dyDescent="0.25">
      <c r="J43" s="141" t="s">
        <v>65</v>
      </c>
      <c r="K43" s="134" t="str">
        <f>T_iii_strat1!Z25</f>
        <v>0</v>
      </c>
      <c r="L43" s="135" t="e">
        <f>K43-T_iii_strat1!AA25</f>
        <v>#VALUE!</v>
      </c>
      <c r="M43" s="135" t="e">
        <f>T_iii_strat1!AB25-K43</f>
        <v>#VALUE!</v>
      </c>
    </row>
    <row r="44" spans="2:13" x14ac:dyDescent="0.25">
      <c r="J44" s="141" t="s">
        <v>66</v>
      </c>
      <c r="K44" s="134">
        <f>T_iii_strat1!Z26</f>
        <v>5.4815215957194763</v>
      </c>
      <c r="L44" s="135">
        <f>K44-T_iii_strat1!AA26</f>
        <v>1.3179660865033851</v>
      </c>
      <c r="M44" s="135">
        <f>T_iii_strat1!AB26-K44</f>
        <v>1.7038860434906979</v>
      </c>
    </row>
    <row r="45" spans="2:13" x14ac:dyDescent="0.25">
      <c r="J45" s="141" t="s">
        <v>67</v>
      </c>
      <c r="K45" s="134">
        <f>T_iii_strat1!Z27</f>
        <v>5.4815215957194763</v>
      </c>
      <c r="L45" s="135">
        <f>K45-T_iii_strat1!AA27</f>
        <v>1.3179660865033851</v>
      </c>
      <c r="M45" s="135">
        <f>T_iii_strat1!AB27-K45</f>
        <v>1.7038860434906979</v>
      </c>
    </row>
    <row r="46" spans="2:13" x14ac:dyDescent="0.25">
      <c r="J46" s="141" t="s">
        <v>68</v>
      </c>
      <c r="K46" s="134" t="str">
        <f>T_iii_strat1!Z28</f>
        <v>0</v>
      </c>
      <c r="L46" s="135" t="e">
        <f>K46-T_iii_strat1!AA28</f>
        <v>#VALUE!</v>
      </c>
      <c r="M46" s="135" t="e">
        <f>T_iii_strat1!AB28-K46</f>
        <v>#VALUE!</v>
      </c>
    </row>
    <row r="47" spans="2:13" x14ac:dyDescent="0.25">
      <c r="J47" s="141" t="s">
        <v>69</v>
      </c>
      <c r="K47" s="134">
        <f>T_iii_strat1!Z29</f>
        <v>0.958086645459724</v>
      </c>
      <c r="L47" s="135">
        <f>K47-T_iii_strat1!AA29</f>
        <v>0.57477884446714289</v>
      </c>
      <c r="M47" s="135">
        <f>T_iii_strat1!AB29-K47</f>
        <v>1.4161309333744652</v>
      </c>
    </row>
    <row r="48" spans="2:13" x14ac:dyDescent="0.25">
      <c r="J48" s="141" t="s">
        <v>143</v>
      </c>
      <c r="K48" s="134">
        <f>T_iii_strat1!Z30</f>
        <v>3.9113356668075618</v>
      </c>
      <c r="L48" s="135">
        <f>K48-T_iii_strat1!AA30</f>
        <v>1.0457028391251173</v>
      </c>
      <c r="M48" s="135">
        <f>T_iii_strat1!AB30-K48</f>
        <v>1.4064014455214937</v>
      </c>
    </row>
    <row r="49" spans="1:107" x14ac:dyDescent="0.25">
      <c r="J49" s="141" t="s">
        <v>71</v>
      </c>
      <c r="K49" s="134">
        <f>T_iii_strat1!Z31</f>
        <v>3.0207405498436146</v>
      </c>
      <c r="L49" s="135">
        <f>K49-T_iii_strat1!AA31</f>
        <v>1.0759478951560364</v>
      </c>
      <c r="M49" s="135">
        <f>T_iii_strat1!AB31-K49</f>
        <v>1.6428997432787695</v>
      </c>
    </row>
    <row r="50" spans="1:107" x14ac:dyDescent="0.25">
      <c r="J50" s="141" t="s">
        <v>72</v>
      </c>
      <c r="K50" s="134">
        <f>T_iii_strat1!Z32</f>
        <v>1.7093736436412137</v>
      </c>
      <c r="L50" s="135">
        <f>K50-T_iii_strat1!AA32</f>
        <v>0.66792364953800898</v>
      </c>
      <c r="M50" s="135">
        <f>T_iii_strat1!AB32-K50</f>
        <v>1.0841972207211372</v>
      </c>
    </row>
    <row r="54" spans="1:107" x14ac:dyDescent="0.25">
      <c r="A54" s="15" t="s">
        <v>4</v>
      </c>
    </row>
    <row r="56" spans="1:107" x14ac:dyDescent="0.25">
      <c r="B56" s="166" t="str">
        <f>$A$3</f>
        <v>Availability of antimalarial types in all antimalarial-stocking outlets</v>
      </c>
      <c r="C56" s="166"/>
      <c r="D56" s="166"/>
      <c r="E56" s="166"/>
      <c r="F56" s="166"/>
      <c r="G56" s="166"/>
    </row>
    <row r="57" spans="1:107" ht="15.75" thickBot="1" x14ac:dyDescent="0.3">
      <c r="B57" s="167" t="s">
        <v>4</v>
      </c>
      <c r="C57" s="167"/>
      <c r="D57" s="167"/>
      <c r="E57" s="167"/>
      <c r="F57" s="167"/>
      <c r="G57" s="167"/>
      <c r="I57" s="151"/>
      <c r="J57" s="130"/>
      <c r="K57" s="130"/>
      <c r="L57" s="152"/>
      <c r="M57" s="152"/>
      <c r="N57" s="152"/>
      <c r="O57" s="153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X57" s="171" t="s">
        <v>152</v>
      </c>
      <c r="CY57" s="172"/>
      <c r="CZ57" s="172"/>
      <c r="DA57" s="172"/>
      <c r="DB57" s="172"/>
      <c r="DC57" s="172"/>
    </row>
    <row r="58" spans="1:107" ht="16.5" thickTop="1" thickBot="1" x14ac:dyDescent="0.3">
      <c r="A58" s="130"/>
      <c r="B58" s="173"/>
      <c r="C58" s="173"/>
      <c r="D58" s="173"/>
      <c r="E58" s="173"/>
      <c r="F58" s="173"/>
      <c r="G58" s="173"/>
      <c r="I58" s="151"/>
      <c r="J58" s="130"/>
      <c r="K58" s="130"/>
      <c r="L58" s="152"/>
      <c r="M58" s="152"/>
      <c r="N58" s="152"/>
      <c r="O58" s="152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X58" s="154">
        <f>$K$58</f>
        <v>0</v>
      </c>
      <c r="CY58" s="154"/>
      <c r="CZ58" s="154"/>
      <c r="DA58" s="154"/>
      <c r="DB58" s="154"/>
      <c r="DC58" s="154"/>
    </row>
    <row r="59" spans="1:107" s="155" customFormat="1" ht="60.75" thickBot="1" x14ac:dyDescent="0.3">
      <c r="B59" s="174"/>
      <c r="C59" s="174"/>
      <c r="D59" s="174"/>
      <c r="E59" s="174"/>
      <c r="F59" s="174"/>
      <c r="G59" s="174"/>
      <c r="I59" s="156"/>
      <c r="J59" s="15" t="s">
        <v>164</v>
      </c>
      <c r="K59" s="157" t="s">
        <v>13</v>
      </c>
      <c r="L59" s="158" t="str">
        <f>T_i!$A4</f>
        <v>Any antimalarial</v>
      </c>
      <c r="M59" s="159" t="s">
        <v>15</v>
      </c>
      <c r="N59" s="159" t="s">
        <v>16</v>
      </c>
      <c r="O59" s="158" t="str">
        <f>T_i!$A5</f>
        <v>ACT</v>
      </c>
      <c r="P59" s="159" t="s">
        <v>15</v>
      </c>
      <c r="Q59" s="159" t="s">
        <v>16</v>
      </c>
      <c r="R59" s="158" t="str">
        <f>T_i!$A6</f>
        <v>AL</v>
      </c>
      <c r="S59" s="159" t="s">
        <v>15</v>
      </c>
      <c r="T59" s="159" t="s">
        <v>16</v>
      </c>
      <c r="U59" s="158" t="str">
        <f>T_i!$A7</f>
        <v>ASAQ</v>
      </c>
      <c r="V59" s="159" t="s">
        <v>15</v>
      </c>
      <c r="W59" s="159" t="s">
        <v>16</v>
      </c>
      <c r="X59" s="158" t="str">
        <f>T_i!$A8</f>
        <v>APPQ</v>
      </c>
      <c r="Y59" s="159" t="s">
        <v>15</v>
      </c>
      <c r="Z59" s="159" t="s">
        <v>16</v>
      </c>
      <c r="AA59" s="158" t="str">
        <f>T_i!$A9</f>
        <v>DHAPPQ</v>
      </c>
      <c r="AB59" s="159" t="s">
        <v>15</v>
      </c>
      <c r="AC59" s="159" t="s">
        <v>16</v>
      </c>
      <c r="AD59" s="158" t="str">
        <f>T_i!$A10</f>
        <v>ARPPQ</v>
      </c>
      <c r="AE59" s="159" t="s">
        <v>15</v>
      </c>
      <c r="AF59" s="159" t="s">
        <v>16</v>
      </c>
      <c r="AG59" s="158" t="str">
        <f>T_i!$A11</f>
        <v>any other ACT</v>
      </c>
      <c r="AH59" s="159" t="s">
        <v>15</v>
      </c>
      <c r="AI59" s="159" t="s">
        <v>16</v>
      </c>
      <c r="AJ59" s="158" t="str">
        <f>T_i!$A12</f>
        <v>Nationally regd ACT</v>
      </c>
      <c r="AK59" s="159" t="s">
        <v>15</v>
      </c>
      <c r="AL59" s="159" t="s">
        <v>16</v>
      </c>
      <c r="AM59" s="158" t="str">
        <f>T_i!$A13</f>
        <v>QAACT</v>
      </c>
      <c r="AN59" s="159" t="s">
        <v>15</v>
      </c>
      <c r="AO59" s="159" t="s">
        <v>16</v>
      </c>
      <c r="AP59" s="158" t="str">
        <f>T_i!$A14</f>
        <v>ACT: WHO PQ &amp; NAT</v>
      </c>
      <c r="AQ59" s="159" t="s">
        <v>15</v>
      </c>
      <c r="AR59" s="159" t="s">
        <v>16</v>
      </c>
      <c r="AS59" s="158" t="str">
        <f>T_i!$A15</f>
        <v>ACT: WHO PQ, not NAT</v>
      </c>
      <c r="AT59" s="159" t="s">
        <v>15</v>
      </c>
      <c r="AU59" s="159" t="s">
        <v>16</v>
      </c>
      <c r="AV59" s="158" t="str">
        <f>T_i!$A16</f>
        <v>ACT: NAT, not WHO PQ</v>
      </c>
      <c r="AW59" s="159" t="s">
        <v>15</v>
      </c>
      <c r="AX59" s="159" t="s">
        <v>16</v>
      </c>
      <c r="AY59" s="158" t="str">
        <f>T_i!$A17</f>
        <v>ACT: not WHO PQ or NAT</v>
      </c>
      <c r="AZ59" s="159" t="s">
        <v>15</v>
      </c>
      <c r="BA59" s="159" t="s">
        <v>16</v>
      </c>
      <c r="BB59" s="158" t="str">
        <f>T_i!$A18</f>
        <v>Stocks 2 or more ACTs</v>
      </c>
      <c r="BC59" s="159" t="s">
        <v>15</v>
      </c>
      <c r="BD59" s="159" t="s">
        <v>16</v>
      </c>
      <c r="BE59" s="158" t="str">
        <f>T_i!$A19</f>
        <v>Non-artemisinin therapy</v>
      </c>
      <c r="BF59" s="159" t="s">
        <v>15</v>
      </c>
      <c r="BG59" s="159" t="s">
        <v>16</v>
      </c>
      <c r="BH59" s="158" t="str">
        <f>T_i!$A20</f>
        <v>Oral QN</v>
      </c>
      <c r="BI59" s="159" t="s">
        <v>15</v>
      </c>
      <c r="BJ59" s="159" t="s">
        <v>16</v>
      </c>
      <c r="BK59" s="158" t="str">
        <f>T_i!$A21</f>
        <v>CQ - packaged alone</v>
      </c>
      <c r="BL59" s="159" t="s">
        <v>15</v>
      </c>
      <c r="BM59" s="159" t="s">
        <v>16</v>
      </c>
      <c r="BN59" s="158" t="str">
        <f>T_i!$A22</f>
        <v>SP</v>
      </c>
      <c r="BO59" s="159" t="s">
        <v>15</v>
      </c>
      <c r="BP59" s="159" t="s">
        <v>16</v>
      </c>
      <c r="BQ59" s="158" t="str">
        <f>T_i!$A23</f>
        <v>SPAQ</v>
      </c>
      <c r="BR59" s="159" t="s">
        <v>15</v>
      </c>
      <c r="BS59" s="159" t="s">
        <v>16</v>
      </c>
      <c r="BT59" s="158" t="str">
        <f>T_i!$A24</f>
        <v>Other non-artemisinins</v>
      </c>
      <c r="BU59" s="159" t="s">
        <v>15</v>
      </c>
      <c r="BV59" s="159" t="s">
        <v>16</v>
      </c>
      <c r="BW59" s="158" t="str">
        <f>T_i!$A25</f>
        <v>Oral artemisinin monotherapy</v>
      </c>
      <c r="BX59" s="159" t="s">
        <v>15</v>
      </c>
      <c r="BY59" s="159" t="s">
        <v>16</v>
      </c>
      <c r="BZ59" s="158" t="str">
        <f>T_i!$A26</f>
        <v>Non-oral art. monotherapy</v>
      </c>
      <c r="CA59" s="159" t="s">
        <v>15</v>
      </c>
      <c r="CB59" s="159" t="s">
        <v>16</v>
      </c>
      <c r="CC59" s="158" t="str">
        <f>T_i!$A27</f>
        <v>Severe malaria treatment</v>
      </c>
      <c r="CD59" s="159" t="s">
        <v>15</v>
      </c>
      <c r="CE59" s="159" t="s">
        <v>16</v>
      </c>
      <c r="CF59" s="158" t="str">
        <f>T_i!$A28</f>
        <v>Rectal artesunate</v>
      </c>
      <c r="CG59" s="159" t="s">
        <v>15</v>
      </c>
      <c r="CH59" s="159" t="s">
        <v>16</v>
      </c>
      <c r="CI59" s="158" t="str">
        <f>T_i!$A29</f>
        <v>Injectable artesunate</v>
      </c>
      <c r="CJ59" s="159" t="s">
        <v>15</v>
      </c>
      <c r="CK59" s="159" t="s">
        <v>16</v>
      </c>
      <c r="CL59" s="158" t="str">
        <f>T_i!$A30</f>
        <v>Injectable artemether</v>
      </c>
      <c r="CM59" s="159" t="s">
        <v>15</v>
      </c>
      <c r="CN59" s="159" t="s">
        <v>16</v>
      </c>
      <c r="CO59" s="158" t="str">
        <f>T_i!$A31</f>
        <v>injAE</v>
      </c>
      <c r="CP59" s="159" t="s">
        <v>15</v>
      </c>
      <c r="CQ59" s="159" t="s">
        <v>16</v>
      </c>
      <c r="CR59" s="158" t="str">
        <f>T_i!$A32</f>
        <v>Injectable QN</v>
      </c>
      <c r="CS59" s="159" t="s">
        <v>15</v>
      </c>
      <c r="CT59" s="159" t="s">
        <v>16</v>
      </c>
      <c r="CX59" s="168"/>
      <c r="CY59" s="168"/>
      <c r="CZ59" s="168"/>
      <c r="DA59" s="168"/>
      <c r="DB59" s="168"/>
      <c r="DC59" s="168"/>
    </row>
    <row r="60" spans="1:107" x14ac:dyDescent="0.25">
      <c r="B60" s="174"/>
      <c r="C60" s="174"/>
      <c r="D60" s="174"/>
      <c r="E60" s="174"/>
      <c r="F60" s="174"/>
      <c r="G60" s="174"/>
      <c r="I60" s="151"/>
      <c r="J60" s="130"/>
      <c r="K60" s="77" t="str">
        <f>T_i!B$2</f>
        <v>Private Not For-Profit Facility</v>
      </c>
      <c r="L60" s="152">
        <f>T_i!B$4</f>
        <v>100</v>
      </c>
      <c r="M60" s="152">
        <f>L60-T_i!C$4</f>
        <v>0</v>
      </c>
      <c r="N60" s="152">
        <f>T_i!D$4-L60</f>
        <v>0</v>
      </c>
      <c r="O60" s="152">
        <f>T_i!B$5</f>
        <v>78.18687560604279</v>
      </c>
      <c r="P60" s="134">
        <f>O60-T_i!C$5</f>
        <v>18.793094499007822</v>
      </c>
      <c r="Q60" s="134">
        <f>T_i!D$5-O60</f>
        <v>11.592170191088755</v>
      </c>
      <c r="R60" s="134">
        <f>T_i!B$6</f>
        <v>78.18687560604279</v>
      </c>
      <c r="S60" s="134">
        <f>R60-T_i!C$6</f>
        <v>18.793094499007822</v>
      </c>
      <c r="T60" s="134">
        <f>T_i!D$6-R60</f>
        <v>11.592170191088755</v>
      </c>
      <c r="U60" s="134">
        <f>T_i!B$7</f>
        <v>2.8131902607596113</v>
      </c>
      <c r="V60" s="134">
        <f>U60-T_i!C$7</f>
        <v>2.076714469858735</v>
      </c>
      <c r="W60" s="134">
        <f>T_i!D$7-U60</f>
        <v>7.3340132570935097</v>
      </c>
      <c r="X60" s="134">
        <f>T_i!B$8</f>
        <v>2.3625355318285957</v>
      </c>
      <c r="Y60" s="134">
        <f>X60-T_i!C$8</f>
        <v>1.8612871939176914</v>
      </c>
      <c r="Z60" s="134">
        <f>T_i!D$8-X60</f>
        <v>8.0495521125233829</v>
      </c>
      <c r="AA60" s="134">
        <f>T_i!B$9</f>
        <v>2.8131902607596113</v>
      </c>
      <c r="AB60" s="134">
        <f>AA60-T_i!C$9</f>
        <v>2.076714469858735</v>
      </c>
      <c r="AC60" s="134">
        <f>T_i!D$9-AA60</f>
        <v>7.3340132570935097</v>
      </c>
      <c r="AD60" s="134" t="str">
        <f>T_i!B$10</f>
        <v>0</v>
      </c>
      <c r="AE60" s="134" t="e">
        <f>AD60-T_i!C$10</f>
        <v>#VALUE!</v>
      </c>
      <c r="AF60" s="134" t="e">
        <f>T_i!D$10-AD60</f>
        <v>#VALUE!</v>
      </c>
      <c r="AG60" s="134" t="str">
        <f>T_i!B$11</f>
        <v>0</v>
      </c>
      <c r="AH60" s="134" t="e">
        <f>AG60-T_i!C$11</f>
        <v>#VALUE!</v>
      </c>
      <c r="AI60" s="134" t="e">
        <f>T_i!D$11-AG60</f>
        <v>#VALUE!</v>
      </c>
      <c r="AJ60" s="134">
        <f>T_i!B$12</f>
        <v>57.504294718468074</v>
      </c>
      <c r="AK60" s="134">
        <f>AJ60-T_i!C$12</f>
        <v>23.908389730814008</v>
      </c>
      <c r="AL60" s="134">
        <f>T_i!D$12-AJ60</f>
        <v>20.847185454244027</v>
      </c>
      <c r="AM60" s="134" t="str">
        <f>T_i!B$13</f>
        <v>0</v>
      </c>
      <c r="AN60" s="134" t="e">
        <f>AM60-T_i!C$13</f>
        <v>#VALUE!</v>
      </c>
      <c r="AO60" s="134" t="e">
        <f>T_i!D$13-AM60</f>
        <v>#VALUE!</v>
      </c>
      <c r="AP60" s="134" t="str">
        <f>T_i!B$14</f>
        <v>0</v>
      </c>
      <c r="AQ60" s="134" t="e">
        <f>AP60-T_i!C$14</f>
        <v>#VALUE!</v>
      </c>
      <c r="AR60" s="134" t="e">
        <f>T_i!D$14-AP60</f>
        <v>#VALUE!</v>
      </c>
      <c r="AS60" s="134" t="str">
        <f>T_i!B$15</f>
        <v>0</v>
      </c>
      <c r="AT60" s="134" t="e">
        <f>AS60-T_i!C$15</f>
        <v>#VALUE!</v>
      </c>
      <c r="AU60" s="134" t="e">
        <f>T_i!D$15-AS60</f>
        <v>#VALUE!</v>
      </c>
      <c r="AV60" s="134">
        <f>T_i!B$16</f>
        <v>39.187963170562377</v>
      </c>
      <c r="AW60" s="134">
        <f>AV60-T_i!C$16</f>
        <v>20.413352624450525</v>
      </c>
      <c r="AX60" s="134">
        <f>T_i!D$16-AV60</f>
        <v>25.054106393263972</v>
      </c>
      <c r="AY60" s="134">
        <f>T_i!B$17</f>
        <v>66.558419250927145</v>
      </c>
      <c r="AZ60" s="134">
        <f>AY60-T_i!C$17</f>
        <v>20.756359840038797</v>
      </c>
      <c r="BA60" s="134">
        <f>T_i!D$17-AY60</f>
        <v>15.858792800908176</v>
      </c>
      <c r="BB60" s="134">
        <f>T_i!B$18</f>
        <v>2.8131902607596113</v>
      </c>
      <c r="BC60" s="134">
        <f>BB60-T_i!C$18</f>
        <v>2.076714469858735</v>
      </c>
      <c r="BD60" s="134">
        <f>T_i!D$18-BB60</f>
        <v>7.3340132570935097</v>
      </c>
      <c r="BE60" s="134">
        <f>T_i!B$19</f>
        <v>22.036138214905947</v>
      </c>
      <c r="BF60" s="134">
        <f>BE60-T_i!C$19</f>
        <v>11.598126324206733</v>
      </c>
      <c r="BG60" s="134">
        <f>T_i!D$19-BE60</f>
        <v>18.633328619441421</v>
      </c>
      <c r="BH60" s="134">
        <f>T_i!B$20</f>
        <v>7.2376659897071631</v>
      </c>
      <c r="BI60" s="134">
        <f>BH60-T_i!C$20</f>
        <v>4.9768444300759462</v>
      </c>
      <c r="BJ60" s="134">
        <f>T_i!D$20-BH60</f>
        <v>13.597176343982333</v>
      </c>
      <c r="BK60" s="134">
        <f>T_i!B$21</f>
        <v>3.9538870186922761</v>
      </c>
      <c r="BL60" s="134">
        <f>BK60-T_i!C$21</f>
        <v>2.4659648699300574</v>
      </c>
      <c r="BM60" s="134">
        <f>T_i!D$21-BK60</f>
        <v>6.1343381068353349</v>
      </c>
      <c r="BN60" s="134">
        <f>T_i!B$22</f>
        <v>12.031451966219215</v>
      </c>
      <c r="BO60" s="134">
        <f>BN60-T_i!C$22</f>
        <v>6.9369416139256348</v>
      </c>
      <c r="BP60" s="134">
        <f>T_i!D$22-BN60</f>
        <v>13.810636600324987</v>
      </c>
      <c r="BQ60" s="134" t="str">
        <f>T_i!B$23</f>
        <v>0</v>
      </c>
      <c r="BR60" s="134" t="e">
        <f>BQ60-T_i!C$23</f>
        <v>#VALUE!</v>
      </c>
      <c r="BS60" s="134" t="e">
        <f>T_i!D$23-BQ60</f>
        <v>#VALUE!</v>
      </c>
      <c r="BT60" s="134">
        <f>T_i!B$24</f>
        <v>1.4926914796159045</v>
      </c>
      <c r="BU60" s="134">
        <f>BT60-T_i!C$24</f>
        <v>1.1435977231177019</v>
      </c>
      <c r="BV60" s="134">
        <f>T_i!D$24-BT60</f>
        <v>4.6586580402735045</v>
      </c>
      <c r="BW60" s="134" t="str">
        <f>T_i!B$25</f>
        <v>0</v>
      </c>
      <c r="BX60" s="134" t="e">
        <f>BW60-T_i!C$25</f>
        <v>#VALUE!</v>
      </c>
      <c r="BY60" s="134" t="e">
        <f>T_i!D$25-BW60</f>
        <v>#VALUE!</v>
      </c>
      <c r="BZ60" s="134">
        <f>T_i!B$26</f>
        <v>29.22784686433576</v>
      </c>
      <c r="CA60" s="134">
        <f>BZ60-T_i!C$26</f>
        <v>14.330054447476659</v>
      </c>
      <c r="CB60" s="134">
        <f>T_i!D$26-BZ60</f>
        <v>20.121003733618714</v>
      </c>
      <c r="CC60" s="134">
        <f>T_i!B$27</f>
        <v>37.221992302877133</v>
      </c>
      <c r="CD60" s="134">
        <f>CC60-T_i!C$27</f>
        <v>17.574456324436035</v>
      </c>
      <c r="CE60" s="134">
        <f>T_i!D$27-CC60</f>
        <v>21.756122874957121</v>
      </c>
      <c r="CF60" s="134" t="str">
        <f>T_i!B$28</f>
        <v>0</v>
      </c>
      <c r="CG60" s="134" t="e">
        <f>CF60-T_i!C$28</f>
        <v>#VALUE!</v>
      </c>
      <c r="CH60" s="134" t="e">
        <f>T_i!D$28-CF60</f>
        <v>#VALUE!</v>
      </c>
      <c r="CI60" s="134">
        <f>T_i!B$29</f>
        <v>10.999443079337782</v>
      </c>
      <c r="CJ60" s="134">
        <f>CI60-T_i!C$29</f>
        <v>6.2121999942053403</v>
      </c>
      <c r="CK60" s="134">
        <f>T_i!D$29-CI60</f>
        <v>12.300764631314292</v>
      </c>
      <c r="CL60" s="134">
        <f>T_i!B$30</f>
        <v>18.818733423630636</v>
      </c>
      <c r="CM60" s="134">
        <f>CL60-T_i!C$30</f>
        <v>9.9738342771481143</v>
      </c>
      <c r="CN60" s="134">
        <f>T_i!D$30-CL60</f>
        <v>16.823145052863506</v>
      </c>
      <c r="CO60" s="134">
        <f>T_i!B$31</f>
        <v>15.803254492010566</v>
      </c>
      <c r="CP60" s="134">
        <f>CO60-T_i!C$31</f>
        <v>9.0685736761383282</v>
      </c>
      <c r="CQ60" s="134">
        <f>T_i!D$31-CO60</f>
        <v>16.986649103641028</v>
      </c>
      <c r="CR60" s="134">
        <f>T_i!B$32</f>
        <v>7.9941454385413735</v>
      </c>
      <c r="CS60" s="134">
        <f>CR60-T_i!C$32</f>
        <v>6.0387222330183681</v>
      </c>
      <c r="CT60" s="134">
        <f>T_i!D$32-CR60</f>
        <v>19.464615878552721</v>
      </c>
      <c r="CX60" s="168"/>
      <c r="CY60" s="168"/>
      <c r="CZ60" s="168"/>
      <c r="DA60" s="168"/>
      <c r="DB60" s="168"/>
      <c r="DC60" s="168"/>
    </row>
    <row r="61" spans="1:107" x14ac:dyDescent="0.25">
      <c r="B61" s="174"/>
      <c r="C61" s="174"/>
      <c r="D61" s="174"/>
      <c r="E61" s="174"/>
      <c r="F61" s="174"/>
      <c r="G61" s="174"/>
      <c r="I61" s="151"/>
      <c r="J61" s="130"/>
      <c r="K61" s="77" t="str">
        <f>T_i!F$2</f>
        <v>Private For-Profit Facility</v>
      </c>
      <c r="L61" s="152">
        <f>T_i!F$4</f>
        <v>100</v>
      </c>
      <c r="M61" s="152">
        <f>L61-T_i!G$4</f>
        <v>0</v>
      </c>
      <c r="N61" s="152">
        <f>T_i!H$4-L61</f>
        <v>0</v>
      </c>
      <c r="O61" s="152">
        <f>T_i!F$5</f>
        <v>76.959463942051457</v>
      </c>
      <c r="P61" s="134">
        <f>O61-T_i!G$5</f>
        <v>12.911016298237811</v>
      </c>
      <c r="Q61" s="134">
        <f>T_i!H$5-O61</f>
        <v>9.2711786413870669</v>
      </c>
      <c r="R61" s="134">
        <f>T_i!F$6</f>
        <v>72.863249070039132</v>
      </c>
      <c r="S61" s="134">
        <f>R61-T_i!G$6</f>
        <v>13.808630622834819</v>
      </c>
      <c r="T61" s="134">
        <f>T_i!H$6-R61</f>
        <v>10.466323653905349</v>
      </c>
      <c r="U61" s="134">
        <f>T_i!F$7</f>
        <v>6.9930897937563508</v>
      </c>
      <c r="V61" s="134">
        <f>U61-T_i!G$7</f>
        <v>3.5540770820911036</v>
      </c>
      <c r="W61" s="134">
        <f>T_i!H$7-U61</f>
        <v>6.7059824714097864</v>
      </c>
      <c r="X61" s="134">
        <f>T_i!F$8</f>
        <v>0.1200043105121716</v>
      </c>
      <c r="Y61" s="134">
        <f>X61-T_i!G$8</f>
        <v>9.4004764911225142E-2</v>
      </c>
      <c r="Z61" s="134">
        <f>T_i!H$8-X61</f>
        <v>0.43201458783996499</v>
      </c>
      <c r="AA61" s="134">
        <f>T_i!F$9</f>
        <v>6.0667763805869619</v>
      </c>
      <c r="AB61" s="134">
        <f>AA61-T_i!G$9</f>
        <v>2.4643171905485399</v>
      </c>
      <c r="AC61" s="134">
        <f>T_i!H$9-AA61</f>
        <v>3.9744744159581362</v>
      </c>
      <c r="AD61" s="134" t="str">
        <f>T_i!F$10</f>
        <v>0</v>
      </c>
      <c r="AE61" s="134" t="e">
        <f>AD61-T_i!G$10</f>
        <v>#VALUE!</v>
      </c>
      <c r="AF61" s="134" t="e">
        <f>T_i!H$10-AD61</f>
        <v>#VALUE!</v>
      </c>
      <c r="AG61" s="134" t="str">
        <f>T_i!F$11</f>
        <v>0</v>
      </c>
      <c r="AH61" s="134" t="e">
        <f>AG61-T_i!G$11</f>
        <v>#VALUE!</v>
      </c>
      <c r="AI61" s="134" t="e">
        <f>T_i!H$11-AG61</f>
        <v>#VALUE!</v>
      </c>
      <c r="AJ61" s="134">
        <f>T_i!F$12</f>
        <v>69.227300642825995</v>
      </c>
      <c r="AK61" s="134">
        <f>AJ61-T_i!G$12</f>
        <v>11.944328300246973</v>
      </c>
      <c r="AL61" s="134">
        <f>T_i!H$12-AJ61</f>
        <v>9.8257971781424089</v>
      </c>
      <c r="AM61" s="134">
        <f>T_i!F$13</f>
        <v>8.856413429965837</v>
      </c>
      <c r="AN61" s="134">
        <f>AM61-T_i!G$13</f>
        <v>5.3226424839173516</v>
      </c>
      <c r="AO61" s="134">
        <f>T_i!H$13-AM61</f>
        <v>11.636596613763366</v>
      </c>
      <c r="AP61" s="134">
        <f>T_i!F$14</f>
        <v>0.91998692847894503</v>
      </c>
      <c r="AQ61" s="134">
        <f>AP61-T_i!G$14</f>
        <v>0.51751743836850506</v>
      </c>
      <c r="AR61" s="134">
        <f>T_i!H$14-AP61</f>
        <v>1.1690123941807018</v>
      </c>
      <c r="AS61" s="134">
        <f>T_i!F$15</f>
        <v>7.9364265014868911</v>
      </c>
      <c r="AT61" s="134">
        <f>AS61-T_i!G$15</f>
        <v>5.0892559584602299</v>
      </c>
      <c r="AU61" s="134">
        <f>T_i!H$15-AS61</f>
        <v>12.292088028347287</v>
      </c>
      <c r="AV61" s="134">
        <f>T_i!F$16</f>
        <v>54.665218988904805</v>
      </c>
      <c r="AW61" s="134">
        <f>AV61-T_i!G$16</f>
        <v>16.167923691715195</v>
      </c>
      <c r="AX61" s="134">
        <f>T_i!H$16-AV61</f>
        <v>15.24022882310414</v>
      </c>
      <c r="AY61" s="134">
        <f>T_i!F$17</f>
        <v>29.736863282987848</v>
      </c>
      <c r="AZ61" s="134">
        <f>AY61-T_i!G$17</f>
        <v>9.0646138683719464</v>
      </c>
      <c r="BA61" s="134">
        <f>T_i!H$17-AY61</f>
        <v>10.998315496255586</v>
      </c>
      <c r="BB61" s="134">
        <f>T_i!F$18</f>
        <v>8.1223147733659715</v>
      </c>
      <c r="BC61" s="134">
        <f>BB61-T_i!G$18</f>
        <v>3.6038400502849885</v>
      </c>
      <c r="BD61" s="134">
        <f>T_i!H$18-BB61</f>
        <v>6.0515025172695101</v>
      </c>
      <c r="BE61" s="134">
        <f>T_i!F$19</f>
        <v>17.634050386255478</v>
      </c>
      <c r="BF61" s="134">
        <f>BE61-T_i!G$19</f>
        <v>7.0678899183578174</v>
      </c>
      <c r="BG61" s="134">
        <f>T_i!H$19-BE61</f>
        <v>10.318063273927276</v>
      </c>
      <c r="BH61" s="134">
        <f>T_i!F$20</f>
        <v>2.3194253712523287</v>
      </c>
      <c r="BI61" s="134">
        <f>BH61-T_i!G$20</f>
        <v>1.4210696531224671</v>
      </c>
      <c r="BJ61" s="134">
        <f>T_i!H$20-BH61</f>
        <v>3.5361747421501311</v>
      </c>
      <c r="BK61" s="134">
        <f>T_i!F$21</f>
        <v>2.0419244841536366</v>
      </c>
      <c r="BL61" s="134">
        <f>BK61-T_i!G$21</f>
        <v>1.0573710448943494</v>
      </c>
      <c r="BM61" s="134">
        <f>T_i!H$21-BK61</f>
        <v>2.144927714161502</v>
      </c>
      <c r="BN61" s="134">
        <f>T_i!F$22</f>
        <v>12.026132827698788</v>
      </c>
      <c r="BO61" s="134">
        <f>BN61-T_i!G$22</f>
        <v>5.8913435996740144</v>
      </c>
      <c r="BP61" s="134">
        <f>T_i!H$22-BN61</f>
        <v>10.208735072896122</v>
      </c>
      <c r="BQ61" s="134">
        <f>T_i!F$23</f>
        <v>1.1159869097583157</v>
      </c>
      <c r="BR61" s="134">
        <f>BQ61-T_i!G$23</f>
        <v>0.65022317677063368</v>
      </c>
      <c r="BS61" s="134">
        <f>T_i!H$23-BQ61</f>
        <v>1.5337929306881755</v>
      </c>
      <c r="BT61" s="134">
        <f>T_i!F$24</f>
        <v>0.474382872389564</v>
      </c>
      <c r="BU61" s="134">
        <f>BT61-T_i!G$24</f>
        <v>0.35695225737731184</v>
      </c>
      <c r="BV61" s="134">
        <f>T_i!H$24-BT61</f>
        <v>1.4213815593681882</v>
      </c>
      <c r="BW61" s="134" t="str">
        <f>T_i!F$25</f>
        <v>0</v>
      </c>
      <c r="BX61" s="134" t="e">
        <f>BW61-T_i!G$25</f>
        <v>#VALUE!</v>
      </c>
      <c r="BY61" s="134" t="e">
        <f>T_i!H$25-BW61</f>
        <v>#VALUE!</v>
      </c>
      <c r="BZ61" s="134">
        <f>T_i!F$26</f>
        <v>46.014303514294021</v>
      </c>
      <c r="CA61" s="134">
        <f>BZ61-T_i!G$26</f>
        <v>12.953598364281802</v>
      </c>
      <c r="CB61" s="134">
        <f>T_i!H$26-BZ61</f>
        <v>13.51539863597236</v>
      </c>
      <c r="CC61" s="134">
        <f>T_i!F$27</f>
        <v>46.874670363335909</v>
      </c>
      <c r="CD61" s="134">
        <f>CC61-T_i!G$27</f>
        <v>13.182963173147847</v>
      </c>
      <c r="CE61" s="134">
        <f>T_i!H$27-CC61</f>
        <v>13.634118473290606</v>
      </c>
      <c r="CF61" s="134" t="str">
        <f>T_i!F$28</f>
        <v>0</v>
      </c>
      <c r="CG61" s="134" t="e">
        <f>CF61-T_i!G$28</f>
        <v>#VALUE!</v>
      </c>
      <c r="CH61" s="134" t="e">
        <f>T_i!H$28-CF61</f>
        <v>#VALUE!</v>
      </c>
      <c r="CI61" s="134">
        <f>T_i!F$29</f>
        <v>12.885559089958695</v>
      </c>
      <c r="CJ61" s="134">
        <f>CI61-T_i!G$29</f>
        <v>4.8786219177180765</v>
      </c>
      <c r="CK61" s="134">
        <f>T_i!H$29-CI61</f>
        <v>7.2020781032235153</v>
      </c>
      <c r="CL61" s="134">
        <f>T_i!F$30</f>
        <v>36.318912461319933</v>
      </c>
      <c r="CM61" s="134">
        <f>CL61-T_i!G$30</f>
        <v>12.550212921851621</v>
      </c>
      <c r="CN61" s="134">
        <f>T_i!H$30-CL61</f>
        <v>14.738543753943084</v>
      </c>
      <c r="CO61" s="134">
        <f>T_i!F$31</f>
        <v>14.942711539069231</v>
      </c>
      <c r="CP61" s="134">
        <f>CO61-T_i!G$31</f>
        <v>5.0500680056379856</v>
      </c>
      <c r="CQ61" s="134">
        <f>T_i!H$31-CO61</f>
        <v>7.0002687094038851</v>
      </c>
      <c r="CR61" s="134">
        <f>T_i!F$32</f>
        <v>2.2347919133891829</v>
      </c>
      <c r="CS61" s="134">
        <f>CR61-T_i!G$32</f>
        <v>1.4883986925659918</v>
      </c>
      <c r="CT61" s="134">
        <f>T_i!H$32-CR61</f>
        <v>4.262163524167125</v>
      </c>
      <c r="CX61" s="168"/>
      <c r="CY61" s="168"/>
      <c r="CZ61" s="168"/>
      <c r="DA61" s="168"/>
      <c r="DB61" s="168"/>
      <c r="DC61" s="168"/>
    </row>
    <row r="62" spans="1:107" x14ac:dyDescent="0.25">
      <c r="B62" s="174"/>
      <c r="C62" s="174"/>
      <c r="D62" s="174"/>
      <c r="E62" s="174"/>
      <c r="F62" s="174"/>
      <c r="G62" s="174"/>
      <c r="I62" s="151"/>
      <c r="J62" s="130"/>
      <c r="K62" s="77" t="str">
        <f>T_i!J$2</f>
        <v>Pharmacy</v>
      </c>
      <c r="L62" s="152">
        <f>T_i!J$4</f>
        <v>100</v>
      </c>
      <c r="M62" s="152">
        <f>L62-T_i!K$4</f>
        <v>0</v>
      </c>
      <c r="N62" s="152">
        <f>T_i!L$4-L62</f>
        <v>0</v>
      </c>
      <c r="O62" s="152">
        <f>T_i!J$5</f>
        <v>97.925871963233718</v>
      </c>
      <c r="P62" s="134">
        <f>O62-T_i!K$5</f>
        <v>3.8229168447404476</v>
      </c>
      <c r="Q62" s="134">
        <f>T_i!L$5-O62</f>
        <v>1.3633286047864601</v>
      </c>
      <c r="R62" s="134">
        <f>T_i!J$6</f>
        <v>92.700426622362983</v>
      </c>
      <c r="S62" s="134">
        <f>R62-T_i!K$6</f>
        <v>3.972339928384514</v>
      </c>
      <c r="T62" s="134">
        <f>T_i!L$6-R62</f>
        <v>2.6458689882796875</v>
      </c>
      <c r="U62" s="134">
        <f>T_i!J$7</f>
        <v>22.172633938996476</v>
      </c>
      <c r="V62" s="134">
        <f>U62-T_i!K$7</f>
        <v>4.64189236587751</v>
      </c>
      <c r="W62" s="134">
        <f>T_i!L$7-U62</f>
        <v>5.4591800645543671</v>
      </c>
      <c r="X62" s="134">
        <f>T_i!J$8</f>
        <v>12.087619647764415</v>
      </c>
      <c r="Y62" s="134">
        <f>X62-T_i!K$8</f>
        <v>2.8114092882959572</v>
      </c>
      <c r="Z62" s="134">
        <f>T_i!L$8-X62</f>
        <v>3.5169264539677361</v>
      </c>
      <c r="AA62" s="134">
        <f>T_i!J$9</f>
        <v>43.820145300946436</v>
      </c>
      <c r="AB62" s="134">
        <f>AA62-T_i!K$9</f>
        <v>7.1981141946636171</v>
      </c>
      <c r="AC62" s="134">
        <f>T_i!L$9-AA62</f>
        <v>7.4679979580894766</v>
      </c>
      <c r="AD62" s="134">
        <f>T_i!J$10</f>
        <v>4.6262357500785223</v>
      </c>
      <c r="AE62" s="134">
        <f>AD62-T_i!K$10</f>
        <v>2.1218539987102689</v>
      </c>
      <c r="AF62" s="134">
        <f>T_i!L$10-AD62</f>
        <v>3.7648821554704677</v>
      </c>
      <c r="AG62" s="134">
        <f>T_i!J$11</f>
        <v>0.24150804844184351</v>
      </c>
      <c r="AH62" s="134">
        <f>AG62-T_i!K$11</f>
        <v>0.20499453592977032</v>
      </c>
      <c r="AI62" s="134">
        <f>T_i!L$11-AG62</f>
        <v>1.3376955439290643</v>
      </c>
      <c r="AJ62" s="134">
        <f>T_i!J$12</f>
        <v>89.205655919008649</v>
      </c>
      <c r="AK62" s="134">
        <f>AJ62-T_i!K$12</f>
        <v>4.3282032724693522</v>
      </c>
      <c r="AL62" s="134">
        <f>T_i!L$12-AJ62</f>
        <v>3.2002682086500727</v>
      </c>
      <c r="AM62" s="134">
        <f>T_i!J$13</f>
        <v>19.339592640877829</v>
      </c>
      <c r="AN62" s="134">
        <f>AM62-T_i!K$13</f>
        <v>4.9781270284954768</v>
      </c>
      <c r="AO62" s="134">
        <f>T_i!L$13-AM62</f>
        <v>6.189305273537304</v>
      </c>
      <c r="AP62" s="134">
        <f>T_i!J$14</f>
        <v>2.3684417508684357</v>
      </c>
      <c r="AQ62" s="134">
        <f>AP62-T_i!K$14</f>
        <v>1.3625968326398887</v>
      </c>
      <c r="AR62" s="134">
        <f>T_i!L$14-AP62</f>
        <v>3.106392187370461</v>
      </c>
      <c r="AS62" s="134">
        <f>T_i!J$15</f>
        <v>17.106140620231653</v>
      </c>
      <c r="AT62" s="134">
        <f>AS62-T_i!K$15</f>
        <v>4.2788476402692144</v>
      </c>
      <c r="AU62" s="134">
        <f>T_i!L$15-AS62</f>
        <v>5.3386616287345845</v>
      </c>
      <c r="AV62" s="134">
        <f>T_i!J$16</f>
        <v>87.095607392098856</v>
      </c>
      <c r="AW62" s="134">
        <f>AV62-T_i!K$16</f>
        <v>5.1703614453284672</v>
      </c>
      <c r="AX62" s="134">
        <f>T_i!L$16-AV62</f>
        <v>3.8547316140846277</v>
      </c>
      <c r="AY62" s="134">
        <f>T_i!J$17</f>
        <v>69.556364390088405</v>
      </c>
      <c r="AZ62" s="134">
        <f>AY62-T_i!K$17</f>
        <v>6.3488335983950606</v>
      </c>
      <c r="BA62" s="134">
        <f>T_i!L$17-AY62</f>
        <v>5.6824637394413884</v>
      </c>
      <c r="BB62" s="134">
        <f>T_i!J$18</f>
        <v>54.248914266541661</v>
      </c>
      <c r="BC62" s="134">
        <f>BB62-T_i!K$18</f>
        <v>6.5017364747095172</v>
      </c>
      <c r="BD62" s="134">
        <f>T_i!L$18-BB62</f>
        <v>6.3601530421662957</v>
      </c>
      <c r="BE62" s="134">
        <f>T_i!J$19</f>
        <v>25.855917864786992</v>
      </c>
      <c r="BF62" s="134">
        <f>BE62-T_i!K$19</f>
        <v>4.9865239515522788</v>
      </c>
      <c r="BG62" s="134">
        <f>T_i!L$19-BE62</f>
        <v>5.702818605911709</v>
      </c>
      <c r="BH62" s="134">
        <f>T_i!J$20</f>
        <v>3.582459255398676</v>
      </c>
      <c r="BI62" s="134">
        <f>BH62-T_i!K$20</f>
        <v>1.7684699577380911</v>
      </c>
      <c r="BJ62" s="134">
        <f>T_i!L$20-BH62</f>
        <v>3.3704731106247476</v>
      </c>
      <c r="BK62" s="134">
        <f>T_i!J$21</f>
        <v>10.439028247825895</v>
      </c>
      <c r="BL62" s="134">
        <f>BK62-T_i!K$21</f>
        <v>2.4114374362108588</v>
      </c>
      <c r="BM62" s="134">
        <f>T_i!L$21-BK62</f>
        <v>3.0297371179987085</v>
      </c>
      <c r="BN62" s="134">
        <f>T_i!J$22</f>
        <v>18.316113482532252</v>
      </c>
      <c r="BO62" s="134">
        <f>BN62-T_i!K$22</f>
        <v>3.6353283432190278</v>
      </c>
      <c r="BP62" s="134">
        <f>T_i!L$22-BN62</f>
        <v>4.2969373160161837</v>
      </c>
      <c r="BQ62" s="134">
        <f>T_i!J$23</f>
        <v>0.30508797626806294</v>
      </c>
      <c r="BR62" s="134">
        <f>BQ62-T_i!K$23</f>
        <v>0.21929366956032065</v>
      </c>
      <c r="BS62" s="134">
        <f>T_i!L$23-BQ62</f>
        <v>0.77376462123068745</v>
      </c>
      <c r="BT62" s="134">
        <f>T_i!J$24</f>
        <v>0.55251267739315812</v>
      </c>
      <c r="BU62" s="134">
        <f>BT62-T_i!K$24</f>
        <v>0.34027618401986126</v>
      </c>
      <c r="BV62" s="134">
        <f>T_i!L$24-BT62</f>
        <v>0.87801584420789913</v>
      </c>
      <c r="BW62" s="134" t="str">
        <f>T_i!J$25</f>
        <v>0</v>
      </c>
      <c r="BX62" s="134" t="e">
        <f>BW62-T_i!K$25</f>
        <v>#VALUE!</v>
      </c>
      <c r="BY62" s="134" t="e">
        <f>T_i!L$25-BW62</f>
        <v>#VALUE!</v>
      </c>
      <c r="BZ62" s="134">
        <f>T_i!J$26</f>
        <v>16.281350183349851</v>
      </c>
      <c r="CA62" s="134">
        <f>BZ62-T_i!K$26</f>
        <v>4.2983985754322731</v>
      </c>
      <c r="CB62" s="134">
        <f>T_i!L$26-BZ62</f>
        <v>5.4594216803134437</v>
      </c>
      <c r="CC62" s="134">
        <f>T_i!J$27</f>
        <v>16.522858231791695</v>
      </c>
      <c r="CD62" s="134">
        <f>CC62-T_i!K$27</f>
        <v>4.3255463052735958</v>
      </c>
      <c r="CE62" s="134">
        <f>T_i!L$27-CC62</f>
        <v>5.4751984385780084</v>
      </c>
      <c r="CF62" s="134" t="str">
        <f>T_i!J$28</f>
        <v>0</v>
      </c>
      <c r="CG62" s="134" t="e">
        <f>CF62-T_i!K$28</f>
        <v>#VALUE!</v>
      </c>
      <c r="CH62" s="134" t="e">
        <f>T_i!L$28-CF62</f>
        <v>#VALUE!</v>
      </c>
      <c r="CI62" s="134">
        <f>T_i!J$29</f>
        <v>4.7793990062667371</v>
      </c>
      <c r="CJ62" s="134">
        <f>CI62-T_i!K$29</f>
        <v>2.0521473029916817</v>
      </c>
      <c r="CK62" s="134">
        <f>T_i!L$29-CI62</f>
        <v>3.4654230675247186</v>
      </c>
      <c r="CL62" s="134">
        <f>T_i!J$30</f>
        <v>7.9944228041923981</v>
      </c>
      <c r="CM62" s="134">
        <f>CL62-T_i!K$30</f>
        <v>1.8615381677687575</v>
      </c>
      <c r="CN62" s="134">
        <f>T_i!L$30-CL62</f>
        <v>2.364223421610621</v>
      </c>
      <c r="CO62" s="134">
        <f>T_i!J$31</f>
        <v>11.212631808957196</v>
      </c>
      <c r="CP62" s="134">
        <f>CO62-T_i!K$31</f>
        <v>4.1112347077197224</v>
      </c>
      <c r="CQ62" s="134">
        <f>T_i!L$31-CO62</f>
        <v>6.049106662296305</v>
      </c>
      <c r="CR62" s="134">
        <f>T_i!J$32</f>
        <v>0.32150478883285211</v>
      </c>
      <c r="CS62" s="134">
        <f>CR62-T_i!K$32</f>
        <v>0.24829306697941764</v>
      </c>
      <c r="CT62" s="134">
        <f>T_i!L$32-CR62</f>
        <v>1.0785655637902078</v>
      </c>
      <c r="CX62" s="168"/>
      <c r="CY62" s="168"/>
      <c r="CZ62" s="168"/>
      <c r="DA62" s="168"/>
      <c r="DB62" s="168"/>
      <c r="DC62" s="168"/>
    </row>
    <row r="63" spans="1:107" x14ac:dyDescent="0.25">
      <c r="B63" s="174"/>
      <c r="C63" s="174"/>
      <c r="D63" s="174"/>
      <c r="E63" s="174"/>
      <c r="F63" s="174"/>
      <c r="G63" s="174"/>
      <c r="I63" s="151"/>
      <c r="J63" s="130"/>
      <c r="K63" s="77" t="str">
        <f>T_i!N$2</f>
        <v>Laboratory</v>
      </c>
      <c r="L63" s="152">
        <f>T_i!N$4</f>
        <v>100</v>
      </c>
      <c r="M63" s="152">
        <f>L63-T_i!O$4</f>
        <v>0</v>
      </c>
      <c r="N63" s="152">
        <f>T_i!P$4-L63</f>
        <v>0</v>
      </c>
      <c r="O63" s="152">
        <f>T_i!N$5</f>
        <v>100</v>
      </c>
      <c r="P63" s="134">
        <f>O63-T_i!O$5</f>
        <v>0</v>
      </c>
      <c r="Q63" s="134">
        <f>T_i!P$5-O63</f>
        <v>0</v>
      </c>
      <c r="R63" s="134">
        <f>T_i!N$6</f>
        <v>100</v>
      </c>
      <c r="S63" s="134">
        <f>R63-T_i!O$6</f>
        <v>0</v>
      </c>
      <c r="T63" s="134">
        <f>T_i!P$6-R63</f>
        <v>0</v>
      </c>
      <c r="U63" s="134" t="str">
        <f>T_i!N$7</f>
        <v>0</v>
      </c>
      <c r="V63" s="134" t="e">
        <f>U63-T_i!O$7</f>
        <v>#VALUE!</v>
      </c>
      <c r="W63" s="134" t="e">
        <f>T_i!P$7-U63</f>
        <v>#VALUE!</v>
      </c>
      <c r="X63" s="134" t="str">
        <f>T_i!N$8</f>
        <v>0</v>
      </c>
      <c r="Y63" s="134" t="e">
        <f>X63-T_i!O$8</f>
        <v>#VALUE!</v>
      </c>
      <c r="Z63" s="134" t="e">
        <f>T_i!P$8-X63</f>
        <v>#VALUE!</v>
      </c>
      <c r="AA63" s="134" t="str">
        <f>T_i!N$9</f>
        <v>0</v>
      </c>
      <c r="AB63" s="134" t="e">
        <f>AA63-T_i!O$9</f>
        <v>#VALUE!</v>
      </c>
      <c r="AC63" s="134" t="e">
        <f>T_i!P$9-AA63</f>
        <v>#VALUE!</v>
      </c>
      <c r="AD63" s="134" t="str">
        <f>T_i!N$10</f>
        <v>0</v>
      </c>
      <c r="AE63" s="134" t="e">
        <f>AD63-T_i!O$10</f>
        <v>#VALUE!</v>
      </c>
      <c r="AF63" s="134" t="e">
        <f>T_i!P$10-AD63</f>
        <v>#VALUE!</v>
      </c>
      <c r="AG63" s="134" t="str">
        <f>T_i!N$11</f>
        <v>0</v>
      </c>
      <c r="AH63" s="134" t="e">
        <f>AG63-T_i!O$11</f>
        <v>#VALUE!</v>
      </c>
      <c r="AI63" s="134" t="e">
        <f>T_i!P$11-AG63</f>
        <v>#VALUE!</v>
      </c>
      <c r="AJ63" s="134">
        <f>T_i!N$12</f>
        <v>100</v>
      </c>
      <c r="AK63" s="134">
        <f>AJ63-T_i!O$12</f>
        <v>0</v>
      </c>
      <c r="AL63" s="134">
        <f>T_i!P$12-AJ63</f>
        <v>0</v>
      </c>
      <c r="AM63" s="134" t="str">
        <f>T_i!N$13</f>
        <v>0</v>
      </c>
      <c r="AN63" s="134" t="e">
        <f>AM63-T_i!O$13</f>
        <v>#VALUE!</v>
      </c>
      <c r="AO63" s="134" t="e">
        <f>T_i!P$13-AM63</f>
        <v>#VALUE!</v>
      </c>
      <c r="AP63" s="134" t="str">
        <f>T_i!N$14</f>
        <v>0</v>
      </c>
      <c r="AQ63" s="134" t="e">
        <f>AP63-T_i!O$14</f>
        <v>#VALUE!</v>
      </c>
      <c r="AR63" s="134" t="e">
        <f>T_i!P$14-AP63</f>
        <v>#VALUE!</v>
      </c>
      <c r="AS63" s="134" t="str">
        <f>T_i!N$15</f>
        <v>0</v>
      </c>
      <c r="AT63" s="134" t="e">
        <f>AS63-T_i!O$15</f>
        <v>#VALUE!</v>
      </c>
      <c r="AU63" s="134" t="e">
        <f>T_i!P$15-AS63</f>
        <v>#VALUE!</v>
      </c>
      <c r="AV63" s="134">
        <f>T_i!N$16</f>
        <v>100</v>
      </c>
      <c r="AW63" s="134">
        <f>AV63-T_i!O$16</f>
        <v>0</v>
      </c>
      <c r="AX63" s="134">
        <f>T_i!P$16-AV63</f>
        <v>0</v>
      </c>
      <c r="AY63" s="134" t="str">
        <f>T_i!N$17</f>
        <v>0</v>
      </c>
      <c r="AZ63" s="134" t="e">
        <f>AY63-T_i!O$17</f>
        <v>#VALUE!</v>
      </c>
      <c r="BA63" s="134" t="e">
        <f>T_i!P$17-AY63</f>
        <v>#VALUE!</v>
      </c>
      <c r="BB63" s="134" t="str">
        <f>T_i!N$18</f>
        <v>0</v>
      </c>
      <c r="BC63" s="134" t="e">
        <f>BB63-T_i!O$18</f>
        <v>#VALUE!</v>
      </c>
      <c r="BD63" s="134" t="e">
        <f>T_i!P$18-BB63</f>
        <v>#VALUE!</v>
      </c>
      <c r="BE63" s="134">
        <f>T_i!N$19</f>
        <v>28.083018576590735</v>
      </c>
      <c r="BF63" s="134">
        <f>BE63-T_i!O$19</f>
        <v>21.990485312509385</v>
      </c>
      <c r="BG63" s="134">
        <f>T_i!P$19-BE63</f>
        <v>42.069081160911722</v>
      </c>
      <c r="BH63" s="134" t="str">
        <f>T_i!N$20</f>
        <v>0</v>
      </c>
      <c r="BI63" s="134" t="e">
        <f>BH63-T_i!O$20</f>
        <v>#VALUE!</v>
      </c>
      <c r="BJ63" s="134" t="e">
        <f>T_i!P$20-BH63</f>
        <v>#VALUE!</v>
      </c>
      <c r="BK63" s="134" t="str">
        <f>T_i!N$21</f>
        <v>0</v>
      </c>
      <c r="BL63" s="134" t="e">
        <f>BK63-T_i!O$21</f>
        <v>#VALUE!</v>
      </c>
      <c r="BM63" s="134" t="e">
        <f>T_i!P$21-BK63</f>
        <v>#VALUE!</v>
      </c>
      <c r="BN63" s="134">
        <f>T_i!N$22</f>
        <v>28.083018576590735</v>
      </c>
      <c r="BO63" s="134">
        <f>BN63-T_i!O$22</f>
        <v>21.990485312509385</v>
      </c>
      <c r="BP63" s="134">
        <f>T_i!P$22-BN63</f>
        <v>42.069081160911722</v>
      </c>
      <c r="BQ63" s="134" t="str">
        <f>T_i!N$23</f>
        <v>0</v>
      </c>
      <c r="BR63" s="134" t="e">
        <f>BQ63-T_i!O$23</f>
        <v>#VALUE!</v>
      </c>
      <c r="BS63" s="134" t="e">
        <f>T_i!P$23-BQ63</f>
        <v>#VALUE!</v>
      </c>
      <c r="BT63" s="134" t="str">
        <f>T_i!N$24</f>
        <v>0</v>
      </c>
      <c r="BU63" s="134" t="e">
        <f>BT63-T_i!O$24</f>
        <v>#VALUE!</v>
      </c>
      <c r="BV63" s="134" t="e">
        <f>T_i!P$24-BT63</f>
        <v>#VALUE!</v>
      </c>
      <c r="BW63" s="134" t="str">
        <f>T_i!N$25</f>
        <v>0</v>
      </c>
      <c r="BX63" s="134" t="e">
        <f>BW63-T_i!O$25</f>
        <v>#VALUE!</v>
      </c>
      <c r="BY63" s="134" t="e">
        <f>T_i!P$25-BW63</f>
        <v>#VALUE!</v>
      </c>
      <c r="BZ63" s="134" t="str">
        <f>T_i!N$26</f>
        <v>0</v>
      </c>
      <c r="CA63" s="134" t="e">
        <f>BZ63-T_i!O$26</f>
        <v>#VALUE!</v>
      </c>
      <c r="CB63" s="134" t="e">
        <f>T_i!P$26-BZ63</f>
        <v>#VALUE!</v>
      </c>
      <c r="CC63" s="134" t="str">
        <f>T_i!N$27</f>
        <v>0</v>
      </c>
      <c r="CD63" s="134" t="e">
        <f>CC63-T_i!O$27</f>
        <v>#VALUE!</v>
      </c>
      <c r="CE63" s="134" t="e">
        <f>T_i!P$27-CC63</f>
        <v>#VALUE!</v>
      </c>
      <c r="CF63" s="134" t="str">
        <f>T_i!N$28</f>
        <v>0</v>
      </c>
      <c r="CG63" s="134" t="e">
        <f>CF63-T_i!O$28</f>
        <v>#VALUE!</v>
      </c>
      <c r="CH63" s="134" t="e">
        <f>T_i!P$28-CF63</f>
        <v>#VALUE!</v>
      </c>
      <c r="CI63" s="134" t="str">
        <f>T_i!N$29</f>
        <v>0</v>
      </c>
      <c r="CJ63" s="134" t="e">
        <f>CI63-T_i!O$29</f>
        <v>#VALUE!</v>
      </c>
      <c r="CK63" s="134" t="e">
        <f>T_i!P$29-CI63</f>
        <v>#VALUE!</v>
      </c>
      <c r="CL63" s="134" t="str">
        <f>T_i!N$30</f>
        <v>0</v>
      </c>
      <c r="CM63" s="134" t="e">
        <f>CL63-T_i!O$30</f>
        <v>#VALUE!</v>
      </c>
      <c r="CN63" s="134" t="e">
        <f>T_i!P$30-CL63</f>
        <v>#VALUE!</v>
      </c>
      <c r="CO63" s="134" t="str">
        <f>T_i!N$31</f>
        <v>0</v>
      </c>
      <c r="CP63" s="134" t="e">
        <f>CO63-T_i!O$31</f>
        <v>#VALUE!</v>
      </c>
      <c r="CQ63" s="134" t="e">
        <f>T_i!P$31-CO63</f>
        <v>#VALUE!</v>
      </c>
      <c r="CR63" s="134" t="str">
        <f>T_i!N$32</f>
        <v>0</v>
      </c>
      <c r="CS63" s="134" t="e">
        <f>CR63-T_i!O$32</f>
        <v>#VALUE!</v>
      </c>
      <c r="CT63" s="134" t="e">
        <f>T_i!P$32-CR63</f>
        <v>#VALUE!</v>
      </c>
      <c r="CX63" s="168"/>
      <c r="CY63" s="168"/>
      <c r="CZ63" s="168"/>
      <c r="DA63" s="168"/>
      <c r="DB63" s="168"/>
      <c r="DC63" s="168"/>
    </row>
    <row r="64" spans="1:107" x14ac:dyDescent="0.25">
      <c r="B64" s="174"/>
      <c r="C64" s="174"/>
      <c r="D64" s="174"/>
      <c r="E64" s="174"/>
      <c r="F64" s="174"/>
      <c r="G64" s="174"/>
      <c r="I64" s="151"/>
      <c r="J64" s="130"/>
      <c r="K64" s="77" t="str">
        <f>T_i!R$2</f>
        <v>Drug store</v>
      </c>
      <c r="L64" s="152">
        <f>T_i!R$4</f>
        <v>100</v>
      </c>
      <c r="M64" s="152">
        <f>L64-T_i!S$4</f>
        <v>0</v>
      </c>
      <c r="N64" s="152">
        <f>T_i!T$4-L64</f>
        <v>0</v>
      </c>
      <c r="O64" s="152">
        <f>T_i!R$5</f>
        <v>90.384759756354271</v>
      </c>
      <c r="P64" s="134">
        <f>O64-T_i!S$5</f>
        <v>2.6068494911063453</v>
      </c>
      <c r="Q64" s="134">
        <f>T_i!T$5-O64</f>
        <v>2.0984484663772918</v>
      </c>
      <c r="R64" s="134">
        <f>T_i!R$6</f>
        <v>89.319955539206561</v>
      </c>
      <c r="S64" s="134">
        <f>R64-T_i!S$6</f>
        <v>2.585050713085522</v>
      </c>
      <c r="T64" s="134">
        <f>T_i!T$6-R64</f>
        <v>2.1309400031704371</v>
      </c>
      <c r="U64" s="134">
        <f>T_i!R$7</f>
        <v>4.3564317766843956</v>
      </c>
      <c r="V64" s="134">
        <f>U64-T_i!S$7</f>
        <v>1.0666831574127547</v>
      </c>
      <c r="W64" s="134">
        <f>T_i!T$7-U64</f>
        <v>1.3919912231535072</v>
      </c>
      <c r="X64" s="134">
        <f>T_i!R$8</f>
        <v>1.4868835340086297</v>
      </c>
      <c r="Y64" s="134">
        <f>X64-T_i!S$8</f>
        <v>0.87313795276954043</v>
      </c>
      <c r="Z64" s="134">
        <f>T_i!T$8-X64</f>
        <v>2.0708320155902333</v>
      </c>
      <c r="AA64" s="134">
        <f>T_i!R$9</f>
        <v>13.692683934031159</v>
      </c>
      <c r="AB64" s="134">
        <f>AA64-T_i!S$9</f>
        <v>1.7592466043096273</v>
      </c>
      <c r="AC64" s="134">
        <f>T_i!T$9-AA64</f>
        <v>1.972464616048855</v>
      </c>
      <c r="AD64" s="134">
        <f>T_i!R$10</f>
        <v>0.23148309025312702</v>
      </c>
      <c r="AE64" s="134">
        <f>AD64-T_i!S$10</f>
        <v>0.13331110203474641</v>
      </c>
      <c r="AF64" s="134">
        <f>T_i!T$10-AD64</f>
        <v>0.3133515382464454</v>
      </c>
      <c r="AG64" s="134" t="str">
        <f>T_i!R$11</f>
        <v>0</v>
      </c>
      <c r="AH64" s="134" t="e">
        <f>AG64-T_i!S$11</f>
        <v>#VALUE!</v>
      </c>
      <c r="AI64" s="134" t="e">
        <f>T_i!T$11-AG64</f>
        <v>#VALUE!</v>
      </c>
      <c r="AJ64" s="134">
        <f>T_i!R$12</f>
        <v>85.190464542823634</v>
      </c>
      <c r="AK64" s="134">
        <f>AJ64-T_i!S$12</f>
        <v>2.5314451062120327</v>
      </c>
      <c r="AL64" s="134">
        <f>T_i!T$12-AJ64</f>
        <v>2.2181952638016753</v>
      </c>
      <c r="AM64" s="134">
        <f>T_i!R$13</f>
        <v>9.7454202042483633</v>
      </c>
      <c r="AN64" s="134">
        <f>AM64-T_i!S$13</f>
        <v>1.8806110731229166</v>
      </c>
      <c r="AO64" s="134">
        <f>T_i!T$13-AM64</f>
        <v>2.2716455304048715</v>
      </c>
      <c r="AP64" s="134">
        <f>T_i!R$14</f>
        <v>3.4843957034555508</v>
      </c>
      <c r="AQ64" s="134">
        <f>AP64-T_i!S$14</f>
        <v>0.95935272894872581</v>
      </c>
      <c r="AR64" s="134">
        <f>T_i!T$14-AP64</f>
        <v>1.3059319504492244</v>
      </c>
      <c r="AS64" s="134">
        <f>T_i!R$15</f>
        <v>6.9384708199463825</v>
      </c>
      <c r="AT64" s="134">
        <f>AS64-T_i!S$15</f>
        <v>1.493483521297132</v>
      </c>
      <c r="AU64" s="134">
        <f>T_i!T$15-AS64</f>
        <v>1.864985774043638</v>
      </c>
      <c r="AV64" s="134">
        <f>T_i!R$16</f>
        <v>76.591950655101243</v>
      </c>
      <c r="AW64" s="134">
        <f>AV64-T_i!S$16</f>
        <v>3.3435300014129865</v>
      </c>
      <c r="AX64" s="134">
        <f>T_i!T$16-AV64</f>
        <v>3.0418320930002949</v>
      </c>
      <c r="AY64" s="134">
        <f>T_i!R$17</f>
        <v>51.965900636859217</v>
      </c>
      <c r="AZ64" s="134">
        <f>AY64-T_i!S$17</f>
        <v>3.279045963494454</v>
      </c>
      <c r="BA64" s="134">
        <f>T_i!T$17-AY64</f>
        <v>3.2621966932541184</v>
      </c>
      <c r="BB64" s="134">
        <f>T_i!R$18</f>
        <v>16.075852387625581</v>
      </c>
      <c r="BC64" s="134">
        <f>BB64-T_i!S$18</f>
        <v>1.9236246479115096</v>
      </c>
      <c r="BD64" s="134">
        <f>T_i!T$18-BB64</f>
        <v>2.1296425916904553</v>
      </c>
      <c r="BE64" s="134">
        <f>T_i!R$19</f>
        <v>38.536222391947319</v>
      </c>
      <c r="BF64" s="134">
        <f>BE64-T_i!S$19</f>
        <v>2.9006642590632339</v>
      </c>
      <c r="BG64" s="134">
        <f>T_i!T$19-BE64</f>
        <v>2.9844621123824382</v>
      </c>
      <c r="BH64" s="134">
        <f>T_i!R$20</f>
        <v>1.1810274127971243</v>
      </c>
      <c r="BI64" s="134">
        <f>BH64-T_i!S$20</f>
        <v>0.3904606062471645</v>
      </c>
      <c r="BJ64" s="134">
        <f>T_i!T$20-BH64</f>
        <v>0.57988597926744956</v>
      </c>
      <c r="BK64" s="134">
        <f>T_i!R$21</f>
        <v>21.469320895674304</v>
      </c>
      <c r="BL64" s="134">
        <f>BK64-T_i!S$21</f>
        <v>2.4709502138334507</v>
      </c>
      <c r="BM64" s="134">
        <f>T_i!T$21-BK64</f>
        <v>2.6964469837322298</v>
      </c>
      <c r="BN64" s="134">
        <f>T_i!R$22</f>
        <v>20.689661430699186</v>
      </c>
      <c r="BO64" s="134">
        <f>BN64-T_i!S$22</f>
        <v>2.3421407872882263</v>
      </c>
      <c r="BP64" s="134">
        <f>T_i!T$22-BN64</f>
        <v>2.5560072689117028</v>
      </c>
      <c r="BQ64" s="134">
        <f>T_i!R$23</f>
        <v>0.7401521164986592</v>
      </c>
      <c r="BR64" s="134">
        <f>BQ64-T_i!S$23</f>
        <v>0.23323949827363644</v>
      </c>
      <c r="BS64" s="134">
        <f>T_i!T$23-BQ64</f>
        <v>0.33939268902287278</v>
      </c>
      <c r="BT64" s="134">
        <f>T_i!R$24</f>
        <v>0.27633709587011923</v>
      </c>
      <c r="BU64" s="134">
        <f>BT64-T_i!S$24</f>
        <v>0.14320173925332716</v>
      </c>
      <c r="BV64" s="134">
        <f>T_i!T$24-BT64</f>
        <v>0.29634770370588215</v>
      </c>
      <c r="BW64" s="134" t="str">
        <f>T_i!R$25</f>
        <v>0</v>
      </c>
      <c r="BX64" s="134" t="e">
        <f>BW64-T_i!S$25</f>
        <v>#VALUE!</v>
      </c>
      <c r="BY64" s="134" t="e">
        <f>T_i!T$25-BW64</f>
        <v>#VALUE!</v>
      </c>
      <c r="BZ64" s="134">
        <f>T_i!R$26</f>
        <v>28.375913641753449</v>
      </c>
      <c r="CA64" s="134">
        <f>BZ64-T_i!S$26</f>
        <v>6.4163900945603487</v>
      </c>
      <c r="CB64" s="134">
        <f>T_i!T$26-BZ64</f>
        <v>7.4309938770316677</v>
      </c>
      <c r="CC64" s="134">
        <f>T_i!R$27</f>
        <v>28.447490896374312</v>
      </c>
      <c r="CD64" s="134">
        <f>CC64-T_i!S$27</f>
        <v>6.4172297625178238</v>
      </c>
      <c r="CE64" s="134">
        <f>T_i!T$27-CC64</f>
        <v>7.4264551041944955</v>
      </c>
      <c r="CF64" s="134" t="str">
        <f>T_i!R$28</f>
        <v>0</v>
      </c>
      <c r="CG64" s="134" t="e">
        <f>CF64-T_i!S$28</f>
        <v>#VALUE!</v>
      </c>
      <c r="CH64" s="134" t="e">
        <f>T_i!T$28-CF64</f>
        <v>#VALUE!</v>
      </c>
      <c r="CI64" s="134">
        <f>T_i!R$29</f>
        <v>4.3790261262116008</v>
      </c>
      <c r="CJ64" s="134">
        <f>CI64-T_i!S$29</f>
        <v>1.1771928067225264</v>
      </c>
      <c r="CK64" s="134">
        <f>T_i!T$29-CI64</f>
        <v>1.5833427365667472</v>
      </c>
      <c r="CL64" s="134">
        <f>T_i!R$30</f>
        <v>25.209571088007941</v>
      </c>
      <c r="CM64" s="134">
        <f>CL64-T_i!S$30</f>
        <v>5.2676281096123176</v>
      </c>
      <c r="CN64" s="134">
        <f>T_i!T$30-CL64</f>
        <v>6.1146378456408037</v>
      </c>
      <c r="CO64" s="134">
        <f>T_i!R$31</f>
        <v>9.0178441747791105</v>
      </c>
      <c r="CP64" s="134">
        <f>CO64-T_i!S$31</f>
        <v>2.4395587503670031</v>
      </c>
      <c r="CQ64" s="134">
        <f>T_i!T$31-CO64</f>
        <v>3.2257012374768461</v>
      </c>
      <c r="CR64" s="134">
        <f>T_i!R$32</f>
        <v>0.13590296472110203</v>
      </c>
      <c r="CS64" s="134">
        <f>CR64-T_i!S$32</f>
        <v>7.2949549766229957E-2</v>
      </c>
      <c r="CT64" s="134">
        <f>T_i!T$32-CR64</f>
        <v>0.15723452899076595</v>
      </c>
      <c r="CX64" s="168"/>
      <c r="CY64" s="168"/>
      <c r="CZ64" s="168"/>
      <c r="DA64" s="168"/>
      <c r="DB64" s="168"/>
      <c r="DC64" s="168"/>
    </row>
    <row r="65" spans="2:107" x14ac:dyDescent="0.25">
      <c r="B65" s="174"/>
      <c r="C65" s="174"/>
      <c r="D65" s="174"/>
      <c r="E65" s="174"/>
      <c r="F65" s="174"/>
      <c r="G65" s="174"/>
      <c r="I65" s="151"/>
      <c r="J65" s="130"/>
      <c r="K65" s="77" t="str">
        <f>T_i!V$2</f>
        <v>Informal TOTAL</v>
      </c>
      <c r="L65" s="152">
        <f>T_i!V$4</f>
        <v>100</v>
      </c>
      <c r="M65" s="152">
        <f>L65-T_i!W$4</f>
        <v>0</v>
      </c>
      <c r="N65" s="152">
        <f>T_i!X$4-L65</f>
        <v>0</v>
      </c>
      <c r="O65" s="152">
        <f>T_i!V$5</f>
        <v>85.720301280685234</v>
      </c>
      <c r="P65" s="134">
        <f>O65-T_i!W$5</f>
        <v>13.426933150356504</v>
      </c>
      <c r="Q65" s="134">
        <f>T_i!X$5-O65</f>
        <v>7.5278070397981622</v>
      </c>
      <c r="R65" s="134">
        <f>T_i!V$6</f>
        <v>84.298233780415913</v>
      </c>
      <c r="S65" s="134">
        <f>R65-T_i!W$6</f>
        <v>11.527008764848233</v>
      </c>
      <c r="T65" s="134">
        <f>T_i!X$6-R65</f>
        <v>7.2161925612858795</v>
      </c>
      <c r="U65" s="134">
        <f>T_i!V$7</f>
        <v>1.1467911288645039</v>
      </c>
      <c r="V65" s="134">
        <f>U65-T_i!W$7</f>
        <v>0.83682167715604316</v>
      </c>
      <c r="W65" s="134">
        <f>T_i!X$7-U65</f>
        <v>3.0019630462816527</v>
      </c>
      <c r="X65" s="134">
        <f>T_i!V$8</f>
        <v>1.4819311036740919</v>
      </c>
      <c r="Y65" s="134">
        <f>X65-T_i!W$8</f>
        <v>1.2086620443435789</v>
      </c>
      <c r="Z65" s="134">
        <f>T_i!X$8-X65</f>
        <v>6.1456637782600616</v>
      </c>
      <c r="AA65" s="134">
        <f>T_i!V$9</f>
        <v>5.3879672793123277</v>
      </c>
      <c r="AB65" s="134">
        <f>AA65-T_i!W$9</f>
        <v>3.4010438866254451</v>
      </c>
      <c r="AC65" s="134">
        <f>T_i!X$9-AA65</f>
        <v>8.4034953890910753</v>
      </c>
      <c r="AD65" s="134" t="str">
        <f>T_i!V$10</f>
        <v>0</v>
      </c>
      <c r="AE65" s="134" t="e">
        <f>AD65-T_i!W$10</f>
        <v>#VALUE!</v>
      </c>
      <c r="AF65" s="134" t="e">
        <f>T_i!X$10-AD65</f>
        <v>#VALUE!</v>
      </c>
      <c r="AG65" s="134" t="str">
        <f>T_i!V$11</f>
        <v>0</v>
      </c>
      <c r="AH65" s="134" t="e">
        <f>AG65-T_i!W$11</f>
        <v>#VALUE!</v>
      </c>
      <c r="AI65" s="134" t="e">
        <f>T_i!X$11-AG65</f>
        <v>#VALUE!</v>
      </c>
      <c r="AJ65" s="134">
        <f>T_i!V$12</f>
        <v>74.342897145855474</v>
      </c>
      <c r="AK65" s="134">
        <f>AJ65-T_i!W$12</f>
        <v>12.758624550680189</v>
      </c>
      <c r="AL65" s="134">
        <f>T_i!X$12-AJ65</f>
        <v>9.6243859715464026</v>
      </c>
      <c r="AM65" s="134">
        <f>T_i!V$13</f>
        <v>10.879260223303673</v>
      </c>
      <c r="AN65" s="134">
        <f>AM65-T_i!W$13</f>
        <v>3.3685927224665164</v>
      </c>
      <c r="AO65" s="134">
        <f>T_i!X$13-AM65</f>
        <v>4.626147408433896</v>
      </c>
      <c r="AP65" s="134">
        <f>T_i!V$14</f>
        <v>2.7130073956257705</v>
      </c>
      <c r="AQ65" s="134">
        <f>AP65-T_i!W$14</f>
        <v>1.8767251175605268</v>
      </c>
      <c r="AR65" s="134">
        <f>T_i!X$14-AP65</f>
        <v>5.729762460504829</v>
      </c>
      <c r="AS65" s="134">
        <f>T_i!V$15</f>
        <v>8.4545871508297061</v>
      </c>
      <c r="AT65" s="134">
        <f>AS65-T_i!W$15</f>
        <v>3.6819457890856579</v>
      </c>
      <c r="AU65" s="134">
        <f>T_i!X$15-AS65</f>
        <v>6.0886478347473805</v>
      </c>
      <c r="AV65" s="134">
        <f>T_i!V$16</f>
        <v>61.747240333706998</v>
      </c>
      <c r="AW65" s="134">
        <f>AV65-T_i!W$16</f>
        <v>7.4141631543278805</v>
      </c>
      <c r="AX65" s="134">
        <f>T_i!X$16-AV65</f>
        <v>6.9049406219541112</v>
      </c>
      <c r="AY65" s="134">
        <f>T_i!V$17</f>
        <v>52.396679746870213</v>
      </c>
      <c r="AZ65" s="134">
        <f>AY65-T_i!W$17</f>
        <v>15.014878498015129</v>
      </c>
      <c r="BA65" s="134">
        <f>T_i!X$17-AY65</f>
        <v>14.593775369251041</v>
      </c>
      <c r="BB65" s="134">
        <f>T_i!V$18</f>
        <v>6.3619807593565474</v>
      </c>
      <c r="BC65" s="134">
        <f>BB65-T_i!W$18</f>
        <v>3.9954627973330989</v>
      </c>
      <c r="BD65" s="134">
        <f>T_i!X$18-BB65</f>
        <v>9.6358079934440077</v>
      </c>
      <c r="BE65" s="134">
        <f>T_i!V$19</f>
        <v>41.361443375485813</v>
      </c>
      <c r="BF65" s="134">
        <f>BE65-T_i!W$19</f>
        <v>8.1506203480238852</v>
      </c>
      <c r="BG65" s="134">
        <f>T_i!X$19-BE65</f>
        <v>8.6530215530152077</v>
      </c>
      <c r="BH65" s="134" t="str">
        <f>T_i!V$20</f>
        <v>0</v>
      </c>
      <c r="BI65" s="134" t="e">
        <f>BH65-T_i!W$20</f>
        <v>#VALUE!</v>
      </c>
      <c r="BJ65" s="134" t="e">
        <f>T_i!X$20-BH65</f>
        <v>#VALUE!</v>
      </c>
      <c r="BK65" s="134">
        <f>T_i!V$21</f>
        <v>11.511514187654333</v>
      </c>
      <c r="BL65" s="134">
        <f>BK65-T_i!W$21</f>
        <v>7.6583722737044599</v>
      </c>
      <c r="BM65" s="134">
        <f>T_i!X$21-BK65</f>
        <v>18.179368867065421</v>
      </c>
      <c r="BN65" s="134">
        <f>T_i!V$22</f>
        <v>30.102899458113935</v>
      </c>
      <c r="BO65" s="134">
        <f>BN65-T_i!W$22</f>
        <v>7.766869872838285</v>
      </c>
      <c r="BP65" s="134">
        <f>T_i!X$22-BN65</f>
        <v>9.1042053836172947</v>
      </c>
      <c r="BQ65" s="134">
        <f>T_i!V$23</f>
        <v>6.4279090749239822</v>
      </c>
      <c r="BR65" s="134">
        <f>BQ65-T_i!W$23</f>
        <v>3.6746910052714101</v>
      </c>
      <c r="BS65" s="134">
        <f>T_i!X$23-BQ65</f>
        <v>7.8587260612737913</v>
      </c>
      <c r="BT65" s="134" t="str">
        <f>T_i!V$24</f>
        <v>0</v>
      </c>
      <c r="BU65" s="134" t="e">
        <f>BT65-T_i!W$24</f>
        <v>#VALUE!</v>
      </c>
      <c r="BV65" s="134" t="e">
        <f>T_i!X$24-BT65</f>
        <v>#VALUE!</v>
      </c>
      <c r="BW65" s="134" t="str">
        <f>T_i!V$25</f>
        <v>0</v>
      </c>
      <c r="BX65" s="134" t="e">
        <f>BW65-T_i!W$25</f>
        <v>#VALUE!</v>
      </c>
      <c r="BY65" s="134" t="e">
        <f>T_i!X$25-BW65</f>
        <v>#VALUE!</v>
      </c>
      <c r="BZ65" s="134">
        <f>T_i!V$26</f>
        <v>8.922706723460438</v>
      </c>
      <c r="CA65" s="134">
        <f>BZ65-T_i!W$26</f>
        <v>6.0344264075819201</v>
      </c>
      <c r="CB65" s="134">
        <f>T_i!X$26-BZ65</f>
        <v>15.47462937935842</v>
      </c>
      <c r="CC65" s="134">
        <f>T_i!V$27</f>
        <v>8.922706723460438</v>
      </c>
      <c r="CD65" s="134">
        <f>CC65-T_i!W$27</f>
        <v>6.0344264075819201</v>
      </c>
      <c r="CE65" s="134">
        <f>T_i!X$27-CC65</f>
        <v>15.47462937935842</v>
      </c>
      <c r="CF65" s="134" t="str">
        <f>T_i!V$28</f>
        <v>0</v>
      </c>
      <c r="CG65" s="134" t="e">
        <f>CF65-T_i!W$28</f>
        <v>#VALUE!</v>
      </c>
      <c r="CH65" s="134" t="e">
        <f>T_i!X$28-CF65</f>
        <v>#VALUE!</v>
      </c>
      <c r="CI65" s="134">
        <f>T_i!V$29</f>
        <v>2.1592893238244799</v>
      </c>
      <c r="CJ65" s="134">
        <f>CI65-T_i!W$29</f>
        <v>1.5837969485634709</v>
      </c>
      <c r="CK65" s="134">
        <f>T_i!X$29-CI65</f>
        <v>5.6022588546849263</v>
      </c>
      <c r="CL65" s="134">
        <f>T_i!V$30</f>
        <v>6.922002410477937</v>
      </c>
      <c r="CM65" s="134">
        <f>CL65-T_i!W$30</f>
        <v>4.7465492767676558</v>
      </c>
      <c r="CN65" s="134">
        <f>T_i!X$30-CL65</f>
        <v>12.994408243960244</v>
      </c>
      <c r="CO65" s="134">
        <f>T_i!V$31</f>
        <v>3.1602720707262222</v>
      </c>
      <c r="CP65" s="134">
        <f>CO65-T_i!W$31</f>
        <v>2.1378634588229684</v>
      </c>
      <c r="CQ65" s="134">
        <f>T_i!X$31-CO65</f>
        <v>6.1860284037223963</v>
      </c>
      <c r="CR65" s="134" t="str">
        <f>T_i!V$32</f>
        <v>0</v>
      </c>
      <c r="CS65" s="134" t="e">
        <f>CR65-T_i!W$32</f>
        <v>#VALUE!</v>
      </c>
      <c r="CT65" s="134" t="e">
        <f>T_i!X$32-CR65</f>
        <v>#VALUE!</v>
      </c>
      <c r="CX65" s="168"/>
      <c r="CY65" s="168"/>
      <c r="CZ65" s="168"/>
      <c r="DA65" s="168"/>
      <c r="DB65" s="168"/>
      <c r="DC65" s="168"/>
    </row>
    <row r="66" spans="2:107" x14ac:dyDescent="0.25">
      <c r="B66" s="174"/>
      <c r="C66" s="174"/>
      <c r="D66" s="174"/>
      <c r="E66" s="174"/>
      <c r="F66" s="174"/>
      <c r="G66" s="174"/>
      <c r="I66" s="151"/>
      <c r="J66" s="130"/>
      <c r="K66" s="77" t="str">
        <f>T_i!Z$2</f>
        <v>Retail TOTAL</v>
      </c>
      <c r="L66" s="152">
        <f>T_i!Z$4</f>
        <v>100</v>
      </c>
      <c r="M66" s="152">
        <f>L66-T_i!AA$4</f>
        <v>0</v>
      </c>
      <c r="N66" s="152">
        <f>T_i!AB$4-L66</f>
        <v>0</v>
      </c>
      <c r="O66" s="152">
        <f>T_i!Z$5</f>
        <v>90.917808152202596</v>
      </c>
      <c r="P66" s="134">
        <f>O66-T_i!AA$5</f>
        <v>2.0368578863264446</v>
      </c>
      <c r="Q66" s="134">
        <f>T_i!AB$5-O66</f>
        <v>1.6947460579311127</v>
      </c>
      <c r="R66" s="134">
        <f>T_i!Z$6</f>
        <v>89.05442616979019</v>
      </c>
      <c r="S66" s="134">
        <f>R66-T_i!AA$6</f>
        <v>2.1939013530617046</v>
      </c>
      <c r="T66" s="134">
        <f>T_i!AB$6-R66</f>
        <v>1.8658768508961288</v>
      </c>
      <c r="U66" s="134">
        <f>T_i!Z$7</f>
        <v>7.2224557811563024</v>
      </c>
      <c r="V66" s="134">
        <f>U66-T_i!AA$7</f>
        <v>1.3784313206845376</v>
      </c>
      <c r="W66" s="134">
        <f>T_i!AB$7-U66</f>
        <v>1.6728457656814264</v>
      </c>
      <c r="X66" s="134">
        <f>T_i!Z$8</f>
        <v>3.2105951946162365</v>
      </c>
      <c r="Y66" s="134">
        <f>X66-T_i!AA$8</f>
        <v>1.112072176867648</v>
      </c>
      <c r="Z66" s="134">
        <f>T_i!AB$8-X66</f>
        <v>1.6720026085924209</v>
      </c>
      <c r="AA66" s="134">
        <f>T_i!Z$9</f>
        <v>17.968881508763122</v>
      </c>
      <c r="AB66" s="134">
        <f>AA66-T_i!AA$9</f>
        <v>2.2754725632162245</v>
      </c>
      <c r="AC66" s="134">
        <f>T_i!AB$9-AA66</f>
        <v>2.5252022628348172</v>
      </c>
      <c r="AD66" s="134">
        <f>T_i!Z$10</f>
        <v>0.94150990540832757</v>
      </c>
      <c r="AE66" s="134">
        <f>AD66-T_i!AA$10</f>
        <v>0.40729905227140384</v>
      </c>
      <c r="AF66" s="134">
        <f>T_i!AB$10-AD66</f>
        <v>0.71267213562657239</v>
      </c>
      <c r="AG66" s="134">
        <f>T_i!Z$11</f>
        <v>4.0149621569864832E-2</v>
      </c>
      <c r="AH66" s="134">
        <f>AG66-T_i!AA$11</f>
        <v>3.4049027859348109E-2</v>
      </c>
      <c r="AI66" s="134">
        <f>T_i!AB$11-AG66</f>
        <v>0.22358444060433674</v>
      </c>
      <c r="AJ66" s="134">
        <f>T_i!Z$12</f>
        <v>84.656332658708862</v>
      </c>
      <c r="AK66" s="134">
        <f>AJ66-T_i!AA$12</f>
        <v>2.308080583841928</v>
      </c>
      <c r="AL66" s="134">
        <f>T_i!AB$12-AJ66</f>
        <v>2.0549855029132544</v>
      </c>
      <c r="AM66" s="134">
        <f>T_i!Z$13</f>
        <v>11.318796338241651</v>
      </c>
      <c r="AN66" s="134">
        <f>AM66-T_i!AA$13</f>
        <v>1.8600716863846589</v>
      </c>
      <c r="AO66" s="134">
        <f>T_i!AB$13-AM66</f>
        <v>2.1713573636723833</v>
      </c>
      <c r="AP66" s="134">
        <f>T_i!Z$14</f>
        <v>3.159801350454007</v>
      </c>
      <c r="AQ66" s="134">
        <f>AP66-T_i!AA$14</f>
        <v>0.7907602498311439</v>
      </c>
      <c r="AR66" s="134">
        <f>T_i!AB$14-AP66</f>
        <v>1.043344167051476</v>
      </c>
      <c r="AS66" s="134">
        <f>T_i!Z$15</f>
        <v>8.7011412253614271</v>
      </c>
      <c r="AT66" s="134">
        <f>AS66-T_i!AA$15</f>
        <v>1.5991581542255533</v>
      </c>
      <c r="AU66" s="134">
        <f>T_i!AB$15-AS66</f>
        <v>1.9180803037448193</v>
      </c>
      <c r="AV66" s="134">
        <f>T_i!Z$16</f>
        <v>76.694709461562084</v>
      </c>
      <c r="AW66" s="134">
        <f>AV66-T_i!AA$16</f>
        <v>2.881798049716437</v>
      </c>
      <c r="AX66" s="134">
        <f>T_i!AB$16-AV66</f>
        <v>2.6533955727781375</v>
      </c>
      <c r="AY66" s="134">
        <f>T_i!Z$17</f>
        <v>54.281861143989055</v>
      </c>
      <c r="AZ66" s="134">
        <f>AY66-T_i!AA$17</f>
        <v>3.0152598129769999</v>
      </c>
      <c r="BA66" s="134">
        <f>T_i!AB$17-AY66</f>
        <v>2.9842089785613979</v>
      </c>
      <c r="BB66" s="134">
        <f>T_i!Z$18</f>
        <v>21.592503298480015</v>
      </c>
      <c r="BC66" s="134">
        <f>BB66-T_i!AA$18</f>
        <v>2.8073718561528693</v>
      </c>
      <c r="BD66" s="134">
        <f>T_i!AB$18-BB66</f>
        <v>3.0993667737444639</v>
      </c>
      <c r="BE66" s="134">
        <f>T_i!Z$19</f>
        <v>35.839493371150752</v>
      </c>
      <c r="BF66" s="134">
        <f>BE66-T_i!AA$19</f>
        <v>2.7876731219651418</v>
      </c>
      <c r="BG66" s="134">
        <f>T_i!AB$19-BE66</f>
        <v>2.8867872978674498</v>
      </c>
      <c r="BH66" s="134">
        <f>T_i!Z$20</f>
        <v>1.5845321181384315</v>
      </c>
      <c r="BI66" s="134">
        <f>BH66-T_i!AA$20</f>
        <v>0.55065338603551583</v>
      </c>
      <c r="BJ66" s="134">
        <f>T_i!AB$20-BH66</f>
        <v>0.83676104956979969</v>
      </c>
      <c r="BK66" s="134">
        <f>T_i!Z$21</f>
        <v>18.413830005088723</v>
      </c>
      <c r="BL66" s="134">
        <f>BK66-T_i!AA$21</f>
        <v>2.2445980298122592</v>
      </c>
      <c r="BM66" s="134">
        <f>T_i!AB$21-BK66</f>
        <v>2.4785356311962552</v>
      </c>
      <c r="BN66" s="134">
        <f>T_i!Z$22</f>
        <v>20.47748730141204</v>
      </c>
      <c r="BO66" s="134">
        <f>BN66-T_i!AA$22</f>
        <v>2.4315976741842391</v>
      </c>
      <c r="BP66" s="134">
        <f>T_i!AB$22-BN66</f>
        <v>2.6667151448119597</v>
      </c>
      <c r="BQ66" s="134">
        <f>T_i!Z$23</f>
        <v>0.97352234364874068</v>
      </c>
      <c r="BR66" s="134">
        <f>BQ66-T_i!AA$23</f>
        <v>0.41682056917503174</v>
      </c>
      <c r="BS66" s="134">
        <f>T_i!AB$23-BQ66</f>
        <v>0.72358147867501577</v>
      </c>
      <c r="BT66" s="134">
        <f>T_i!Z$24</f>
        <v>0.32009608610214657</v>
      </c>
      <c r="BU66" s="134">
        <f>BT66-T_i!AA$24</f>
        <v>0.16252685199673622</v>
      </c>
      <c r="BV66" s="134">
        <f>T_i!AB$24-BT66</f>
        <v>0.32907730924360146</v>
      </c>
      <c r="BW66" s="134" t="str">
        <f>T_i!Z$25</f>
        <v>0</v>
      </c>
      <c r="BX66" s="134" t="e">
        <f>BW66-T_i!AA$25</f>
        <v>#VALUE!</v>
      </c>
      <c r="BY66" s="134" t="e">
        <f>T_i!AB$25-BW66</f>
        <v>#VALUE!</v>
      </c>
      <c r="BZ66" s="134">
        <f>T_i!Z$26</f>
        <v>25.88782181262793</v>
      </c>
      <c r="CA66" s="134">
        <f>BZ66-T_i!AA$26</f>
        <v>5.5870135261482154</v>
      </c>
      <c r="CB66" s="134">
        <f>T_i!AB$26-BZ66</f>
        <v>6.4997801268176367</v>
      </c>
      <c r="CC66" s="134">
        <f>T_i!Z$27</f>
        <v>26.049224193532815</v>
      </c>
      <c r="CD66" s="134">
        <f>CC66-T_i!AA$27</f>
        <v>5.5983756899504193</v>
      </c>
      <c r="CE66" s="134">
        <f>T_i!AB$27-CC66</f>
        <v>6.5037736475005588</v>
      </c>
      <c r="CF66" s="134" t="str">
        <f>T_i!Z$28</f>
        <v>0</v>
      </c>
      <c r="CG66" s="134" t="e">
        <f>CF66-T_i!AA$28</f>
        <v>#VALUE!</v>
      </c>
      <c r="CH66" s="134" t="e">
        <f>T_i!AB$28-CF66</f>
        <v>#VALUE!</v>
      </c>
      <c r="CI66" s="134">
        <f>T_i!Z$29</f>
        <v>4.6257861765807418</v>
      </c>
      <c r="CJ66" s="134">
        <f>CI66-T_i!AA$29</f>
        <v>1.2083496344888438</v>
      </c>
      <c r="CK66" s="134">
        <f>T_i!AB$29-CI66</f>
        <v>1.608025752732587</v>
      </c>
      <c r="CL66" s="134">
        <f>T_i!Z$30</f>
        <v>21.692475715186703</v>
      </c>
      <c r="CM66" s="134">
        <f>CL66-T_i!AA$30</f>
        <v>4.3264337822075554</v>
      </c>
      <c r="CN66" s="134">
        <f>T_i!AB$30-CL66</f>
        <v>5.0553950048887195</v>
      </c>
      <c r="CO66" s="134">
        <f>T_i!Z$31</f>
        <v>9.2915344657646397</v>
      </c>
      <c r="CP66" s="134">
        <f>CO66-T_i!AA$31</f>
        <v>2.4125485270196494</v>
      </c>
      <c r="CQ66" s="134">
        <f>T_i!AB$31-CO66</f>
        <v>3.1456540287756578</v>
      </c>
      <c r="CR66" s="134">
        <f>T_i!Z$32</f>
        <v>0.26523663360588495</v>
      </c>
      <c r="CS66" s="134">
        <f>CR66-T_i!AA$32</f>
        <v>0.11351607530704544</v>
      </c>
      <c r="CT66" s="134">
        <f>T_i!AB$32-CR66</f>
        <v>0.19805379152385816</v>
      </c>
      <c r="CX66" s="168"/>
      <c r="CY66" s="168"/>
      <c r="CZ66" s="168"/>
      <c r="DA66" s="168"/>
      <c r="DB66" s="168"/>
      <c r="DC66" s="168"/>
    </row>
    <row r="67" spans="2:107" x14ac:dyDescent="0.25">
      <c r="B67" s="174"/>
      <c r="C67" s="174"/>
      <c r="D67" s="174"/>
      <c r="E67" s="174"/>
      <c r="F67" s="174"/>
      <c r="G67" s="174"/>
      <c r="I67" s="151"/>
      <c r="J67" s="130"/>
      <c r="K67" s="77" t="str">
        <f>T_i!AD$2</f>
        <v>Wholesale</v>
      </c>
      <c r="L67" s="152">
        <f>T_i!AD$4</f>
        <v>100</v>
      </c>
      <c r="M67" s="152">
        <f>L67-T_i!AE$4</f>
        <v>0</v>
      </c>
      <c r="N67" s="152">
        <f>T_i!AF$4-L67</f>
        <v>0</v>
      </c>
      <c r="O67" s="152">
        <f>T_i!AD$5</f>
        <v>100</v>
      </c>
      <c r="P67" s="134">
        <f>O67-T_i!AE$5</f>
        <v>0</v>
      </c>
      <c r="Q67" s="134">
        <f>T_i!AF$5-O67</f>
        <v>0</v>
      </c>
      <c r="R67" s="134">
        <f>T_i!AD$6</f>
        <v>100</v>
      </c>
      <c r="S67" s="134">
        <f>R67-T_i!AE$6</f>
        <v>0</v>
      </c>
      <c r="T67" s="134">
        <f>T_i!AF$6-R67</f>
        <v>0</v>
      </c>
      <c r="U67" s="134">
        <f>T_i!AD$7</f>
        <v>4.8022375212623443</v>
      </c>
      <c r="V67" s="134">
        <f>U67-T_i!AE$7</f>
        <v>2.5236155778052303</v>
      </c>
      <c r="W67" s="134">
        <f>T_i!AF$7-U67</f>
        <v>5.037147687631534</v>
      </c>
      <c r="X67" s="134" t="str">
        <f>T_i!AD$8</f>
        <v>0</v>
      </c>
      <c r="Y67" s="134" t="e">
        <f>X67-T_i!AE$8</f>
        <v>#VALUE!</v>
      </c>
      <c r="Z67" s="134" t="e">
        <f>T_i!AF$8-X67</f>
        <v>#VALUE!</v>
      </c>
      <c r="AA67" s="134">
        <f>T_i!AD$9</f>
        <v>33.151405973998486</v>
      </c>
      <c r="AB67" s="134">
        <f>AA67-T_i!AE$9</f>
        <v>14.022949293879559</v>
      </c>
      <c r="AC67" s="134">
        <f>T_i!AF$9-AA67</f>
        <v>17.823335999550189</v>
      </c>
      <c r="AD67" s="134" t="str">
        <f>T_i!AD$10</f>
        <v>0</v>
      </c>
      <c r="AE67" s="134" t="e">
        <f>AD67-T_i!AE$10</f>
        <v>#VALUE!</v>
      </c>
      <c r="AF67" s="134" t="e">
        <f>T_i!AF$10-AD67</f>
        <v>#VALUE!</v>
      </c>
      <c r="AG67" s="134" t="str">
        <f>T_i!AD$11</f>
        <v>0</v>
      </c>
      <c r="AH67" s="134" t="e">
        <f>AG67-T_i!AE$11</f>
        <v>#VALUE!</v>
      </c>
      <c r="AI67" s="134" t="e">
        <f>T_i!AF$11-AG67</f>
        <v>#VALUE!</v>
      </c>
      <c r="AJ67" s="134">
        <f>T_i!AD$12</f>
        <v>95.675195603128344</v>
      </c>
      <c r="AK67" s="134">
        <f>AJ67-T_i!AE$12</f>
        <v>4.1339097923651309</v>
      </c>
      <c r="AL67" s="134">
        <f>T_i!AF$12-AJ67</f>
        <v>2.1613488071118638</v>
      </c>
      <c r="AM67" s="134">
        <f>T_i!AD$13</f>
        <v>11.967627876141238</v>
      </c>
      <c r="AN67" s="134">
        <f>AM67-T_i!AE$13</f>
        <v>7.7657199740089107</v>
      </c>
      <c r="AO67" s="134">
        <f>T_i!AF$13-AM67</f>
        <v>17.676660770134212</v>
      </c>
      <c r="AP67" s="134">
        <f>T_i!AD$14</f>
        <v>3.5398339932675444</v>
      </c>
      <c r="AQ67" s="134">
        <f>AP67-T_i!AE$14</f>
        <v>2.5355467760015236</v>
      </c>
      <c r="AR67" s="134">
        <f>T_i!AF$14-AP67</f>
        <v>8.1792832751851847</v>
      </c>
      <c r="AS67" s="134">
        <f>T_i!AD$15</f>
        <v>8.4277938828736936</v>
      </c>
      <c r="AT67" s="134">
        <f>AS67-T_i!AE$15</f>
        <v>6.1829072608772657</v>
      </c>
      <c r="AU67" s="134">
        <f>T_i!AF$15-AS67</f>
        <v>18.517989621926663</v>
      </c>
      <c r="AV67" s="134">
        <f>T_i!AD$16</f>
        <v>95.675195603128344</v>
      </c>
      <c r="AW67" s="134">
        <f>AV67-T_i!AE$16</f>
        <v>4.1339097923651309</v>
      </c>
      <c r="AX67" s="134">
        <f>T_i!AF$16-AV67</f>
        <v>2.1613488071118638</v>
      </c>
      <c r="AY67" s="134">
        <f>T_i!AD$17</f>
        <v>71.233075751469499</v>
      </c>
      <c r="AZ67" s="134">
        <f>AY67-T_i!AE$17</f>
        <v>15.37346290812026</v>
      </c>
      <c r="BA67" s="134">
        <f>T_i!AF$17-AY67</f>
        <v>11.658969132631583</v>
      </c>
      <c r="BB67" s="134">
        <f>T_i!AD$18</f>
        <v>33.151405973998486</v>
      </c>
      <c r="BC67" s="134">
        <f>BB67-T_i!AE$18</f>
        <v>14.022949293879559</v>
      </c>
      <c r="BD67" s="134">
        <f>T_i!AF$18-BB67</f>
        <v>17.823335999550189</v>
      </c>
      <c r="BE67" s="134">
        <f>T_i!AD$19</f>
        <v>45.528221699112954</v>
      </c>
      <c r="BF67" s="134">
        <f>BE67-T_i!AE$19</f>
        <v>15.577972716048656</v>
      </c>
      <c r="BG67" s="134">
        <f>T_i!AF$19-BE67</f>
        <v>16.505208022731736</v>
      </c>
      <c r="BH67" s="134">
        <f>T_i!AD$20</f>
        <v>0.41005530829005576</v>
      </c>
      <c r="BI67" s="134">
        <f>BH67-T_i!AE$20</f>
        <v>0.32699515279867586</v>
      </c>
      <c r="BJ67" s="134">
        <f>T_i!AF$20-BH67</f>
        <v>1.588574799374562</v>
      </c>
      <c r="BK67" s="134">
        <f>T_i!AD$21</f>
        <v>28.340780217089627</v>
      </c>
      <c r="BL67" s="134">
        <f>BK67-T_i!AE$21</f>
        <v>9.7782618204787646</v>
      </c>
      <c r="BM67" s="134">
        <f>T_i!AF$21-BK67</f>
        <v>12.355172770271199</v>
      </c>
      <c r="BN67" s="134">
        <f>T_i!AD$22</f>
        <v>24.969022903202813</v>
      </c>
      <c r="BO67" s="134">
        <f>BN67-T_i!AE$22</f>
        <v>13.46535953074501</v>
      </c>
      <c r="BP67" s="134">
        <f>T_i!AF$22-BN67</f>
        <v>21.033662346613369</v>
      </c>
      <c r="BQ67" s="134" t="str">
        <f>T_i!AD$23</f>
        <v>0</v>
      </c>
      <c r="BR67" s="134" t="e">
        <f>BQ67-T_i!AE$23</f>
        <v>#VALUE!</v>
      </c>
      <c r="BS67" s="134" t="e">
        <f>T_i!AF$23-BQ67</f>
        <v>#VALUE!</v>
      </c>
      <c r="BT67" s="134" t="str">
        <f>T_i!AD$24</f>
        <v>0</v>
      </c>
      <c r="BU67" s="134" t="e">
        <f>BT67-T_i!AE$24</f>
        <v>#VALUE!</v>
      </c>
      <c r="BV67" s="134" t="e">
        <f>T_i!AF$24-BT67</f>
        <v>#VALUE!</v>
      </c>
      <c r="BW67" s="134" t="str">
        <f>T_i!AD$25</f>
        <v>0</v>
      </c>
      <c r="BX67" s="134" t="e">
        <f>BW67-T_i!AE$25</f>
        <v>#VALUE!</v>
      </c>
      <c r="BY67" s="134" t="e">
        <f>T_i!AF$25-BW67</f>
        <v>#VALUE!</v>
      </c>
      <c r="BZ67" s="134">
        <f>T_i!AD$26</f>
        <v>42.629423056856794</v>
      </c>
      <c r="CA67" s="134">
        <f>BZ67-T_i!AE$26</f>
        <v>21.72539246742021</v>
      </c>
      <c r="CB67" s="134">
        <f>T_i!AF$26-BZ67</f>
        <v>24.9989693258117</v>
      </c>
      <c r="CC67" s="134">
        <f>T_i!AD$27</f>
        <v>42.629423056856794</v>
      </c>
      <c r="CD67" s="134">
        <f>CC67-T_i!AE$27</f>
        <v>21.72539246742021</v>
      </c>
      <c r="CE67" s="134">
        <f>T_i!AF$27-CC67</f>
        <v>24.9989693258117</v>
      </c>
      <c r="CF67" s="134" t="str">
        <f>T_i!AD$28</f>
        <v>0</v>
      </c>
      <c r="CG67" s="134" t="e">
        <f>CF67-T_i!AE$28</f>
        <v>#VALUE!</v>
      </c>
      <c r="CH67" s="134" t="e">
        <f>T_i!AF$28-CF67</f>
        <v>#VALUE!</v>
      </c>
      <c r="CI67" s="134">
        <f>T_i!AD$29</f>
        <v>21.485817740618948</v>
      </c>
      <c r="CJ67" s="134">
        <f>CI67-T_i!AE$29</f>
        <v>13.963791504946688</v>
      </c>
      <c r="CK67" s="134">
        <f>T_i!AF$29-CI67</f>
        <v>26.449420973241033</v>
      </c>
      <c r="CL67" s="134">
        <f>T_i!AD$30</f>
        <v>26.385377715616308</v>
      </c>
      <c r="CM67" s="134">
        <f>CL67-T_i!AE$30</f>
        <v>13.88522915893026</v>
      </c>
      <c r="CN67" s="134">
        <f>T_i!AF$30-CL67</f>
        <v>20.962842143655735</v>
      </c>
      <c r="CO67" s="134">
        <f>T_i!AD$31</f>
        <v>19.160359075655411</v>
      </c>
      <c r="CP67" s="134">
        <f>CO67-T_i!AE$31</f>
        <v>10.787320461401524</v>
      </c>
      <c r="CQ67" s="134">
        <f>T_i!AF$31-CO67</f>
        <v>18.910559981648351</v>
      </c>
      <c r="CR67" s="134" t="str">
        <f>T_i!AD$32</f>
        <v>0</v>
      </c>
      <c r="CS67" s="134" t="e">
        <f>CR67-T_i!AE$32</f>
        <v>#VALUE!</v>
      </c>
      <c r="CT67" s="134" t="e">
        <f>T_i!AF$32-CR67</f>
        <v>#VALUE!</v>
      </c>
      <c r="CX67" s="168"/>
      <c r="CY67" s="168"/>
      <c r="CZ67" s="168"/>
      <c r="DA67" s="168"/>
      <c r="DB67" s="168"/>
      <c r="DC67" s="168"/>
    </row>
    <row r="68" spans="2:107" x14ac:dyDescent="0.25">
      <c r="B68" s="174"/>
      <c r="C68" s="174"/>
      <c r="D68" s="174"/>
      <c r="E68" s="174"/>
      <c r="F68" s="174"/>
      <c r="G68" s="174"/>
      <c r="I68" s="151"/>
      <c r="J68" s="130"/>
      <c r="K68" s="130"/>
      <c r="L68" s="152"/>
      <c r="M68" s="152"/>
      <c r="N68" s="152"/>
      <c r="O68" s="152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X68" s="168"/>
      <c r="CY68" s="168"/>
      <c r="CZ68" s="168"/>
      <c r="DA68" s="168"/>
      <c r="DB68" s="168"/>
      <c r="DC68" s="168"/>
    </row>
    <row r="69" spans="2:107" x14ac:dyDescent="0.25">
      <c r="B69" s="174"/>
      <c r="C69" s="174"/>
      <c r="D69" s="174"/>
      <c r="E69" s="174"/>
      <c r="F69" s="174"/>
      <c r="G69" s="174"/>
      <c r="I69" s="151"/>
      <c r="J69" s="130"/>
      <c r="K69" s="130"/>
      <c r="L69" s="152"/>
      <c r="M69" s="152"/>
      <c r="N69" s="152"/>
      <c r="O69" s="152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X69" s="168"/>
      <c r="CY69" s="168"/>
      <c r="CZ69" s="168"/>
      <c r="DA69" s="168"/>
      <c r="DB69" s="168"/>
      <c r="DC69" s="168"/>
    </row>
    <row r="70" spans="2:107" x14ac:dyDescent="0.25">
      <c r="B70" s="174"/>
      <c r="C70" s="174"/>
      <c r="D70" s="174"/>
      <c r="E70" s="174"/>
      <c r="F70" s="174"/>
      <c r="G70" s="174"/>
      <c r="I70" s="151"/>
      <c r="J70" s="130"/>
      <c r="K70" s="130"/>
      <c r="L70" s="152"/>
      <c r="M70" s="152"/>
      <c r="N70" s="152"/>
      <c r="O70" s="152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X70" s="168"/>
      <c r="CY70" s="168"/>
      <c r="CZ70" s="168"/>
      <c r="DA70" s="168"/>
      <c r="DB70" s="168"/>
      <c r="DC70" s="168"/>
    </row>
    <row r="71" spans="2:107" x14ac:dyDescent="0.25">
      <c r="B71" s="174"/>
      <c r="C71" s="174"/>
      <c r="D71" s="174"/>
      <c r="E71" s="174"/>
      <c r="F71" s="174"/>
      <c r="G71" s="174"/>
      <c r="I71" s="151"/>
      <c r="J71" s="130"/>
      <c r="K71" s="130"/>
      <c r="L71" s="152"/>
      <c r="M71" s="152"/>
      <c r="N71" s="152"/>
      <c r="O71" s="152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X71" s="168"/>
      <c r="CY71" s="168"/>
      <c r="CZ71" s="168"/>
      <c r="DA71" s="168"/>
      <c r="DB71" s="168"/>
      <c r="DC71" s="168"/>
    </row>
    <row r="72" spans="2:107" x14ac:dyDescent="0.25">
      <c r="B72" s="174"/>
      <c r="C72" s="174"/>
      <c r="D72" s="174"/>
      <c r="E72" s="174"/>
      <c r="F72" s="174"/>
      <c r="G72" s="174"/>
      <c r="I72" s="151"/>
      <c r="J72" s="130"/>
      <c r="K72" s="15"/>
      <c r="L72" s="134"/>
      <c r="M72" s="134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X72" s="168"/>
      <c r="CY72" s="168"/>
      <c r="CZ72" s="168"/>
      <c r="DA72" s="168"/>
      <c r="DB72" s="168"/>
      <c r="DC72" s="168"/>
    </row>
    <row r="73" spans="2:107" x14ac:dyDescent="0.25">
      <c r="B73" s="174"/>
      <c r="C73" s="174"/>
      <c r="D73" s="174"/>
      <c r="E73" s="174"/>
      <c r="F73" s="174"/>
      <c r="G73" s="174"/>
      <c r="I73" s="151"/>
      <c r="K73" s="15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X73" s="168"/>
      <c r="CY73" s="168"/>
      <c r="CZ73" s="168"/>
      <c r="DA73" s="168"/>
      <c r="DB73" s="168"/>
      <c r="DC73" s="168"/>
    </row>
    <row r="74" spans="2:107" x14ac:dyDescent="0.25">
      <c r="B74" s="174"/>
      <c r="C74" s="174"/>
      <c r="D74" s="174"/>
      <c r="E74" s="174"/>
      <c r="F74" s="174"/>
      <c r="G74" s="174"/>
      <c r="I74" s="151"/>
      <c r="K74" s="15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X74" s="168"/>
      <c r="CY74" s="168"/>
      <c r="CZ74" s="168"/>
      <c r="DA74" s="168"/>
      <c r="DB74" s="168"/>
      <c r="DC74" s="168"/>
    </row>
    <row r="75" spans="2:107" x14ac:dyDescent="0.25">
      <c r="B75" s="169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C75" s="169"/>
      <c r="D75" s="169"/>
      <c r="E75" s="169"/>
      <c r="F75" s="169"/>
      <c r="G75" s="169"/>
      <c r="I75" s="151"/>
      <c r="K75" s="15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X75" s="168"/>
      <c r="CY75" s="168"/>
      <c r="CZ75" s="168"/>
      <c r="DA75" s="168"/>
      <c r="DB75" s="168"/>
      <c r="DC75" s="168"/>
    </row>
    <row r="76" spans="2:107" ht="77.25" customHeight="1" thickBot="1" x14ac:dyDescent="0.3">
      <c r="B76" s="170" t="s">
        <v>144</v>
      </c>
      <c r="C76" s="170"/>
      <c r="D76" s="170"/>
      <c r="E76" s="170"/>
      <c r="F76" s="170"/>
      <c r="G76" s="170"/>
      <c r="I76" s="151"/>
      <c r="K76" s="15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X76" s="168"/>
      <c r="CY76" s="168"/>
      <c r="CZ76" s="168"/>
      <c r="DA76" s="168"/>
      <c r="DB76" s="168"/>
      <c r="DC76" s="168"/>
    </row>
    <row r="77" spans="2:107" ht="15.75" thickTop="1" x14ac:dyDescent="0.25">
      <c r="I77" s="151"/>
      <c r="K77" s="15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</row>
    <row r="83" spans="1:92" s="161" customFormat="1" x14ac:dyDescent="0.25">
      <c r="A83" s="160" t="str">
        <f>UPPER(RIGHT(T_iii_strat2!A1,LEN(T_iii_strat2!A1)-6))</f>
        <v>STRAT2</v>
      </c>
      <c r="I83" s="162"/>
      <c r="J83" s="163"/>
      <c r="K83" s="164"/>
      <c r="L83" s="165"/>
      <c r="M83" s="165"/>
    </row>
    <row r="84" spans="1:92" x14ac:dyDescent="0.25">
      <c r="A84" s="15" t="s">
        <v>7</v>
      </c>
      <c r="J84" s="137"/>
    </row>
    <row r="85" spans="1:92" x14ac:dyDescent="0.25">
      <c r="B85" s="166"/>
      <c r="C85" s="166"/>
      <c r="D85" s="166"/>
      <c r="E85" s="166"/>
      <c r="F85" s="166"/>
      <c r="G85" s="166"/>
      <c r="J85" s="137"/>
    </row>
    <row r="86" spans="1:92" s="144" customFormat="1" ht="13.5" thickBot="1" x14ac:dyDescent="0.25">
      <c r="A86" s="143"/>
      <c r="B86" s="167" t="str">
        <f>A3</f>
        <v>Availability of antimalarial types in all antimalarial-stocking outlets</v>
      </c>
      <c r="C86" s="167"/>
      <c r="D86" s="167"/>
      <c r="E86" s="167"/>
      <c r="F86" s="167"/>
      <c r="G86" s="167"/>
      <c r="I86" s="145"/>
      <c r="J86" s="146"/>
      <c r="K86" s="147"/>
      <c r="L86" s="148"/>
      <c r="M86" s="148"/>
      <c r="N86" s="146"/>
      <c r="O86" s="146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  <c r="AA86" s="143"/>
      <c r="AB86" s="143"/>
      <c r="AC86" s="143"/>
      <c r="AD86" s="143"/>
      <c r="AE86" s="143"/>
      <c r="AF86" s="143"/>
      <c r="AG86" s="143"/>
      <c r="AH86" s="143"/>
      <c r="AI86" s="143"/>
      <c r="AJ86" s="143"/>
      <c r="AK86" s="143"/>
      <c r="AL86" s="143"/>
      <c r="AM86" s="143"/>
      <c r="AN86" s="143"/>
      <c r="AO86" s="143"/>
      <c r="AP86" s="143"/>
      <c r="AQ86" s="143"/>
      <c r="AR86" s="143"/>
      <c r="AS86" s="143"/>
      <c r="AT86" s="143"/>
      <c r="AU86" s="143"/>
      <c r="AV86" s="143"/>
      <c r="AW86" s="143"/>
      <c r="AX86" s="143"/>
      <c r="AY86" s="143"/>
      <c r="AZ86" s="143"/>
      <c r="BA86" s="143"/>
      <c r="BB86" s="143"/>
      <c r="BC86" s="143"/>
      <c r="BD86" s="143"/>
      <c r="BE86" s="143"/>
      <c r="BF86" s="143"/>
      <c r="BG86" s="143"/>
      <c r="BH86" s="143"/>
      <c r="BI86" s="143"/>
      <c r="BJ86" s="143"/>
      <c r="BK86" s="143"/>
      <c r="BL86" s="143"/>
      <c r="BM86" s="143"/>
      <c r="BN86" s="143"/>
      <c r="BO86" s="143"/>
      <c r="BP86" s="143"/>
      <c r="BQ86" s="143"/>
      <c r="BR86" s="143"/>
      <c r="BS86" s="143"/>
      <c r="BT86" s="143"/>
      <c r="BU86" s="143"/>
      <c r="BV86" s="143"/>
      <c r="BW86" s="143"/>
      <c r="BX86" s="143"/>
      <c r="BY86" s="143"/>
      <c r="BZ86" s="143"/>
      <c r="CA86" s="143"/>
      <c r="CB86" s="143"/>
      <c r="CC86" s="143"/>
      <c r="CD86" s="143"/>
      <c r="CE86" s="143"/>
      <c r="CF86" s="143"/>
      <c r="CG86" s="143"/>
      <c r="CH86" s="143"/>
      <c r="CI86" s="143"/>
      <c r="CJ86" s="143"/>
      <c r="CK86" s="143"/>
      <c r="CL86" s="143"/>
      <c r="CM86" s="143"/>
      <c r="CN86" s="143"/>
    </row>
    <row r="87" spans="1:92" ht="15.75" thickTop="1" x14ac:dyDescent="0.25">
      <c r="B87" s="168"/>
      <c r="C87" s="168"/>
      <c r="D87" s="168"/>
      <c r="E87" s="168"/>
      <c r="F87" s="168"/>
      <c r="G87" s="168"/>
    </row>
    <row r="88" spans="1:92" x14ac:dyDescent="0.25">
      <c r="B88" s="168"/>
      <c r="C88" s="168"/>
      <c r="D88" s="168"/>
      <c r="E88" s="168"/>
      <c r="F88" s="168"/>
      <c r="G88" s="168"/>
      <c r="J88" s="138" t="s">
        <v>145</v>
      </c>
      <c r="K88" s="139" t="s">
        <v>25</v>
      </c>
      <c r="L88" s="140" t="s">
        <v>15</v>
      </c>
      <c r="M88" s="140" t="s">
        <v>16</v>
      </c>
    </row>
    <row r="89" spans="1:92" x14ac:dyDescent="0.25">
      <c r="B89" s="168"/>
      <c r="C89" s="168"/>
      <c r="D89" s="168"/>
      <c r="E89" s="168"/>
      <c r="F89" s="168"/>
      <c r="G89" s="168"/>
      <c r="J89" s="141" t="str">
        <f>T_iii_strat2!A5</f>
        <v>Stocks anyACT</v>
      </c>
      <c r="K89" s="134">
        <f>T_iii_strat2!Z5</f>
        <v>70.965099385784285</v>
      </c>
      <c r="L89" s="135">
        <f>K89-T_iii_strat2!AA5</f>
        <v>7.5331138440034096</v>
      </c>
      <c r="M89" s="135">
        <f>T_iii_strat2!AB5-K89</f>
        <v>6.5318020980031264</v>
      </c>
    </row>
    <row r="90" spans="1:92" x14ac:dyDescent="0.25">
      <c r="B90" s="168"/>
      <c r="C90" s="168"/>
      <c r="D90" s="168"/>
      <c r="E90" s="168"/>
      <c r="F90" s="168"/>
      <c r="G90" s="168"/>
      <c r="J90" s="141" t="str">
        <f>T_iii_strat2!A6</f>
        <v>Stocks AL</v>
      </c>
      <c r="K90" s="134">
        <f>T_iii_strat2!Z6</f>
        <v>69.976290159172635</v>
      </c>
      <c r="L90" s="135">
        <f>K90-T_iii_strat2!AA6</f>
        <v>7.2059648769657159</v>
      </c>
      <c r="M90" s="135">
        <f>T_iii_strat2!AB6-K90</f>
        <v>6.3375221263087553</v>
      </c>
    </row>
    <row r="91" spans="1:92" x14ac:dyDescent="0.25">
      <c r="B91" s="168"/>
      <c r="C91" s="168"/>
      <c r="D91" s="168"/>
      <c r="E91" s="168"/>
      <c r="F91" s="168"/>
      <c r="G91" s="168"/>
      <c r="J91" s="141" t="str">
        <f>T_iii_strat2!A7</f>
        <v>Stocks ASAQ</v>
      </c>
      <c r="K91" s="134">
        <f>T_iii_strat2!Z7</f>
        <v>5.484222393765279</v>
      </c>
      <c r="L91" s="135">
        <f>K91-T_iii_strat2!AA7</f>
        <v>2.0223233136293026</v>
      </c>
      <c r="M91" s="135">
        <f>T_iii_strat2!AB7-K91</f>
        <v>3.0986636509707139</v>
      </c>
    </row>
    <row r="92" spans="1:92" x14ac:dyDescent="0.25">
      <c r="B92" s="168"/>
      <c r="C92" s="168"/>
      <c r="D92" s="168"/>
      <c r="E92" s="168"/>
      <c r="F92" s="168"/>
      <c r="G92" s="168"/>
      <c r="J92" s="141" t="str">
        <f>T_iii_strat2!A8</f>
        <v>Stocks APPQ</v>
      </c>
      <c r="K92" s="134">
        <f>T_iii_strat2!Z8</f>
        <v>3.4673371335240066</v>
      </c>
      <c r="L92" s="135">
        <f>K92-T_iii_strat2!AA8</f>
        <v>2.2035423842363091</v>
      </c>
      <c r="M92" s="135">
        <f>T_iii_strat2!AB8-K92</f>
        <v>5.6893124974580065</v>
      </c>
    </row>
    <row r="93" spans="1:92" x14ac:dyDescent="0.25">
      <c r="B93" s="168"/>
      <c r="C93" s="168"/>
      <c r="D93" s="168"/>
      <c r="E93" s="168"/>
      <c r="F93" s="168"/>
      <c r="G93" s="168"/>
      <c r="J93" s="141" t="str">
        <f>T_iii_strat2!A9</f>
        <v>Stocks DHAPPQ</v>
      </c>
      <c r="K93" s="134">
        <f>T_iii_strat2!Z9</f>
        <v>16.735383697000074</v>
      </c>
      <c r="L93" s="135">
        <f>K93-T_iii_strat2!AA9</f>
        <v>4.3172517644176889</v>
      </c>
      <c r="M93" s="135">
        <f>T_iii_strat2!AB9-K93</f>
        <v>5.4381783743647354</v>
      </c>
    </row>
    <row r="94" spans="1:92" x14ac:dyDescent="0.25">
      <c r="B94" s="168"/>
      <c r="C94" s="168"/>
      <c r="D94" s="168"/>
      <c r="E94" s="168"/>
      <c r="F94" s="168"/>
      <c r="G94" s="168"/>
      <c r="J94" s="141" t="str">
        <f>T_iii_strat2!A10</f>
        <v>Stocks ARPPQ</v>
      </c>
      <c r="K94" s="134">
        <f>T_iii_strat2!Z10</f>
        <v>0.22867149704892226</v>
      </c>
      <c r="L94" s="135">
        <f>K94-T_iii_strat2!AA10</f>
        <v>0.1295065602604222</v>
      </c>
      <c r="M94" s="135">
        <f>T_iii_strat2!AB10-K94</f>
        <v>0.2977471841841291</v>
      </c>
    </row>
    <row r="95" spans="1:92" x14ac:dyDescent="0.25">
      <c r="B95" s="168"/>
      <c r="C95" s="168"/>
      <c r="D95" s="168"/>
      <c r="E95" s="168"/>
      <c r="F95" s="168"/>
      <c r="G95" s="168"/>
      <c r="J95" s="141" t="str">
        <f>T_iii_strat2!A11</f>
        <v>Stocks otherACT</v>
      </c>
      <c r="K95" s="134">
        <f>T_iii_strat2!Z11</f>
        <v>0.1059286090843697</v>
      </c>
      <c r="L95" s="135">
        <f>K95-T_iii_strat2!AA11</f>
        <v>7.8302961965723977E-2</v>
      </c>
      <c r="M95" s="135">
        <f>T_iii_strat2!AB11-K95</f>
        <v>0.29934748802573674</v>
      </c>
    </row>
    <row r="96" spans="1:92" x14ac:dyDescent="0.25">
      <c r="B96" s="168"/>
      <c r="C96" s="168"/>
      <c r="D96" s="168"/>
      <c r="E96" s="168"/>
      <c r="F96" s="168"/>
      <c r="G96" s="168"/>
      <c r="J96" s="141" t="s">
        <v>137</v>
      </c>
      <c r="K96" s="134">
        <f>T_iii_strat2!Z12</f>
        <v>71.838376471163997</v>
      </c>
      <c r="L96" s="135">
        <f>K96-T_iii_strat2!AA12</f>
        <v>8.5994545368515531</v>
      </c>
      <c r="M96" s="135">
        <f>T_iii_strat2!AB12-K96</f>
        <v>7.2529136142055251</v>
      </c>
    </row>
    <row r="97" spans="2:13" x14ac:dyDescent="0.25">
      <c r="B97" s="168"/>
      <c r="C97" s="168"/>
      <c r="D97" s="168"/>
      <c r="E97" s="168"/>
      <c r="F97" s="168"/>
      <c r="G97" s="168"/>
      <c r="J97" s="141" t="s">
        <v>138</v>
      </c>
      <c r="K97" s="134">
        <f>T_iii_strat2!Z13</f>
        <v>18.852427659898662</v>
      </c>
      <c r="L97" s="135">
        <f>K97-T_iii_strat2!AA13</f>
        <v>2.0788253841903988</v>
      </c>
      <c r="M97" s="135">
        <f>T_iii_strat2!AB13-K97</f>
        <v>2.2710727712397016</v>
      </c>
    </row>
    <row r="98" spans="2:13" x14ac:dyDescent="0.25">
      <c r="B98" s="168"/>
      <c r="C98" s="168"/>
      <c r="D98" s="168"/>
      <c r="E98" s="168"/>
      <c r="F98" s="168"/>
      <c r="G98" s="168"/>
      <c r="J98" s="141" t="str">
        <f>T_iii_strat2!A14</f>
        <v>Stocks QA_all</v>
      </c>
      <c r="K98" s="134">
        <f>T_iii_strat2!Z14</f>
        <v>6.7576069223159658</v>
      </c>
      <c r="L98" s="135">
        <f>K98-T_iii_strat2!AA14</f>
        <v>1.6152946529198022</v>
      </c>
      <c r="M98" s="135">
        <f>T_iii_strat2!AB14-K98</f>
        <v>2.0754403837035467</v>
      </c>
    </row>
    <row r="99" spans="2:13" x14ac:dyDescent="0.25">
      <c r="B99" s="168"/>
      <c r="C99" s="168"/>
      <c r="D99" s="168"/>
      <c r="E99" s="168"/>
      <c r="F99" s="168"/>
      <c r="G99" s="168"/>
      <c r="J99" s="141" t="str">
        <f>T_iii_strat2!A15</f>
        <v>Stocks QA_WHO</v>
      </c>
      <c r="K99" s="134">
        <f>T_iii_strat2!Z15</f>
        <v>13.503554192840717</v>
      </c>
      <c r="L99" s="135">
        <f>K99-T_iii_strat2!AA15</f>
        <v>2.4031598967167707</v>
      </c>
      <c r="M99" s="135">
        <f>T_iii_strat2!AB15-K99</f>
        <v>2.8278512784152454</v>
      </c>
    </row>
    <row r="100" spans="2:13" x14ac:dyDescent="0.25">
      <c r="B100" s="168"/>
      <c r="C100" s="168"/>
      <c r="D100" s="168"/>
      <c r="E100" s="168"/>
      <c r="F100" s="168"/>
      <c r="G100" s="168"/>
      <c r="J100" s="141" t="str">
        <f>T_iii_strat2!A16</f>
        <v>Stocks QA_NAT</v>
      </c>
      <c r="K100" s="134">
        <f>T_iii_strat2!Z16</f>
        <v>55.877087168036397</v>
      </c>
      <c r="L100" s="135">
        <f>K100-T_iii_strat2!AA16</f>
        <v>9.6053764798584638</v>
      </c>
      <c r="M100" s="135">
        <f>T_iii_strat2!AB16-K100</f>
        <v>9.1847691555572908</v>
      </c>
    </row>
    <row r="101" spans="2:13" x14ac:dyDescent="0.25">
      <c r="B101" s="168"/>
      <c r="C101" s="168"/>
      <c r="D101" s="168"/>
      <c r="E101" s="168"/>
      <c r="F101" s="168"/>
      <c r="G101" s="168"/>
      <c r="J101" s="141" t="s">
        <v>139</v>
      </c>
      <c r="K101" s="134">
        <f>T_iii_strat2!Z17</f>
        <v>45.067508137551314</v>
      </c>
      <c r="L101" s="135">
        <f>K101-T_iii_strat2!AA17</f>
        <v>7.503428968656813</v>
      </c>
      <c r="M101" s="135">
        <f>T_iii_strat2!AB17-K101</f>
        <v>7.7346920622469284</v>
      </c>
    </row>
    <row r="102" spans="2:13" x14ac:dyDescent="0.25">
      <c r="B102" s="168"/>
      <c r="C102" s="168"/>
      <c r="D102" s="168"/>
      <c r="E102" s="168"/>
      <c r="F102" s="168"/>
      <c r="G102" s="168"/>
      <c r="J102" s="141" t="s">
        <v>140</v>
      </c>
      <c r="K102" s="134">
        <f>T_iii_strat2!Z18</f>
        <v>18.223648142647509</v>
      </c>
      <c r="L102" s="135">
        <f>K102-T_iii_strat2!AA18</f>
        <v>4.9129611791245473</v>
      </c>
      <c r="M102" s="135">
        <f>T_iii_strat2!AB18-K102</f>
        <v>6.2151195113328903</v>
      </c>
    </row>
    <row r="103" spans="2:13" x14ac:dyDescent="0.25">
      <c r="B103" s="168"/>
      <c r="C103" s="168"/>
      <c r="D103" s="168"/>
      <c r="E103" s="168"/>
      <c r="F103" s="168"/>
      <c r="G103" s="168"/>
      <c r="J103" s="141" t="s">
        <v>59</v>
      </c>
      <c r="K103" s="134">
        <f>T_iii_strat2!Z19</f>
        <v>52.487346548264313</v>
      </c>
      <c r="L103" s="135">
        <f>K103-T_iii_strat2!AA19</f>
        <v>3.8597180067076735</v>
      </c>
      <c r="M103" s="135">
        <f>T_iii_strat2!AB19-K103</f>
        <v>3.8302274797037441</v>
      </c>
    </row>
    <row r="104" spans="2:13" ht="20.25" customHeight="1" x14ac:dyDescent="0.25">
      <c r="B104" s="169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C104" s="169"/>
      <c r="D104" s="169"/>
      <c r="E104" s="169"/>
      <c r="F104" s="169"/>
      <c r="G104" s="169"/>
      <c r="J104" s="141" t="s">
        <v>60</v>
      </c>
      <c r="K104" s="134">
        <f>T_iii_strat2!Z20</f>
        <v>3.6281440523436723</v>
      </c>
      <c r="L104" s="135">
        <f>K104-T_iii_strat2!AA20</f>
        <v>1.3710692152201802</v>
      </c>
      <c r="M104" s="135">
        <f>T_iii_strat2!AB20-K104</f>
        <v>2.1546558545125309</v>
      </c>
    </row>
    <row r="105" spans="2:13" ht="15.75" thickBot="1" x14ac:dyDescent="0.3">
      <c r="B105" s="170" t="s">
        <v>144</v>
      </c>
      <c r="C105" s="170"/>
      <c r="D105" s="170"/>
      <c r="E105" s="170"/>
      <c r="F105" s="170"/>
      <c r="G105" s="170"/>
      <c r="J105" s="141" t="s">
        <v>61</v>
      </c>
      <c r="K105" s="134">
        <f>T_iii_strat2!Z21</f>
        <v>34.435729110731607</v>
      </c>
      <c r="L105" s="135">
        <f>K105-T_iii_strat2!AA21</f>
        <v>5.3622166408904235</v>
      </c>
      <c r="M105" s="135">
        <f>T_iii_strat2!AB21-K105</f>
        <v>5.7902992906139659</v>
      </c>
    </row>
    <row r="106" spans="2:13" ht="15.75" thickTop="1" x14ac:dyDescent="0.25">
      <c r="J106" s="141" t="s">
        <v>141</v>
      </c>
      <c r="K106" s="134">
        <f>T_iii_strat2!Z22</f>
        <v>26.305330990699304</v>
      </c>
      <c r="L106" s="135">
        <f>K106-T_iii_strat2!AA22</f>
        <v>3.5673887370303277</v>
      </c>
      <c r="M106" s="135">
        <f>T_iii_strat2!AB22-K106</f>
        <v>3.908212102708287</v>
      </c>
    </row>
    <row r="107" spans="2:13" x14ac:dyDescent="0.25">
      <c r="J107" s="141" t="s">
        <v>142</v>
      </c>
      <c r="K107" s="134">
        <f>T_iii_strat2!Z23</f>
        <v>0.56705103686445868</v>
      </c>
      <c r="L107" s="135">
        <f>K107-T_iii_strat2!AA23</f>
        <v>0.29676593393698258</v>
      </c>
      <c r="M107" s="135">
        <f>T_iii_strat2!AB23-K107</f>
        <v>0.61873287989181669</v>
      </c>
    </row>
    <row r="108" spans="2:13" x14ac:dyDescent="0.25">
      <c r="J108" s="141" t="s">
        <v>64</v>
      </c>
      <c r="K108" s="134" t="str">
        <f>T_iii_strat2!Z24</f>
        <v>0</v>
      </c>
      <c r="L108" s="135" t="e">
        <f>K108-T_iii_strat2!AA24</f>
        <v>#VALUE!</v>
      </c>
      <c r="M108" s="135" t="e">
        <f>T_iii_strat2!AB24-K108</f>
        <v>#VALUE!</v>
      </c>
    </row>
    <row r="109" spans="2:13" x14ac:dyDescent="0.25">
      <c r="J109" s="141" t="s">
        <v>65</v>
      </c>
      <c r="K109" s="134" t="str">
        <f>T_iii_strat2!Z25</f>
        <v>0</v>
      </c>
      <c r="L109" s="135" t="e">
        <f>K109-T_iii_strat2!AA25</f>
        <v>#VALUE!</v>
      </c>
      <c r="M109" s="135" t="e">
        <f>T_iii_strat2!AB25-K109</f>
        <v>#VALUE!</v>
      </c>
    </row>
    <row r="110" spans="2:13" x14ac:dyDescent="0.25">
      <c r="J110" s="141" t="s">
        <v>66</v>
      </c>
      <c r="K110" s="134">
        <f>T_iii_strat2!Z26</f>
        <v>66.189533256494499</v>
      </c>
      <c r="L110" s="135">
        <f>K110-T_iii_strat2!AA26</f>
        <v>6.4397524757729627</v>
      </c>
      <c r="M110" s="135">
        <f>T_iii_strat2!AB26-K110</f>
        <v>5.8908779916865939</v>
      </c>
    </row>
    <row r="111" spans="2:13" x14ac:dyDescent="0.25">
      <c r="J111" s="141" t="s">
        <v>67</v>
      </c>
      <c r="K111" s="134">
        <f>T_iii_strat2!Z27</f>
        <v>66.235408283523753</v>
      </c>
      <c r="L111" s="135">
        <f>K111-T_iii_strat2!AA27</f>
        <v>6.4402393142557344</v>
      </c>
      <c r="M111" s="135">
        <f>T_iii_strat2!AB27-K111</f>
        <v>5.8895280145124502</v>
      </c>
    </row>
    <row r="112" spans="2:13" x14ac:dyDescent="0.25">
      <c r="J112" s="141" t="s">
        <v>68</v>
      </c>
      <c r="K112" s="134" t="str">
        <f>T_iii_strat2!Z28</f>
        <v>0</v>
      </c>
      <c r="L112" s="135" t="e">
        <f>K112-T_iii_strat2!AA28</f>
        <v>#VALUE!</v>
      </c>
      <c r="M112" s="135" t="e">
        <f>T_iii_strat2!AB28-K112</f>
        <v>#VALUE!</v>
      </c>
    </row>
    <row r="113" spans="1:107" x14ac:dyDescent="0.25">
      <c r="J113" s="141" t="s">
        <v>69</v>
      </c>
      <c r="K113" s="134">
        <f>T_iii_strat2!Z29</f>
        <v>14.7518739982818</v>
      </c>
      <c r="L113" s="135">
        <f>K113-T_iii_strat2!AA29</f>
        <v>2.5079640398793739</v>
      </c>
      <c r="M113" s="135">
        <f>T_iii_strat2!AB29-K113</f>
        <v>2.9182402567971106</v>
      </c>
    </row>
    <row r="114" spans="1:107" x14ac:dyDescent="0.25">
      <c r="J114" s="141" t="s">
        <v>143</v>
      </c>
      <c r="K114" s="134">
        <f>T_iii_strat2!Z30</f>
        <v>57.246683343621186</v>
      </c>
      <c r="L114" s="135">
        <f>K114-T_iii_strat2!AA30</f>
        <v>6.0988010479391477</v>
      </c>
      <c r="M114" s="135">
        <f>T_iii_strat2!AB30-K114</f>
        <v>5.8862173775701123</v>
      </c>
    </row>
    <row r="115" spans="1:107" x14ac:dyDescent="0.25">
      <c r="J115" s="141" t="s">
        <v>71</v>
      </c>
      <c r="K115" s="134">
        <f>T_iii_strat2!Z31</f>
        <v>25.415298632588581</v>
      </c>
      <c r="L115" s="135">
        <f>K115-T_iii_strat2!AA31</f>
        <v>4.2107901782045403</v>
      </c>
      <c r="M115" s="135">
        <f>T_iii_strat2!AB31-K115</f>
        <v>4.7270972839341638</v>
      </c>
    </row>
    <row r="116" spans="1:107" x14ac:dyDescent="0.25">
      <c r="J116" s="141" t="s">
        <v>72</v>
      </c>
      <c r="K116" s="134">
        <f>T_iii_strat2!Z32</f>
        <v>14.970214435840829</v>
      </c>
      <c r="L116" s="135">
        <f>K116-T_iii_strat2!AA32</f>
        <v>2.5295221562070669</v>
      </c>
      <c r="M116" s="135">
        <f>T_iii_strat2!AB32-K116</f>
        <v>2.9386452761965192</v>
      </c>
    </row>
    <row r="120" spans="1:107" x14ac:dyDescent="0.25">
      <c r="A120" s="15" t="s">
        <v>4</v>
      </c>
    </row>
    <row r="122" spans="1:107" x14ac:dyDescent="0.25">
      <c r="B122" s="166" t="str">
        <f>$A$3</f>
        <v>Availability of antimalarial types in all antimalarial-stocking outlets</v>
      </c>
      <c r="C122" s="166"/>
      <c r="D122" s="166"/>
      <c r="E122" s="166"/>
      <c r="F122" s="166"/>
      <c r="G122" s="166"/>
    </row>
    <row r="123" spans="1:107" ht="15.75" thickBot="1" x14ac:dyDescent="0.3">
      <c r="B123" s="167" t="s">
        <v>4</v>
      </c>
      <c r="C123" s="167"/>
      <c r="D123" s="167"/>
      <c r="E123" s="167"/>
      <c r="F123" s="167"/>
      <c r="G123" s="167"/>
      <c r="I123" s="151"/>
      <c r="J123" s="130"/>
      <c r="K123" s="130"/>
      <c r="L123" s="152"/>
      <c r="M123" s="152"/>
      <c r="N123" s="152"/>
      <c r="O123" s="153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X123" s="171" t="s">
        <v>152</v>
      </c>
      <c r="CY123" s="172"/>
      <c r="CZ123" s="172"/>
      <c r="DA123" s="172"/>
      <c r="DB123" s="172"/>
      <c r="DC123" s="172"/>
    </row>
    <row r="124" spans="1:107" ht="16.5" thickTop="1" thickBot="1" x14ac:dyDescent="0.3">
      <c r="A124" s="130"/>
      <c r="B124" s="173"/>
      <c r="C124" s="173"/>
      <c r="D124" s="173"/>
      <c r="E124" s="173"/>
      <c r="F124" s="173"/>
      <c r="G124" s="173"/>
      <c r="I124" s="151"/>
      <c r="J124" s="130"/>
      <c r="K124" s="130"/>
      <c r="L124" s="152"/>
      <c r="M124" s="152"/>
      <c r="N124" s="152"/>
      <c r="O124" s="152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X124" s="154">
        <f>$K$124</f>
        <v>0</v>
      </c>
      <c r="CY124" s="154"/>
      <c r="CZ124" s="154"/>
      <c r="DA124" s="154"/>
      <c r="DB124" s="154"/>
      <c r="DC124" s="154"/>
    </row>
    <row r="125" spans="1:107" s="155" customFormat="1" ht="60.75" thickBot="1" x14ac:dyDescent="0.3">
      <c r="B125" s="174"/>
      <c r="C125" s="174"/>
      <c r="D125" s="174"/>
      <c r="E125" s="174"/>
      <c r="F125" s="174"/>
      <c r="G125" s="174"/>
      <c r="I125" s="156"/>
      <c r="J125" s="15" t="s">
        <v>164</v>
      </c>
      <c r="K125" s="157" t="s">
        <v>13</v>
      </c>
      <c r="L125" s="158" t="str">
        <f>T_i!$A4</f>
        <v>Any antimalarial</v>
      </c>
      <c r="M125" s="159" t="s">
        <v>15</v>
      </c>
      <c r="N125" s="159" t="s">
        <v>16</v>
      </c>
      <c r="O125" s="158" t="str">
        <f>T_i!$A5</f>
        <v>ACT</v>
      </c>
      <c r="P125" s="159" t="s">
        <v>15</v>
      </c>
      <c r="Q125" s="159" t="s">
        <v>16</v>
      </c>
      <c r="R125" s="158" t="str">
        <f>T_i!$A6</f>
        <v>AL</v>
      </c>
      <c r="S125" s="159" t="s">
        <v>15</v>
      </c>
      <c r="T125" s="159" t="s">
        <v>16</v>
      </c>
      <c r="U125" s="158" t="str">
        <f>T_i!$A7</f>
        <v>ASAQ</v>
      </c>
      <c r="V125" s="159" t="s">
        <v>15</v>
      </c>
      <c r="W125" s="159" t="s">
        <v>16</v>
      </c>
      <c r="X125" s="158" t="str">
        <f>T_i!$A8</f>
        <v>APPQ</v>
      </c>
      <c r="Y125" s="159" t="s">
        <v>15</v>
      </c>
      <c r="Z125" s="159" t="s">
        <v>16</v>
      </c>
      <c r="AA125" s="158" t="str">
        <f>T_i!$A9</f>
        <v>DHAPPQ</v>
      </c>
      <c r="AB125" s="159" t="s">
        <v>15</v>
      </c>
      <c r="AC125" s="159" t="s">
        <v>16</v>
      </c>
      <c r="AD125" s="158" t="str">
        <f>T_i!$A10</f>
        <v>ARPPQ</v>
      </c>
      <c r="AE125" s="159" t="s">
        <v>15</v>
      </c>
      <c r="AF125" s="159" t="s">
        <v>16</v>
      </c>
      <c r="AG125" s="158" t="str">
        <f>T_i!$A11</f>
        <v>any other ACT</v>
      </c>
      <c r="AH125" s="159" t="s">
        <v>15</v>
      </c>
      <c r="AI125" s="159" t="s">
        <v>16</v>
      </c>
      <c r="AJ125" s="158" t="str">
        <f>T_i!$A12</f>
        <v>Nationally regd ACT</v>
      </c>
      <c r="AK125" s="159" t="s">
        <v>15</v>
      </c>
      <c r="AL125" s="159" t="s">
        <v>16</v>
      </c>
      <c r="AM125" s="158" t="str">
        <f>T_i!$A13</f>
        <v>QAACT</v>
      </c>
      <c r="AN125" s="159" t="s">
        <v>15</v>
      </c>
      <c r="AO125" s="159" t="s">
        <v>16</v>
      </c>
      <c r="AP125" s="158" t="str">
        <f>T_i!$A14</f>
        <v>ACT: WHO PQ &amp; NAT</v>
      </c>
      <c r="AQ125" s="159" t="s">
        <v>15</v>
      </c>
      <c r="AR125" s="159" t="s">
        <v>16</v>
      </c>
      <c r="AS125" s="158" t="str">
        <f>T_i!$A15</f>
        <v>ACT: WHO PQ, not NAT</v>
      </c>
      <c r="AT125" s="159" t="s">
        <v>15</v>
      </c>
      <c r="AU125" s="159" t="s">
        <v>16</v>
      </c>
      <c r="AV125" s="158" t="str">
        <f>T_i!$A16</f>
        <v>ACT: NAT, not WHO PQ</v>
      </c>
      <c r="AW125" s="159" t="s">
        <v>15</v>
      </c>
      <c r="AX125" s="159" t="s">
        <v>16</v>
      </c>
      <c r="AY125" s="158" t="str">
        <f>T_i!$A17</f>
        <v>ACT: not WHO PQ or NAT</v>
      </c>
      <c r="AZ125" s="159" t="s">
        <v>15</v>
      </c>
      <c r="BA125" s="159" t="s">
        <v>16</v>
      </c>
      <c r="BB125" s="158" t="str">
        <f>T_i!$A18</f>
        <v>Stocks 2 or more ACTs</v>
      </c>
      <c r="BC125" s="159" t="s">
        <v>15</v>
      </c>
      <c r="BD125" s="159" t="s">
        <v>16</v>
      </c>
      <c r="BE125" s="158" t="str">
        <f>T_i!$A19</f>
        <v>Non-artemisinin therapy</v>
      </c>
      <c r="BF125" s="159" t="s">
        <v>15</v>
      </c>
      <c r="BG125" s="159" t="s">
        <v>16</v>
      </c>
      <c r="BH125" s="158" t="str">
        <f>T_i!$A20</f>
        <v>Oral QN</v>
      </c>
      <c r="BI125" s="159" t="s">
        <v>15</v>
      </c>
      <c r="BJ125" s="159" t="s">
        <v>16</v>
      </c>
      <c r="BK125" s="158" t="str">
        <f>T_i!$A21</f>
        <v>CQ - packaged alone</v>
      </c>
      <c r="BL125" s="159" t="s">
        <v>15</v>
      </c>
      <c r="BM125" s="159" t="s">
        <v>16</v>
      </c>
      <c r="BN125" s="158" t="str">
        <f>T_i!$A22</f>
        <v>SP</v>
      </c>
      <c r="BO125" s="159" t="s">
        <v>15</v>
      </c>
      <c r="BP125" s="159" t="s">
        <v>16</v>
      </c>
      <c r="BQ125" s="158" t="str">
        <f>T_i!$A23</f>
        <v>SPAQ</v>
      </c>
      <c r="BR125" s="159" t="s">
        <v>15</v>
      </c>
      <c r="BS125" s="159" t="s">
        <v>16</v>
      </c>
      <c r="BT125" s="158" t="str">
        <f>T_i!$A24</f>
        <v>Other non-artemisinins</v>
      </c>
      <c r="BU125" s="159" t="s">
        <v>15</v>
      </c>
      <c r="BV125" s="159" t="s">
        <v>16</v>
      </c>
      <c r="BW125" s="158" t="str">
        <f>T_i!$A25</f>
        <v>Oral artemisinin monotherapy</v>
      </c>
      <c r="BX125" s="159" t="s">
        <v>15</v>
      </c>
      <c r="BY125" s="159" t="s">
        <v>16</v>
      </c>
      <c r="BZ125" s="158" t="str">
        <f>T_i!$A26</f>
        <v>Non-oral art. monotherapy</v>
      </c>
      <c r="CA125" s="159" t="s">
        <v>15</v>
      </c>
      <c r="CB125" s="159" t="s">
        <v>16</v>
      </c>
      <c r="CC125" s="158" t="str">
        <f>T_i!$A27</f>
        <v>Severe malaria treatment</v>
      </c>
      <c r="CD125" s="159" t="s">
        <v>15</v>
      </c>
      <c r="CE125" s="159" t="s">
        <v>16</v>
      </c>
      <c r="CF125" s="158" t="str">
        <f>T_i!$A28</f>
        <v>Rectal artesunate</v>
      </c>
      <c r="CG125" s="159" t="s">
        <v>15</v>
      </c>
      <c r="CH125" s="159" t="s">
        <v>16</v>
      </c>
      <c r="CI125" s="158" t="str">
        <f>T_i!$A29</f>
        <v>Injectable artesunate</v>
      </c>
      <c r="CJ125" s="159" t="s">
        <v>15</v>
      </c>
      <c r="CK125" s="159" t="s">
        <v>16</v>
      </c>
      <c r="CL125" s="158" t="str">
        <f>T_i!$A30</f>
        <v>Injectable artemether</v>
      </c>
      <c r="CM125" s="159" t="s">
        <v>15</v>
      </c>
      <c r="CN125" s="159" t="s">
        <v>16</v>
      </c>
      <c r="CO125" s="158" t="str">
        <f>T_i!$A31</f>
        <v>injAE</v>
      </c>
      <c r="CP125" s="159" t="s">
        <v>15</v>
      </c>
      <c r="CQ125" s="159" t="s">
        <v>16</v>
      </c>
      <c r="CR125" s="158" t="str">
        <f>T_i!$A32</f>
        <v>Injectable QN</v>
      </c>
      <c r="CS125" s="159" t="s">
        <v>15</v>
      </c>
      <c r="CT125" s="159" t="s">
        <v>16</v>
      </c>
      <c r="CX125" s="168"/>
      <c r="CY125" s="168"/>
      <c r="CZ125" s="168"/>
      <c r="DA125" s="168"/>
      <c r="DB125" s="168"/>
      <c r="DC125" s="168"/>
    </row>
    <row r="126" spans="1:107" x14ac:dyDescent="0.25">
      <c r="B126" s="174"/>
      <c r="C126" s="174"/>
      <c r="D126" s="174"/>
      <c r="E126" s="174"/>
      <c r="F126" s="174"/>
      <c r="G126" s="174"/>
      <c r="I126" s="151"/>
      <c r="J126" s="130"/>
      <c r="K126" s="77" t="str">
        <f>T_i!B$2</f>
        <v>Private Not For-Profit Facility</v>
      </c>
      <c r="L126" s="152">
        <f>T_i!B$4</f>
        <v>100</v>
      </c>
      <c r="M126" s="152">
        <f>L126-T_i!C$4</f>
        <v>0</v>
      </c>
      <c r="N126" s="152">
        <f>T_i!D$4-L126</f>
        <v>0</v>
      </c>
      <c r="O126" s="152">
        <f>T_i!B$5</f>
        <v>78.18687560604279</v>
      </c>
      <c r="P126" s="134">
        <f>O126-T_i!C$5</f>
        <v>18.793094499007822</v>
      </c>
      <c r="Q126" s="134">
        <f>T_i!D$5-O126</f>
        <v>11.592170191088755</v>
      </c>
      <c r="R126" s="134">
        <f>T_i!B$6</f>
        <v>78.18687560604279</v>
      </c>
      <c r="S126" s="134">
        <f>R126-T_i!C$6</f>
        <v>18.793094499007822</v>
      </c>
      <c r="T126" s="134">
        <f>T_i!D$6-R126</f>
        <v>11.592170191088755</v>
      </c>
      <c r="U126" s="134">
        <f>T_i!B$7</f>
        <v>2.8131902607596113</v>
      </c>
      <c r="V126" s="134">
        <f>U126-T_i!C$7</f>
        <v>2.076714469858735</v>
      </c>
      <c r="W126" s="134">
        <f>T_i!D$7-U126</f>
        <v>7.3340132570935097</v>
      </c>
      <c r="X126" s="134">
        <f>T_i!B$8</f>
        <v>2.3625355318285957</v>
      </c>
      <c r="Y126" s="134">
        <f>X126-T_i!C$8</f>
        <v>1.8612871939176914</v>
      </c>
      <c r="Z126" s="134">
        <f>T_i!D$8-X126</f>
        <v>8.0495521125233829</v>
      </c>
      <c r="AA126" s="134">
        <f>T_i!B$9</f>
        <v>2.8131902607596113</v>
      </c>
      <c r="AB126" s="134">
        <f>AA126-T_i!C$9</f>
        <v>2.076714469858735</v>
      </c>
      <c r="AC126" s="134">
        <f>T_i!D$9-AA126</f>
        <v>7.3340132570935097</v>
      </c>
      <c r="AD126" s="134" t="str">
        <f>T_i!B$10</f>
        <v>0</v>
      </c>
      <c r="AE126" s="134" t="e">
        <f>AD126-T_i!C$10</f>
        <v>#VALUE!</v>
      </c>
      <c r="AF126" s="134" t="e">
        <f>T_i!D$10-AD126</f>
        <v>#VALUE!</v>
      </c>
      <c r="AG126" s="134" t="str">
        <f>T_i!B$11</f>
        <v>0</v>
      </c>
      <c r="AH126" s="134" t="e">
        <f>AG126-T_i!C$11</f>
        <v>#VALUE!</v>
      </c>
      <c r="AI126" s="134" t="e">
        <f>T_i!D$11-AG126</f>
        <v>#VALUE!</v>
      </c>
      <c r="AJ126" s="134">
        <f>T_i!B$12</f>
        <v>57.504294718468074</v>
      </c>
      <c r="AK126" s="134">
        <f>AJ126-T_i!C$12</f>
        <v>23.908389730814008</v>
      </c>
      <c r="AL126" s="134">
        <f>T_i!D$12-AJ126</f>
        <v>20.847185454244027</v>
      </c>
      <c r="AM126" s="134" t="str">
        <f>T_i!B$13</f>
        <v>0</v>
      </c>
      <c r="AN126" s="134" t="e">
        <f>AM126-T_i!C$13</f>
        <v>#VALUE!</v>
      </c>
      <c r="AO126" s="134" t="e">
        <f>T_i!D$13-AM126</f>
        <v>#VALUE!</v>
      </c>
      <c r="AP126" s="134" t="str">
        <f>T_i!B$14</f>
        <v>0</v>
      </c>
      <c r="AQ126" s="134" t="e">
        <f>AP126-T_i!C$14</f>
        <v>#VALUE!</v>
      </c>
      <c r="AR126" s="134" t="e">
        <f>T_i!D$14-AP126</f>
        <v>#VALUE!</v>
      </c>
      <c r="AS126" s="134" t="str">
        <f>T_i!B$15</f>
        <v>0</v>
      </c>
      <c r="AT126" s="134" t="e">
        <f>AS126-T_i!C$15</f>
        <v>#VALUE!</v>
      </c>
      <c r="AU126" s="134" t="e">
        <f>T_i!D$15-AS126</f>
        <v>#VALUE!</v>
      </c>
      <c r="AV126" s="134">
        <f>T_i!B$16</f>
        <v>39.187963170562377</v>
      </c>
      <c r="AW126" s="134">
        <f>AV126-T_i!C$16</f>
        <v>20.413352624450525</v>
      </c>
      <c r="AX126" s="134">
        <f>T_i!D$16-AV126</f>
        <v>25.054106393263972</v>
      </c>
      <c r="AY126" s="134">
        <f>T_i!B$17</f>
        <v>66.558419250927145</v>
      </c>
      <c r="AZ126" s="134">
        <f>AY126-T_i!C$17</f>
        <v>20.756359840038797</v>
      </c>
      <c r="BA126" s="134">
        <f>T_i!D$17-AY126</f>
        <v>15.858792800908176</v>
      </c>
      <c r="BB126" s="134">
        <f>T_i!B$18</f>
        <v>2.8131902607596113</v>
      </c>
      <c r="BC126" s="134">
        <f>BB126-T_i!C$18</f>
        <v>2.076714469858735</v>
      </c>
      <c r="BD126" s="134">
        <f>T_i!D$18-BB126</f>
        <v>7.3340132570935097</v>
      </c>
      <c r="BE126" s="134">
        <f>T_i!B$19</f>
        <v>22.036138214905947</v>
      </c>
      <c r="BF126" s="134">
        <f>BE126-T_i!C$19</f>
        <v>11.598126324206733</v>
      </c>
      <c r="BG126" s="134">
        <f>T_i!D$19-BE126</f>
        <v>18.633328619441421</v>
      </c>
      <c r="BH126" s="134">
        <f>T_i!B$20</f>
        <v>7.2376659897071631</v>
      </c>
      <c r="BI126" s="134">
        <f>BH126-T_i!C$20</f>
        <v>4.9768444300759462</v>
      </c>
      <c r="BJ126" s="134">
        <f>T_i!D$20-BH126</f>
        <v>13.597176343982333</v>
      </c>
      <c r="BK126" s="134">
        <f>T_i!B$21</f>
        <v>3.9538870186922761</v>
      </c>
      <c r="BL126" s="134">
        <f>BK126-T_i!C$21</f>
        <v>2.4659648699300574</v>
      </c>
      <c r="BM126" s="134">
        <f>T_i!D$21-BK126</f>
        <v>6.1343381068353349</v>
      </c>
      <c r="BN126" s="134">
        <f>T_i!B$22</f>
        <v>12.031451966219215</v>
      </c>
      <c r="BO126" s="134">
        <f>BN126-T_i!C$22</f>
        <v>6.9369416139256348</v>
      </c>
      <c r="BP126" s="134">
        <f>T_i!D$22-BN126</f>
        <v>13.810636600324987</v>
      </c>
      <c r="BQ126" s="134" t="str">
        <f>T_i!B$23</f>
        <v>0</v>
      </c>
      <c r="BR126" s="134" t="e">
        <f>BQ126-T_i!C$23</f>
        <v>#VALUE!</v>
      </c>
      <c r="BS126" s="134" t="e">
        <f>T_i!D$23-BQ126</f>
        <v>#VALUE!</v>
      </c>
      <c r="BT126" s="134">
        <f>T_i!B$24</f>
        <v>1.4926914796159045</v>
      </c>
      <c r="BU126" s="134">
        <f>BT126-T_i!C$24</f>
        <v>1.1435977231177019</v>
      </c>
      <c r="BV126" s="134">
        <f>T_i!D$24-BT126</f>
        <v>4.6586580402735045</v>
      </c>
      <c r="BW126" s="134" t="str">
        <f>T_i!B$25</f>
        <v>0</v>
      </c>
      <c r="BX126" s="134" t="e">
        <f>BW126-T_i!C$25</f>
        <v>#VALUE!</v>
      </c>
      <c r="BY126" s="134" t="e">
        <f>T_i!D$25-BW126</f>
        <v>#VALUE!</v>
      </c>
      <c r="BZ126" s="134">
        <f>T_i!B$26</f>
        <v>29.22784686433576</v>
      </c>
      <c r="CA126" s="134">
        <f>BZ126-T_i!C$26</f>
        <v>14.330054447476659</v>
      </c>
      <c r="CB126" s="134">
        <f>T_i!D$26-BZ126</f>
        <v>20.121003733618714</v>
      </c>
      <c r="CC126" s="134">
        <f>T_i!B$27</f>
        <v>37.221992302877133</v>
      </c>
      <c r="CD126" s="134">
        <f>CC126-T_i!C$27</f>
        <v>17.574456324436035</v>
      </c>
      <c r="CE126" s="134">
        <f>T_i!D$27-CC126</f>
        <v>21.756122874957121</v>
      </c>
      <c r="CF126" s="134" t="str">
        <f>T_i!B$28</f>
        <v>0</v>
      </c>
      <c r="CG126" s="134" t="e">
        <f>CF126-T_i!C$28</f>
        <v>#VALUE!</v>
      </c>
      <c r="CH126" s="134" t="e">
        <f>T_i!D$28-CF126</f>
        <v>#VALUE!</v>
      </c>
      <c r="CI126" s="134">
        <f>T_i!B$29</f>
        <v>10.999443079337782</v>
      </c>
      <c r="CJ126" s="134">
        <f>CI126-T_i!C$29</f>
        <v>6.2121999942053403</v>
      </c>
      <c r="CK126" s="134">
        <f>T_i!D$29-CI126</f>
        <v>12.300764631314292</v>
      </c>
      <c r="CL126" s="134">
        <f>T_i!B$30</f>
        <v>18.818733423630636</v>
      </c>
      <c r="CM126" s="134">
        <f>CL126-T_i!C$30</f>
        <v>9.9738342771481143</v>
      </c>
      <c r="CN126" s="134">
        <f>T_i!D$30-CL126</f>
        <v>16.823145052863506</v>
      </c>
      <c r="CO126" s="134">
        <f>T_i!B$31</f>
        <v>15.803254492010566</v>
      </c>
      <c r="CP126" s="134">
        <f>CO126-T_i!C$31</f>
        <v>9.0685736761383282</v>
      </c>
      <c r="CQ126" s="134">
        <f>T_i!D$31-CO126</f>
        <v>16.986649103641028</v>
      </c>
      <c r="CR126" s="134">
        <f>T_i!B$32</f>
        <v>7.9941454385413735</v>
      </c>
      <c r="CS126" s="134">
        <f>CR126-T_i!C$32</f>
        <v>6.0387222330183681</v>
      </c>
      <c r="CT126" s="134">
        <f>T_i!D$32-CR126</f>
        <v>19.464615878552721</v>
      </c>
      <c r="CX126" s="168"/>
      <c r="CY126" s="168"/>
      <c r="CZ126" s="168"/>
      <c r="DA126" s="168"/>
      <c r="DB126" s="168"/>
      <c r="DC126" s="168"/>
    </row>
    <row r="127" spans="1:107" x14ac:dyDescent="0.25">
      <c r="B127" s="174"/>
      <c r="C127" s="174"/>
      <c r="D127" s="174"/>
      <c r="E127" s="174"/>
      <c r="F127" s="174"/>
      <c r="G127" s="174"/>
      <c r="I127" s="151"/>
      <c r="J127" s="130"/>
      <c r="K127" s="77" t="str">
        <f>T_i!F$2</f>
        <v>Private For-Profit Facility</v>
      </c>
      <c r="L127" s="152">
        <f>T_i!F$4</f>
        <v>100</v>
      </c>
      <c r="M127" s="152">
        <f>L127-T_i!G$4</f>
        <v>0</v>
      </c>
      <c r="N127" s="152">
        <f>T_i!H$4-L127</f>
        <v>0</v>
      </c>
      <c r="O127" s="152">
        <f>T_i!F$5</f>
        <v>76.959463942051457</v>
      </c>
      <c r="P127" s="134">
        <f>O127-T_i!G$5</f>
        <v>12.911016298237811</v>
      </c>
      <c r="Q127" s="134">
        <f>T_i!H$5-O127</f>
        <v>9.2711786413870669</v>
      </c>
      <c r="R127" s="134">
        <f>T_i!F$6</f>
        <v>72.863249070039132</v>
      </c>
      <c r="S127" s="134">
        <f>R127-T_i!G$6</f>
        <v>13.808630622834819</v>
      </c>
      <c r="T127" s="134">
        <f>T_i!H$6-R127</f>
        <v>10.466323653905349</v>
      </c>
      <c r="U127" s="134">
        <f>T_i!F$7</f>
        <v>6.9930897937563508</v>
      </c>
      <c r="V127" s="134">
        <f>U127-T_i!G$7</f>
        <v>3.5540770820911036</v>
      </c>
      <c r="W127" s="134">
        <f>T_i!H$7-U127</f>
        <v>6.7059824714097864</v>
      </c>
      <c r="X127" s="134">
        <f>T_i!F$8</f>
        <v>0.1200043105121716</v>
      </c>
      <c r="Y127" s="134">
        <f>X127-T_i!G$8</f>
        <v>9.4004764911225142E-2</v>
      </c>
      <c r="Z127" s="134">
        <f>T_i!H$8-X127</f>
        <v>0.43201458783996499</v>
      </c>
      <c r="AA127" s="134">
        <f>T_i!F$9</f>
        <v>6.0667763805869619</v>
      </c>
      <c r="AB127" s="134">
        <f>AA127-T_i!G$9</f>
        <v>2.4643171905485399</v>
      </c>
      <c r="AC127" s="134">
        <f>T_i!H$9-AA127</f>
        <v>3.9744744159581362</v>
      </c>
      <c r="AD127" s="134" t="str">
        <f>T_i!F$10</f>
        <v>0</v>
      </c>
      <c r="AE127" s="134" t="e">
        <f>AD127-T_i!G$10</f>
        <v>#VALUE!</v>
      </c>
      <c r="AF127" s="134" t="e">
        <f>T_i!H$10-AD127</f>
        <v>#VALUE!</v>
      </c>
      <c r="AG127" s="134" t="str">
        <f>T_i!F$11</f>
        <v>0</v>
      </c>
      <c r="AH127" s="134" t="e">
        <f>AG127-T_i!G$11</f>
        <v>#VALUE!</v>
      </c>
      <c r="AI127" s="134" t="e">
        <f>T_i!H$11-AG127</f>
        <v>#VALUE!</v>
      </c>
      <c r="AJ127" s="134">
        <f>T_i!F$12</f>
        <v>69.227300642825995</v>
      </c>
      <c r="AK127" s="134">
        <f>AJ127-T_i!G$12</f>
        <v>11.944328300246973</v>
      </c>
      <c r="AL127" s="134">
        <f>T_i!H$12-AJ127</f>
        <v>9.8257971781424089</v>
      </c>
      <c r="AM127" s="134">
        <f>T_i!F$13</f>
        <v>8.856413429965837</v>
      </c>
      <c r="AN127" s="134">
        <f>AM127-T_i!G$13</f>
        <v>5.3226424839173516</v>
      </c>
      <c r="AO127" s="134">
        <f>T_i!H$13-AM127</f>
        <v>11.636596613763366</v>
      </c>
      <c r="AP127" s="134">
        <f>T_i!F$14</f>
        <v>0.91998692847894503</v>
      </c>
      <c r="AQ127" s="134">
        <f>AP127-T_i!G$14</f>
        <v>0.51751743836850506</v>
      </c>
      <c r="AR127" s="134">
        <f>T_i!H$14-AP127</f>
        <v>1.1690123941807018</v>
      </c>
      <c r="AS127" s="134">
        <f>T_i!F$15</f>
        <v>7.9364265014868911</v>
      </c>
      <c r="AT127" s="134">
        <f>AS127-T_i!G$15</f>
        <v>5.0892559584602299</v>
      </c>
      <c r="AU127" s="134">
        <f>T_i!H$15-AS127</f>
        <v>12.292088028347287</v>
      </c>
      <c r="AV127" s="134">
        <f>T_i!F$16</f>
        <v>54.665218988904805</v>
      </c>
      <c r="AW127" s="134">
        <f>AV127-T_i!G$16</f>
        <v>16.167923691715195</v>
      </c>
      <c r="AX127" s="134">
        <f>T_i!H$16-AV127</f>
        <v>15.24022882310414</v>
      </c>
      <c r="AY127" s="134">
        <f>T_i!F$17</f>
        <v>29.736863282987848</v>
      </c>
      <c r="AZ127" s="134">
        <f>AY127-T_i!G$17</f>
        <v>9.0646138683719464</v>
      </c>
      <c r="BA127" s="134">
        <f>T_i!H$17-AY127</f>
        <v>10.998315496255586</v>
      </c>
      <c r="BB127" s="134">
        <f>T_i!F$18</f>
        <v>8.1223147733659715</v>
      </c>
      <c r="BC127" s="134">
        <f>BB127-T_i!G$18</f>
        <v>3.6038400502849885</v>
      </c>
      <c r="BD127" s="134">
        <f>T_i!H$18-BB127</f>
        <v>6.0515025172695101</v>
      </c>
      <c r="BE127" s="134">
        <f>T_i!F$19</f>
        <v>17.634050386255478</v>
      </c>
      <c r="BF127" s="134">
        <f>BE127-T_i!G$19</f>
        <v>7.0678899183578174</v>
      </c>
      <c r="BG127" s="134">
        <f>T_i!H$19-BE127</f>
        <v>10.318063273927276</v>
      </c>
      <c r="BH127" s="134">
        <f>T_i!F$20</f>
        <v>2.3194253712523287</v>
      </c>
      <c r="BI127" s="134">
        <f>BH127-T_i!G$20</f>
        <v>1.4210696531224671</v>
      </c>
      <c r="BJ127" s="134">
        <f>T_i!H$20-BH127</f>
        <v>3.5361747421501311</v>
      </c>
      <c r="BK127" s="134">
        <f>T_i!F$21</f>
        <v>2.0419244841536366</v>
      </c>
      <c r="BL127" s="134">
        <f>BK127-T_i!G$21</f>
        <v>1.0573710448943494</v>
      </c>
      <c r="BM127" s="134">
        <f>T_i!H$21-BK127</f>
        <v>2.144927714161502</v>
      </c>
      <c r="BN127" s="134">
        <f>T_i!F$22</f>
        <v>12.026132827698788</v>
      </c>
      <c r="BO127" s="134">
        <f>BN127-T_i!G$22</f>
        <v>5.8913435996740144</v>
      </c>
      <c r="BP127" s="134">
        <f>T_i!H$22-BN127</f>
        <v>10.208735072896122</v>
      </c>
      <c r="BQ127" s="134">
        <f>T_i!F$23</f>
        <v>1.1159869097583157</v>
      </c>
      <c r="BR127" s="134">
        <f>BQ127-T_i!G$23</f>
        <v>0.65022317677063368</v>
      </c>
      <c r="BS127" s="134">
        <f>T_i!H$23-BQ127</f>
        <v>1.5337929306881755</v>
      </c>
      <c r="BT127" s="134">
        <f>T_i!F$24</f>
        <v>0.474382872389564</v>
      </c>
      <c r="BU127" s="134">
        <f>BT127-T_i!G$24</f>
        <v>0.35695225737731184</v>
      </c>
      <c r="BV127" s="134">
        <f>T_i!H$24-BT127</f>
        <v>1.4213815593681882</v>
      </c>
      <c r="BW127" s="134" t="str">
        <f>T_i!F$25</f>
        <v>0</v>
      </c>
      <c r="BX127" s="134" t="e">
        <f>BW127-T_i!G$25</f>
        <v>#VALUE!</v>
      </c>
      <c r="BY127" s="134" t="e">
        <f>T_i!H$25-BW127</f>
        <v>#VALUE!</v>
      </c>
      <c r="BZ127" s="134">
        <f>T_i!F$26</f>
        <v>46.014303514294021</v>
      </c>
      <c r="CA127" s="134">
        <f>BZ127-T_i!G$26</f>
        <v>12.953598364281802</v>
      </c>
      <c r="CB127" s="134">
        <f>T_i!H$26-BZ127</f>
        <v>13.51539863597236</v>
      </c>
      <c r="CC127" s="134">
        <f>T_i!F$27</f>
        <v>46.874670363335909</v>
      </c>
      <c r="CD127" s="134">
        <f>CC127-T_i!G$27</f>
        <v>13.182963173147847</v>
      </c>
      <c r="CE127" s="134">
        <f>T_i!H$27-CC127</f>
        <v>13.634118473290606</v>
      </c>
      <c r="CF127" s="134" t="str">
        <f>T_i!F$28</f>
        <v>0</v>
      </c>
      <c r="CG127" s="134" t="e">
        <f>CF127-T_i!G$28</f>
        <v>#VALUE!</v>
      </c>
      <c r="CH127" s="134" t="e">
        <f>T_i!H$28-CF127</f>
        <v>#VALUE!</v>
      </c>
      <c r="CI127" s="134">
        <f>T_i!F$29</f>
        <v>12.885559089958695</v>
      </c>
      <c r="CJ127" s="134">
        <f>CI127-T_i!G$29</f>
        <v>4.8786219177180765</v>
      </c>
      <c r="CK127" s="134">
        <f>T_i!H$29-CI127</f>
        <v>7.2020781032235153</v>
      </c>
      <c r="CL127" s="134">
        <f>T_i!F$30</f>
        <v>36.318912461319933</v>
      </c>
      <c r="CM127" s="134">
        <f>CL127-T_i!G$30</f>
        <v>12.550212921851621</v>
      </c>
      <c r="CN127" s="134">
        <f>T_i!H$30-CL127</f>
        <v>14.738543753943084</v>
      </c>
      <c r="CO127" s="134">
        <f>T_i!F$31</f>
        <v>14.942711539069231</v>
      </c>
      <c r="CP127" s="134">
        <f>CO127-T_i!G$31</f>
        <v>5.0500680056379856</v>
      </c>
      <c r="CQ127" s="134">
        <f>T_i!H$31-CO127</f>
        <v>7.0002687094038851</v>
      </c>
      <c r="CR127" s="134">
        <f>T_i!F$32</f>
        <v>2.2347919133891829</v>
      </c>
      <c r="CS127" s="134">
        <f>CR127-T_i!G$32</f>
        <v>1.4883986925659918</v>
      </c>
      <c r="CT127" s="134">
        <f>T_i!H$32-CR127</f>
        <v>4.262163524167125</v>
      </c>
      <c r="CX127" s="168"/>
      <c r="CY127" s="168"/>
      <c r="CZ127" s="168"/>
      <c r="DA127" s="168"/>
      <c r="DB127" s="168"/>
      <c r="DC127" s="168"/>
    </row>
    <row r="128" spans="1:107" x14ac:dyDescent="0.25">
      <c r="B128" s="174"/>
      <c r="C128" s="174"/>
      <c r="D128" s="174"/>
      <c r="E128" s="174"/>
      <c r="F128" s="174"/>
      <c r="G128" s="174"/>
      <c r="I128" s="151"/>
      <c r="J128" s="130"/>
      <c r="K128" s="77" t="str">
        <f>T_i!J$2</f>
        <v>Pharmacy</v>
      </c>
      <c r="L128" s="152">
        <f>T_i!J$4</f>
        <v>100</v>
      </c>
      <c r="M128" s="152">
        <f>L128-T_i!K$4</f>
        <v>0</v>
      </c>
      <c r="N128" s="152">
        <f>T_i!L$4-L128</f>
        <v>0</v>
      </c>
      <c r="O128" s="152">
        <f>T_i!J$5</f>
        <v>97.925871963233718</v>
      </c>
      <c r="P128" s="134">
        <f>O128-T_i!K$5</f>
        <v>3.8229168447404476</v>
      </c>
      <c r="Q128" s="134">
        <f>T_i!L$5-O128</f>
        <v>1.3633286047864601</v>
      </c>
      <c r="R128" s="134">
        <f>T_i!J$6</f>
        <v>92.700426622362983</v>
      </c>
      <c r="S128" s="134">
        <f>R128-T_i!K$6</f>
        <v>3.972339928384514</v>
      </c>
      <c r="T128" s="134">
        <f>T_i!L$6-R128</f>
        <v>2.6458689882796875</v>
      </c>
      <c r="U128" s="134">
        <f>T_i!J$7</f>
        <v>22.172633938996476</v>
      </c>
      <c r="V128" s="134">
        <f>U128-T_i!K$7</f>
        <v>4.64189236587751</v>
      </c>
      <c r="W128" s="134">
        <f>T_i!L$7-U128</f>
        <v>5.4591800645543671</v>
      </c>
      <c r="X128" s="134">
        <f>T_i!J$8</f>
        <v>12.087619647764415</v>
      </c>
      <c r="Y128" s="134">
        <f>X128-T_i!K$8</f>
        <v>2.8114092882959572</v>
      </c>
      <c r="Z128" s="134">
        <f>T_i!L$8-X128</f>
        <v>3.5169264539677361</v>
      </c>
      <c r="AA128" s="134">
        <f>T_i!J$9</f>
        <v>43.820145300946436</v>
      </c>
      <c r="AB128" s="134">
        <f>AA128-T_i!K$9</f>
        <v>7.1981141946636171</v>
      </c>
      <c r="AC128" s="134">
        <f>T_i!L$9-AA128</f>
        <v>7.4679979580894766</v>
      </c>
      <c r="AD128" s="134">
        <f>T_i!J$10</f>
        <v>4.6262357500785223</v>
      </c>
      <c r="AE128" s="134">
        <f>AD128-T_i!K$10</f>
        <v>2.1218539987102689</v>
      </c>
      <c r="AF128" s="134">
        <f>T_i!L$10-AD128</f>
        <v>3.7648821554704677</v>
      </c>
      <c r="AG128" s="134">
        <f>T_i!J$11</f>
        <v>0.24150804844184351</v>
      </c>
      <c r="AH128" s="134">
        <f>AG128-T_i!K$11</f>
        <v>0.20499453592977032</v>
      </c>
      <c r="AI128" s="134">
        <f>T_i!L$11-AG128</f>
        <v>1.3376955439290643</v>
      </c>
      <c r="AJ128" s="134">
        <f>T_i!J$12</f>
        <v>89.205655919008649</v>
      </c>
      <c r="AK128" s="134">
        <f>AJ128-T_i!K$12</f>
        <v>4.3282032724693522</v>
      </c>
      <c r="AL128" s="134">
        <f>T_i!L$12-AJ128</f>
        <v>3.2002682086500727</v>
      </c>
      <c r="AM128" s="134">
        <f>T_i!J$13</f>
        <v>19.339592640877829</v>
      </c>
      <c r="AN128" s="134">
        <f>AM128-T_i!K$13</f>
        <v>4.9781270284954768</v>
      </c>
      <c r="AO128" s="134">
        <f>T_i!L$13-AM128</f>
        <v>6.189305273537304</v>
      </c>
      <c r="AP128" s="134">
        <f>T_i!J$14</f>
        <v>2.3684417508684357</v>
      </c>
      <c r="AQ128" s="134">
        <f>AP128-T_i!K$14</f>
        <v>1.3625968326398887</v>
      </c>
      <c r="AR128" s="134">
        <f>T_i!L$14-AP128</f>
        <v>3.106392187370461</v>
      </c>
      <c r="AS128" s="134">
        <f>T_i!J$15</f>
        <v>17.106140620231653</v>
      </c>
      <c r="AT128" s="134">
        <f>AS128-T_i!K$15</f>
        <v>4.2788476402692144</v>
      </c>
      <c r="AU128" s="134">
        <f>T_i!L$15-AS128</f>
        <v>5.3386616287345845</v>
      </c>
      <c r="AV128" s="134">
        <f>T_i!J$16</f>
        <v>87.095607392098856</v>
      </c>
      <c r="AW128" s="134">
        <f>AV128-T_i!K$16</f>
        <v>5.1703614453284672</v>
      </c>
      <c r="AX128" s="134">
        <f>T_i!L$16-AV128</f>
        <v>3.8547316140846277</v>
      </c>
      <c r="AY128" s="134">
        <f>T_i!J$17</f>
        <v>69.556364390088405</v>
      </c>
      <c r="AZ128" s="134">
        <f>AY128-T_i!K$17</f>
        <v>6.3488335983950606</v>
      </c>
      <c r="BA128" s="134">
        <f>T_i!L$17-AY128</f>
        <v>5.6824637394413884</v>
      </c>
      <c r="BB128" s="134">
        <f>T_i!J$18</f>
        <v>54.248914266541661</v>
      </c>
      <c r="BC128" s="134">
        <f>BB128-T_i!K$18</f>
        <v>6.5017364747095172</v>
      </c>
      <c r="BD128" s="134">
        <f>T_i!L$18-BB128</f>
        <v>6.3601530421662957</v>
      </c>
      <c r="BE128" s="134">
        <f>T_i!J$19</f>
        <v>25.855917864786992</v>
      </c>
      <c r="BF128" s="134">
        <f>BE128-T_i!K$19</f>
        <v>4.9865239515522788</v>
      </c>
      <c r="BG128" s="134">
        <f>T_i!L$19-BE128</f>
        <v>5.702818605911709</v>
      </c>
      <c r="BH128" s="134">
        <f>T_i!J$20</f>
        <v>3.582459255398676</v>
      </c>
      <c r="BI128" s="134">
        <f>BH128-T_i!K$20</f>
        <v>1.7684699577380911</v>
      </c>
      <c r="BJ128" s="134">
        <f>T_i!L$20-BH128</f>
        <v>3.3704731106247476</v>
      </c>
      <c r="BK128" s="134">
        <f>T_i!J$21</f>
        <v>10.439028247825895</v>
      </c>
      <c r="BL128" s="134">
        <f>BK128-T_i!K$21</f>
        <v>2.4114374362108588</v>
      </c>
      <c r="BM128" s="134">
        <f>T_i!L$21-BK128</f>
        <v>3.0297371179987085</v>
      </c>
      <c r="BN128" s="134">
        <f>T_i!J$22</f>
        <v>18.316113482532252</v>
      </c>
      <c r="BO128" s="134">
        <f>BN128-T_i!K$22</f>
        <v>3.6353283432190278</v>
      </c>
      <c r="BP128" s="134">
        <f>T_i!L$22-BN128</f>
        <v>4.2969373160161837</v>
      </c>
      <c r="BQ128" s="134">
        <f>T_i!J$23</f>
        <v>0.30508797626806294</v>
      </c>
      <c r="BR128" s="134">
        <f>BQ128-T_i!K$23</f>
        <v>0.21929366956032065</v>
      </c>
      <c r="BS128" s="134">
        <f>T_i!L$23-BQ128</f>
        <v>0.77376462123068745</v>
      </c>
      <c r="BT128" s="134">
        <f>T_i!J$24</f>
        <v>0.55251267739315812</v>
      </c>
      <c r="BU128" s="134">
        <f>BT128-T_i!K$24</f>
        <v>0.34027618401986126</v>
      </c>
      <c r="BV128" s="134">
        <f>T_i!L$24-BT128</f>
        <v>0.87801584420789913</v>
      </c>
      <c r="BW128" s="134" t="str">
        <f>T_i!J$25</f>
        <v>0</v>
      </c>
      <c r="BX128" s="134" t="e">
        <f>BW128-T_i!K$25</f>
        <v>#VALUE!</v>
      </c>
      <c r="BY128" s="134" t="e">
        <f>T_i!L$25-BW128</f>
        <v>#VALUE!</v>
      </c>
      <c r="BZ128" s="134">
        <f>T_i!J$26</f>
        <v>16.281350183349851</v>
      </c>
      <c r="CA128" s="134">
        <f>BZ128-T_i!K$26</f>
        <v>4.2983985754322731</v>
      </c>
      <c r="CB128" s="134">
        <f>T_i!L$26-BZ128</f>
        <v>5.4594216803134437</v>
      </c>
      <c r="CC128" s="134">
        <f>T_i!J$27</f>
        <v>16.522858231791695</v>
      </c>
      <c r="CD128" s="134">
        <f>CC128-T_i!K$27</f>
        <v>4.3255463052735958</v>
      </c>
      <c r="CE128" s="134">
        <f>T_i!L$27-CC128</f>
        <v>5.4751984385780084</v>
      </c>
      <c r="CF128" s="134" t="str">
        <f>T_i!J$28</f>
        <v>0</v>
      </c>
      <c r="CG128" s="134" t="e">
        <f>CF128-T_i!K$28</f>
        <v>#VALUE!</v>
      </c>
      <c r="CH128" s="134" t="e">
        <f>T_i!L$28-CF128</f>
        <v>#VALUE!</v>
      </c>
      <c r="CI128" s="134">
        <f>T_i!J$29</f>
        <v>4.7793990062667371</v>
      </c>
      <c r="CJ128" s="134">
        <f>CI128-T_i!K$29</f>
        <v>2.0521473029916817</v>
      </c>
      <c r="CK128" s="134">
        <f>T_i!L$29-CI128</f>
        <v>3.4654230675247186</v>
      </c>
      <c r="CL128" s="134">
        <f>T_i!J$30</f>
        <v>7.9944228041923981</v>
      </c>
      <c r="CM128" s="134">
        <f>CL128-T_i!K$30</f>
        <v>1.8615381677687575</v>
      </c>
      <c r="CN128" s="134">
        <f>T_i!L$30-CL128</f>
        <v>2.364223421610621</v>
      </c>
      <c r="CO128" s="134">
        <f>T_i!J$31</f>
        <v>11.212631808957196</v>
      </c>
      <c r="CP128" s="134">
        <f>CO128-T_i!K$31</f>
        <v>4.1112347077197224</v>
      </c>
      <c r="CQ128" s="134">
        <f>T_i!L$31-CO128</f>
        <v>6.049106662296305</v>
      </c>
      <c r="CR128" s="134">
        <f>T_i!J$32</f>
        <v>0.32150478883285211</v>
      </c>
      <c r="CS128" s="134">
        <f>CR128-T_i!K$32</f>
        <v>0.24829306697941764</v>
      </c>
      <c r="CT128" s="134">
        <f>T_i!L$32-CR128</f>
        <v>1.0785655637902078</v>
      </c>
      <c r="CX128" s="168"/>
      <c r="CY128" s="168"/>
      <c r="CZ128" s="168"/>
      <c r="DA128" s="168"/>
      <c r="DB128" s="168"/>
      <c r="DC128" s="168"/>
    </row>
    <row r="129" spans="2:107" x14ac:dyDescent="0.25">
      <c r="B129" s="174"/>
      <c r="C129" s="174"/>
      <c r="D129" s="174"/>
      <c r="E129" s="174"/>
      <c r="F129" s="174"/>
      <c r="G129" s="174"/>
      <c r="I129" s="151"/>
      <c r="J129" s="130"/>
      <c r="K129" s="77" t="str">
        <f>T_i!N$2</f>
        <v>Laboratory</v>
      </c>
      <c r="L129" s="152">
        <f>T_i!N$4</f>
        <v>100</v>
      </c>
      <c r="M129" s="152">
        <f>L129-T_i!O$4</f>
        <v>0</v>
      </c>
      <c r="N129" s="152">
        <f>T_i!P$4-L129</f>
        <v>0</v>
      </c>
      <c r="O129" s="152">
        <f>T_i!N$5</f>
        <v>100</v>
      </c>
      <c r="P129" s="134">
        <f>O129-T_i!O$5</f>
        <v>0</v>
      </c>
      <c r="Q129" s="134">
        <f>T_i!P$5-O129</f>
        <v>0</v>
      </c>
      <c r="R129" s="134">
        <f>T_i!N$6</f>
        <v>100</v>
      </c>
      <c r="S129" s="134">
        <f>R129-T_i!O$6</f>
        <v>0</v>
      </c>
      <c r="T129" s="134">
        <f>T_i!P$6-R129</f>
        <v>0</v>
      </c>
      <c r="U129" s="134" t="str">
        <f>T_i!N$7</f>
        <v>0</v>
      </c>
      <c r="V129" s="134" t="e">
        <f>U129-T_i!O$7</f>
        <v>#VALUE!</v>
      </c>
      <c r="W129" s="134" t="e">
        <f>T_i!P$7-U129</f>
        <v>#VALUE!</v>
      </c>
      <c r="X129" s="134" t="str">
        <f>T_i!N$8</f>
        <v>0</v>
      </c>
      <c r="Y129" s="134" t="e">
        <f>X129-T_i!O$8</f>
        <v>#VALUE!</v>
      </c>
      <c r="Z129" s="134" t="e">
        <f>T_i!P$8-X129</f>
        <v>#VALUE!</v>
      </c>
      <c r="AA129" s="134" t="str">
        <f>T_i!N$9</f>
        <v>0</v>
      </c>
      <c r="AB129" s="134" t="e">
        <f>AA129-T_i!O$9</f>
        <v>#VALUE!</v>
      </c>
      <c r="AC129" s="134" t="e">
        <f>T_i!P$9-AA129</f>
        <v>#VALUE!</v>
      </c>
      <c r="AD129" s="134" t="str">
        <f>T_i!N$10</f>
        <v>0</v>
      </c>
      <c r="AE129" s="134" t="e">
        <f>AD129-T_i!O$10</f>
        <v>#VALUE!</v>
      </c>
      <c r="AF129" s="134" t="e">
        <f>T_i!P$10-AD129</f>
        <v>#VALUE!</v>
      </c>
      <c r="AG129" s="134" t="str">
        <f>T_i!N$11</f>
        <v>0</v>
      </c>
      <c r="AH129" s="134" t="e">
        <f>AG129-T_i!O$11</f>
        <v>#VALUE!</v>
      </c>
      <c r="AI129" s="134" t="e">
        <f>T_i!P$11-AG129</f>
        <v>#VALUE!</v>
      </c>
      <c r="AJ129" s="134">
        <f>T_i!N$12</f>
        <v>100</v>
      </c>
      <c r="AK129" s="134">
        <f>AJ129-T_i!O$12</f>
        <v>0</v>
      </c>
      <c r="AL129" s="134">
        <f>T_i!P$12-AJ129</f>
        <v>0</v>
      </c>
      <c r="AM129" s="134" t="str">
        <f>T_i!N$13</f>
        <v>0</v>
      </c>
      <c r="AN129" s="134" t="e">
        <f>AM129-T_i!O$13</f>
        <v>#VALUE!</v>
      </c>
      <c r="AO129" s="134" t="e">
        <f>T_i!P$13-AM129</f>
        <v>#VALUE!</v>
      </c>
      <c r="AP129" s="134" t="str">
        <f>T_i!N$14</f>
        <v>0</v>
      </c>
      <c r="AQ129" s="134" t="e">
        <f>AP129-T_i!O$14</f>
        <v>#VALUE!</v>
      </c>
      <c r="AR129" s="134" t="e">
        <f>T_i!P$14-AP129</f>
        <v>#VALUE!</v>
      </c>
      <c r="AS129" s="134" t="str">
        <f>T_i!N$15</f>
        <v>0</v>
      </c>
      <c r="AT129" s="134" t="e">
        <f>AS129-T_i!O$15</f>
        <v>#VALUE!</v>
      </c>
      <c r="AU129" s="134" t="e">
        <f>T_i!P$15-AS129</f>
        <v>#VALUE!</v>
      </c>
      <c r="AV129" s="134">
        <f>T_i!N$16</f>
        <v>100</v>
      </c>
      <c r="AW129" s="134">
        <f>AV129-T_i!O$16</f>
        <v>0</v>
      </c>
      <c r="AX129" s="134">
        <f>T_i!P$16-AV129</f>
        <v>0</v>
      </c>
      <c r="AY129" s="134" t="str">
        <f>T_i!N$17</f>
        <v>0</v>
      </c>
      <c r="AZ129" s="134" t="e">
        <f>AY129-T_i!O$17</f>
        <v>#VALUE!</v>
      </c>
      <c r="BA129" s="134" t="e">
        <f>T_i!P$17-AY129</f>
        <v>#VALUE!</v>
      </c>
      <c r="BB129" s="134" t="str">
        <f>T_i!N$18</f>
        <v>0</v>
      </c>
      <c r="BC129" s="134" t="e">
        <f>BB129-T_i!O$18</f>
        <v>#VALUE!</v>
      </c>
      <c r="BD129" s="134" t="e">
        <f>T_i!P$18-BB129</f>
        <v>#VALUE!</v>
      </c>
      <c r="BE129" s="134">
        <f>T_i!N$19</f>
        <v>28.083018576590735</v>
      </c>
      <c r="BF129" s="134">
        <f>BE129-T_i!O$19</f>
        <v>21.990485312509385</v>
      </c>
      <c r="BG129" s="134">
        <f>T_i!P$19-BE129</f>
        <v>42.069081160911722</v>
      </c>
      <c r="BH129" s="134" t="str">
        <f>T_i!N$20</f>
        <v>0</v>
      </c>
      <c r="BI129" s="134" t="e">
        <f>BH129-T_i!O$20</f>
        <v>#VALUE!</v>
      </c>
      <c r="BJ129" s="134" t="e">
        <f>T_i!P$20-BH129</f>
        <v>#VALUE!</v>
      </c>
      <c r="BK129" s="134" t="str">
        <f>T_i!N$21</f>
        <v>0</v>
      </c>
      <c r="BL129" s="134" t="e">
        <f>BK129-T_i!O$21</f>
        <v>#VALUE!</v>
      </c>
      <c r="BM129" s="134" t="e">
        <f>T_i!P$21-BK129</f>
        <v>#VALUE!</v>
      </c>
      <c r="BN129" s="134">
        <f>T_i!N$22</f>
        <v>28.083018576590735</v>
      </c>
      <c r="BO129" s="134">
        <f>BN129-T_i!O$22</f>
        <v>21.990485312509385</v>
      </c>
      <c r="BP129" s="134">
        <f>T_i!P$22-BN129</f>
        <v>42.069081160911722</v>
      </c>
      <c r="BQ129" s="134" t="str">
        <f>T_i!N$23</f>
        <v>0</v>
      </c>
      <c r="BR129" s="134" t="e">
        <f>BQ129-T_i!O$23</f>
        <v>#VALUE!</v>
      </c>
      <c r="BS129" s="134" t="e">
        <f>T_i!P$23-BQ129</f>
        <v>#VALUE!</v>
      </c>
      <c r="BT129" s="134" t="str">
        <f>T_i!N$24</f>
        <v>0</v>
      </c>
      <c r="BU129" s="134" t="e">
        <f>BT129-T_i!O$24</f>
        <v>#VALUE!</v>
      </c>
      <c r="BV129" s="134" t="e">
        <f>T_i!P$24-BT129</f>
        <v>#VALUE!</v>
      </c>
      <c r="BW129" s="134" t="str">
        <f>T_i!N$25</f>
        <v>0</v>
      </c>
      <c r="BX129" s="134" t="e">
        <f>BW129-T_i!O$25</f>
        <v>#VALUE!</v>
      </c>
      <c r="BY129" s="134" t="e">
        <f>T_i!P$25-BW129</f>
        <v>#VALUE!</v>
      </c>
      <c r="BZ129" s="134" t="str">
        <f>T_i!N$26</f>
        <v>0</v>
      </c>
      <c r="CA129" s="134" t="e">
        <f>BZ129-T_i!O$26</f>
        <v>#VALUE!</v>
      </c>
      <c r="CB129" s="134" t="e">
        <f>T_i!P$26-BZ129</f>
        <v>#VALUE!</v>
      </c>
      <c r="CC129" s="134" t="str">
        <f>T_i!N$27</f>
        <v>0</v>
      </c>
      <c r="CD129" s="134" t="e">
        <f>CC129-T_i!O$27</f>
        <v>#VALUE!</v>
      </c>
      <c r="CE129" s="134" t="e">
        <f>T_i!P$27-CC129</f>
        <v>#VALUE!</v>
      </c>
      <c r="CF129" s="134" t="str">
        <f>T_i!N$28</f>
        <v>0</v>
      </c>
      <c r="CG129" s="134" t="e">
        <f>CF129-T_i!O$28</f>
        <v>#VALUE!</v>
      </c>
      <c r="CH129" s="134" t="e">
        <f>T_i!P$28-CF129</f>
        <v>#VALUE!</v>
      </c>
      <c r="CI129" s="134" t="str">
        <f>T_i!N$29</f>
        <v>0</v>
      </c>
      <c r="CJ129" s="134" t="e">
        <f>CI129-T_i!O$29</f>
        <v>#VALUE!</v>
      </c>
      <c r="CK129" s="134" t="e">
        <f>T_i!P$29-CI129</f>
        <v>#VALUE!</v>
      </c>
      <c r="CL129" s="134" t="str">
        <f>T_i!N$30</f>
        <v>0</v>
      </c>
      <c r="CM129" s="134" t="e">
        <f>CL129-T_i!O$30</f>
        <v>#VALUE!</v>
      </c>
      <c r="CN129" s="134" t="e">
        <f>T_i!P$30-CL129</f>
        <v>#VALUE!</v>
      </c>
      <c r="CO129" s="134" t="str">
        <f>T_i!N$31</f>
        <v>0</v>
      </c>
      <c r="CP129" s="134" t="e">
        <f>CO129-T_i!O$31</f>
        <v>#VALUE!</v>
      </c>
      <c r="CQ129" s="134" t="e">
        <f>T_i!P$31-CO129</f>
        <v>#VALUE!</v>
      </c>
      <c r="CR129" s="134" t="str">
        <f>T_i!N$32</f>
        <v>0</v>
      </c>
      <c r="CS129" s="134" t="e">
        <f>CR129-T_i!O$32</f>
        <v>#VALUE!</v>
      </c>
      <c r="CT129" s="134" t="e">
        <f>T_i!P$32-CR129</f>
        <v>#VALUE!</v>
      </c>
      <c r="CX129" s="168"/>
      <c r="CY129" s="168"/>
      <c r="CZ129" s="168"/>
      <c r="DA129" s="168"/>
      <c r="DB129" s="168"/>
      <c r="DC129" s="168"/>
    </row>
    <row r="130" spans="2:107" x14ac:dyDescent="0.25">
      <c r="B130" s="174"/>
      <c r="C130" s="174"/>
      <c r="D130" s="174"/>
      <c r="E130" s="174"/>
      <c r="F130" s="174"/>
      <c r="G130" s="174"/>
      <c r="I130" s="151"/>
      <c r="J130" s="130"/>
      <c r="K130" s="77" t="str">
        <f>T_i!R$2</f>
        <v>Drug store</v>
      </c>
      <c r="L130" s="152">
        <f>T_i!R$4</f>
        <v>100</v>
      </c>
      <c r="M130" s="152">
        <f>L130-T_i!S$4</f>
        <v>0</v>
      </c>
      <c r="N130" s="152">
        <f>T_i!T$4-L130</f>
        <v>0</v>
      </c>
      <c r="O130" s="152">
        <f>T_i!R$5</f>
        <v>90.384759756354271</v>
      </c>
      <c r="P130" s="134">
        <f>O130-T_i!S$5</f>
        <v>2.6068494911063453</v>
      </c>
      <c r="Q130" s="134">
        <f>T_i!T$5-O130</f>
        <v>2.0984484663772918</v>
      </c>
      <c r="R130" s="134">
        <f>T_i!R$6</f>
        <v>89.319955539206561</v>
      </c>
      <c r="S130" s="134">
        <f>R130-T_i!S$6</f>
        <v>2.585050713085522</v>
      </c>
      <c r="T130" s="134">
        <f>T_i!T$6-R130</f>
        <v>2.1309400031704371</v>
      </c>
      <c r="U130" s="134">
        <f>T_i!R$7</f>
        <v>4.3564317766843956</v>
      </c>
      <c r="V130" s="134">
        <f>U130-T_i!S$7</f>
        <v>1.0666831574127547</v>
      </c>
      <c r="W130" s="134">
        <f>T_i!T$7-U130</f>
        <v>1.3919912231535072</v>
      </c>
      <c r="X130" s="134">
        <f>T_i!R$8</f>
        <v>1.4868835340086297</v>
      </c>
      <c r="Y130" s="134">
        <f>X130-T_i!S$8</f>
        <v>0.87313795276954043</v>
      </c>
      <c r="Z130" s="134">
        <f>T_i!T$8-X130</f>
        <v>2.0708320155902333</v>
      </c>
      <c r="AA130" s="134">
        <f>T_i!R$9</f>
        <v>13.692683934031159</v>
      </c>
      <c r="AB130" s="134">
        <f>AA130-T_i!S$9</f>
        <v>1.7592466043096273</v>
      </c>
      <c r="AC130" s="134">
        <f>T_i!T$9-AA130</f>
        <v>1.972464616048855</v>
      </c>
      <c r="AD130" s="134">
        <f>T_i!R$10</f>
        <v>0.23148309025312702</v>
      </c>
      <c r="AE130" s="134">
        <f>AD130-T_i!S$10</f>
        <v>0.13331110203474641</v>
      </c>
      <c r="AF130" s="134">
        <f>T_i!T$10-AD130</f>
        <v>0.3133515382464454</v>
      </c>
      <c r="AG130" s="134" t="str">
        <f>T_i!R$11</f>
        <v>0</v>
      </c>
      <c r="AH130" s="134" t="e">
        <f>AG130-T_i!S$11</f>
        <v>#VALUE!</v>
      </c>
      <c r="AI130" s="134" t="e">
        <f>T_i!T$11-AG130</f>
        <v>#VALUE!</v>
      </c>
      <c r="AJ130" s="134">
        <f>T_i!R$12</f>
        <v>85.190464542823634</v>
      </c>
      <c r="AK130" s="134">
        <f>AJ130-T_i!S$12</f>
        <v>2.5314451062120327</v>
      </c>
      <c r="AL130" s="134">
        <f>T_i!T$12-AJ130</f>
        <v>2.2181952638016753</v>
      </c>
      <c r="AM130" s="134">
        <f>T_i!R$13</f>
        <v>9.7454202042483633</v>
      </c>
      <c r="AN130" s="134">
        <f>AM130-T_i!S$13</f>
        <v>1.8806110731229166</v>
      </c>
      <c r="AO130" s="134">
        <f>T_i!T$13-AM130</f>
        <v>2.2716455304048715</v>
      </c>
      <c r="AP130" s="134">
        <f>T_i!R$14</f>
        <v>3.4843957034555508</v>
      </c>
      <c r="AQ130" s="134">
        <f>AP130-T_i!S$14</f>
        <v>0.95935272894872581</v>
      </c>
      <c r="AR130" s="134">
        <f>T_i!T$14-AP130</f>
        <v>1.3059319504492244</v>
      </c>
      <c r="AS130" s="134">
        <f>T_i!R$15</f>
        <v>6.9384708199463825</v>
      </c>
      <c r="AT130" s="134">
        <f>AS130-T_i!S$15</f>
        <v>1.493483521297132</v>
      </c>
      <c r="AU130" s="134">
        <f>T_i!T$15-AS130</f>
        <v>1.864985774043638</v>
      </c>
      <c r="AV130" s="134">
        <f>T_i!R$16</f>
        <v>76.591950655101243</v>
      </c>
      <c r="AW130" s="134">
        <f>AV130-T_i!S$16</f>
        <v>3.3435300014129865</v>
      </c>
      <c r="AX130" s="134">
        <f>T_i!T$16-AV130</f>
        <v>3.0418320930002949</v>
      </c>
      <c r="AY130" s="134">
        <f>T_i!R$17</f>
        <v>51.965900636859217</v>
      </c>
      <c r="AZ130" s="134">
        <f>AY130-T_i!S$17</f>
        <v>3.279045963494454</v>
      </c>
      <c r="BA130" s="134">
        <f>T_i!T$17-AY130</f>
        <v>3.2621966932541184</v>
      </c>
      <c r="BB130" s="134">
        <f>T_i!R$18</f>
        <v>16.075852387625581</v>
      </c>
      <c r="BC130" s="134">
        <f>BB130-T_i!S$18</f>
        <v>1.9236246479115096</v>
      </c>
      <c r="BD130" s="134">
        <f>T_i!T$18-BB130</f>
        <v>2.1296425916904553</v>
      </c>
      <c r="BE130" s="134">
        <f>T_i!R$19</f>
        <v>38.536222391947319</v>
      </c>
      <c r="BF130" s="134">
        <f>BE130-T_i!S$19</f>
        <v>2.9006642590632339</v>
      </c>
      <c r="BG130" s="134">
        <f>T_i!T$19-BE130</f>
        <v>2.9844621123824382</v>
      </c>
      <c r="BH130" s="134">
        <f>T_i!R$20</f>
        <v>1.1810274127971243</v>
      </c>
      <c r="BI130" s="134">
        <f>BH130-T_i!S$20</f>
        <v>0.3904606062471645</v>
      </c>
      <c r="BJ130" s="134">
        <f>T_i!T$20-BH130</f>
        <v>0.57988597926744956</v>
      </c>
      <c r="BK130" s="134">
        <f>T_i!R$21</f>
        <v>21.469320895674304</v>
      </c>
      <c r="BL130" s="134">
        <f>BK130-T_i!S$21</f>
        <v>2.4709502138334507</v>
      </c>
      <c r="BM130" s="134">
        <f>T_i!T$21-BK130</f>
        <v>2.6964469837322298</v>
      </c>
      <c r="BN130" s="134">
        <f>T_i!R$22</f>
        <v>20.689661430699186</v>
      </c>
      <c r="BO130" s="134">
        <f>BN130-T_i!S$22</f>
        <v>2.3421407872882263</v>
      </c>
      <c r="BP130" s="134">
        <f>T_i!T$22-BN130</f>
        <v>2.5560072689117028</v>
      </c>
      <c r="BQ130" s="134">
        <f>T_i!R$23</f>
        <v>0.7401521164986592</v>
      </c>
      <c r="BR130" s="134">
        <f>BQ130-T_i!S$23</f>
        <v>0.23323949827363644</v>
      </c>
      <c r="BS130" s="134">
        <f>T_i!T$23-BQ130</f>
        <v>0.33939268902287278</v>
      </c>
      <c r="BT130" s="134">
        <f>T_i!R$24</f>
        <v>0.27633709587011923</v>
      </c>
      <c r="BU130" s="134">
        <f>BT130-T_i!S$24</f>
        <v>0.14320173925332716</v>
      </c>
      <c r="BV130" s="134">
        <f>T_i!T$24-BT130</f>
        <v>0.29634770370588215</v>
      </c>
      <c r="BW130" s="134" t="str">
        <f>T_i!R$25</f>
        <v>0</v>
      </c>
      <c r="BX130" s="134" t="e">
        <f>BW130-T_i!S$25</f>
        <v>#VALUE!</v>
      </c>
      <c r="BY130" s="134" t="e">
        <f>T_i!T$25-BW130</f>
        <v>#VALUE!</v>
      </c>
      <c r="BZ130" s="134">
        <f>T_i!R$26</f>
        <v>28.375913641753449</v>
      </c>
      <c r="CA130" s="134">
        <f>BZ130-T_i!S$26</f>
        <v>6.4163900945603487</v>
      </c>
      <c r="CB130" s="134">
        <f>T_i!T$26-BZ130</f>
        <v>7.4309938770316677</v>
      </c>
      <c r="CC130" s="134">
        <f>T_i!R$27</f>
        <v>28.447490896374312</v>
      </c>
      <c r="CD130" s="134">
        <f>CC130-T_i!S$27</f>
        <v>6.4172297625178238</v>
      </c>
      <c r="CE130" s="134">
        <f>T_i!T$27-CC130</f>
        <v>7.4264551041944955</v>
      </c>
      <c r="CF130" s="134" t="str">
        <f>T_i!R$28</f>
        <v>0</v>
      </c>
      <c r="CG130" s="134" t="e">
        <f>CF130-T_i!S$28</f>
        <v>#VALUE!</v>
      </c>
      <c r="CH130" s="134" t="e">
        <f>T_i!T$28-CF130</f>
        <v>#VALUE!</v>
      </c>
      <c r="CI130" s="134">
        <f>T_i!R$29</f>
        <v>4.3790261262116008</v>
      </c>
      <c r="CJ130" s="134">
        <f>CI130-T_i!S$29</f>
        <v>1.1771928067225264</v>
      </c>
      <c r="CK130" s="134">
        <f>T_i!T$29-CI130</f>
        <v>1.5833427365667472</v>
      </c>
      <c r="CL130" s="134">
        <f>T_i!R$30</f>
        <v>25.209571088007941</v>
      </c>
      <c r="CM130" s="134">
        <f>CL130-T_i!S$30</f>
        <v>5.2676281096123176</v>
      </c>
      <c r="CN130" s="134">
        <f>T_i!T$30-CL130</f>
        <v>6.1146378456408037</v>
      </c>
      <c r="CO130" s="134">
        <f>T_i!R$31</f>
        <v>9.0178441747791105</v>
      </c>
      <c r="CP130" s="134">
        <f>CO130-T_i!S$31</f>
        <v>2.4395587503670031</v>
      </c>
      <c r="CQ130" s="134">
        <f>T_i!T$31-CO130</f>
        <v>3.2257012374768461</v>
      </c>
      <c r="CR130" s="134">
        <f>T_i!R$32</f>
        <v>0.13590296472110203</v>
      </c>
      <c r="CS130" s="134">
        <f>CR130-T_i!S$32</f>
        <v>7.2949549766229957E-2</v>
      </c>
      <c r="CT130" s="134">
        <f>T_i!T$32-CR130</f>
        <v>0.15723452899076595</v>
      </c>
      <c r="CX130" s="168"/>
      <c r="CY130" s="168"/>
      <c r="CZ130" s="168"/>
      <c r="DA130" s="168"/>
      <c r="DB130" s="168"/>
      <c r="DC130" s="168"/>
    </row>
    <row r="131" spans="2:107" x14ac:dyDescent="0.25">
      <c r="B131" s="174"/>
      <c r="C131" s="174"/>
      <c r="D131" s="174"/>
      <c r="E131" s="174"/>
      <c r="F131" s="174"/>
      <c r="G131" s="174"/>
      <c r="I131" s="151"/>
      <c r="J131" s="130"/>
      <c r="K131" s="77" t="str">
        <f>T_i!V$2</f>
        <v>Informal TOTAL</v>
      </c>
      <c r="L131" s="152">
        <f>T_i!V$4</f>
        <v>100</v>
      </c>
      <c r="M131" s="152">
        <f>L131-T_i!W$4</f>
        <v>0</v>
      </c>
      <c r="N131" s="152">
        <f>T_i!X$4-L131</f>
        <v>0</v>
      </c>
      <c r="O131" s="152">
        <f>T_i!V$5</f>
        <v>85.720301280685234</v>
      </c>
      <c r="P131" s="134">
        <f>O131-T_i!W$5</f>
        <v>13.426933150356504</v>
      </c>
      <c r="Q131" s="134">
        <f>T_i!X$5-O131</f>
        <v>7.5278070397981622</v>
      </c>
      <c r="R131" s="134">
        <f>T_i!V$6</f>
        <v>84.298233780415913</v>
      </c>
      <c r="S131" s="134">
        <f>R131-T_i!W$6</f>
        <v>11.527008764848233</v>
      </c>
      <c r="T131" s="134">
        <f>T_i!X$6-R131</f>
        <v>7.2161925612858795</v>
      </c>
      <c r="U131" s="134">
        <f>T_i!V$7</f>
        <v>1.1467911288645039</v>
      </c>
      <c r="V131" s="134">
        <f>U131-T_i!W$7</f>
        <v>0.83682167715604316</v>
      </c>
      <c r="W131" s="134">
        <f>T_i!X$7-U131</f>
        <v>3.0019630462816527</v>
      </c>
      <c r="X131" s="134">
        <f>T_i!V$8</f>
        <v>1.4819311036740919</v>
      </c>
      <c r="Y131" s="134">
        <f>X131-T_i!W$8</f>
        <v>1.2086620443435789</v>
      </c>
      <c r="Z131" s="134">
        <f>T_i!X$8-X131</f>
        <v>6.1456637782600616</v>
      </c>
      <c r="AA131" s="134">
        <f>T_i!V$9</f>
        <v>5.3879672793123277</v>
      </c>
      <c r="AB131" s="134">
        <f>AA131-T_i!W$9</f>
        <v>3.4010438866254451</v>
      </c>
      <c r="AC131" s="134">
        <f>T_i!X$9-AA131</f>
        <v>8.4034953890910753</v>
      </c>
      <c r="AD131" s="134" t="str">
        <f>T_i!V$10</f>
        <v>0</v>
      </c>
      <c r="AE131" s="134" t="e">
        <f>AD131-T_i!W$10</f>
        <v>#VALUE!</v>
      </c>
      <c r="AF131" s="134" t="e">
        <f>T_i!X$10-AD131</f>
        <v>#VALUE!</v>
      </c>
      <c r="AG131" s="134" t="str">
        <f>T_i!V$11</f>
        <v>0</v>
      </c>
      <c r="AH131" s="134" t="e">
        <f>AG131-T_i!W$11</f>
        <v>#VALUE!</v>
      </c>
      <c r="AI131" s="134" t="e">
        <f>T_i!X$11-AG131</f>
        <v>#VALUE!</v>
      </c>
      <c r="AJ131" s="134">
        <f>T_i!V$12</f>
        <v>74.342897145855474</v>
      </c>
      <c r="AK131" s="134">
        <f>AJ131-T_i!W$12</f>
        <v>12.758624550680189</v>
      </c>
      <c r="AL131" s="134">
        <f>T_i!X$12-AJ131</f>
        <v>9.6243859715464026</v>
      </c>
      <c r="AM131" s="134">
        <f>T_i!V$13</f>
        <v>10.879260223303673</v>
      </c>
      <c r="AN131" s="134">
        <f>AM131-T_i!W$13</f>
        <v>3.3685927224665164</v>
      </c>
      <c r="AO131" s="134">
        <f>T_i!X$13-AM131</f>
        <v>4.626147408433896</v>
      </c>
      <c r="AP131" s="134">
        <f>T_i!V$14</f>
        <v>2.7130073956257705</v>
      </c>
      <c r="AQ131" s="134">
        <f>AP131-T_i!W$14</f>
        <v>1.8767251175605268</v>
      </c>
      <c r="AR131" s="134">
        <f>T_i!X$14-AP131</f>
        <v>5.729762460504829</v>
      </c>
      <c r="AS131" s="134">
        <f>T_i!V$15</f>
        <v>8.4545871508297061</v>
      </c>
      <c r="AT131" s="134">
        <f>AS131-T_i!W$15</f>
        <v>3.6819457890856579</v>
      </c>
      <c r="AU131" s="134">
        <f>T_i!X$15-AS131</f>
        <v>6.0886478347473805</v>
      </c>
      <c r="AV131" s="134">
        <f>T_i!V$16</f>
        <v>61.747240333706998</v>
      </c>
      <c r="AW131" s="134">
        <f>AV131-T_i!W$16</f>
        <v>7.4141631543278805</v>
      </c>
      <c r="AX131" s="134">
        <f>T_i!X$16-AV131</f>
        <v>6.9049406219541112</v>
      </c>
      <c r="AY131" s="134">
        <f>T_i!V$17</f>
        <v>52.396679746870213</v>
      </c>
      <c r="AZ131" s="134">
        <f>AY131-T_i!W$17</f>
        <v>15.014878498015129</v>
      </c>
      <c r="BA131" s="134">
        <f>T_i!X$17-AY131</f>
        <v>14.593775369251041</v>
      </c>
      <c r="BB131" s="134">
        <f>T_i!V$18</f>
        <v>6.3619807593565474</v>
      </c>
      <c r="BC131" s="134">
        <f>BB131-T_i!W$18</f>
        <v>3.9954627973330989</v>
      </c>
      <c r="BD131" s="134">
        <f>T_i!X$18-BB131</f>
        <v>9.6358079934440077</v>
      </c>
      <c r="BE131" s="134">
        <f>T_i!V$19</f>
        <v>41.361443375485813</v>
      </c>
      <c r="BF131" s="134">
        <f>BE131-T_i!W$19</f>
        <v>8.1506203480238852</v>
      </c>
      <c r="BG131" s="134">
        <f>T_i!X$19-BE131</f>
        <v>8.6530215530152077</v>
      </c>
      <c r="BH131" s="134" t="str">
        <f>T_i!V$20</f>
        <v>0</v>
      </c>
      <c r="BI131" s="134" t="e">
        <f>BH131-T_i!W$20</f>
        <v>#VALUE!</v>
      </c>
      <c r="BJ131" s="134" t="e">
        <f>T_i!X$20-BH131</f>
        <v>#VALUE!</v>
      </c>
      <c r="BK131" s="134">
        <f>T_i!V$21</f>
        <v>11.511514187654333</v>
      </c>
      <c r="BL131" s="134">
        <f>BK131-T_i!W$21</f>
        <v>7.6583722737044599</v>
      </c>
      <c r="BM131" s="134">
        <f>T_i!X$21-BK131</f>
        <v>18.179368867065421</v>
      </c>
      <c r="BN131" s="134">
        <f>T_i!V$22</f>
        <v>30.102899458113935</v>
      </c>
      <c r="BO131" s="134">
        <f>BN131-T_i!W$22</f>
        <v>7.766869872838285</v>
      </c>
      <c r="BP131" s="134">
        <f>T_i!X$22-BN131</f>
        <v>9.1042053836172947</v>
      </c>
      <c r="BQ131" s="134">
        <f>T_i!V$23</f>
        <v>6.4279090749239822</v>
      </c>
      <c r="BR131" s="134">
        <f>BQ131-T_i!W$23</f>
        <v>3.6746910052714101</v>
      </c>
      <c r="BS131" s="134">
        <f>T_i!X$23-BQ131</f>
        <v>7.8587260612737913</v>
      </c>
      <c r="BT131" s="134" t="str">
        <f>T_i!V$24</f>
        <v>0</v>
      </c>
      <c r="BU131" s="134" t="e">
        <f>BT131-T_i!W$24</f>
        <v>#VALUE!</v>
      </c>
      <c r="BV131" s="134" t="e">
        <f>T_i!X$24-BT131</f>
        <v>#VALUE!</v>
      </c>
      <c r="BW131" s="134" t="str">
        <f>T_i!V$25</f>
        <v>0</v>
      </c>
      <c r="BX131" s="134" t="e">
        <f>BW131-T_i!W$25</f>
        <v>#VALUE!</v>
      </c>
      <c r="BY131" s="134" t="e">
        <f>T_i!X$25-BW131</f>
        <v>#VALUE!</v>
      </c>
      <c r="BZ131" s="134">
        <f>T_i!V$26</f>
        <v>8.922706723460438</v>
      </c>
      <c r="CA131" s="134">
        <f>BZ131-T_i!W$26</f>
        <v>6.0344264075819201</v>
      </c>
      <c r="CB131" s="134">
        <f>T_i!X$26-BZ131</f>
        <v>15.47462937935842</v>
      </c>
      <c r="CC131" s="134">
        <f>T_i!V$27</f>
        <v>8.922706723460438</v>
      </c>
      <c r="CD131" s="134">
        <f>CC131-T_i!W$27</f>
        <v>6.0344264075819201</v>
      </c>
      <c r="CE131" s="134">
        <f>T_i!X$27-CC131</f>
        <v>15.47462937935842</v>
      </c>
      <c r="CF131" s="134" t="str">
        <f>T_i!V$28</f>
        <v>0</v>
      </c>
      <c r="CG131" s="134" t="e">
        <f>CF131-T_i!W$28</f>
        <v>#VALUE!</v>
      </c>
      <c r="CH131" s="134" t="e">
        <f>T_i!X$28-CF131</f>
        <v>#VALUE!</v>
      </c>
      <c r="CI131" s="134">
        <f>T_i!V$29</f>
        <v>2.1592893238244799</v>
      </c>
      <c r="CJ131" s="134">
        <f>CI131-T_i!W$29</f>
        <v>1.5837969485634709</v>
      </c>
      <c r="CK131" s="134">
        <f>T_i!X$29-CI131</f>
        <v>5.6022588546849263</v>
      </c>
      <c r="CL131" s="134">
        <f>T_i!V$30</f>
        <v>6.922002410477937</v>
      </c>
      <c r="CM131" s="134">
        <f>CL131-T_i!W$30</f>
        <v>4.7465492767676558</v>
      </c>
      <c r="CN131" s="134">
        <f>T_i!X$30-CL131</f>
        <v>12.994408243960244</v>
      </c>
      <c r="CO131" s="134">
        <f>T_i!V$31</f>
        <v>3.1602720707262222</v>
      </c>
      <c r="CP131" s="134">
        <f>CO131-T_i!W$31</f>
        <v>2.1378634588229684</v>
      </c>
      <c r="CQ131" s="134">
        <f>T_i!X$31-CO131</f>
        <v>6.1860284037223963</v>
      </c>
      <c r="CR131" s="134" t="str">
        <f>T_i!V$32</f>
        <v>0</v>
      </c>
      <c r="CS131" s="134" t="e">
        <f>CR131-T_i!W$32</f>
        <v>#VALUE!</v>
      </c>
      <c r="CT131" s="134" t="e">
        <f>T_i!X$32-CR131</f>
        <v>#VALUE!</v>
      </c>
      <c r="CX131" s="168"/>
      <c r="CY131" s="168"/>
      <c r="CZ131" s="168"/>
      <c r="DA131" s="168"/>
      <c r="DB131" s="168"/>
      <c r="DC131" s="168"/>
    </row>
    <row r="132" spans="2:107" x14ac:dyDescent="0.25">
      <c r="B132" s="174"/>
      <c r="C132" s="174"/>
      <c r="D132" s="174"/>
      <c r="E132" s="174"/>
      <c r="F132" s="174"/>
      <c r="G132" s="174"/>
      <c r="I132" s="151"/>
      <c r="J132" s="130"/>
      <c r="K132" s="77" t="str">
        <f>T_i!Z$2</f>
        <v>Retail TOTAL</v>
      </c>
      <c r="L132" s="152">
        <f>T_i!Z$4</f>
        <v>100</v>
      </c>
      <c r="M132" s="152">
        <f>L132-T_i!AA$4</f>
        <v>0</v>
      </c>
      <c r="N132" s="152">
        <f>T_i!AB$4-L132</f>
        <v>0</v>
      </c>
      <c r="O132" s="152">
        <f>T_i!Z$5</f>
        <v>90.917808152202596</v>
      </c>
      <c r="P132" s="134">
        <f>O132-T_i!AA$5</f>
        <v>2.0368578863264446</v>
      </c>
      <c r="Q132" s="134">
        <f>T_i!AB$5-O132</f>
        <v>1.6947460579311127</v>
      </c>
      <c r="R132" s="134">
        <f>T_i!Z$6</f>
        <v>89.05442616979019</v>
      </c>
      <c r="S132" s="134">
        <f>R132-T_i!AA$6</f>
        <v>2.1939013530617046</v>
      </c>
      <c r="T132" s="134">
        <f>T_i!AB$6-R132</f>
        <v>1.8658768508961288</v>
      </c>
      <c r="U132" s="134">
        <f>T_i!Z$7</f>
        <v>7.2224557811563024</v>
      </c>
      <c r="V132" s="134">
        <f>U132-T_i!AA$7</f>
        <v>1.3784313206845376</v>
      </c>
      <c r="W132" s="134">
        <f>T_i!AB$7-U132</f>
        <v>1.6728457656814264</v>
      </c>
      <c r="X132" s="134">
        <f>T_i!Z$8</f>
        <v>3.2105951946162365</v>
      </c>
      <c r="Y132" s="134">
        <f>X132-T_i!AA$8</f>
        <v>1.112072176867648</v>
      </c>
      <c r="Z132" s="134">
        <f>T_i!AB$8-X132</f>
        <v>1.6720026085924209</v>
      </c>
      <c r="AA132" s="134">
        <f>T_i!Z$9</f>
        <v>17.968881508763122</v>
      </c>
      <c r="AB132" s="134">
        <f>AA132-T_i!AA$9</f>
        <v>2.2754725632162245</v>
      </c>
      <c r="AC132" s="134">
        <f>T_i!AB$9-AA132</f>
        <v>2.5252022628348172</v>
      </c>
      <c r="AD132" s="134">
        <f>T_i!Z$10</f>
        <v>0.94150990540832757</v>
      </c>
      <c r="AE132" s="134">
        <f>AD132-T_i!AA$10</f>
        <v>0.40729905227140384</v>
      </c>
      <c r="AF132" s="134">
        <f>T_i!AB$10-AD132</f>
        <v>0.71267213562657239</v>
      </c>
      <c r="AG132" s="134">
        <f>T_i!Z$11</f>
        <v>4.0149621569864832E-2</v>
      </c>
      <c r="AH132" s="134">
        <f>AG132-T_i!AA$11</f>
        <v>3.4049027859348109E-2</v>
      </c>
      <c r="AI132" s="134">
        <f>T_i!AB$11-AG132</f>
        <v>0.22358444060433674</v>
      </c>
      <c r="AJ132" s="134">
        <f>T_i!Z$12</f>
        <v>84.656332658708862</v>
      </c>
      <c r="AK132" s="134">
        <f>AJ132-T_i!AA$12</f>
        <v>2.308080583841928</v>
      </c>
      <c r="AL132" s="134">
        <f>T_i!AB$12-AJ132</f>
        <v>2.0549855029132544</v>
      </c>
      <c r="AM132" s="134">
        <f>T_i!Z$13</f>
        <v>11.318796338241651</v>
      </c>
      <c r="AN132" s="134">
        <f>AM132-T_i!AA$13</f>
        <v>1.8600716863846589</v>
      </c>
      <c r="AO132" s="134">
        <f>T_i!AB$13-AM132</f>
        <v>2.1713573636723833</v>
      </c>
      <c r="AP132" s="134">
        <f>T_i!Z$14</f>
        <v>3.159801350454007</v>
      </c>
      <c r="AQ132" s="134">
        <f>AP132-T_i!AA$14</f>
        <v>0.7907602498311439</v>
      </c>
      <c r="AR132" s="134">
        <f>T_i!AB$14-AP132</f>
        <v>1.043344167051476</v>
      </c>
      <c r="AS132" s="134">
        <f>T_i!Z$15</f>
        <v>8.7011412253614271</v>
      </c>
      <c r="AT132" s="134">
        <f>AS132-T_i!AA$15</f>
        <v>1.5991581542255533</v>
      </c>
      <c r="AU132" s="134">
        <f>T_i!AB$15-AS132</f>
        <v>1.9180803037448193</v>
      </c>
      <c r="AV132" s="134">
        <f>T_i!Z$16</f>
        <v>76.694709461562084</v>
      </c>
      <c r="AW132" s="134">
        <f>AV132-T_i!AA$16</f>
        <v>2.881798049716437</v>
      </c>
      <c r="AX132" s="134">
        <f>T_i!AB$16-AV132</f>
        <v>2.6533955727781375</v>
      </c>
      <c r="AY132" s="134">
        <f>T_i!Z$17</f>
        <v>54.281861143989055</v>
      </c>
      <c r="AZ132" s="134">
        <f>AY132-T_i!AA$17</f>
        <v>3.0152598129769999</v>
      </c>
      <c r="BA132" s="134">
        <f>T_i!AB$17-AY132</f>
        <v>2.9842089785613979</v>
      </c>
      <c r="BB132" s="134">
        <f>T_i!Z$18</f>
        <v>21.592503298480015</v>
      </c>
      <c r="BC132" s="134">
        <f>BB132-T_i!AA$18</f>
        <v>2.8073718561528693</v>
      </c>
      <c r="BD132" s="134">
        <f>T_i!AB$18-BB132</f>
        <v>3.0993667737444639</v>
      </c>
      <c r="BE132" s="134">
        <f>T_i!Z$19</f>
        <v>35.839493371150752</v>
      </c>
      <c r="BF132" s="134">
        <f>BE132-T_i!AA$19</f>
        <v>2.7876731219651418</v>
      </c>
      <c r="BG132" s="134">
        <f>T_i!AB$19-BE132</f>
        <v>2.8867872978674498</v>
      </c>
      <c r="BH132" s="134">
        <f>T_i!Z$20</f>
        <v>1.5845321181384315</v>
      </c>
      <c r="BI132" s="134">
        <f>BH132-T_i!AA$20</f>
        <v>0.55065338603551583</v>
      </c>
      <c r="BJ132" s="134">
        <f>T_i!AB$20-BH132</f>
        <v>0.83676104956979969</v>
      </c>
      <c r="BK132" s="134">
        <f>T_i!Z$21</f>
        <v>18.413830005088723</v>
      </c>
      <c r="BL132" s="134">
        <f>BK132-T_i!AA$21</f>
        <v>2.2445980298122592</v>
      </c>
      <c r="BM132" s="134">
        <f>T_i!AB$21-BK132</f>
        <v>2.4785356311962552</v>
      </c>
      <c r="BN132" s="134">
        <f>T_i!Z$22</f>
        <v>20.47748730141204</v>
      </c>
      <c r="BO132" s="134">
        <f>BN132-T_i!AA$22</f>
        <v>2.4315976741842391</v>
      </c>
      <c r="BP132" s="134">
        <f>T_i!AB$22-BN132</f>
        <v>2.6667151448119597</v>
      </c>
      <c r="BQ132" s="134">
        <f>T_i!Z$23</f>
        <v>0.97352234364874068</v>
      </c>
      <c r="BR132" s="134">
        <f>BQ132-T_i!AA$23</f>
        <v>0.41682056917503174</v>
      </c>
      <c r="BS132" s="134">
        <f>T_i!AB$23-BQ132</f>
        <v>0.72358147867501577</v>
      </c>
      <c r="BT132" s="134">
        <f>T_i!Z$24</f>
        <v>0.32009608610214657</v>
      </c>
      <c r="BU132" s="134">
        <f>BT132-T_i!AA$24</f>
        <v>0.16252685199673622</v>
      </c>
      <c r="BV132" s="134">
        <f>T_i!AB$24-BT132</f>
        <v>0.32907730924360146</v>
      </c>
      <c r="BW132" s="134" t="str">
        <f>T_i!Z$25</f>
        <v>0</v>
      </c>
      <c r="BX132" s="134" t="e">
        <f>BW132-T_i!AA$25</f>
        <v>#VALUE!</v>
      </c>
      <c r="BY132" s="134" t="e">
        <f>T_i!AB$25-BW132</f>
        <v>#VALUE!</v>
      </c>
      <c r="BZ132" s="134">
        <f>T_i!Z$26</f>
        <v>25.88782181262793</v>
      </c>
      <c r="CA132" s="134">
        <f>BZ132-T_i!AA$26</f>
        <v>5.5870135261482154</v>
      </c>
      <c r="CB132" s="134">
        <f>T_i!AB$26-BZ132</f>
        <v>6.4997801268176367</v>
      </c>
      <c r="CC132" s="134">
        <f>T_i!Z$27</f>
        <v>26.049224193532815</v>
      </c>
      <c r="CD132" s="134">
        <f>CC132-T_i!AA$27</f>
        <v>5.5983756899504193</v>
      </c>
      <c r="CE132" s="134">
        <f>T_i!AB$27-CC132</f>
        <v>6.5037736475005588</v>
      </c>
      <c r="CF132" s="134" t="str">
        <f>T_i!Z$28</f>
        <v>0</v>
      </c>
      <c r="CG132" s="134" t="e">
        <f>CF132-T_i!AA$28</f>
        <v>#VALUE!</v>
      </c>
      <c r="CH132" s="134" t="e">
        <f>T_i!AB$28-CF132</f>
        <v>#VALUE!</v>
      </c>
      <c r="CI132" s="134">
        <f>T_i!Z$29</f>
        <v>4.6257861765807418</v>
      </c>
      <c r="CJ132" s="134">
        <f>CI132-T_i!AA$29</f>
        <v>1.2083496344888438</v>
      </c>
      <c r="CK132" s="134">
        <f>T_i!AB$29-CI132</f>
        <v>1.608025752732587</v>
      </c>
      <c r="CL132" s="134">
        <f>T_i!Z$30</f>
        <v>21.692475715186703</v>
      </c>
      <c r="CM132" s="134">
        <f>CL132-T_i!AA$30</f>
        <v>4.3264337822075554</v>
      </c>
      <c r="CN132" s="134">
        <f>T_i!AB$30-CL132</f>
        <v>5.0553950048887195</v>
      </c>
      <c r="CO132" s="134">
        <f>T_i!Z$31</f>
        <v>9.2915344657646397</v>
      </c>
      <c r="CP132" s="134">
        <f>CO132-T_i!AA$31</f>
        <v>2.4125485270196494</v>
      </c>
      <c r="CQ132" s="134">
        <f>T_i!AB$31-CO132</f>
        <v>3.1456540287756578</v>
      </c>
      <c r="CR132" s="134">
        <f>T_i!Z$32</f>
        <v>0.26523663360588495</v>
      </c>
      <c r="CS132" s="134">
        <f>CR132-T_i!AA$32</f>
        <v>0.11351607530704544</v>
      </c>
      <c r="CT132" s="134">
        <f>T_i!AB$32-CR132</f>
        <v>0.19805379152385816</v>
      </c>
      <c r="CX132" s="168"/>
      <c r="CY132" s="168"/>
      <c r="CZ132" s="168"/>
      <c r="DA132" s="168"/>
      <c r="DB132" s="168"/>
      <c r="DC132" s="168"/>
    </row>
    <row r="133" spans="2:107" x14ac:dyDescent="0.25">
      <c r="B133" s="174"/>
      <c r="C133" s="174"/>
      <c r="D133" s="174"/>
      <c r="E133" s="174"/>
      <c r="F133" s="174"/>
      <c r="G133" s="174"/>
      <c r="I133" s="151"/>
      <c r="J133" s="130"/>
      <c r="K133" s="77" t="str">
        <f>T_i!AD$2</f>
        <v>Wholesale</v>
      </c>
      <c r="L133" s="152">
        <f>T_i!AD$4</f>
        <v>100</v>
      </c>
      <c r="M133" s="152">
        <f>L133-T_i!AE$4</f>
        <v>0</v>
      </c>
      <c r="N133" s="152">
        <f>T_i!AF$4-L133</f>
        <v>0</v>
      </c>
      <c r="O133" s="152">
        <f>T_i!AD$5</f>
        <v>100</v>
      </c>
      <c r="P133" s="134">
        <f>O133-T_i!AE$5</f>
        <v>0</v>
      </c>
      <c r="Q133" s="134">
        <f>T_i!AF$5-O133</f>
        <v>0</v>
      </c>
      <c r="R133" s="134">
        <f>T_i!AD$6</f>
        <v>100</v>
      </c>
      <c r="S133" s="134">
        <f>R133-T_i!AE$6</f>
        <v>0</v>
      </c>
      <c r="T133" s="134">
        <f>T_i!AF$6-R133</f>
        <v>0</v>
      </c>
      <c r="U133" s="134">
        <f>T_i!AD$7</f>
        <v>4.8022375212623443</v>
      </c>
      <c r="V133" s="134">
        <f>U133-T_i!AE$7</f>
        <v>2.5236155778052303</v>
      </c>
      <c r="W133" s="134">
        <f>T_i!AF$7-U133</f>
        <v>5.037147687631534</v>
      </c>
      <c r="X133" s="134" t="str">
        <f>T_i!AD$8</f>
        <v>0</v>
      </c>
      <c r="Y133" s="134" t="e">
        <f>X133-T_i!AE$8</f>
        <v>#VALUE!</v>
      </c>
      <c r="Z133" s="134" t="e">
        <f>T_i!AF$8-X133</f>
        <v>#VALUE!</v>
      </c>
      <c r="AA133" s="134">
        <f>T_i!AD$9</f>
        <v>33.151405973998486</v>
      </c>
      <c r="AB133" s="134">
        <f>AA133-T_i!AE$9</f>
        <v>14.022949293879559</v>
      </c>
      <c r="AC133" s="134">
        <f>T_i!AF$9-AA133</f>
        <v>17.823335999550189</v>
      </c>
      <c r="AD133" s="134" t="str">
        <f>T_i!AD$10</f>
        <v>0</v>
      </c>
      <c r="AE133" s="134" t="e">
        <f>AD133-T_i!AE$10</f>
        <v>#VALUE!</v>
      </c>
      <c r="AF133" s="134" t="e">
        <f>T_i!AF$10-AD133</f>
        <v>#VALUE!</v>
      </c>
      <c r="AG133" s="134" t="str">
        <f>T_i!AD$11</f>
        <v>0</v>
      </c>
      <c r="AH133" s="134" t="e">
        <f>AG133-T_i!AE$11</f>
        <v>#VALUE!</v>
      </c>
      <c r="AI133" s="134" t="e">
        <f>T_i!AF$11-AG133</f>
        <v>#VALUE!</v>
      </c>
      <c r="AJ133" s="134">
        <f>T_i!AD$12</f>
        <v>95.675195603128344</v>
      </c>
      <c r="AK133" s="134">
        <f>AJ133-T_i!AE$12</f>
        <v>4.1339097923651309</v>
      </c>
      <c r="AL133" s="134">
        <f>T_i!AF$12-AJ133</f>
        <v>2.1613488071118638</v>
      </c>
      <c r="AM133" s="134">
        <f>T_i!AD$13</f>
        <v>11.967627876141238</v>
      </c>
      <c r="AN133" s="134">
        <f>AM133-T_i!AE$13</f>
        <v>7.7657199740089107</v>
      </c>
      <c r="AO133" s="134">
        <f>T_i!AF$13-AM133</f>
        <v>17.676660770134212</v>
      </c>
      <c r="AP133" s="134">
        <f>T_i!AD$14</f>
        <v>3.5398339932675444</v>
      </c>
      <c r="AQ133" s="134">
        <f>AP133-T_i!AE$14</f>
        <v>2.5355467760015236</v>
      </c>
      <c r="AR133" s="134">
        <f>T_i!AF$14-AP133</f>
        <v>8.1792832751851847</v>
      </c>
      <c r="AS133" s="134">
        <f>T_i!AD$15</f>
        <v>8.4277938828736936</v>
      </c>
      <c r="AT133" s="134">
        <f>AS133-T_i!AE$15</f>
        <v>6.1829072608772657</v>
      </c>
      <c r="AU133" s="134">
        <f>T_i!AF$15-AS133</f>
        <v>18.517989621926663</v>
      </c>
      <c r="AV133" s="134">
        <f>T_i!AD$16</f>
        <v>95.675195603128344</v>
      </c>
      <c r="AW133" s="134">
        <f>AV133-T_i!AE$16</f>
        <v>4.1339097923651309</v>
      </c>
      <c r="AX133" s="134">
        <f>T_i!AF$16-AV133</f>
        <v>2.1613488071118638</v>
      </c>
      <c r="AY133" s="134">
        <f>T_i!AD$17</f>
        <v>71.233075751469499</v>
      </c>
      <c r="AZ133" s="134">
        <f>AY133-T_i!AE$17</f>
        <v>15.37346290812026</v>
      </c>
      <c r="BA133" s="134">
        <f>T_i!AF$17-AY133</f>
        <v>11.658969132631583</v>
      </c>
      <c r="BB133" s="134">
        <f>T_i!AD$18</f>
        <v>33.151405973998486</v>
      </c>
      <c r="BC133" s="134">
        <f>BB133-T_i!AE$18</f>
        <v>14.022949293879559</v>
      </c>
      <c r="BD133" s="134">
        <f>T_i!AF$18-BB133</f>
        <v>17.823335999550189</v>
      </c>
      <c r="BE133" s="134">
        <f>T_i!AD$19</f>
        <v>45.528221699112954</v>
      </c>
      <c r="BF133" s="134">
        <f>BE133-T_i!AE$19</f>
        <v>15.577972716048656</v>
      </c>
      <c r="BG133" s="134">
        <f>T_i!AF$19-BE133</f>
        <v>16.505208022731736</v>
      </c>
      <c r="BH133" s="134">
        <f>T_i!AD$20</f>
        <v>0.41005530829005576</v>
      </c>
      <c r="BI133" s="134">
        <f>BH133-T_i!AE$20</f>
        <v>0.32699515279867586</v>
      </c>
      <c r="BJ133" s="134">
        <f>T_i!AF$20-BH133</f>
        <v>1.588574799374562</v>
      </c>
      <c r="BK133" s="134">
        <f>T_i!AD$21</f>
        <v>28.340780217089627</v>
      </c>
      <c r="BL133" s="134">
        <f>BK133-T_i!AE$21</f>
        <v>9.7782618204787646</v>
      </c>
      <c r="BM133" s="134">
        <f>T_i!AF$21-BK133</f>
        <v>12.355172770271199</v>
      </c>
      <c r="BN133" s="134">
        <f>T_i!AD$22</f>
        <v>24.969022903202813</v>
      </c>
      <c r="BO133" s="134">
        <f>BN133-T_i!AE$22</f>
        <v>13.46535953074501</v>
      </c>
      <c r="BP133" s="134">
        <f>T_i!AF$22-BN133</f>
        <v>21.033662346613369</v>
      </c>
      <c r="BQ133" s="134" t="str">
        <f>T_i!AD$23</f>
        <v>0</v>
      </c>
      <c r="BR133" s="134" t="e">
        <f>BQ133-T_i!AE$23</f>
        <v>#VALUE!</v>
      </c>
      <c r="BS133" s="134" t="e">
        <f>T_i!AF$23-BQ133</f>
        <v>#VALUE!</v>
      </c>
      <c r="BT133" s="134" t="str">
        <f>T_i!AD$24</f>
        <v>0</v>
      </c>
      <c r="BU133" s="134" t="e">
        <f>BT133-T_i!AE$24</f>
        <v>#VALUE!</v>
      </c>
      <c r="BV133" s="134" t="e">
        <f>T_i!AF$24-BT133</f>
        <v>#VALUE!</v>
      </c>
      <c r="BW133" s="134" t="str">
        <f>T_i!AD$25</f>
        <v>0</v>
      </c>
      <c r="BX133" s="134" t="e">
        <f>BW133-T_i!AE$25</f>
        <v>#VALUE!</v>
      </c>
      <c r="BY133" s="134" t="e">
        <f>T_i!AF$25-BW133</f>
        <v>#VALUE!</v>
      </c>
      <c r="BZ133" s="134">
        <f>T_i!AD$26</f>
        <v>42.629423056856794</v>
      </c>
      <c r="CA133" s="134">
        <f>BZ133-T_i!AE$26</f>
        <v>21.72539246742021</v>
      </c>
      <c r="CB133" s="134">
        <f>T_i!AF$26-BZ133</f>
        <v>24.9989693258117</v>
      </c>
      <c r="CC133" s="134">
        <f>T_i!AD$27</f>
        <v>42.629423056856794</v>
      </c>
      <c r="CD133" s="134">
        <f>CC133-T_i!AE$27</f>
        <v>21.72539246742021</v>
      </c>
      <c r="CE133" s="134">
        <f>T_i!AF$27-CC133</f>
        <v>24.9989693258117</v>
      </c>
      <c r="CF133" s="134" t="str">
        <f>T_i!AD$28</f>
        <v>0</v>
      </c>
      <c r="CG133" s="134" t="e">
        <f>CF133-T_i!AE$28</f>
        <v>#VALUE!</v>
      </c>
      <c r="CH133" s="134" t="e">
        <f>T_i!AF$28-CF133</f>
        <v>#VALUE!</v>
      </c>
      <c r="CI133" s="134">
        <f>T_i!AD$29</f>
        <v>21.485817740618948</v>
      </c>
      <c r="CJ133" s="134">
        <f>CI133-T_i!AE$29</f>
        <v>13.963791504946688</v>
      </c>
      <c r="CK133" s="134">
        <f>T_i!AF$29-CI133</f>
        <v>26.449420973241033</v>
      </c>
      <c r="CL133" s="134">
        <f>T_i!AD$30</f>
        <v>26.385377715616308</v>
      </c>
      <c r="CM133" s="134">
        <f>CL133-T_i!AE$30</f>
        <v>13.88522915893026</v>
      </c>
      <c r="CN133" s="134">
        <f>T_i!AF$30-CL133</f>
        <v>20.962842143655735</v>
      </c>
      <c r="CO133" s="134">
        <f>T_i!AD$31</f>
        <v>19.160359075655411</v>
      </c>
      <c r="CP133" s="134">
        <f>CO133-T_i!AE$31</f>
        <v>10.787320461401524</v>
      </c>
      <c r="CQ133" s="134">
        <f>T_i!AF$31-CO133</f>
        <v>18.910559981648351</v>
      </c>
      <c r="CR133" s="134" t="str">
        <f>T_i!AD$32</f>
        <v>0</v>
      </c>
      <c r="CS133" s="134" t="e">
        <f>CR133-T_i!AE$32</f>
        <v>#VALUE!</v>
      </c>
      <c r="CT133" s="134" t="e">
        <f>T_i!AF$32-CR133</f>
        <v>#VALUE!</v>
      </c>
      <c r="CX133" s="168"/>
      <c r="CY133" s="168"/>
      <c r="CZ133" s="168"/>
      <c r="DA133" s="168"/>
      <c r="DB133" s="168"/>
      <c r="DC133" s="168"/>
    </row>
    <row r="134" spans="2:107" x14ac:dyDescent="0.25">
      <c r="B134" s="174"/>
      <c r="C134" s="174"/>
      <c r="D134" s="174"/>
      <c r="E134" s="174"/>
      <c r="F134" s="174"/>
      <c r="G134" s="174"/>
      <c r="I134" s="151"/>
      <c r="J134" s="130"/>
      <c r="K134" s="130"/>
      <c r="L134" s="152"/>
      <c r="M134" s="152"/>
      <c r="N134" s="152"/>
      <c r="O134" s="152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X134" s="168"/>
      <c r="CY134" s="168"/>
      <c r="CZ134" s="168"/>
      <c r="DA134" s="168"/>
      <c r="DB134" s="168"/>
      <c r="DC134" s="168"/>
    </row>
    <row r="135" spans="2:107" x14ac:dyDescent="0.25">
      <c r="B135" s="174"/>
      <c r="C135" s="174"/>
      <c r="D135" s="174"/>
      <c r="E135" s="174"/>
      <c r="F135" s="174"/>
      <c r="G135" s="174"/>
      <c r="I135" s="151"/>
      <c r="J135" s="130"/>
      <c r="K135" s="130"/>
      <c r="L135" s="152"/>
      <c r="M135" s="152"/>
      <c r="N135" s="152"/>
      <c r="O135" s="152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X135" s="168"/>
      <c r="CY135" s="168"/>
      <c r="CZ135" s="168"/>
      <c r="DA135" s="168"/>
      <c r="DB135" s="168"/>
      <c r="DC135" s="168"/>
    </row>
    <row r="136" spans="2:107" x14ac:dyDescent="0.25">
      <c r="B136" s="174"/>
      <c r="C136" s="174"/>
      <c r="D136" s="174"/>
      <c r="E136" s="174"/>
      <c r="F136" s="174"/>
      <c r="G136" s="174"/>
      <c r="I136" s="151"/>
      <c r="J136" s="130"/>
      <c r="K136" s="130"/>
      <c r="L136" s="152"/>
      <c r="M136" s="152"/>
      <c r="N136" s="152"/>
      <c r="O136" s="152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X136" s="168"/>
      <c r="CY136" s="168"/>
      <c r="CZ136" s="168"/>
      <c r="DA136" s="168"/>
      <c r="DB136" s="168"/>
      <c r="DC136" s="168"/>
    </row>
    <row r="137" spans="2:107" x14ac:dyDescent="0.25">
      <c r="B137" s="174"/>
      <c r="C137" s="174"/>
      <c r="D137" s="174"/>
      <c r="E137" s="174"/>
      <c r="F137" s="174"/>
      <c r="G137" s="174"/>
      <c r="I137" s="151"/>
      <c r="J137" s="130"/>
      <c r="K137" s="130"/>
      <c r="L137" s="152"/>
      <c r="M137" s="152"/>
      <c r="N137" s="152"/>
      <c r="O137" s="152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X137" s="168"/>
      <c r="CY137" s="168"/>
      <c r="CZ137" s="168"/>
      <c r="DA137" s="168"/>
      <c r="DB137" s="168"/>
      <c r="DC137" s="168"/>
    </row>
    <row r="138" spans="2:107" x14ac:dyDescent="0.25">
      <c r="B138" s="174"/>
      <c r="C138" s="174"/>
      <c r="D138" s="174"/>
      <c r="E138" s="174"/>
      <c r="F138" s="174"/>
      <c r="G138" s="174"/>
      <c r="I138" s="151"/>
      <c r="J138" s="130"/>
      <c r="K138" s="15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X138" s="168"/>
      <c r="CY138" s="168"/>
      <c r="CZ138" s="168"/>
      <c r="DA138" s="168"/>
      <c r="DB138" s="168"/>
      <c r="DC138" s="168"/>
    </row>
    <row r="139" spans="2:107" x14ac:dyDescent="0.25">
      <c r="B139" s="174"/>
      <c r="C139" s="174"/>
      <c r="D139" s="174"/>
      <c r="E139" s="174"/>
      <c r="F139" s="174"/>
      <c r="G139" s="174"/>
      <c r="I139" s="151"/>
      <c r="K139" s="15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X139" s="168"/>
      <c r="CY139" s="168"/>
      <c r="CZ139" s="168"/>
      <c r="DA139" s="168"/>
      <c r="DB139" s="168"/>
      <c r="DC139" s="168"/>
    </row>
    <row r="140" spans="2:107" x14ac:dyDescent="0.25">
      <c r="B140" s="174"/>
      <c r="C140" s="174"/>
      <c r="D140" s="174"/>
      <c r="E140" s="174"/>
      <c r="F140" s="174"/>
      <c r="G140" s="174"/>
      <c r="I140" s="151"/>
      <c r="K140" s="15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X140" s="168"/>
      <c r="CY140" s="168"/>
      <c r="CZ140" s="168"/>
      <c r="DA140" s="168"/>
      <c r="DB140" s="168"/>
      <c r="DC140" s="168"/>
    </row>
    <row r="141" spans="2:107" x14ac:dyDescent="0.25">
      <c r="B141" s="169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C141" s="169"/>
      <c r="D141" s="169"/>
      <c r="E141" s="169"/>
      <c r="F141" s="169"/>
      <c r="G141" s="169"/>
      <c r="I141" s="151"/>
      <c r="K141" s="15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X141" s="168"/>
      <c r="CY141" s="168"/>
      <c r="CZ141" s="168"/>
      <c r="DA141" s="168"/>
      <c r="DB141" s="168"/>
      <c r="DC141" s="168"/>
    </row>
    <row r="142" spans="2:107" ht="15.75" thickBot="1" x14ac:dyDescent="0.3">
      <c r="B142" s="170" t="s">
        <v>144</v>
      </c>
      <c r="C142" s="170"/>
      <c r="D142" s="170"/>
      <c r="E142" s="170"/>
      <c r="F142" s="170"/>
      <c r="G142" s="170"/>
      <c r="I142" s="151"/>
      <c r="K142" s="15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X142" s="168"/>
      <c r="CY142" s="168"/>
      <c r="CZ142" s="168"/>
      <c r="DA142" s="168"/>
      <c r="DB142" s="168"/>
      <c r="DC142" s="168"/>
    </row>
    <row r="143" spans="2:107" ht="15.75" thickTop="1" x14ac:dyDescent="0.25"/>
    <row r="149" spans="1:92" s="161" customFormat="1" x14ac:dyDescent="0.25">
      <c r="A149" s="160" t="str">
        <f>UPPER(RIGHT(T_iii_strat3!A1,LEN(T_iii_strat3!A1)-6))</f>
        <v>STRAT3</v>
      </c>
      <c r="I149" s="162"/>
      <c r="J149" s="163"/>
      <c r="K149" s="164"/>
      <c r="L149" s="165"/>
      <c r="M149" s="165"/>
    </row>
    <row r="150" spans="1:92" x14ac:dyDescent="0.25">
      <c r="A150" s="15" t="s">
        <v>7</v>
      </c>
      <c r="J150" s="137"/>
    </row>
    <row r="151" spans="1:92" x14ac:dyDescent="0.25">
      <c r="J151" s="137"/>
    </row>
    <row r="152" spans="1:92" s="144" customFormat="1" ht="37.5" customHeight="1" thickBot="1" x14ac:dyDescent="0.25">
      <c r="A152" s="143"/>
      <c r="B152" s="167" t="str">
        <f>A3</f>
        <v>Availability of antimalarial types in all antimalarial-stocking outlets</v>
      </c>
      <c r="C152" s="167"/>
      <c r="D152" s="167"/>
      <c r="E152" s="167"/>
      <c r="F152" s="167"/>
      <c r="G152" s="167"/>
      <c r="I152" s="145"/>
      <c r="J152" s="146"/>
      <c r="K152" s="147"/>
      <c r="L152" s="148"/>
      <c r="M152" s="148"/>
      <c r="N152" s="146"/>
      <c r="O152" s="146"/>
      <c r="P152" s="143"/>
      <c r="Q152" s="143"/>
      <c r="R152" s="143"/>
      <c r="S152" s="143"/>
      <c r="T152" s="143"/>
      <c r="U152" s="143"/>
      <c r="V152" s="143"/>
      <c r="W152" s="143"/>
      <c r="X152" s="143"/>
      <c r="Y152" s="143"/>
      <c r="Z152" s="143"/>
      <c r="AA152" s="143"/>
      <c r="AB152" s="143"/>
      <c r="AC152" s="143"/>
      <c r="AD152" s="143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143"/>
      <c r="AS152" s="143"/>
      <c r="AT152" s="143"/>
      <c r="AU152" s="143"/>
      <c r="AV152" s="143"/>
      <c r="AW152" s="143"/>
      <c r="AX152" s="143"/>
      <c r="AY152" s="143"/>
      <c r="AZ152" s="143"/>
      <c r="BA152" s="143"/>
      <c r="BB152" s="143"/>
      <c r="BC152" s="143"/>
      <c r="BD152" s="143"/>
      <c r="BE152" s="143"/>
      <c r="BF152" s="143"/>
      <c r="BG152" s="143"/>
      <c r="BH152" s="143"/>
      <c r="BI152" s="143"/>
      <c r="BJ152" s="143"/>
      <c r="BK152" s="143"/>
      <c r="BL152" s="143"/>
      <c r="BM152" s="143"/>
      <c r="BN152" s="143"/>
      <c r="BO152" s="143"/>
      <c r="BP152" s="143"/>
      <c r="BQ152" s="143"/>
      <c r="BR152" s="143"/>
      <c r="BS152" s="143"/>
      <c r="BT152" s="143"/>
      <c r="BU152" s="143"/>
      <c r="BV152" s="143"/>
      <c r="BW152" s="143"/>
      <c r="BX152" s="143"/>
      <c r="BY152" s="143"/>
      <c r="BZ152" s="143"/>
      <c r="CA152" s="143"/>
      <c r="CB152" s="143"/>
      <c r="CC152" s="143"/>
      <c r="CD152" s="143"/>
      <c r="CE152" s="143"/>
      <c r="CF152" s="143"/>
      <c r="CG152" s="143"/>
      <c r="CH152" s="143"/>
      <c r="CI152" s="143"/>
      <c r="CJ152" s="143"/>
      <c r="CK152" s="143"/>
      <c r="CL152" s="143"/>
      <c r="CM152" s="143"/>
      <c r="CN152" s="143"/>
    </row>
    <row r="153" spans="1:92" ht="15.75" thickTop="1" x14ac:dyDescent="0.25">
      <c r="B153" s="168"/>
      <c r="C153" s="168"/>
      <c r="D153" s="168"/>
      <c r="E153" s="168"/>
      <c r="F153" s="168"/>
      <c r="G153" s="168"/>
    </row>
    <row r="154" spans="1:92" x14ac:dyDescent="0.25">
      <c r="B154" s="168"/>
      <c r="C154" s="168"/>
      <c r="D154" s="168"/>
      <c r="E154" s="168"/>
      <c r="F154" s="168"/>
      <c r="G154" s="168"/>
      <c r="J154" s="138" t="s">
        <v>145</v>
      </c>
      <c r="K154" s="139" t="s">
        <v>25</v>
      </c>
      <c r="L154" s="140" t="s">
        <v>15</v>
      </c>
      <c r="M154" s="140" t="s">
        <v>16</v>
      </c>
    </row>
    <row r="155" spans="1:92" x14ac:dyDescent="0.25">
      <c r="B155" s="168"/>
      <c r="C155" s="168"/>
      <c r="D155" s="168"/>
      <c r="E155" s="168"/>
      <c r="F155" s="168"/>
      <c r="G155" s="168"/>
      <c r="J155" s="141" t="str">
        <f>T_iii_strat3!A5</f>
        <v>Stocks anyACT</v>
      </c>
      <c r="K155" s="134">
        <f>T_iii_strat3!Z5</f>
        <v>85.472495905942466</v>
      </c>
      <c r="L155" s="135">
        <f>K155-T_iii_strat3!AA5</f>
        <v>3.3223234310910073</v>
      </c>
      <c r="M155" s="135">
        <f>T_iii_strat3!AB5-K155</f>
        <v>2.792286391974045</v>
      </c>
    </row>
    <row r="156" spans="1:92" x14ac:dyDescent="0.25">
      <c r="B156" s="168"/>
      <c r="C156" s="168"/>
      <c r="D156" s="168"/>
      <c r="E156" s="168"/>
      <c r="F156" s="168"/>
      <c r="G156" s="168"/>
      <c r="J156" s="141" t="str">
        <f>T_iii_strat3!A6</f>
        <v>Stocks AL</v>
      </c>
      <c r="K156" s="134">
        <f>T_iii_strat3!Z6</f>
        <v>85.303402411972371</v>
      </c>
      <c r="L156" s="135">
        <f>K156-T_iii_strat3!AA6</f>
        <v>3.4012203490535029</v>
      </c>
      <c r="M156" s="135">
        <f>T_iii_strat3!AB6-K156</f>
        <v>2.8544334578062092</v>
      </c>
    </row>
    <row r="157" spans="1:92" x14ac:dyDescent="0.25">
      <c r="B157" s="168"/>
      <c r="C157" s="168"/>
      <c r="D157" s="168"/>
      <c r="E157" s="168"/>
      <c r="F157" s="168"/>
      <c r="G157" s="168"/>
      <c r="J157" s="141" t="str">
        <f>T_iii_strat3!A7</f>
        <v>Stocks ASAQ</v>
      </c>
      <c r="K157" s="134">
        <f>T_iii_strat3!Z7</f>
        <v>21.007385155630534</v>
      </c>
      <c r="L157" s="135">
        <f>K157-T_iii_strat3!AA7</f>
        <v>6.5039227785032043</v>
      </c>
      <c r="M157" s="135">
        <f>T_iii_strat3!AB7-K157</f>
        <v>8.41676683634741</v>
      </c>
    </row>
    <row r="158" spans="1:92" x14ac:dyDescent="0.25">
      <c r="B158" s="168"/>
      <c r="C158" s="168"/>
      <c r="D158" s="168"/>
      <c r="E158" s="168"/>
      <c r="F158" s="168"/>
      <c r="G158" s="168"/>
      <c r="J158" s="141" t="str">
        <f>T_iii_strat3!A8</f>
        <v>Stocks APPQ</v>
      </c>
      <c r="K158" s="134">
        <f>T_iii_strat3!Z8</f>
        <v>7.9281796329889271</v>
      </c>
      <c r="L158" s="135">
        <f>K158-T_iii_strat3!AA8</f>
        <v>2.8478700587677448</v>
      </c>
      <c r="M158" s="135">
        <f>T_iii_strat3!AB8-K158</f>
        <v>4.2396532907447391</v>
      </c>
    </row>
    <row r="159" spans="1:92" x14ac:dyDescent="0.25">
      <c r="B159" s="168"/>
      <c r="C159" s="168"/>
      <c r="D159" s="168"/>
      <c r="E159" s="168"/>
      <c r="F159" s="168"/>
      <c r="G159" s="168"/>
      <c r="J159" s="141" t="str">
        <f>T_iii_strat3!A9</f>
        <v>Stocks DHAPPQ</v>
      </c>
      <c r="K159" s="134">
        <f>T_iii_strat3!Z9</f>
        <v>28.843616754513796</v>
      </c>
      <c r="L159" s="135">
        <f>K159-T_iii_strat3!AA9</f>
        <v>6.3152031715751065</v>
      </c>
      <c r="M159" s="135">
        <f>T_iii_strat3!AB9-K159</f>
        <v>7.2604837228349695</v>
      </c>
    </row>
    <row r="160" spans="1:92" x14ac:dyDescent="0.25">
      <c r="B160" s="168"/>
      <c r="C160" s="168"/>
      <c r="D160" s="168"/>
      <c r="E160" s="168"/>
      <c r="F160" s="168"/>
      <c r="G160" s="168"/>
      <c r="J160" s="141" t="str">
        <f>T_iii_strat3!A10</f>
        <v>Stocks ARPPQ</v>
      </c>
      <c r="K160" s="134">
        <f>T_iii_strat3!Z10</f>
        <v>2.4807937794298236</v>
      </c>
      <c r="L160" s="135">
        <f>K160-T_iii_strat3!AA10</f>
        <v>1.0290717286595217</v>
      </c>
      <c r="M160" s="135">
        <f>T_iii_strat3!AB10-K160</f>
        <v>1.7273926830951747</v>
      </c>
    </row>
    <row r="161" spans="2:13" x14ac:dyDescent="0.25">
      <c r="B161" s="168"/>
      <c r="C161" s="168"/>
      <c r="D161" s="168"/>
      <c r="E161" s="168"/>
      <c r="F161" s="168"/>
      <c r="G161" s="168"/>
      <c r="J161" s="141" t="str">
        <f>T_iii_strat3!A11</f>
        <v>Stocks otherACT</v>
      </c>
      <c r="K161" s="134">
        <f>T_iii_strat3!Z11</f>
        <v>0.11976770544038888</v>
      </c>
      <c r="L161" s="135">
        <f>K161-T_iii_strat3!AA11</f>
        <v>9.3361952571836243E-2</v>
      </c>
      <c r="M161" s="135">
        <f>T_iii_strat3!AB11-K161</f>
        <v>0.42167099604126562</v>
      </c>
    </row>
    <row r="162" spans="2:13" x14ac:dyDescent="0.25">
      <c r="B162" s="168"/>
      <c r="C162" s="168"/>
      <c r="D162" s="168"/>
      <c r="E162" s="168"/>
      <c r="F162" s="168"/>
      <c r="G162" s="168"/>
      <c r="J162" s="141" t="s">
        <v>137</v>
      </c>
      <c r="K162" s="134">
        <f>T_iii_strat3!Z12</f>
        <v>82.453221485941953</v>
      </c>
      <c r="L162" s="135">
        <f>K162-T_iii_strat3!AA12</f>
        <v>3.2137786127414643</v>
      </c>
      <c r="M162" s="135">
        <f>T_iii_strat3!AB12-K162</f>
        <v>2.8088102107763007</v>
      </c>
    </row>
    <row r="163" spans="2:13" x14ac:dyDescent="0.25">
      <c r="B163" s="168"/>
      <c r="C163" s="168"/>
      <c r="D163" s="168"/>
      <c r="E163" s="168"/>
      <c r="F163" s="168"/>
      <c r="G163" s="168"/>
      <c r="J163" s="141" t="s">
        <v>138</v>
      </c>
      <c r="K163" s="134">
        <f>T_iii_strat3!Z13</f>
        <v>13.075082198535501</v>
      </c>
      <c r="L163" s="135">
        <f>K163-T_iii_strat3!AA13</f>
        <v>4.4697251046737403</v>
      </c>
      <c r="M163" s="135">
        <f>T_iii_strat3!AB13-K163</f>
        <v>6.2992034055584547</v>
      </c>
    </row>
    <row r="164" spans="2:13" x14ac:dyDescent="0.25">
      <c r="B164" s="168"/>
      <c r="C164" s="168"/>
      <c r="D164" s="168"/>
      <c r="E164" s="168"/>
      <c r="F164" s="168"/>
      <c r="G164" s="168"/>
      <c r="J164" s="141" t="str">
        <f>T_iii_strat3!A14</f>
        <v>Stocks QA_all</v>
      </c>
      <c r="K164" s="134">
        <f>T_iii_strat3!Z14</f>
        <v>1.5617870955485713</v>
      </c>
      <c r="L164" s="135">
        <f>K164-T_iii_strat3!AA14</f>
        <v>0.88822368205704116</v>
      </c>
      <c r="M164" s="135">
        <f>T_iii_strat3!AB14-K164</f>
        <v>2.0173123708326788</v>
      </c>
    </row>
    <row r="165" spans="2:13" x14ac:dyDescent="0.25">
      <c r="B165" s="168"/>
      <c r="C165" s="168"/>
      <c r="D165" s="168"/>
      <c r="E165" s="168"/>
      <c r="F165" s="168"/>
      <c r="G165" s="168"/>
      <c r="J165" s="141" t="str">
        <f>T_iii_strat3!A15</f>
        <v>Stocks QA_WHO</v>
      </c>
      <c r="K165" s="134">
        <f>T_iii_strat3!Z15</f>
        <v>12.411282796800451</v>
      </c>
      <c r="L165" s="135">
        <f>K165-T_iii_strat3!AA15</f>
        <v>4.5703077949317432</v>
      </c>
      <c r="M165" s="135">
        <f>T_iii_strat3!AB15-K165</f>
        <v>6.682312591278583</v>
      </c>
    </row>
    <row r="166" spans="2:13" x14ac:dyDescent="0.25">
      <c r="B166" s="168"/>
      <c r="C166" s="168"/>
      <c r="D166" s="168"/>
      <c r="E166" s="168"/>
      <c r="F166" s="168"/>
      <c r="G166" s="168"/>
      <c r="J166" s="141" t="str">
        <f>T_iii_strat3!A16</f>
        <v>Stocks QA_NAT</v>
      </c>
      <c r="K166" s="134">
        <f>T_iii_strat3!Z16</f>
        <v>80.256740739006375</v>
      </c>
      <c r="L166" s="135">
        <f>K166-T_iii_strat3!AA16</f>
        <v>3.5735422990670713</v>
      </c>
      <c r="M166" s="135">
        <f>T_iii_strat3!AB16-K166</f>
        <v>3.1444111609986152</v>
      </c>
    </row>
    <row r="167" spans="2:13" x14ac:dyDescent="0.25">
      <c r="B167" s="168"/>
      <c r="C167" s="168"/>
      <c r="D167" s="168"/>
      <c r="E167" s="168"/>
      <c r="F167" s="168"/>
      <c r="G167" s="168"/>
      <c r="J167" s="141" t="s">
        <v>139</v>
      </c>
      <c r="K167" s="134">
        <f>T_iii_strat3!Z17</f>
        <v>68.487653974751112</v>
      </c>
      <c r="L167" s="135">
        <f>K167-T_iii_strat3!AA17</f>
        <v>6.9657727698536434</v>
      </c>
      <c r="M167" s="135">
        <f>T_iii_strat3!AB17-K167</f>
        <v>6.2231040401070175</v>
      </c>
    </row>
    <row r="168" spans="2:13" x14ac:dyDescent="0.25">
      <c r="B168" s="168"/>
      <c r="C168" s="168"/>
      <c r="D168" s="168"/>
      <c r="E168" s="168"/>
      <c r="F168" s="168"/>
      <c r="G168" s="168"/>
      <c r="J168" s="141" t="s">
        <v>140</v>
      </c>
      <c r="K168" s="134">
        <f>T_iii_strat3!Z18</f>
        <v>35.735346105524187</v>
      </c>
      <c r="L168" s="135">
        <f>K168-T_iii_strat3!AA18</f>
        <v>7.8457300559056655</v>
      </c>
      <c r="M168" s="135">
        <f>T_iii_strat3!AB18-K168</f>
        <v>8.6930049918236847</v>
      </c>
    </row>
    <row r="169" spans="2:13" x14ac:dyDescent="0.25">
      <c r="B169" s="168"/>
      <c r="C169" s="168"/>
      <c r="D169" s="168"/>
      <c r="E169" s="168"/>
      <c r="F169" s="168"/>
      <c r="G169" s="168"/>
      <c r="J169" s="141" t="s">
        <v>59</v>
      </c>
      <c r="K169" s="134">
        <f>T_iii_strat3!Z19</f>
        <v>37.08500997102842</v>
      </c>
      <c r="L169" s="135">
        <f>K169-T_iii_strat3!AA19</f>
        <v>4.1691676880541024</v>
      </c>
      <c r="M169" s="135">
        <f>T_iii_strat3!AB19-K169</f>
        <v>4.3709079412154423</v>
      </c>
    </row>
    <row r="170" spans="2:13" ht="20.25" customHeight="1" x14ac:dyDescent="0.25">
      <c r="B170" s="169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C170" s="169"/>
      <c r="D170" s="169"/>
      <c r="E170" s="169"/>
      <c r="F170" s="169"/>
      <c r="G170" s="169"/>
      <c r="J170" s="141" t="s">
        <v>60</v>
      </c>
      <c r="K170" s="134">
        <f>T_iii_strat3!Z20</f>
        <v>1.0230966806364541</v>
      </c>
      <c r="L170" s="135">
        <f>K170-T_iii_strat3!AA20</f>
        <v>0.58107893103701469</v>
      </c>
      <c r="M170" s="135">
        <f>T_iii_strat3!AB20-K170</f>
        <v>1.3269370821064785</v>
      </c>
    </row>
    <row r="171" spans="2:13" ht="15.75" thickBot="1" x14ac:dyDescent="0.3">
      <c r="B171" s="170" t="s">
        <v>144</v>
      </c>
      <c r="C171" s="170"/>
      <c r="D171" s="170"/>
      <c r="E171" s="170"/>
      <c r="F171" s="170"/>
      <c r="G171" s="170"/>
      <c r="J171" s="141" t="s">
        <v>61</v>
      </c>
      <c r="K171" s="134">
        <f>T_iii_strat3!Z21</f>
        <v>17.771669229372705</v>
      </c>
      <c r="L171" s="135">
        <f>K171-T_iii_strat3!AA21</f>
        <v>4.3742366964495822</v>
      </c>
      <c r="M171" s="135">
        <f>T_iii_strat3!AB21-K171</f>
        <v>5.4199590666632709</v>
      </c>
    </row>
    <row r="172" spans="2:13" ht="15.75" thickTop="1" x14ac:dyDescent="0.25">
      <c r="J172" s="141" t="s">
        <v>141</v>
      </c>
      <c r="K172" s="134">
        <f>T_iii_strat3!Z22</f>
        <v>28.93332740317932</v>
      </c>
      <c r="L172" s="135">
        <f>K172-T_iii_strat3!AA22</f>
        <v>3.3298397212167536</v>
      </c>
      <c r="M172" s="135">
        <f>T_iii_strat3!AB22-K172</f>
        <v>3.5736770613968218</v>
      </c>
    </row>
    <row r="173" spans="2:13" x14ac:dyDescent="0.25">
      <c r="J173" s="141" t="s">
        <v>142</v>
      </c>
      <c r="K173" s="134">
        <f>T_iii_strat3!Z23</f>
        <v>1.9948710945498782</v>
      </c>
      <c r="L173" s="135">
        <f>K173-T_iii_strat3!AA23</f>
        <v>0.93547873462950482</v>
      </c>
      <c r="M173" s="135">
        <f>T_iii_strat3!AB23-K173</f>
        <v>1.7304348908194338</v>
      </c>
    </row>
    <row r="174" spans="2:13" x14ac:dyDescent="0.25">
      <c r="J174" s="141" t="s">
        <v>64</v>
      </c>
      <c r="K174" s="134">
        <f>T_iii_strat3!Z24</f>
        <v>6.5095500026370531E-2</v>
      </c>
      <c r="L174" s="135">
        <f>K174-T_iii_strat3!AA24</f>
        <v>5.5923598547455239E-2</v>
      </c>
      <c r="M174" s="135">
        <f>T_iii_strat3!AB24-K174</f>
        <v>0.39533498807071532</v>
      </c>
    </row>
    <row r="175" spans="2:13" x14ac:dyDescent="0.25">
      <c r="J175" s="141" t="s">
        <v>65</v>
      </c>
      <c r="K175" s="134" t="str">
        <f>T_iii_strat3!Z25</f>
        <v>0</v>
      </c>
      <c r="L175" s="135" t="e">
        <f>K175-T_iii_strat3!AA25</f>
        <v>#VALUE!</v>
      </c>
      <c r="M175" s="135" t="e">
        <f>T_iii_strat3!AB25-K175</f>
        <v>#VALUE!</v>
      </c>
    </row>
    <row r="176" spans="2:13" x14ac:dyDescent="0.25">
      <c r="J176" s="141" t="s">
        <v>66</v>
      </c>
      <c r="K176" s="134">
        <f>T_iii_strat3!Z26</f>
        <v>9.4669118616586942</v>
      </c>
      <c r="L176" s="135">
        <f>K176-T_iii_strat3!AA26</f>
        <v>3.028003117221413</v>
      </c>
      <c r="M176" s="135">
        <f>T_iii_strat3!AB26-K176</f>
        <v>4.2433066334588663</v>
      </c>
    </row>
    <row r="177" spans="1:107" x14ac:dyDescent="0.25">
      <c r="J177" s="141" t="s">
        <v>67</v>
      </c>
      <c r="K177" s="134">
        <f>T_iii_strat3!Z27</f>
        <v>9.5516315032087569</v>
      </c>
      <c r="L177" s="135">
        <f>K177-T_iii_strat3!AA27</f>
        <v>3.0703794910369586</v>
      </c>
      <c r="M177" s="135">
        <f>T_iii_strat3!AB27-K177</f>
        <v>4.3093322365614863</v>
      </c>
    </row>
    <row r="178" spans="1:107" x14ac:dyDescent="0.25">
      <c r="J178" s="141" t="s">
        <v>68</v>
      </c>
      <c r="K178" s="134" t="str">
        <f>T_iii_strat3!Z28</f>
        <v>0</v>
      </c>
      <c r="L178" s="135" t="e">
        <f>K178-T_iii_strat3!AA28</f>
        <v>#VALUE!</v>
      </c>
      <c r="M178" s="135" t="e">
        <f>T_iii_strat3!AB28-K178</f>
        <v>#VALUE!</v>
      </c>
    </row>
    <row r="179" spans="1:107" x14ac:dyDescent="0.25">
      <c r="J179" s="141" t="s">
        <v>69</v>
      </c>
      <c r="K179" s="134">
        <f>T_iii_strat3!Z29</f>
        <v>3.1425153888775239</v>
      </c>
      <c r="L179" s="135">
        <f>K179-T_iii_strat3!AA29</f>
        <v>1.3202940223449826</v>
      </c>
      <c r="M179" s="135">
        <f>T_iii_strat3!AB29-K179</f>
        <v>2.2246194925049987</v>
      </c>
    </row>
    <row r="180" spans="1:107" x14ac:dyDescent="0.25">
      <c r="J180" s="141" t="s">
        <v>143</v>
      </c>
      <c r="K180" s="134">
        <f>T_iii_strat3!Z30</f>
        <v>7.5952603915979422</v>
      </c>
      <c r="L180" s="135">
        <f>K180-T_iii_strat3!AA30</f>
        <v>2.4515858200086429</v>
      </c>
      <c r="M180" s="135">
        <f>T_iii_strat3!AB30-K180</f>
        <v>3.4835905430939684</v>
      </c>
    </row>
    <row r="181" spans="1:107" x14ac:dyDescent="0.25">
      <c r="J181" s="141" t="s">
        <v>71</v>
      </c>
      <c r="K181" s="134">
        <f>T_iii_strat3!Z31</f>
        <v>4.1416104474393753</v>
      </c>
      <c r="L181" s="135">
        <f>K181-T_iii_strat3!AA31</f>
        <v>1.5903275002398551</v>
      </c>
      <c r="M181" s="135">
        <f>T_iii_strat3!AB31-K181</f>
        <v>2.5139436784022431</v>
      </c>
    </row>
    <row r="182" spans="1:107" x14ac:dyDescent="0.25">
      <c r="J182" s="141" t="s">
        <v>72</v>
      </c>
      <c r="K182" s="134">
        <f>T_iii_strat3!Z32</f>
        <v>3.680314915186099</v>
      </c>
      <c r="L182" s="135">
        <f>K182-T_iii_strat3!AA32</f>
        <v>1.5103934457213675</v>
      </c>
      <c r="M182" s="135">
        <f>T_iii_strat3!AB32-K182</f>
        <v>2.4953501671802889</v>
      </c>
    </row>
    <row r="186" spans="1:107" x14ac:dyDescent="0.25">
      <c r="A186" s="15" t="s">
        <v>4</v>
      </c>
    </row>
    <row r="188" spans="1:107" x14ac:dyDescent="0.25">
      <c r="B188" s="166" t="str">
        <f>$A$3</f>
        <v>Availability of antimalarial types in all antimalarial-stocking outlets</v>
      </c>
      <c r="C188" s="166"/>
      <c r="D188" s="166"/>
      <c r="E188" s="166"/>
      <c r="F188" s="166"/>
      <c r="G188" s="166"/>
    </row>
    <row r="189" spans="1:107" ht="42" customHeight="1" thickBot="1" x14ac:dyDescent="0.3">
      <c r="B189" s="167" t="s">
        <v>4</v>
      </c>
      <c r="C189" s="167"/>
      <c r="D189" s="167"/>
      <c r="E189" s="167"/>
      <c r="F189" s="167"/>
      <c r="G189" s="167"/>
      <c r="I189" s="151"/>
      <c r="J189" s="130"/>
      <c r="K189" s="130"/>
      <c r="L189" s="152"/>
      <c r="M189" s="152"/>
      <c r="N189" s="152"/>
      <c r="O189" s="153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X189" s="171" t="s">
        <v>152</v>
      </c>
      <c r="CY189" s="172"/>
      <c r="CZ189" s="172"/>
      <c r="DA189" s="172"/>
      <c r="DB189" s="172"/>
      <c r="DC189" s="172"/>
    </row>
    <row r="190" spans="1:107" ht="16.5" thickTop="1" thickBot="1" x14ac:dyDescent="0.3">
      <c r="A190" s="130"/>
      <c r="B190" s="173"/>
      <c r="C190" s="173"/>
      <c r="D190" s="173"/>
      <c r="E190" s="173"/>
      <c r="F190" s="173"/>
      <c r="G190" s="173"/>
      <c r="I190" s="151"/>
      <c r="J190" s="130"/>
      <c r="K190" s="130"/>
      <c r="L190" s="152"/>
      <c r="M190" s="152"/>
      <c r="N190" s="152"/>
      <c r="O190" s="152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X190" s="154">
        <f>$K$190</f>
        <v>0</v>
      </c>
      <c r="CY190" s="154"/>
      <c r="CZ190" s="154"/>
      <c r="DA190" s="154"/>
      <c r="DB190" s="154"/>
      <c r="DC190" s="154"/>
    </row>
    <row r="191" spans="1:107" s="155" customFormat="1" ht="60.75" thickBot="1" x14ac:dyDescent="0.3">
      <c r="B191" s="174"/>
      <c r="C191" s="174"/>
      <c r="D191" s="174"/>
      <c r="E191" s="174"/>
      <c r="F191" s="174"/>
      <c r="G191" s="174"/>
      <c r="I191" s="156"/>
      <c r="J191" s="130"/>
      <c r="K191" s="157" t="s">
        <v>13</v>
      </c>
      <c r="L191" s="158" t="str">
        <f>T_i!$A4</f>
        <v>Any antimalarial</v>
      </c>
      <c r="M191" s="159" t="s">
        <v>15</v>
      </c>
      <c r="N191" s="159" t="s">
        <v>16</v>
      </c>
      <c r="O191" s="158" t="str">
        <f>T_i!$A5</f>
        <v>ACT</v>
      </c>
      <c r="P191" s="159" t="s">
        <v>15</v>
      </c>
      <c r="Q191" s="159" t="s">
        <v>16</v>
      </c>
      <c r="R191" s="158" t="str">
        <f>T_i!$A6</f>
        <v>AL</v>
      </c>
      <c r="S191" s="159" t="s">
        <v>15</v>
      </c>
      <c r="T191" s="159" t="s">
        <v>16</v>
      </c>
      <c r="U191" s="158" t="str">
        <f>T_i!$A7</f>
        <v>ASAQ</v>
      </c>
      <c r="V191" s="159" t="s">
        <v>15</v>
      </c>
      <c r="W191" s="159" t="s">
        <v>16</v>
      </c>
      <c r="X191" s="158" t="str">
        <f>T_i!$A8</f>
        <v>APPQ</v>
      </c>
      <c r="Y191" s="159" t="s">
        <v>15</v>
      </c>
      <c r="Z191" s="159" t="s">
        <v>16</v>
      </c>
      <c r="AA191" s="158" t="str">
        <f>T_i!$A9</f>
        <v>DHAPPQ</v>
      </c>
      <c r="AB191" s="159" t="s">
        <v>15</v>
      </c>
      <c r="AC191" s="159" t="s">
        <v>16</v>
      </c>
      <c r="AD191" s="158" t="str">
        <f>T_i!$A10</f>
        <v>ARPPQ</v>
      </c>
      <c r="AE191" s="159" t="s">
        <v>15</v>
      </c>
      <c r="AF191" s="159" t="s">
        <v>16</v>
      </c>
      <c r="AG191" s="158" t="str">
        <f>T_i!$A11</f>
        <v>any other ACT</v>
      </c>
      <c r="AH191" s="159" t="s">
        <v>15</v>
      </c>
      <c r="AI191" s="159" t="s">
        <v>16</v>
      </c>
      <c r="AJ191" s="158" t="str">
        <f>T_i!$A12</f>
        <v>Nationally regd ACT</v>
      </c>
      <c r="AK191" s="159" t="s">
        <v>15</v>
      </c>
      <c r="AL191" s="159" t="s">
        <v>16</v>
      </c>
      <c r="AM191" s="158" t="str">
        <f>T_i!$A13</f>
        <v>QAACT</v>
      </c>
      <c r="AN191" s="159" t="s">
        <v>15</v>
      </c>
      <c r="AO191" s="159" t="s">
        <v>16</v>
      </c>
      <c r="AP191" s="158" t="str">
        <f>T_i!$A14</f>
        <v>ACT: WHO PQ &amp; NAT</v>
      </c>
      <c r="AQ191" s="159" t="s">
        <v>15</v>
      </c>
      <c r="AR191" s="159" t="s">
        <v>16</v>
      </c>
      <c r="AS191" s="158" t="str">
        <f>T_i!$A15</f>
        <v>ACT: WHO PQ, not NAT</v>
      </c>
      <c r="AT191" s="159" t="s">
        <v>15</v>
      </c>
      <c r="AU191" s="159" t="s">
        <v>16</v>
      </c>
      <c r="AV191" s="158" t="str">
        <f>T_i!$A16</f>
        <v>ACT: NAT, not WHO PQ</v>
      </c>
      <c r="AW191" s="159" t="s">
        <v>15</v>
      </c>
      <c r="AX191" s="159" t="s">
        <v>16</v>
      </c>
      <c r="AY191" s="158" t="str">
        <f>T_i!$A17</f>
        <v>ACT: not WHO PQ or NAT</v>
      </c>
      <c r="AZ191" s="159" t="s">
        <v>15</v>
      </c>
      <c r="BA191" s="159" t="s">
        <v>16</v>
      </c>
      <c r="BB191" s="158" t="str">
        <f>T_i!$A18</f>
        <v>Stocks 2 or more ACTs</v>
      </c>
      <c r="BC191" s="159" t="s">
        <v>15</v>
      </c>
      <c r="BD191" s="159" t="s">
        <v>16</v>
      </c>
      <c r="BE191" s="158" t="str">
        <f>T_i!$A19</f>
        <v>Non-artemisinin therapy</v>
      </c>
      <c r="BF191" s="159" t="s">
        <v>15</v>
      </c>
      <c r="BG191" s="159" t="s">
        <v>16</v>
      </c>
      <c r="BH191" s="158" t="str">
        <f>T_i!$A20</f>
        <v>Oral QN</v>
      </c>
      <c r="BI191" s="159" t="s">
        <v>15</v>
      </c>
      <c r="BJ191" s="159" t="s">
        <v>16</v>
      </c>
      <c r="BK191" s="158" t="str">
        <f>T_i!$A21</f>
        <v>CQ - packaged alone</v>
      </c>
      <c r="BL191" s="159" t="s">
        <v>15</v>
      </c>
      <c r="BM191" s="159" t="s">
        <v>16</v>
      </c>
      <c r="BN191" s="158" t="str">
        <f>T_i!$A22</f>
        <v>SP</v>
      </c>
      <c r="BO191" s="159" t="s">
        <v>15</v>
      </c>
      <c r="BP191" s="159" t="s">
        <v>16</v>
      </c>
      <c r="BQ191" s="158" t="str">
        <f>T_i!$A23</f>
        <v>SPAQ</v>
      </c>
      <c r="BR191" s="159" t="s">
        <v>15</v>
      </c>
      <c r="BS191" s="159" t="s">
        <v>16</v>
      </c>
      <c r="BT191" s="158" t="str">
        <f>T_i!$A24</f>
        <v>Other non-artemisinins</v>
      </c>
      <c r="BU191" s="159" t="s">
        <v>15</v>
      </c>
      <c r="BV191" s="159" t="s">
        <v>16</v>
      </c>
      <c r="BW191" s="158" t="str">
        <f>T_i!$A25</f>
        <v>Oral artemisinin monotherapy</v>
      </c>
      <c r="BX191" s="159" t="s">
        <v>15</v>
      </c>
      <c r="BY191" s="159" t="s">
        <v>16</v>
      </c>
      <c r="BZ191" s="158" t="str">
        <f>T_i!$A26</f>
        <v>Non-oral art. monotherapy</v>
      </c>
      <c r="CA191" s="159" t="s">
        <v>15</v>
      </c>
      <c r="CB191" s="159" t="s">
        <v>16</v>
      </c>
      <c r="CC191" s="158" t="str">
        <f>T_i!$A27</f>
        <v>Severe malaria treatment</v>
      </c>
      <c r="CD191" s="159" t="s">
        <v>15</v>
      </c>
      <c r="CE191" s="159" t="s">
        <v>16</v>
      </c>
      <c r="CF191" s="158" t="str">
        <f>T_i!$A28</f>
        <v>Rectal artesunate</v>
      </c>
      <c r="CG191" s="159" t="s">
        <v>15</v>
      </c>
      <c r="CH191" s="159" t="s">
        <v>16</v>
      </c>
      <c r="CI191" s="158" t="str">
        <f>T_i!$A29</f>
        <v>Injectable artesunate</v>
      </c>
      <c r="CJ191" s="159" t="s">
        <v>15</v>
      </c>
      <c r="CK191" s="159" t="s">
        <v>16</v>
      </c>
      <c r="CL191" s="158" t="str">
        <f>T_i!$A30</f>
        <v>Injectable artemether</v>
      </c>
      <c r="CM191" s="159" t="s">
        <v>15</v>
      </c>
      <c r="CN191" s="159" t="s">
        <v>16</v>
      </c>
      <c r="CO191" s="158" t="str">
        <f>T_i!$A31</f>
        <v>injAE</v>
      </c>
      <c r="CP191" s="159" t="s">
        <v>15</v>
      </c>
      <c r="CQ191" s="159" t="s">
        <v>16</v>
      </c>
      <c r="CR191" s="158" t="str">
        <f>T_i!$A32</f>
        <v>Injectable QN</v>
      </c>
      <c r="CS191" s="159" t="s">
        <v>15</v>
      </c>
      <c r="CT191" s="159" t="s">
        <v>16</v>
      </c>
      <c r="CX191" s="168"/>
      <c r="CY191" s="168"/>
      <c r="CZ191" s="168"/>
      <c r="DA191" s="168"/>
      <c r="DB191" s="168"/>
      <c r="DC191" s="168"/>
    </row>
    <row r="192" spans="1:107" x14ac:dyDescent="0.25">
      <c r="B192" s="174"/>
      <c r="C192" s="174"/>
      <c r="D192" s="174"/>
      <c r="E192" s="174"/>
      <c r="F192" s="174"/>
      <c r="G192" s="174"/>
      <c r="I192" s="151"/>
      <c r="J192" s="130"/>
      <c r="K192" s="77" t="str">
        <f>T_i!B$2</f>
        <v>Private Not For-Profit Facility</v>
      </c>
      <c r="L192" s="152">
        <f>T_i!B$4</f>
        <v>100</v>
      </c>
      <c r="M192" s="152">
        <f>L192-T_i!C$4</f>
        <v>0</v>
      </c>
      <c r="N192" s="152">
        <f>T_i!D$4-L192</f>
        <v>0</v>
      </c>
      <c r="O192" s="152">
        <f>T_i!B$5</f>
        <v>78.18687560604279</v>
      </c>
      <c r="P192" s="134">
        <f>O192-T_i!C$5</f>
        <v>18.793094499007822</v>
      </c>
      <c r="Q192" s="134">
        <f>T_i!D$5-O192</f>
        <v>11.592170191088755</v>
      </c>
      <c r="R192" s="134">
        <f>T_i!B$6</f>
        <v>78.18687560604279</v>
      </c>
      <c r="S192" s="134">
        <f>R192-T_i!C$6</f>
        <v>18.793094499007822</v>
      </c>
      <c r="T192" s="134">
        <f>T_i!D$6-R192</f>
        <v>11.592170191088755</v>
      </c>
      <c r="U192" s="134">
        <f>T_i!B$7</f>
        <v>2.8131902607596113</v>
      </c>
      <c r="V192" s="134">
        <f>U192-T_i!C$7</f>
        <v>2.076714469858735</v>
      </c>
      <c r="W192" s="134">
        <f>T_i!D$7-U192</f>
        <v>7.3340132570935097</v>
      </c>
      <c r="X192" s="134">
        <f>T_i!B$8</f>
        <v>2.3625355318285957</v>
      </c>
      <c r="Y192" s="134">
        <f>X192-T_i!C$8</f>
        <v>1.8612871939176914</v>
      </c>
      <c r="Z192" s="134">
        <f>T_i!D$8-X192</f>
        <v>8.0495521125233829</v>
      </c>
      <c r="AA192" s="134">
        <f>T_i!B$9</f>
        <v>2.8131902607596113</v>
      </c>
      <c r="AB192" s="134">
        <f>AA192-T_i!C$9</f>
        <v>2.076714469858735</v>
      </c>
      <c r="AC192" s="134">
        <f>T_i!D$9-AA192</f>
        <v>7.3340132570935097</v>
      </c>
      <c r="AD192" s="134" t="str">
        <f>T_i!B$10</f>
        <v>0</v>
      </c>
      <c r="AE192" s="134" t="e">
        <f>AD192-T_i!C$10</f>
        <v>#VALUE!</v>
      </c>
      <c r="AF192" s="134" t="e">
        <f>T_i!D$10-AD192</f>
        <v>#VALUE!</v>
      </c>
      <c r="AG192" s="134" t="str">
        <f>T_i!B$11</f>
        <v>0</v>
      </c>
      <c r="AH192" s="134" t="e">
        <f>AG192-T_i!C$11</f>
        <v>#VALUE!</v>
      </c>
      <c r="AI192" s="134" t="e">
        <f>T_i!D$11-AG192</f>
        <v>#VALUE!</v>
      </c>
      <c r="AJ192" s="134">
        <f>T_i!B$12</f>
        <v>57.504294718468074</v>
      </c>
      <c r="AK192" s="134">
        <f>AJ192-T_i!C$12</f>
        <v>23.908389730814008</v>
      </c>
      <c r="AL192" s="134">
        <f>T_i!D$12-AJ192</f>
        <v>20.847185454244027</v>
      </c>
      <c r="AM192" s="134" t="str">
        <f>T_i!B$13</f>
        <v>0</v>
      </c>
      <c r="AN192" s="134" t="e">
        <f>AM192-T_i!C$13</f>
        <v>#VALUE!</v>
      </c>
      <c r="AO192" s="134" t="e">
        <f>T_i!D$13-AM192</f>
        <v>#VALUE!</v>
      </c>
      <c r="AP192" s="134" t="str">
        <f>T_i!B$14</f>
        <v>0</v>
      </c>
      <c r="AQ192" s="134" t="e">
        <f>AP192-T_i!C$14</f>
        <v>#VALUE!</v>
      </c>
      <c r="AR192" s="134" t="e">
        <f>T_i!D$14-AP192</f>
        <v>#VALUE!</v>
      </c>
      <c r="AS192" s="134" t="str">
        <f>T_i!B$15</f>
        <v>0</v>
      </c>
      <c r="AT192" s="134" t="e">
        <f>AS192-T_i!C$15</f>
        <v>#VALUE!</v>
      </c>
      <c r="AU192" s="134" t="e">
        <f>T_i!D$15-AS192</f>
        <v>#VALUE!</v>
      </c>
      <c r="AV192" s="134">
        <f>T_i!B$16</f>
        <v>39.187963170562377</v>
      </c>
      <c r="AW192" s="134">
        <f>AV192-T_i!C$16</f>
        <v>20.413352624450525</v>
      </c>
      <c r="AX192" s="134">
        <f>T_i!D$16-AV192</f>
        <v>25.054106393263972</v>
      </c>
      <c r="AY192" s="134">
        <f>T_i!B$17</f>
        <v>66.558419250927145</v>
      </c>
      <c r="AZ192" s="134">
        <f>AY192-T_i!C$17</f>
        <v>20.756359840038797</v>
      </c>
      <c r="BA192" s="134">
        <f>T_i!D$17-AY192</f>
        <v>15.858792800908176</v>
      </c>
      <c r="BB192" s="134">
        <f>T_i!B$18</f>
        <v>2.8131902607596113</v>
      </c>
      <c r="BC192" s="134">
        <f>BB192-T_i!C$18</f>
        <v>2.076714469858735</v>
      </c>
      <c r="BD192" s="134">
        <f>T_i!D$18-BB192</f>
        <v>7.3340132570935097</v>
      </c>
      <c r="BE192" s="134">
        <f>T_i!B$19</f>
        <v>22.036138214905947</v>
      </c>
      <c r="BF192" s="134">
        <f>BE192-T_i!C$19</f>
        <v>11.598126324206733</v>
      </c>
      <c r="BG192" s="134">
        <f>T_i!D$19-BE192</f>
        <v>18.633328619441421</v>
      </c>
      <c r="BH192" s="134">
        <f>T_i!B$20</f>
        <v>7.2376659897071631</v>
      </c>
      <c r="BI192" s="134">
        <f>BH192-T_i!C$20</f>
        <v>4.9768444300759462</v>
      </c>
      <c r="BJ192" s="134">
        <f>T_i!D$20-BH192</f>
        <v>13.597176343982333</v>
      </c>
      <c r="BK192" s="134">
        <f>T_i!B$21</f>
        <v>3.9538870186922761</v>
      </c>
      <c r="BL192" s="134">
        <f>BK192-T_i!C$21</f>
        <v>2.4659648699300574</v>
      </c>
      <c r="BM192" s="134">
        <f>T_i!D$21-BK192</f>
        <v>6.1343381068353349</v>
      </c>
      <c r="BN192" s="134">
        <f>T_i!B$22</f>
        <v>12.031451966219215</v>
      </c>
      <c r="BO192" s="134">
        <f>BN192-T_i!C$22</f>
        <v>6.9369416139256348</v>
      </c>
      <c r="BP192" s="134">
        <f>T_i!D$22-BN192</f>
        <v>13.810636600324987</v>
      </c>
      <c r="BQ192" s="134" t="str">
        <f>T_i!B$23</f>
        <v>0</v>
      </c>
      <c r="BR192" s="134" t="e">
        <f>BQ192-T_i!C$23</f>
        <v>#VALUE!</v>
      </c>
      <c r="BS192" s="134" t="e">
        <f>T_i!D$23-BQ192</f>
        <v>#VALUE!</v>
      </c>
      <c r="BT192" s="134">
        <f>T_i!B$24</f>
        <v>1.4926914796159045</v>
      </c>
      <c r="BU192" s="134">
        <f>BT192-T_i!C$24</f>
        <v>1.1435977231177019</v>
      </c>
      <c r="BV192" s="134">
        <f>T_i!D$24-BT192</f>
        <v>4.6586580402735045</v>
      </c>
      <c r="BW192" s="134" t="str">
        <f>T_i!B$25</f>
        <v>0</v>
      </c>
      <c r="BX192" s="134" t="e">
        <f>BW192-T_i!C$25</f>
        <v>#VALUE!</v>
      </c>
      <c r="BY192" s="134" t="e">
        <f>T_i!D$25-BW192</f>
        <v>#VALUE!</v>
      </c>
      <c r="BZ192" s="134">
        <f>T_i!B$26</f>
        <v>29.22784686433576</v>
      </c>
      <c r="CA192" s="134">
        <f>BZ192-T_i!C$26</f>
        <v>14.330054447476659</v>
      </c>
      <c r="CB192" s="134">
        <f>T_i!D$26-BZ192</f>
        <v>20.121003733618714</v>
      </c>
      <c r="CC192" s="134">
        <f>T_i!B$27</f>
        <v>37.221992302877133</v>
      </c>
      <c r="CD192" s="134">
        <f>CC192-T_i!C$27</f>
        <v>17.574456324436035</v>
      </c>
      <c r="CE192" s="134">
        <f>T_i!D$27-CC192</f>
        <v>21.756122874957121</v>
      </c>
      <c r="CF192" s="134" t="str">
        <f>T_i!B$28</f>
        <v>0</v>
      </c>
      <c r="CG192" s="134" t="e">
        <f>CF192-T_i!C$28</f>
        <v>#VALUE!</v>
      </c>
      <c r="CH192" s="134" t="e">
        <f>T_i!D$28-CF192</f>
        <v>#VALUE!</v>
      </c>
      <c r="CI192" s="134">
        <f>T_i!B$29</f>
        <v>10.999443079337782</v>
      </c>
      <c r="CJ192" s="134">
        <f>CI192-T_i!C$29</f>
        <v>6.2121999942053403</v>
      </c>
      <c r="CK192" s="134">
        <f>T_i!D$29-CI192</f>
        <v>12.300764631314292</v>
      </c>
      <c r="CL192" s="134">
        <f>T_i!B$30</f>
        <v>18.818733423630636</v>
      </c>
      <c r="CM192" s="134">
        <f>CL192-T_i!C$30</f>
        <v>9.9738342771481143</v>
      </c>
      <c r="CN192" s="134">
        <f>T_i!D$30-CL192</f>
        <v>16.823145052863506</v>
      </c>
      <c r="CO192" s="134">
        <f>T_i!B$31</f>
        <v>15.803254492010566</v>
      </c>
      <c r="CP192" s="134">
        <f>CO192-T_i!C$31</f>
        <v>9.0685736761383282</v>
      </c>
      <c r="CQ192" s="134">
        <f>T_i!D$31-CO192</f>
        <v>16.986649103641028</v>
      </c>
      <c r="CR192" s="134">
        <f>T_i!B$32</f>
        <v>7.9941454385413735</v>
      </c>
      <c r="CS192" s="134">
        <f>CR192-T_i!C$32</f>
        <v>6.0387222330183681</v>
      </c>
      <c r="CT192" s="134">
        <f>T_i!D$32-CR192</f>
        <v>19.464615878552721</v>
      </c>
      <c r="CX192" s="168"/>
      <c r="CY192" s="168"/>
      <c r="CZ192" s="168"/>
      <c r="DA192" s="168"/>
      <c r="DB192" s="168"/>
      <c r="DC192" s="168"/>
    </row>
    <row r="193" spans="2:107" x14ac:dyDescent="0.25">
      <c r="B193" s="174"/>
      <c r="C193" s="174"/>
      <c r="D193" s="174"/>
      <c r="E193" s="174"/>
      <c r="F193" s="174"/>
      <c r="G193" s="174"/>
      <c r="I193" s="151"/>
      <c r="J193" s="130"/>
      <c r="K193" s="77" t="str">
        <f>T_i!F$2</f>
        <v>Private For-Profit Facility</v>
      </c>
      <c r="L193" s="152">
        <f>T_i!F$4</f>
        <v>100</v>
      </c>
      <c r="M193" s="152">
        <f>L193-T_i!G$4</f>
        <v>0</v>
      </c>
      <c r="N193" s="152">
        <f>T_i!H$4-L193</f>
        <v>0</v>
      </c>
      <c r="O193" s="152">
        <f>T_i!F$5</f>
        <v>76.959463942051457</v>
      </c>
      <c r="P193" s="134">
        <f>O193-T_i!G$5</f>
        <v>12.911016298237811</v>
      </c>
      <c r="Q193" s="134">
        <f>T_i!H$5-O193</f>
        <v>9.2711786413870669</v>
      </c>
      <c r="R193" s="134">
        <f>T_i!F$6</f>
        <v>72.863249070039132</v>
      </c>
      <c r="S193" s="134">
        <f>R193-T_i!G$6</f>
        <v>13.808630622834819</v>
      </c>
      <c r="T193" s="134">
        <f>T_i!H$6-R193</f>
        <v>10.466323653905349</v>
      </c>
      <c r="U193" s="134">
        <f>T_i!F$7</f>
        <v>6.9930897937563508</v>
      </c>
      <c r="V193" s="134">
        <f>U193-T_i!G$7</f>
        <v>3.5540770820911036</v>
      </c>
      <c r="W193" s="134">
        <f>T_i!H$7-U193</f>
        <v>6.7059824714097864</v>
      </c>
      <c r="X193" s="134">
        <f>T_i!F$8</f>
        <v>0.1200043105121716</v>
      </c>
      <c r="Y193" s="134">
        <f>X193-T_i!G$8</f>
        <v>9.4004764911225142E-2</v>
      </c>
      <c r="Z193" s="134">
        <f>T_i!H$8-X193</f>
        <v>0.43201458783996499</v>
      </c>
      <c r="AA193" s="134">
        <f>T_i!F$9</f>
        <v>6.0667763805869619</v>
      </c>
      <c r="AB193" s="134">
        <f>AA193-T_i!G$9</f>
        <v>2.4643171905485399</v>
      </c>
      <c r="AC193" s="134">
        <f>T_i!H$9-AA193</f>
        <v>3.9744744159581362</v>
      </c>
      <c r="AD193" s="134" t="str">
        <f>T_i!F$10</f>
        <v>0</v>
      </c>
      <c r="AE193" s="134" t="e">
        <f>AD193-T_i!G$10</f>
        <v>#VALUE!</v>
      </c>
      <c r="AF193" s="134" t="e">
        <f>T_i!H$10-AD193</f>
        <v>#VALUE!</v>
      </c>
      <c r="AG193" s="134" t="str">
        <f>T_i!F$11</f>
        <v>0</v>
      </c>
      <c r="AH193" s="134" t="e">
        <f>AG193-T_i!G$11</f>
        <v>#VALUE!</v>
      </c>
      <c r="AI193" s="134" t="e">
        <f>T_i!H$11-AG193</f>
        <v>#VALUE!</v>
      </c>
      <c r="AJ193" s="134">
        <f>T_i!F$12</f>
        <v>69.227300642825995</v>
      </c>
      <c r="AK193" s="134">
        <f>AJ193-T_i!G$12</f>
        <v>11.944328300246973</v>
      </c>
      <c r="AL193" s="134">
        <f>T_i!H$12-AJ193</f>
        <v>9.8257971781424089</v>
      </c>
      <c r="AM193" s="134">
        <f>T_i!F$13</f>
        <v>8.856413429965837</v>
      </c>
      <c r="AN193" s="134">
        <f>AM193-T_i!G$13</f>
        <v>5.3226424839173516</v>
      </c>
      <c r="AO193" s="134">
        <f>T_i!H$13-AM193</f>
        <v>11.636596613763366</v>
      </c>
      <c r="AP193" s="134">
        <f>T_i!F$14</f>
        <v>0.91998692847894503</v>
      </c>
      <c r="AQ193" s="134">
        <f>AP193-T_i!G$14</f>
        <v>0.51751743836850506</v>
      </c>
      <c r="AR193" s="134">
        <f>T_i!H$14-AP193</f>
        <v>1.1690123941807018</v>
      </c>
      <c r="AS193" s="134">
        <f>T_i!F$15</f>
        <v>7.9364265014868911</v>
      </c>
      <c r="AT193" s="134">
        <f>AS193-T_i!G$15</f>
        <v>5.0892559584602299</v>
      </c>
      <c r="AU193" s="134">
        <f>T_i!H$15-AS193</f>
        <v>12.292088028347287</v>
      </c>
      <c r="AV193" s="134">
        <f>T_i!F$16</f>
        <v>54.665218988904805</v>
      </c>
      <c r="AW193" s="134">
        <f>AV193-T_i!G$16</f>
        <v>16.167923691715195</v>
      </c>
      <c r="AX193" s="134">
        <f>T_i!H$16-AV193</f>
        <v>15.24022882310414</v>
      </c>
      <c r="AY193" s="134">
        <f>T_i!F$17</f>
        <v>29.736863282987848</v>
      </c>
      <c r="AZ193" s="134">
        <f>AY193-T_i!G$17</f>
        <v>9.0646138683719464</v>
      </c>
      <c r="BA193" s="134">
        <f>T_i!H$17-AY193</f>
        <v>10.998315496255586</v>
      </c>
      <c r="BB193" s="134">
        <f>T_i!F$18</f>
        <v>8.1223147733659715</v>
      </c>
      <c r="BC193" s="134">
        <f>BB193-T_i!G$18</f>
        <v>3.6038400502849885</v>
      </c>
      <c r="BD193" s="134">
        <f>T_i!H$18-BB193</f>
        <v>6.0515025172695101</v>
      </c>
      <c r="BE193" s="134">
        <f>T_i!F$19</f>
        <v>17.634050386255478</v>
      </c>
      <c r="BF193" s="134">
        <f>BE193-T_i!G$19</f>
        <v>7.0678899183578174</v>
      </c>
      <c r="BG193" s="134">
        <f>T_i!H$19-BE193</f>
        <v>10.318063273927276</v>
      </c>
      <c r="BH193" s="134">
        <f>T_i!F$20</f>
        <v>2.3194253712523287</v>
      </c>
      <c r="BI193" s="134">
        <f>BH193-T_i!G$20</f>
        <v>1.4210696531224671</v>
      </c>
      <c r="BJ193" s="134">
        <f>T_i!H$20-BH193</f>
        <v>3.5361747421501311</v>
      </c>
      <c r="BK193" s="134">
        <f>T_i!F$21</f>
        <v>2.0419244841536366</v>
      </c>
      <c r="BL193" s="134">
        <f>BK193-T_i!G$21</f>
        <v>1.0573710448943494</v>
      </c>
      <c r="BM193" s="134">
        <f>T_i!H$21-BK193</f>
        <v>2.144927714161502</v>
      </c>
      <c r="BN193" s="134">
        <f>T_i!F$22</f>
        <v>12.026132827698788</v>
      </c>
      <c r="BO193" s="134">
        <f>BN193-T_i!G$22</f>
        <v>5.8913435996740144</v>
      </c>
      <c r="BP193" s="134">
        <f>T_i!H$22-BN193</f>
        <v>10.208735072896122</v>
      </c>
      <c r="BQ193" s="134">
        <f>T_i!F$23</f>
        <v>1.1159869097583157</v>
      </c>
      <c r="BR193" s="134">
        <f>BQ193-T_i!G$23</f>
        <v>0.65022317677063368</v>
      </c>
      <c r="BS193" s="134">
        <f>T_i!H$23-BQ193</f>
        <v>1.5337929306881755</v>
      </c>
      <c r="BT193" s="134">
        <f>T_i!F$24</f>
        <v>0.474382872389564</v>
      </c>
      <c r="BU193" s="134">
        <f>BT193-T_i!G$24</f>
        <v>0.35695225737731184</v>
      </c>
      <c r="BV193" s="134">
        <f>T_i!H$24-BT193</f>
        <v>1.4213815593681882</v>
      </c>
      <c r="BW193" s="134" t="str">
        <f>T_i!F$25</f>
        <v>0</v>
      </c>
      <c r="BX193" s="134" t="e">
        <f>BW193-T_i!G$25</f>
        <v>#VALUE!</v>
      </c>
      <c r="BY193" s="134" t="e">
        <f>T_i!H$25-BW193</f>
        <v>#VALUE!</v>
      </c>
      <c r="BZ193" s="134">
        <f>T_i!F$26</f>
        <v>46.014303514294021</v>
      </c>
      <c r="CA193" s="134">
        <f>BZ193-T_i!G$26</f>
        <v>12.953598364281802</v>
      </c>
      <c r="CB193" s="134">
        <f>T_i!H$26-BZ193</f>
        <v>13.51539863597236</v>
      </c>
      <c r="CC193" s="134">
        <f>T_i!F$27</f>
        <v>46.874670363335909</v>
      </c>
      <c r="CD193" s="134">
        <f>CC193-T_i!G$27</f>
        <v>13.182963173147847</v>
      </c>
      <c r="CE193" s="134">
        <f>T_i!H$27-CC193</f>
        <v>13.634118473290606</v>
      </c>
      <c r="CF193" s="134" t="str">
        <f>T_i!F$28</f>
        <v>0</v>
      </c>
      <c r="CG193" s="134" t="e">
        <f>CF193-T_i!G$28</f>
        <v>#VALUE!</v>
      </c>
      <c r="CH193" s="134" t="e">
        <f>T_i!H$28-CF193</f>
        <v>#VALUE!</v>
      </c>
      <c r="CI193" s="134">
        <f>T_i!F$29</f>
        <v>12.885559089958695</v>
      </c>
      <c r="CJ193" s="134">
        <f>CI193-T_i!G$29</f>
        <v>4.8786219177180765</v>
      </c>
      <c r="CK193" s="134">
        <f>T_i!H$29-CI193</f>
        <v>7.2020781032235153</v>
      </c>
      <c r="CL193" s="134">
        <f>T_i!F$30</f>
        <v>36.318912461319933</v>
      </c>
      <c r="CM193" s="134">
        <f>CL193-T_i!G$30</f>
        <v>12.550212921851621</v>
      </c>
      <c r="CN193" s="134">
        <f>T_i!H$30-CL193</f>
        <v>14.738543753943084</v>
      </c>
      <c r="CO193" s="134">
        <f>T_i!F$31</f>
        <v>14.942711539069231</v>
      </c>
      <c r="CP193" s="134">
        <f>CO193-T_i!G$31</f>
        <v>5.0500680056379856</v>
      </c>
      <c r="CQ193" s="134">
        <f>T_i!H$31-CO193</f>
        <v>7.0002687094038851</v>
      </c>
      <c r="CR193" s="134">
        <f>T_i!F$32</f>
        <v>2.2347919133891829</v>
      </c>
      <c r="CS193" s="134">
        <f>CR193-T_i!G$32</f>
        <v>1.4883986925659918</v>
      </c>
      <c r="CT193" s="134">
        <f>T_i!H$32-CR193</f>
        <v>4.262163524167125</v>
      </c>
      <c r="CX193" s="168"/>
      <c r="CY193" s="168"/>
      <c r="CZ193" s="168"/>
      <c r="DA193" s="168"/>
      <c r="DB193" s="168"/>
      <c r="DC193" s="168"/>
    </row>
    <row r="194" spans="2:107" x14ac:dyDescent="0.25">
      <c r="B194" s="174"/>
      <c r="C194" s="174"/>
      <c r="D194" s="174"/>
      <c r="E194" s="174"/>
      <c r="F194" s="174"/>
      <c r="G194" s="174"/>
      <c r="I194" s="151"/>
      <c r="J194" s="130"/>
      <c r="K194" s="77" t="str">
        <f>T_i!J$2</f>
        <v>Pharmacy</v>
      </c>
      <c r="L194" s="152">
        <f>T_i!J$4</f>
        <v>100</v>
      </c>
      <c r="M194" s="152">
        <f>L194-T_i!K$4</f>
        <v>0</v>
      </c>
      <c r="N194" s="152">
        <f>T_i!L$4-L194</f>
        <v>0</v>
      </c>
      <c r="O194" s="152">
        <f>T_i!J$5</f>
        <v>97.925871963233718</v>
      </c>
      <c r="P194" s="134">
        <f>O194-T_i!K$5</f>
        <v>3.8229168447404476</v>
      </c>
      <c r="Q194" s="134">
        <f>T_i!L$5-O194</f>
        <v>1.3633286047864601</v>
      </c>
      <c r="R194" s="134">
        <f>T_i!J$6</f>
        <v>92.700426622362983</v>
      </c>
      <c r="S194" s="134">
        <f>R194-T_i!K$6</f>
        <v>3.972339928384514</v>
      </c>
      <c r="T194" s="134">
        <f>T_i!L$6-R194</f>
        <v>2.6458689882796875</v>
      </c>
      <c r="U194" s="134">
        <f>T_i!J$7</f>
        <v>22.172633938996476</v>
      </c>
      <c r="V194" s="134">
        <f>U194-T_i!K$7</f>
        <v>4.64189236587751</v>
      </c>
      <c r="W194" s="134">
        <f>T_i!L$7-U194</f>
        <v>5.4591800645543671</v>
      </c>
      <c r="X194" s="134">
        <f>T_i!J$8</f>
        <v>12.087619647764415</v>
      </c>
      <c r="Y194" s="134">
        <f>X194-T_i!K$8</f>
        <v>2.8114092882959572</v>
      </c>
      <c r="Z194" s="134">
        <f>T_i!L$8-X194</f>
        <v>3.5169264539677361</v>
      </c>
      <c r="AA194" s="134">
        <f>T_i!J$9</f>
        <v>43.820145300946436</v>
      </c>
      <c r="AB194" s="134">
        <f>AA194-T_i!K$9</f>
        <v>7.1981141946636171</v>
      </c>
      <c r="AC194" s="134">
        <f>T_i!L$9-AA194</f>
        <v>7.4679979580894766</v>
      </c>
      <c r="AD194" s="134">
        <f>T_i!J$10</f>
        <v>4.6262357500785223</v>
      </c>
      <c r="AE194" s="134">
        <f>AD194-T_i!K$10</f>
        <v>2.1218539987102689</v>
      </c>
      <c r="AF194" s="134">
        <f>T_i!L$10-AD194</f>
        <v>3.7648821554704677</v>
      </c>
      <c r="AG194" s="134">
        <f>T_i!J$11</f>
        <v>0.24150804844184351</v>
      </c>
      <c r="AH194" s="134">
        <f>AG194-T_i!K$11</f>
        <v>0.20499453592977032</v>
      </c>
      <c r="AI194" s="134">
        <f>T_i!L$11-AG194</f>
        <v>1.3376955439290643</v>
      </c>
      <c r="AJ194" s="134">
        <f>T_i!J$12</f>
        <v>89.205655919008649</v>
      </c>
      <c r="AK194" s="134">
        <f>AJ194-T_i!K$12</f>
        <v>4.3282032724693522</v>
      </c>
      <c r="AL194" s="134">
        <f>T_i!L$12-AJ194</f>
        <v>3.2002682086500727</v>
      </c>
      <c r="AM194" s="134">
        <f>T_i!J$13</f>
        <v>19.339592640877829</v>
      </c>
      <c r="AN194" s="134">
        <f>AM194-T_i!K$13</f>
        <v>4.9781270284954768</v>
      </c>
      <c r="AO194" s="134">
        <f>T_i!L$13-AM194</f>
        <v>6.189305273537304</v>
      </c>
      <c r="AP194" s="134">
        <f>T_i!J$14</f>
        <v>2.3684417508684357</v>
      </c>
      <c r="AQ194" s="134">
        <f>AP194-T_i!K$14</f>
        <v>1.3625968326398887</v>
      </c>
      <c r="AR194" s="134">
        <f>T_i!L$14-AP194</f>
        <v>3.106392187370461</v>
      </c>
      <c r="AS194" s="134">
        <f>T_i!J$15</f>
        <v>17.106140620231653</v>
      </c>
      <c r="AT194" s="134">
        <f>AS194-T_i!K$15</f>
        <v>4.2788476402692144</v>
      </c>
      <c r="AU194" s="134">
        <f>T_i!L$15-AS194</f>
        <v>5.3386616287345845</v>
      </c>
      <c r="AV194" s="134">
        <f>T_i!J$16</f>
        <v>87.095607392098856</v>
      </c>
      <c r="AW194" s="134">
        <f>AV194-T_i!K$16</f>
        <v>5.1703614453284672</v>
      </c>
      <c r="AX194" s="134">
        <f>T_i!L$16-AV194</f>
        <v>3.8547316140846277</v>
      </c>
      <c r="AY194" s="134">
        <f>T_i!J$17</f>
        <v>69.556364390088405</v>
      </c>
      <c r="AZ194" s="134">
        <f>AY194-T_i!K$17</f>
        <v>6.3488335983950606</v>
      </c>
      <c r="BA194" s="134">
        <f>T_i!L$17-AY194</f>
        <v>5.6824637394413884</v>
      </c>
      <c r="BB194" s="134">
        <f>T_i!J$18</f>
        <v>54.248914266541661</v>
      </c>
      <c r="BC194" s="134">
        <f>BB194-T_i!K$18</f>
        <v>6.5017364747095172</v>
      </c>
      <c r="BD194" s="134">
        <f>T_i!L$18-BB194</f>
        <v>6.3601530421662957</v>
      </c>
      <c r="BE194" s="134">
        <f>T_i!J$19</f>
        <v>25.855917864786992</v>
      </c>
      <c r="BF194" s="134">
        <f>BE194-T_i!K$19</f>
        <v>4.9865239515522788</v>
      </c>
      <c r="BG194" s="134">
        <f>T_i!L$19-BE194</f>
        <v>5.702818605911709</v>
      </c>
      <c r="BH194" s="134">
        <f>T_i!J$20</f>
        <v>3.582459255398676</v>
      </c>
      <c r="BI194" s="134">
        <f>BH194-T_i!K$20</f>
        <v>1.7684699577380911</v>
      </c>
      <c r="BJ194" s="134">
        <f>T_i!L$20-BH194</f>
        <v>3.3704731106247476</v>
      </c>
      <c r="BK194" s="134">
        <f>T_i!J$21</f>
        <v>10.439028247825895</v>
      </c>
      <c r="BL194" s="134">
        <f>BK194-T_i!K$21</f>
        <v>2.4114374362108588</v>
      </c>
      <c r="BM194" s="134">
        <f>T_i!L$21-BK194</f>
        <v>3.0297371179987085</v>
      </c>
      <c r="BN194" s="134">
        <f>T_i!J$22</f>
        <v>18.316113482532252</v>
      </c>
      <c r="BO194" s="134">
        <f>BN194-T_i!K$22</f>
        <v>3.6353283432190278</v>
      </c>
      <c r="BP194" s="134">
        <f>T_i!L$22-BN194</f>
        <v>4.2969373160161837</v>
      </c>
      <c r="BQ194" s="134">
        <f>T_i!J$23</f>
        <v>0.30508797626806294</v>
      </c>
      <c r="BR194" s="134">
        <f>BQ194-T_i!K$23</f>
        <v>0.21929366956032065</v>
      </c>
      <c r="BS194" s="134">
        <f>T_i!L$23-BQ194</f>
        <v>0.77376462123068745</v>
      </c>
      <c r="BT194" s="134">
        <f>T_i!J$24</f>
        <v>0.55251267739315812</v>
      </c>
      <c r="BU194" s="134">
        <f>BT194-T_i!K$24</f>
        <v>0.34027618401986126</v>
      </c>
      <c r="BV194" s="134">
        <f>T_i!L$24-BT194</f>
        <v>0.87801584420789913</v>
      </c>
      <c r="BW194" s="134" t="str">
        <f>T_i!J$25</f>
        <v>0</v>
      </c>
      <c r="BX194" s="134" t="e">
        <f>BW194-T_i!K$25</f>
        <v>#VALUE!</v>
      </c>
      <c r="BY194" s="134" t="e">
        <f>T_i!L$25-BW194</f>
        <v>#VALUE!</v>
      </c>
      <c r="BZ194" s="134">
        <f>T_i!J$26</f>
        <v>16.281350183349851</v>
      </c>
      <c r="CA194" s="134">
        <f>BZ194-T_i!K$26</f>
        <v>4.2983985754322731</v>
      </c>
      <c r="CB194" s="134">
        <f>T_i!L$26-BZ194</f>
        <v>5.4594216803134437</v>
      </c>
      <c r="CC194" s="134">
        <f>T_i!J$27</f>
        <v>16.522858231791695</v>
      </c>
      <c r="CD194" s="134">
        <f>CC194-T_i!K$27</f>
        <v>4.3255463052735958</v>
      </c>
      <c r="CE194" s="134">
        <f>T_i!L$27-CC194</f>
        <v>5.4751984385780084</v>
      </c>
      <c r="CF194" s="134" t="str">
        <f>T_i!J$28</f>
        <v>0</v>
      </c>
      <c r="CG194" s="134" t="e">
        <f>CF194-T_i!K$28</f>
        <v>#VALUE!</v>
      </c>
      <c r="CH194" s="134" t="e">
        <f>T_i!L$28-CF194</f>
        <v>#VALUE!</v>
      </c>
      <c r="CI194" s="134">
        <f>T_i!J$29</f>
        <v>4.7793990062667371</v>
      </c>
      <c r="CJ194" s="134">
        <f>CI194-T_i!K$29</f>
        <v>2.0521473029916817</v>
      </c>
      <c r="CK194" s="134">
        <f>T_i!L$29-CI194</f>
        <v>3.4654230675247186</v>
      </c>
      <c r="CL194" s="134">
        <f>T_i!J$30</f>
        <v>7.9944228041923981</v>
      </c>
      <c r="CM194" s="134">
        <f>CL194-T_i!K$30</f>
        <v>1.8615381677687575</v>
      </c>
      <c r="CN194" s="134">
        <f>T_i!L$30-CL194</f>
        <v>2.364223421610621</v>
      </c>
      <c r="CO194" s="134">
        <f>T_i!J$31</f>
        <v>11.212631808957196</v>
      </c>
      <c r="CP194" s="134">
        <f>CO194-T_i!K$31</f>
        <v>4.1112347077197224</v>
      </c>
      <c r="CQ194" s="134">
        <f>T_i!L$31-CO194</f>
        <v>6.049106662296305</v>
      </c>
      <c r="CR194" s="134">
        <f>T_i!J$32</f>
        <v>0.32150478883285211</v>
      </c>
      <c r="CS194" s="134">
        <f>CR194-T_i!K$32</f>
        <v>0.24829306697941764</v>
      </c>
      <c r="CT194" s="134">
        <f>T_i!L$32-CR194</f>
        <v>1.0785655637902078</v>
      </c>
      <c r="CX194" s="168"/>
      <c r="CY194" s="168"/>
      <c r="CZ194" s="168"/>
      <c r="DA194" s="168"/>
      <c r="DB194" s="168"/>
      <c r="DC194" s="168"/>
    </row>
    <row r="195" spans="2:107" x14ac:dyDescent="0.25">
      <c r="B195" s="174"/>
      <c r="C195" s="174"/>
      <c r="D195" s="174"/>
      <c r="E195" s="174"/>
      <c r="F195" s="174"/>
      <c r="G195" s="174"/>
      <c r="I195" s="151"/>
      <c r="J195" s="130"/>
      <c r="K195" s="77" t="str">
        <f>T_i!N$2</f>
        <v>Laboratory</v>
      </c>
      <c r="L195" s="152">
        <f>T_i!N$4</f>
        <v>100</v>
      </c>
      <c r="M195" s="152">
        <f>L195-T_i!O$4</f>
        <v>0</v>
      </c>
      <c r="N195" s="152">
        <f>T_i!P$4-L195</f>
        <v>0</v>
      </c>
      <c r="O195" s="152">
        <f>T_i!N$5</f>
        <v>100</v>
      </c>
      <c r="P195" s="134">
        <f>O195-T_i!O$5</f>
        <v>0</v>
      </c>
      <c r="Q195" s="134">
        <f>T_i!P$5-O195</f>
        <v>0</v>
      </c>
      <c r="R195" s="134">
        <f>T_i!N$6</f>
        <v>100</v>
      </c>
      <c r="S195" s="134">
        <f>R195-T_i!O$6</f>
        <v>0</v>
      </c>
      <c r="T195" s="134">
        <f>T_i!P$6-R195</f>
        <v>0</v>
      </c>
      <c r="U195" s="134" t="str">
        <f>T_i!N$7</f>
        <v>0</v>
      </c>
      <c r="V195" s="134" t="e">
        <f>U195-T_i!O$7</f>
        <v>#VALUE!</v>
      </c>
      <c r="W195" s="134" t="e">
        <f>T_i!P$7-U195</f>
        <v>#VALUE!</v>
      </c>
      <c r="X195" s="134" t="str">
        <f>T_i!N$8</f>
        <v>0</v>
      </c>
      <c r="Y195" s="134" t="e">
        <f>X195-T_i!O$8</f>
        <v>#VALUE!</v>
      </c>
      <c r="Z195" s="134" t="e">
        <f>T_i!P$8-X195</f>
        <v>#VALUE!</v>
      </c>
      <c r="AA195" s="134" t="str">
        <f>T_i!N$9</f>
        <v>0</v>
      </c>
      <c r="AB195" s="134" t="e">
        <f>AA195-T_i!O$9</f>
        <v>#VALUE!</v>
      </c>
      <c r="AC195" s="134" t="e">
        <f>T_i!P$9-AA195</f>
        <v>#VALUE!</v>
      </c>
      <c r="AD195" s="134" t="str">
        <f>T_i!N$10</f>
        <v>0</v>
      </c>
      <c r="AE195" s="134" t="e">
        <f>AD195-T_i!O$10</f>
        <v>#VALUE!</v>
      </c>
      <c r="AF195" s="134" t="e">
        <f>T_i!P$10-AD195</f>
        <v>#VALUE!</v>
      </c>
      <c r="AG195" s="134" t="str">
        <f>T_i!N$11</f>
        <v>0</v>
      </c>
      <c r="AH195" s="134" t="e">
        <f>AG195-T_i!O$11</f>
        <v>#VALUE!</v>
      </c>
      <c r="AI195" s="134" t="e">
        <f>T_i!P$11-AG195</f>
        <v>#VALUE!</v>
      </c>
      <c r="AJ195" s="134">
        <f>T_i!N$12</f>
        <v>100</v>
      </c>
      <c r="AK195" s="134">
        <f>AJ195-T_i!O$12</f>
        <v>0</v>
      </c>
      <c r="AL195" s="134">
        <f>T_i!P$12-AJ195</f>
        <v>0</v>
      </c>
      <c r="AM195" s="134" t="str">
        <f>T_i!N$13</f>
        <v>0</v>
      </c>
      <c r="AN195" s="134" t="e">
        <f>AM195-T_i!O$13</f>
        <v>#VALUE!</v>
      </c>
      <c r="AO195" s="134" t="e">
        <f>T_i!P$13-AM195</f>
        <v>#VALUE!</v>
      </c>
      <c r="AP195" s="134" t="str">
        <f>T_i!N$14</f>
        <v>0</v>
      </c>
      <c r="AQ195" s="134" t="e">
        <f>AP195-T_i!O$14</f>
        <v>#VALUE!</v>
      </c>
      <c r="AR195" s="134" t="e">
        <f>T_i!P$14-AP195</f>
        <v>#VALUE!</v>
      </c>
      <c r="AS195" s="134" t="str">
        <f>T_i!N$15</f>
        <v>0</v>
      </c>
      <c r="AT195" s="134" t="e">
        <f>AS195-T_i!O$15</f>
        <v>#VALUE!</v>
      </c>
      <c r="AU195" s="134" t="e">
        <f>T_i!P$15-AS195</f>
        <v>#VALUE!</v>
      </c>
      <c r="AV195" s="134">
        <f>T_i!N$16</f>
        <v>100</v>
      </c>
      <c r="AW195" s="134">
        <f>AV195-T_i!O$16</f>
        <v>0</v>
      </c>
      <c r="AX195" s="134">
        <f>T_i!P$16-AV195</f>
        <v>0</v>
      </c>
      <c r="AY195" s="134" t="str">
        <f>T_i!N$17</f>
        <v>0</v>
      </c>
      <c r="AZ195" s="134" t="e">
        <f>AY195-T_i!O$17</f>
        <v>#VALUE!</v>
      </c>
      <c r="BA195" s="134" t="e">
        <f>T_i!P$17-AY195</f>
        <v>#VALUE!</v>
      </c>
      <c r="BB195" s="134" t="str">
        <f>T_i!N$18</f>
        <v>0</v>
      </c>
      <c r="BC195" s="134" t="e">
        <f>BB195-T_i!O$18</f>
        <v>#VALUE!</v>
      </c>
      <c r="BD195" s="134" t="e">
        <f>T_i!P$18-BB195</f>
        <v>#VALUE!</v>
      </c>
      <c r="BE195" s="134">
        <f>T_i!N$19</f>
        <v>28.083018576590735</v>
      </c>
      <c r="BF195" s="134">
        <f>BE195-T_i!O$19</f>
        <v>21.990485312509385</v>
      </c>
      <c r="BG195" s="134">
        <f>T_i!P$19-BE195</f>
        <v>42.069081160911722</v>
      </c>
      <c r="BH195" s="134" t="str">
        <f>T_i!N$20</f>
        <v>0</v>
      </c>
      <c r="BI195" s="134" t="e">
        <f>BH195-T_i!O$20</f>
        <v>#VALUE!</v>
      </c>
      <c r="BJ195" s="134" t="e">
        <f>T_i!P$20-BH195</f>
        <v>#VALUE!</v>
      </c>
      <c r="BK195" s="134" t="str">
        <f>T_i!N$21</f>
        <v>0</v>
      </c>
      <c r="BL195" s="134" t="e">
        <f>BK195-T_i!O$21</f>
        <v>#VALUE!</v>
      </c>
      <c r="BM195" s="134" t="e">
        <f>T_i!P$21-BK195</f>
        <v>#VALUE!</v>
      </c>
      <c r="BN195" s="134">
        <f>T_i!N$22</f>
        <v>28.083018576590735</v>
      </c>
      <c r="BO195" s="134">
        <f>BN195-T_i!O$22</f>
        <v>21.990485312509385</v>
      </c>
      <c r="BP195" s="134">
        <f>T_i!P$22-BN195</f>
        <v>42.069081160911722</v>
      </c>
      <c r="BQ195" s="134" t="str">
        <f>T_i!N$23</f>
        <v>0</v>
      </c>
      <c r="BR195" s="134" t="e">
        <f>BQ195-T_i!O$23</f>
        <v>#VALUE!</v>
      </c>
      <c r="BS195" s="134" t="e">
        <f>T_i!P$23-BQ195</f>
        <v>#VALUE!</v>
      </c>
      <c r="BT195" s="134" t="str">
        <f>T_i!N$24</f>
        <v>0</v>
      </c>
      <c r="BU195" s="134" t="e">
        <f>BT195-T_i!O$24</f>
        <v>#VALUE!</v>
      </c>
      <c r="BV195" s="134" t="e">
        <f>T_i!P$24-BT195</f>
        <v>#VALUE!</v>
      </c>
      <c r="BW195" s="134" t="str">
        <f>T_i!N$25</f>
        <v>0</v>
      </c>
      <c r="BX195" s="134" t="e">
        <f>BW195-T_i!O$25</f>
        <v>#VALUE!</v>
      </c>
      <c r="BY195" s="134" t="e">
        <f>T_i!P$25-BW195</f>
        <v>#VALUE!</v>
      </c>
      <c r="BZ195" s="134" t="str">
        <f>T_i!N$26</f>
        <v>0</v>
      </c>
      <c r="CA195" s="134" t="e">
        <f>BZ195-T_i!O$26</f>
        <v>#VALUE!</v>
      </c>
      <c r="CB195" s="134" t="e">
        <f>T_i!P$26-BZ195</f>
        <v>#VALUE!</v>
      </c>
      <c r="CC195" s="134" t="str">
        <f>T_i!N$27</f>
        <v>0</v>
      </c>
      <c r="CD195" s="134" t="e">
        <f>CC195-T_i!O$27</f>
        <v>#VALUE!</v>
      </c>
      <c r="CE195" s="134" t="e">
        <f>T_i!P$27-CC195</f>
        <v>#VALUE!</v>
      </c>
      <c r="CF195" s="134" t="str">
        <f>T_i!N$28</f>
        <v>0</v>
      </c>
      <c r="CG195" s="134" t="e">
        <f>CF195-T_i!O$28</f>
        <v>#VALUE!</v>
      </c>
      <c r="CH195" s="134" t="e">
        <f>T_i!P$28-CF195</f>
        <v>#VALUE!</v>
      </c>
      <c r="CI195" s="134" t="str">
        <f>T_i!N$29</f>
        <v>0</v>
      </c>
      <c r="CJ195" s="134" t="e">
        <f>CI195-T_i!O$29</f>
        <v>#VALUE!</v>
      </c>
      <c r="CK195" s="134" t="e">
        <f>T_i!P$29-CI195</f>
        <v>#VALUE!</v>
      </c>
      <c r="CL195" s="134" t="str">
        <f>T_i!N$30</f>
        <v>0</v>
      </c>
      <c r="CM195" s="134" t="e">
        <f>CL195-T_i!O$30</f>
        <v>#VALUE!</v>
      </c>
      <c r="CN195" s="134" t="e">
        <f>T_i!P$30-CL195</f>
        <v>#VALUE!</v>
      </c>
      <c r="CO195" s="134" t="str">
        <f>T_i!N$31</f>
        <v>0</v>
      </c>
      <c r="CP195" s="134" t="e">
        <f>CO195-T_i!O$31</f>
        <v>#VALUE!</v>
      </c>
      <c r="CQ195" s="134" t="e">
        <f>T_i!P$31-CO195</f>
        <v>#VALUE!</v>
      </c>
      <c r="CR195" s="134" t="str">
        <f>T_i!N$32</f>
        <v>0</v>
      </c>
      <c r="CS195" s="134" t="e">
        <f>CR195-T_i!O$32</f>
        <v>#VALUE!</v>
      </c>
      <c r="CT195" s="134" t="e">
        <f>T_i!P$32-CR195</f>
        <v>#VALUE!</v>
      </c>
      <c r="CX195" s="168"/>
      <c r="CY195" s="168"/>
      <c r="CZ195" s="168"/>
      <c r="DA195" s="168"/>
      <c r="DB195" s="168"/>
      <c r="DC195" s="168"/>
    </row>
    <row r="196" spans="2:107" x14ac:dyDescent="0.25">
      <c r="B196" s="174"/>
      <c r="C196" s="174"/>
      <c r="D196" s="174"/>
      <c r="E196" s="174"/>
      <c r="F196" s="174"/>
      <c r="G196" s="174"/>
      <c r="I196" s="151"/>
      <c r="J196" s="130"/>
      <c r="K196" s="77" t="str">
        <f>T_i!R$2</f>
        <v>Drug store</v>
      </c>
      <c r="L196" s="152">
        <f>T_i!R$4</f>
        <v>100</v>
      </c>
      <c r="M196" s="152">
        <f>L196-T_i!S$4</f>
        <v>0</v>
      </c>
      <c r="N196" s="152">
        <f>T_i!T$4-L196</f>
        <v>0</v>
      </c>
      <c r="O196" s="152">
        <f>T_i!R$5</f>
        <v>90.384759756354271</v>
      </c>
      <c r="P196" s="134">
        <f>O196-T_i!S$5</f>
        <v>2.6068494911063453</v>
      </c>
      <c r="Q196" s="134">
        <f>T_i!T$5-O196</f>
        <v>2.0984484663772918</v>
      </c>
      <c r="R196" s="134">
        <f>T_i!R$6</f>
        <v>89.319955539206561</v>
      </c>
      <c r="S196" s="134">
        <f>R196-T_i!S$6</f>
        <v>2.585050713085522</v>
      </c>
      <c r="T196" s="134">
        <f>T_i!T$6-R196</f>
        <v>2.1309400031704371</v>
      </c>
      <c r="U196" s="134">
        <f>T_i!R$7</f>
        <v>4.3564317766843956</v>
      </c>
      <c r="V196" s="134">
        <f>U196-T_i!S$7</f>
        <v>1.0666831574127547</v>
      </c>
      <c r="W196" s="134">
        <f>T_i!T$7-U196</f>
        <v>1.3919912231535072</v>
      </c>
      <c r="X196" s="134">
        <f>T_i!R$8</f>
        <v>1.4868835340086297</v>
      </c>
      <c r="Y196" s="134">
        <f>X196-T_i!S$8</f>
        <v>0.87313795276954043</v>
      </c>
      <c r="Z196" s="134">
        <f>T_i!T$8-X196</f>
        <v>2.0708320155902333</v>
      </c>
      <c r="AA196" s="134">
        <f>T_i!R$9</f>
        <v>13.692683934031159</v>
      </c>
      <c r="AB196" s="134">
        <f>AA196-T_i!S$9</f>
        <v>1.7592466043096273</v>
      </c>
      <c r="AC196" s="134">
        <f>T_i!T$9-AA196</f>
        <v>1.972464616048855</v>
      </c>
      <c r="AD196" s="134">
        <f>T_i!R$10</f>
        <v>0.23148309025312702</v>
      </c>
      <c r="AE196" s="134">
        <f>AD196-T_i!S$10</f>
        <v>0.13331110203474641</v>
      </c>
      <c r="AF196" s="134">
        <f>T_i!T$10-AD196</f>
        <v>0.3133515382464454</v>
      </c>
      <c r="AG196" s="134" t="str">
        <f>T_i!R$11</f>
        <v>0</v>
      </c>
      <c r="AH196" s="134" t="e">
        <f>AG196-T_i!S$11</f>
        <v>#VALUE!</v>
      </c>
      <c r="AI196" s="134" t="e">
        <f>T_i!T$11-AG196</f>
        <v>#VALUE!</v>
      </c>
      <c r="AJ196" s="134">
        <f>T_i!R$12</f>
        <v>85.190464542823634</v>
      </c>
      <c r="AK196" s="134">
        <f>AJ196-T_i!S$12</f>
        <v>2.5314451062120327</v>
      </c>
      <c r="AL196" s="134">
        <f>T_i!T$12-AJ196</f>
        <v>2.2181952638016753</v>
      </c>
      <c r="AM196" s="134">
        <f>T_i!R$13</f>
        <v>9.7454202042483633</v>
      </c>
      <c r="AN196" s="134">
        <f>AM196-T_i!S$13</f>
        <v>1.8806110731229166</v>
      </c>
      <c r="AO196" s="134">
        <f>T_i!T$13-AM196</f>
        <v>2.2716455304048715</v>
      </c>
      <c r="AP196" s="134">
        <f>T_i!R$14</f>
        <v>3.4843957034555508</v>
      </c>
      <c r="AQ196" s="134">
        <f>AP196-T_i!S$14</f>
        <v>0.95935272894872581</v>
      </c>
      <c r="AR196" s="134">
        <f>T_i!T$14-AP196</f>
        <v>1.3059319504492244</v>
      </c>
      <c r="AS196" s="134">
        <f>T_i!R$15</f>
        <v>6.9384708199463825</v>
      </c>
      <c r="AT196" s="134">
        <f>AS196-T_i!S$15</f>
        <v>1.493483521297132</v>
      </c>
      <c r="AU196" s="134">
        <f>T_i!T$15-AS196</f>
        <v>1.864985774043638</v>
      </c>
      <c r="AV196" s="134">
        <f>T_i!R$16</f>
        <v>76.591950655101243</v>
      </c>
      <c r="AW196" s="134">
        <f>AV196-T_i!S$16</f>
        <v>3.3435300014129865</v>
      </c>
      <c r="AX196" s="134">
        <f>T_i!T$16-AV196</f>
        <v>3.0418320930002949</v>
      </c>
      <c r="AY196" s="134">
        <f>T_i!R$17</f>
        <v>51.965900636859217</v>
      </c>
      <c r="AZ196" s="134">
        <f>AY196-T_i!S$17</f>
        <v>3.279045963494454</v>
      </c>
      <c r="BA196" s="134">
        <f>T_i!T$17-AY196</f>
        <v>3.2621966932541184</v>
      </c>
      <c r="BB196" s="134">
        <f>T_i!R$18</f>
        <v>16.075852387625581</v>
      </c>
      <c r="BC196" s="134">
        <f>BB196-T_i!S$18</f>
        <v>1.9236246479115096</v>
      </c>
      <c r="BD196" s="134">
        <f>T_i!T$18-BB196</f>
        <v>2.1296425916904553</v>
      </c>
      <c r="BE196" s="134">
        <f>T_i!R$19</f>
        <v>38.536222391947319</v>
      </c>
      <c r="BF196" s="134">
        <f>BE196-T_i!S$19</f>
        <v>2.9006642590632339</v>
      </c>
      <c r="BG196" s="134">
        <f>T_i!T$19-BE196</f>
        <v>2.9844621123824382</v>
      </c>
      <c r="BH196" s="134">
        <f>T_i!R$20</f>
        <v>1.1810274127971243</v>
      </c>
      <c r="BI196" s="134">
        <f>BH196-T_i!S$20</f>
        <v>0.3904606062471645</v>
      </c>
      <c r="BJ196" s="134">
        <f>T_i!T$20-BH196</f>
        <v>0.57988597926744956</v>
      </c>
      <c r="BK196" s="134">
        <f>T_i!R$21</f>
        <v>21.469320895674304</v>
      </c>
      <c r="BL196" s="134">
        <f>BK196-T_i!S$21</f>
        <v>2.4709502138334507</v>
      </c>
      <c r="BM196" s="134">
        <f>T_i!T$21-BK196</f>
        <v>2.6964469837322298</v>
      </c>
      <c r="BN196" s="134">
        <f>T_i!R$22</f>
        <v>20.689661430699186</v>
      </c>
      <c r="BO196" s="134">
        <f>BN196-T_i!S$22</f>
        <v>2.3421407872882263</v>
      </c>
      <c r="BP196" s="134">
        <f>T_i!T$22-BN196</f>
        <v>2.5560072689117028</v>
      </c>
      <c r="BQ196" s="134">
        <f>T_i!R$23</f>
        <v>0.7401521164986592</v>
      </c>
      <c r="BR196" s="134">
        <f>BQ196-T_i!S$23</f>
        <v>0.23323949827363644</v>
      </c>
      <c r="BS196" s="134">
        <f>T_i!T$23-BQ196</f>
        <v>0.33939268902287278</v>
      </c>
      <c r="BT196" s="134">
        <f>T_i!R$24</f>
        <v>0.27633709587011923</v>
      </c>
      <c r="BU196" s="134">
        <f>BT196-T_i!S$24</f>
        <v>0.14320173925332716</v>
      </c>
      <c r="BV196" s="134">
        <f>T_i!T$24-BT196</f>
        <v>0.29634770370588215</v>
      </c>
      <c r="BW196" s="134" t="str">
        <f>T_i!R$25</f>
        <v>0</v>
      </c>
      <c r="BX196" s="134" t="e">
        <f>BW196-T_i!S$25</f>
        <v>#VALUE!</v>
      </c>
      <c r="BY196" s="134" t="e">
        <f>T_i!T$25-BW196</f>
        <v>#VALUE!</v>
      </c>
      <c r="BZ196" s="134">
        <f>T_i!R$26</f>
        <v>28.375913641753449</v>
      </c>
      <c r="CA196" s="134">
        <f>BZ196-T_i!S$26</f>
        <v>6.4163900945603487</v>
      </c>
      <c r="CB196" s="134">
        <f>T_i!T$26-BZ196</f>
        <v>7.4309938770316677</v>
      </c>
      <c r="CC196" s="134">
        <f>T_i!R$27</f>
        <v>28.447490896374312</v>
      </c>
      <c r="CD196" s="134">
        <f>CC196-T_i!S$27</f>
        <v>6.4172297625178238</v>
      </c>
      <c r="CE196" s="134">
        <f>T_i!T$27-CC196</f>
        <v>7.4264551041944955</v>
      </c>
      <c r="CF196" s="134" t="str">
        <f>T_i!R$28</f>
        <v>0</v>
      </c>
      <c r="CG196" s="134" t="e">
        <f>CF196-T_i!S$28</f>
        <v>#VALUE!</v>
      </c>
      <c r="CH196" s="134" t="e">
        <f>T_i!T$28-CF196</f>
        <v>#VALUE!</v>
      </c>
      <c r="CI196" s="134">
        <f>T_i!R$29</f>
        <v>4.3790261262116008</v>
      </c>
      <c r="CJ196" s="134">
        <f>CI196-T_i!S$29</f>
        <v>1.1771928067225264</v>
      </c>
      <c r="CK196" s="134">
        <f>T_i!T$29-CI196</f>
        <v>1.5833427365667472</v>
      </c>
      <c r="CL196" s="134">
        <f>T_i!R$30</f>
        <v>25.209571088007941</v>
      </c>
      <c r="CM196" s="134">
        <f>CL196-T_i!S$30</f>
        <v>5.2676281096123176</v>
      </c>
      <c r="CN196" s="134">
        <f>T_i!T$30-CL196</f>
        <v>6.1146378456408037</v>
      </c>
      <c r="CO196" s="134">
        <f>T_i!R$31</f>
        <v>9.0178441747791105</v>
      </c>
      <c r="CP196" s="134">
        <f>CO196-T_i!S$31</f>
        <v>2.4395587503670031</v>
      </c>
      <c r="CQ196" s="134">
        <f>T_i!T$31-CO196</f>
        <v>3.2257012374768461</v>
      </c>
      <c r="CR196" s="134">
        <f>T_i!R$32</f>
        <v>0.13590296472110203</v>
      </c>
      <c r="CS196" s="134">
        <f>CR196-T_i!S$32</f>
        <v>7.2949549766229957E-2</v>
      </c>
      <c r="CT196" s="134">
        <f>T_i!T$32-CR196</f>
        <v>0.15723452899076595</v>
      </c>
      <c r="CX196" s="168"/>
      <c r="CY196" s="168"/>
      <c r="CZ196" s="168"/>
      <c r="DA196" s="168"/>
      <c r="DB196" s="168"/>
      <c r="DC196" s="168"/>
    </row>
    <row r="197" spans="2:107" x14ac:dyDescent="0.25">
      <c r="B197" s="174"/>
      <c r="C197" s="174"/>
      <c r="D197" s="174"/>
      <c r="E197" s="174"/>
      <c r="F197" s="174"/>
      <c r="G197" s="174"/>
      <c r="I197" s="151"/>
      <c r="J197" s="130"/>
      <c r="K197" s="77" t="str">
        <f>T_i!V$2</f>
        <v>Informal TOTAL</v>
      </c>
      <c r="L197" s="152">
        <f>T_i!V$4</f>
        <v>100</v>
      </c>
      <c r="M197" s="152">
        <f>L197-T_i!W$4</f>
        <v>0</v>
      </c>
      <c r="N197" s="152">
        <f>T_i!X$4-L197</f>
        <v>0</v>
      </c>
      <c r="O197" s="152">
        <f>T_i!V$5</f>
        <v>85.720301280685234</v>
      </c>
      <c r="P197" s="134">
        <f>O197-T_i!W$5</f>
        <v>13.426933150356504</v>
      </c>
      <c r="Q197" s="134">
        <f>T_i!X$5-O197</f>
        <v>7.5278070397981622</v>
      </c>
      <c r="R197" s="134">
        <f>T_i!V$6</f>
        <v>84.298233780415913</v>
      </c>
      <c r="S197" s="134">
        <f>R197-T_i!W$6</f>
        <v>11.527008764848233</v>
      </c>
      <c r="T197" s="134">
        <f>T_i!X$6-R197</f>
        <v>7.2161925612858795</v>
      </c>
      <c r="U197" s="134">
        <f>T_i!V$7</f>
        <v>1.1467911288645039</v>
      </c>
      <c r="V197" s="134">
        <f>U197-T_i!W$7</f>
        <v>0.83682167715604316</v>
      </c>
      <c r="W197" s="134">
        <f>T_i!X$7-U197</f>
        <v>3.0019630462816527</v>
      </c>
      <c r="X197" s="134">
        <f>T_i!V$8</f>
        <v>1.4819311036740919</v>
      </c>
      <c r="Y197" s="134">
        <f>X197-T_i!W$8</f>
        <v>1.2086620443435789</v>
      </c>
      <c r="Z197" s="134">
        <f>T_i!X$8-X197</f>
        <v>6.1456637782600616</v>
      </c>
      <c r="AA197" s="134">
        <f>T_i!V$9</f>
        <v>5.3879672793123277</v>
      </c>
      <c r="AB197" s="134">
        <f>AA197-T_i!W$9</f>
        <v>3.4010438866254451</v>
      </c>
      <c r="AC197" s="134">
        <f>T_i!X$9-AA197</f>
        <v>8.4034953890910753</v>
      </c>
      <c r="AD197" s="134" t="str">
        <f>T_i!V$10</f>
        <v>0</v>
      </c>
      <c r="AE197" s="134" t="e">
        <f>AD197-T_i!W$10</f>
        <v>#VALUE!</v>
      </c>
      <c r="AF197" s="134" t="e">
        <f>T_i!X$10-AD197</f>
        <v>#VALUE!</v>
      </c>
      <c r="AG197" s="134" t="str">
        <f>T_i!V$11</f>
        <v>0</v>
      </c>
      <c r="AH197" s="134" t="e">
        <f>AG197-T_i!W$11</f>
        <v>#VALUE!</v>
      </c>
      <c r="AI197" s="134" t="e">
        <f>T_i!X$11-AG197</f>
        <v>#VALUE!</v>
      </c>
      <c r="AJ197" s="134">
        <f>T_i!V$12</f>
        <v>74.342897145855474</v>
      </c>
      <c r="AK197" s="134">
        <f>AJ197-T_i!W$12</f>
        <v>12.758624550680189</v>
      </c>
      <c r="AL197" s="134">
        <f>T_i!X$12-AJ197</f>
        <v>9.6243859715464026</v>
      </c>
      <c r="AM197" s="134">
        <f>T_i!V$13</f>
        <v>10.879260223303673</v>
      </c>
      <c r="AN197" s="134">
        <f>AM197-T_i!W$13</f>
        <v>3.3685927224665164</v>
      </c>
      <c r="AO197" s="134">
        <f>T_i!X$13-AM197</f>
        <v>4.626147408433896</v>
      </c>
      <c r="AP197" s="134">
        <f>T_i!V$14</f>
        <v>2.7130073956257705</v>
      </c>
      <c r="AQ197" s="134">
        <f>AP197-T_i!W$14</f>
        <v>1.8767251175605268</v>
      </c>
      <c r="AR197" s="134">
        <f>T_i!X$14-AP197</f>
        <v>5.729762460504829</v>
      </c>
      <c r="AS197" s="134">
        <f>T_i!V$15</f>
        <v>8.4545871508297061</v>
      </c>
      <c r="AT197" s="134">
        <f>AS197-T_i!W$15</f>
        <v>3.6819457890856579</v>
      </c>
      <c r="AU197" s="134">
        <f>T_i!X$15-AS197</f>
        <v>6.0886478347473805</v>
      </c>
      <c r="AV197" s="134">
        <f>T_i!V$16</f>
        <v>61.747240333706998</v>
      </c>
      <c r="AW197" s="134">
        <f>AV197-T_i!W$16</f>
        <v>7.4141631543278805</v>
      </c>
      <c r="AX197" s="134">
        <f>T_i!X$16-AV197</f>
        <v>6.9049406219541112</v>
      </c>
      <c r="AY197" s="134">
        <f>T_i!V$17</f>
        <v>52.396679746870213</v>
      </c>
      <c r="AZ197" s="134">
        <f>AY197-T_i!W$17</f>
        <v>15.014878498015129</v>
      </c>
      <c r="BA197" s="134">
        <f>T_i!X$17-AY197</f>
        <v>14.593775369251041</v>
      </c>
      <c r="BB197" s="134">
        <f>T_i!V$18</f>
        <v>6.3619807593565474</v>
      </c>
      <c r="BC197" s="134">
        <f>BB197-T_i!W$18</f>
        <v>3.9954627973330989</v>
      </c>
      <c r="BD197" s="134">
        <f>T_i!X$18-BB197</f>
        <v>9.6358079934440077</v>
      </c>
      <c r="BE197" s="134">
        <f>T_i!V$19</f>
        <v>41.361443375485813</v>
      </c>
      <c r="BF197" s="134">
        <f>BE197-T_i!W$19</f>
        <v>8.1506203480238852</v>
      </c>
      <c r="BG197" s="134">
        <f>T_i!X$19-BE197</f>
        <v>8.6530215530152077</v>
      </c>
      <c r="BH197" s="134" t="str">
        <f>T_i!V$20</f>
        <v>0</v>
      </c>
      <c r="BI197" s="134" t="e">
        <f>BH197-T_i!W$20</f>
        <v>#VALUE!</v>
      </c>
      <c r="BJ197" s="134" t="e">
        <f>T_i!X$20-BH197</f>
        <v>#VALUE!</v>
      </c>
      <c r="BK197" s="134">
        <f>T_i!V$21</f>
        <v>11.511514187654333</v>
      </c>
      <c r="BL197" s="134">
        <f>BK197-T_i!W$21</f>
        <v>7.6583722737044599</v>
      </c>
      <c r="BM197" s="134">
        <f>T_i!X$21-BK197</f>
        <v>18.179368867065421</v>
      </c>
      <c r="BN197" s="134">
        <f>T_i!V$22</f>
        <v>30.102899458113935</v>
      </c>
      <c r="BO197" s="134">
        <f>BN197-T_i!W$22</f>
        <v>7.766869872838285</v>
      </c>
      <c r="BP197" s="134">
        <f>T_i!X$22-BN197</f>
        <v>9.1042053836172947</v>
      </c>
      <c r="BQ197" s="134">
        <f>T_i!V$23</f>
        <v>6.4279090749239822</v>
      </c>
      <c r="BR197" s="134">
        <f>BQ197-T_i!W$23</f>
        <v>3.6746910052714101</v>
      </c>
      <c r="BS197" s="134">
        <f>T_i!X$23-BQ197</f>
        <v>7.8587260612737913</v>
      </c>
      <c r="BT197" s="134" t="str">
        <f>T_i!V$24</f>
        <v>0</v>
      </c>
      <c r="BU197" s="134" t="e">
        <f>BT197-T_i!W$24</f>
        <v>#VALUE!</v>
      </c>
      <c r="BV197" s="134" t="e">
        <f>T_i!X$24-BT197</f>
        <v>#VALUE!</v>
      </c>
      <c r="BW197" s="134" t="str">
        <f>T_i!V$25</f>
        <v>0</v>
      </c>
      <c r="BX197" s="134" t="e">
        <f>BW197-T_i!W$25</f>
        <v>#VALUE!</v>
      </c>
      <c r="BY197" s="134" t="e">
        <f>T_i!X$25-BW197</f>
        <v>#VALUE!</v>
      </c>
      <c r="BZ197" s="134">
        <f>T_i!V$26</f>
        <v>8.922706723460438</v>
      </c>
      <c r="CA197" s="134">
        <f>BZ197-T_i!W$26</f>
        <v>6.0344264075819201</v>
      </c>
      <c r="CB197" s="134">
        <f>T_i!X$26-BZ197</f>
        <v>15.47462937935842</v>
      </c>
      <c r="CC197" s="134">
        <f>T_i!V$27</f>
        <v>8.922706723460438</v>
      </c>
      <c r="CD197" s="134">
        <f>CC197-T_i!W$27</f>
        <v>6.0344264075819201</v>
      </c>
      <c r="CE197" s="134">
        <f>T_i!X$27-CC197</f>
        <v>15.47462937935842</v>
      </c>
      <c r="CF197" s="134" t="str">
        <f>T_i!V$28</f>
        <v>0</v>
      </c>
      <c r="CG197" s="134" t="e">
        <f>CF197-T_i!W$28</f>
        <v>#VALUE!</v>
      </c>
      <c r="CH197" s="134" t="e">
        <f>T_i!X$28-CF197</f>
        <v>#VALUE!</v>
      </c>
      <c r="CI197" s="134">
        <f>T_i!V$29</f>
        <v>2.1592893238244799</v>
      </c>
      <c r="CJ197" s="134">
        <f>CI197-T_i!W$29</f>
        <v>1.5837969485634709</v>
      </c>
      <c r="CK197" s="134">
        <f>T_i!X$29-CI197</f>
        <v>5.6022588546849263</v>
      </c>
      <c r="CL197" s="134">
        <f>T_i!V$30</f>
        <v>6.922002410477937</v>
      </c>
      <c r="CM197" s="134">
        <f>CL197-T_i!W$30</f>
        <v>4.7465492767676558</v>
      </c>
      <c r="CN197" s="134">
        <f>T_i!X$30-CL197</f>
        <v>12.994408243960244</v>
      </c>
      <c r="CO197" s="134">
        <f>T_i!V$31</f>
        <v>3.1602720707262222</v>
      </c>
      <c r="CP197" s="134">
        <f>CO197-T_i!W$31</f>
        <v>2.1378634588229684</v>
      </c>
      <c r="CQ197" s="134">
        <f>T_i!X$31-CO197</f>
        <v>6.1860284037223963</v>
      </c>
      <c r="CR197" s="134" t="str">
        <f>T_i!V$32</f>
        <v>0</v>
      </c>
      <c r="CS197" s="134" t="e">
        <f>CR197-T_i!W$32</f>
        <v>#VALUE!</v>
      </c>
      <c r="CT197" s="134" t="e">
        <f>T_i!X$32-CR197</f>
        <v>#VALUE!</v>
      </c>
      <c r="CX197" s="168"/>
      <c r="CY197" s="168"/>
      <c r="CZ197" s="168"/>
      <c r="DA197" s="168"/>
      <c r="DB197" s="168"/>
      <c r="DC197" s="168"/>
    </row>
    <row r="198" spans="2:107" x14ac:dyDescent="0.25">
      <c r="B198" s="174"/>
      <c r="C198" s="174"/>
      <c r="D198" s="174"/>
      <c r="E198" s="174"/>
      <c r="F198" s="174"/>
      <c r="G198" s="174"/>
      <c r="I198" s="151"/>
      <c r="J198" s="130"/>
      <c r="K198" s="77" t="str">
        <f>T_i!Z$2</f>
        <v>Retail TOTAL</v>
      </c>
      <c r="L198" s="152">
        <f>T_i!Z$4</f>
        <v>100</v>
      </c>
      <c r="M198" s="152">
        <f>L198-T_i!AA$4</f>
        <v>0</v>
      </c>
      <c r="N198" s="152">
        <f>T_i!AB$4-L198</f>
        <v>0</v>
      </c>
      <c r="O198" s="152">
        <f>T_i!Z$5</f>
        <v>90.917808152202596</v>
      </c>
      <c r="P198" s="134">
        <f>O198-T_i!AA$5</f>
        <v>2.0368578863264446</v>
      </c>
      <c r="Q198" s="134">
        <f>T_i!AB$5-O198</f>
        <v>1.6947460579311127</v>
      </c>
      <c r="R198" s="134">
        <f>T_i!Z$6</f>
        <v>89.05442616979019</v>
      </c>
      <c r="S198" s="134">
        <f>R198-T_i!AA$6</f>
        <v>2.1939013530617046</v>
      </c>
      <c r="T198" s="134">
        <f>T_i!AB$6-R198</f>
        <v>1.8658768508961288</v>
      </c>
      <c r="U198" s="134">
        <f>T_i!Z$7</f>
        <v>7.2224557811563024</v>
      </c>
      <c r="V198" s="134">
        <f>U198-T_i!AA$7</f>
        <v>1.3784313206845376</v>
      </c>
      <c r="W198" s="134">
        <f>T_i!AB$7-U198</f>
        <v>1.6728457656814264</v>
      </c>
      <c r="X198" s="134">
        <f>T_i!Z$8</f>
        <v>3.2105951946162365</v>
      </c>
      <c r="Y198" s="134">
        <f>X198-T_i!AA$8</f>
        <v>1.112072176867648</v>
      </c>
      <c r="Z198" s="134">
        <f>T_i!AB$8-X198</f>
        <v>1.6720026085924209</v>
      </c>
      <c r="AA198" s="134">
        <f>T_i!Z$9</f>
        <v>17.968881508763122</v>
      </c>
      <c r="AB198" s="134">
        <f>AA198-T_i!AA$9</f>
        <v>2.2754725632162245</v>
      </c>
      <c r="AC198" s="134">
        <f>T_i!AB$9-AA198</f>
        <v>2.5252022628348172</v>
      </c>
      <c r="AD198" s="134">
        <f>T_i!Z$10</f>
        <v>0.94150990540832757</v>
      </c>
      <c r="AE198" s="134">
        <f>AD198-T_i!AA$10</f>
        <v>0.40729905227140384</v>
      </c>
      <c r="AF198" s="134">
        <f>T_i!AB$10-AD198</f>
        <v>0.71267213562657239</v>
      </c>
      <c r="AG198" s="134">
        <f>T_i!Z$11</f>
        <v>4.0149621569864832E-2</v>
      </c>
      <c r="AH198" s="134">
        <f>AG198-T_i!AA$11</f>
        <v>3.4049027859348109E-2</v>
      </c>
      <c r="AI198" s="134">
        <f>T_i!AB$11-AG198</f>
        <v>0.22358444060433674</v>
      </c>
      <c r="AJ198" s="134">
        <f>T_i!Z$12</f>
        <v>84.656332658708862</v>
      </c>
      <c r="AK198" s="134">
        <f>AJ198-T_i!AA$12</f>
        <v>2.308080583841928</v>
      </c>
      <c r="AL198" s="134">
        <f>T_i!AB$12-AJ198</f>
        <v>2.0549855029132544</v>
      </c>
      <c r="AM198" s="134">
        <f>T_i!Z$13</f>
        <v>11.318796338241651</v>
      </c>
      <c r="AN198" s="134">
        <f>AM198-T_i!AA$13</f>
        <v>1.8600716863846589</v>
      </c>
      <c r="AO198" s="134">
        <f>T_i!AB$13-AM198</f>
        <v>2.1713573636723833</v>
      </c>
      <c r="AP198" s="134">
        <f>T_i!Z$14</f>
        <v>3.159801350454007</v>
      </c>
      <c r="AQ198" s="134">
        <f>AP198-T_i!AA$14</f>
        <v>0.7907602498311439</v>
      </c>
      <c r="AR198" s="134">
        <f>T_i!AB$14-AP198</f>
        <v>1.043344167051476</v>
      </c>
      <c r="AS198" s="134">
        <f>T_i!Z$15</f>
        <v>8.7011412253614271</v>
      </c>
      <c r="AT198" s="134">
        <f>AS198-T_i!AA$15</f>
        <v>1.5991581542255533</v>
      </c>
      <c r="AU198" s="134">
        <f>T_i!AB$15-AS198</f>
        <v>1.9180803037448193</v>
      </c>
      <c r="AV198" s="134">
        <f>T_i!Z$16</f>
        <v>76.694709461562084</v>
      </c>
      <c r="AW198" s="134">
        <f>AV198-T_i!AA$16</f>
        <v>2.881798049716437</v>
      </c>
      <c r="AX198" s="134">
        <f>T_i!AB$16-AV198</f>
        <v>2.6533955727781375</v>
      </c>
      <c r="AY198" s="134">
        <f>T_i!Z$17</f>
        <v>54.281861143989055</v>
      </c>
      <c r="AZ198" s="134">
        <f>AY198-T_i!AA$17</f>
        <v>3.0152598129769999</v>
      </c>
      <c r="BA198" s="134">
        <f>T_i!AB$17-AY198</f>
        <v>2.9842089785613979</v>
      </c>
      <c r="BB198" s="134">
        <f>T_i!Z$18</f>
        <v>21.592503298480015</v>
      </c>
      <c r="BC198" s="134">
        <f>BB198-T_i!AA$18</f>
        <v>2.8073718561528693</v>
      </c>
      <c r="BD198" s="134">
        <f>T_i!AB$18-BB198</f>
        <v>3.0993667737444639</v>
      </c>
      <c r="BE198" s="134">
        <f>T_i!Z$19</f>
        <v>35.839493371150752</v>
      </c>
      <c r="BF198" s="134">
        <f>BE198-T_i!AA$19</f>
        <v>2.7876731219651418</v>
      </c>
      <c r="BG198" s="134">
        <f>T_i!AB$19-BE198</f>
        <v>2.8867872978674498</v>
      </c>
      <c r="BH198" s="134">
        <f>T_i!Z$20</f>
        <v>1.5845321181384315</v>
      </c>
      <c r="BI198" s="134">
        <f>BH198-T_i!AA$20</f>
        <v>0.55065338603551583</v>
      </c>
      <c r="BJ198" s="134">
        <f>T_i!AB$20-BH198</f>
        <v>0.83676104956979969</v>
      </c>
      <c r="BK198" s="134">
        <f>T_i!Z$21</f>
        <v>18.413830005088723</v>
      </c>
      <c r="BL198" s="134">
        <f>BK198-T_i!AA$21</f>
        <v>2.2445980298122592</v>
      </c>
      <c r="BM198" s="134">
        <f>T_i!AB$21-BK198</f>
        <v>2.4785356311962552</v>
      </c>
      <c r="BN198" s="134">
        <f>T_i!Z$22</f>
        <v>20.47748730141204</v>
      </c>
      <c r="BO198" s="134">
        <f>BN198-T_i!AA$22</f>
        <v>2.4315976741842391</v>
      </c>
      <c r="BP198" s="134">
        <f>T_i!AB$22-BN198</f>
        <v>2.6667151448119597</v>
      </c>
      <c r="BQ198" s="134">
        <f>T_i!Z$23</f>
        <v>0.97352234364874068</v>
      </c>
      <c r="BR198" s="134">
        <f>BQ198-T_i!AA$23</f>
        <v>0.41682056917503174</v>
      </c>
      <c r="BS198" s="134">
        <f>T_i!AB$23-BQ198</f>
        <v>0.72358147867501577</v>
      </c>
      <c r="BT198" s="134">
        <f>T_i!Z$24</f>
        <v>0.32009608610214657</v>
      </c>
      <c r="BU198" s="134">
        <f>BT198-T_i!AA$24</f>
        <v>0.16252685199673622</v>
      </c>
      <c r="BV198" s="134">
        <f>T_i!AB$24-BT198</f>
        <v>0.32907730924360146</v>
      </c>
      <c r="BW198" s="134" t="str">
        <f>T_i!Z$25</f>
        <v>0</v>
      </c>
      <c r="BX198" s="134" t="e">
        <f>BW198-T_i!AA$25</f>
        <v>#VALUE!</v>
      </c>
      <c r="BY198" s="134" t="e">
        <f>T_i!AB$25-BW198</f>
        <v>#VALUE!</v>
      </c>
      <c r="BZ198" s="134">
        <f>T_i!Z$26</f>
        <v>25.88782181262793</v>
      </c>
      <c r="CA198" s="134">
        <f>BZ198-T_i!AA$26</f>
        <v>5.5870135261482154</v>
      </c>
      <c r="CB198" s="134">
        <f>T_i!AB$26-BZ198</f>
        <v>6.4997801268176367</v>
      </c>
      <c r="CC198" s="134">
        <f>T_i!Z$27</f>
        <v>26.049224193532815</v>
      </c>
      <c r="CD198" s="134">
        <f>CC198-T_i!AA$27</f>
        <v>5.5983756899504193</v>
      </c>
      <c r="CE198" s="134">
        <f>T_i!AB$27-CC198</f>
        <v>6.5037736475005588</v>
      </c>
      <c r="CF198" s="134" t="str">
        <f>T_i!Z$28</f>
        <v>0</v>
      </c>
      <c r="CG198" s="134" t="e">
        <f>CF198-T_i!AA$28</f>
        <v>#VALUE!</v>
      </c>
      <c r="CH198" s="134" t="e">
        <f>T_i!AB$28-CF198</f>
        <v>#VALUE!</v>
      </c>
      <c r="CI198" s="134">
        <f>T_i!Z$29</f>
        <v>4.6257861765807418</v>
      </c>
      <c r="CJ198" s="134">
        <f>CI198-T_i!AA$29</f>
        <v>1.2083496344888438</v>
      </c>
      <c r="CK198" s="134">
        <f>T_i!AB$29-CI198</f>
        <v>1.608025752732587</v>
      </c>
      <c r="CL198" s="134">
        <f>T_i!Z$30</f>
        <v>21.692475715186703</v>
      </c>
      <c r="CM198" s="134">
        <f>CL198-T_i!AA$30</f>
        <v>4.3264337822075554</v>
      </c>
      <c r="CN198" s="134">
        <f>T_i!AB$30-CL198</f>
        <v>5.0553950048887195</v>
      </c>
      <c r="CO198" s="134">
        <f>T_i!Z$31</f>
        <v>9.2915344657646397</v>
      </c>
      <c r="CP198" s="134">
        <f>CO198-T_i!AA$31</f>
        <v>2.4125485270196494</v>
      </c>
      <c r="CQ198" s="134">
        <f>T_i!AB$31-CO198</f>
        <v>3.1456540287756578</v>
      </c>
      <c r="CR198" s="134">
        <f>T_i!Z$32</f>
        <v>0.26523663360588495</v>
      </c>
      <c r="CS198" s="134">
        <f>CR198-T_i!AA$32</f>
        <v>0.11351607530704544</v>
      </c>
      <c r="CT198" s="134">
        <f>T_i!AB$32-CR198</f>
        <v>0.19805379152385816</v>
      </c>
      <c r="CX198" s="168"/>
      <c r="CY198" s="168"/>
      <c r="CZ198" s="168"/>
      <c r="DA198" s="168"/>
      <c r="DB198" s="168"/>
      <c r="DC198" s="168"/>
    </row>
    <row r="199" spans="2:107" x14ac:dyDescent="0.25">
      <c r="B199" s="174"/>
      <c r="C199" s="174"/>
      <c r="D199" s="174"/>
      <c r="E199" s="174"/>
      <c r="F199" s="174"/>
      <c r="G199" s="174"/>
      <c r="I199" s="151"/>
      <c r="J199" s="130"/>
      <c r="K199" s="77" t="str">
        <f>T_i!AD$2</f>
        <v>Wholesale</v>
      </c>
      <c r="L199" s="152">
        <f>T_i!AD$4</f>
        <v>100</v>
      </c>
      <c r="M199" s="152">
        <f>L199-T_i!AE$4</f>
        <v>0</v>
      </c>
      <c r="N199" s="152">
        <f>T_i!AF$4-L199</f>
        <v>0</v>
      </c>
      <c r="O199" s="152">
        <f>T_i!AD$5</f>
        <v>100</v>
      </c>
      <c r="P199" s="134">
        <f>O199-T_i!AE$5</f>
        <v>0</v>
      </c>
      <c r="Q199" s="134">
        <f>T_i!AF$5-O199</f>
        <v>0</v>
      </c>
      <c r="R199" s="134">
        <f>T_i!AD$6</f>
        <v>100</v>
      </c>
      <c r="S199" s="134">
        <f>R199-T_i!AE$6</f>
        <v>0</v>
      </c>
      <c r="T199" s="134">
        <f>T_i!AF$6-R199</f>
        <v>0</v>
      </c>
      <c r="U199" s="134">
        <f>T_i!AD$7</f>
        <v>4.8022375212623443</v>
      </c>
      <c r="V199" s="134">
        <f>U199-T_i!AE$7</f>
        <v>2.5236155778052303</v>
      </c>
      <c r="W199" s="134">
        <f>T_i!AF$7-U199</f>
        <v>5.037147687631534</v>
      </c>
      <c r="X199" s="134" t="str">
        <f>T_i!AD$8</f>
        <v>0</v>
      </c>
      <c r="Y199" s="134" t="e">
        <f>X199-T_i!AE$8</f>
        <v>#VALUE!</v>
      </c>
      <c r="Z199" s="134" t="e">
        <f>T_i!AF$8-X199</f>
        <v>#VALUE!</v>
      </c>
      <c r="AA199" s="134">
        <f>T_i!AD$9</f>
        <v>33.151405973998486</v>
      </c>
      <c r="AB199" s="134">
        <f>AA199-T_i!AE$9</f>
        <v>14.022949293879559</v>
      </c>
      <c r="AC199" s="134">
        <f>T_i!AF$9-AA199</f>
        <v>17.823335999550189</v>
      </c>
      <c r="AD199" s="134" t="str">
        <f>T_i!AD$10</f>
        <v>0</v>
      </c>
      <c r="AE199" s="134" t="e">
        <f>AD199-T_i!AE$10</f>
        <v>#VALUE!</v>
      </c>
      <c r="AF199" s="134" t="e">
        <f>T_i!AF$10-AD199</f>
        <v>#VALUE!</v>
      </c>
      <c r="AG199" s="134" t="str">
        <f>T_i!AD$11</f>
        <v>0</v>
      </c>
      <c r="AH199" s="134" t="e">
        <f>AG199-T_i!AE$11</f>
        <v>#VALUE!</v>
      </c>
      <c r="AI199" s="134" t="e">
        <f>T_i!AF$11-AG199</f>
        <v>#VALUE!</v>
      </c>
      <c r="AJ199" s="134">
        <f>T_i!AD$12</f>
        <v>95.675195603128344</v>
      </c>
      <c r="AK199" s="134">
        <f>AJ199-T_i!AE$12</f>
        <v>4.1339097923651309</v>
      </c>
      <c r="AL199" s="134">
        <f>T_i!AF$12-AJ199</f>
        <v>2.1613488071118638</v>
      </c>
      <c r="AM199" s="134">
        <f>T_i!AD$13</f>
        <v>11.967627876141238</v>
      </c>
      <c r="AN199" s="134">
        <f>AM199-T_i!AE$13</f>
        <v>7.7657199740089107</v>
      </c>
      <c r="AO199" s="134">
        <f>T_i!AF$13-AM199</f>
        <v>17.676660770134212</v>
      </c>
      <c r="AP199" s="134">
        <f>T_i!AD$14</f>
        <v>3.5398339932675444</v>
      </c>
      <c r="AQ199" s="134">
        <f>AP199-T_i!AE$14</f>
        <v>2.5355467760015236</v>
      </c>
      <c r="AR199" s="134">
        <f>T_i!AF$14-AP199</f>
        <v>8.1792832751851847</v>
      </c>
      <c r="AS199" s="134">
        <f>T_i!AD$15</f>
        <v>8.4277938828736936</v>
      </c>
      <c r="AT199" s="134">
        <f>AS199-T_i!AE$15</f>
        <v>6.1829072608772657</v>
      </c>
      <c r="AU199" s="134">
        <f>T_i!AF$15-AS199</f>
        <v>18.517989621926663</v>
      </c>
      <c r="AV199" s="134">
        <f>T_i!AD$16</f>
        <v>95.675195603128344</v>
      </c>
      <c r="AW199" s="134">
        <f>AV199-T_i!AE$16</f>
        <v>4.1339097923651309</v>
      </c>
      <c r="AX199" s="134">
        <f>T_i!AF$16-AV199</f>
        <v>2.1613488071118638</v>
      </c>
      <c r="AY199" s="134">
        <f>T_i!AD$17</f>
        <v>71.233075751469499</v>
      </c>
      <c r="AZ199" s="134">
        <f>AY199-T_i!AE$17</f>
        <v>15.37346290812026</v>
      </c>
      <c r="BA199" s="134">
        <f>T_i!AF$17-AY199</f>
        <v>11.658969132631583</v>
      </c>
      <c r="BB199" s="134">
        <f>T_i!AD$18</f>
        <v>33.151405973998486</v>
      </c>
      <c r="BC199" s="134">
        <f>BB199-T_i!AE$18</f>
        <v>14.022949293879559</v>
      </c>
      <c r="BD199" s="134">
        <f>T_i!AF$18-BB199</f>
        <v>17.823335999550189</v>
      </c>
      <c r="BE199" s="134">
        <f>T_i!AD$19</f>
        <v>45.528221699112954</v>
      </c>
      <c r="BF199" s="134">
        <f>BE199-T_i!AE$19</f>
        <v>15.577972716048656</v>
      </c>
      <c r="BG199" s="134">
        <f>T_i!AF$19-BE199</f>
        <v>16.505208022731736</v>
      </c>
      <c r="BH199" s="134">
        <f>T_i!AD$20</f>
        <v>0.41005530829005576</v>
      </c>
      <c r="BI199" s="134">
        <f>BH199-T_i!AE$20</f>
        <v>0.32699515279867586</v>
      </c>
      <c r="BJ199" s="134">
        <f>T_i!AF$20-BH199</f>
        <v>1.588574799374562</v>
      </c>
      <c r="BK199" s="134">
        <f>T_i!AD$21</f>
        <v>28.340780217089627</v>
      </c>
      <c r="BL199" s="134">
        <f>BK199-T_i!AE$21</f>
        <v>9.7782618204787646</v>
      </c>
      <c r="BM199" s="134">
        <f>T_i!AF$21-BK199</f>
        <v>12.355172770271199</v>
      </c>
      <c r="BN199" s="134">
        <f>T_i!AD$22</f>
        <v>24.969022903202813</v>
      </c>
      <c r="BO199" s="134">
        <f>BN199-T_i!AE$22</f>
        <v>13.46535953074501</v>
      </c>
      <c r="BP199" s="134">
        <f>T_i!AF$22-BN199</f>
        <v>21.033662346613369</v>
      </c>
      <c r="BQ199" s="134" t="str">
        <f>T_i!AD$23</f>
        <v>0</v>
      </c>
      <c r="BR199" s="134" t="e">
        <f>BQ199-T_i!AE$23</f>
        <v>#VALUE!</v>
      </c>
      <c r="BS199" s="134" t="e">
        <f>T_i!AF$23-BQ199</f>
        <v>#VALUE!</v>
      </c>
      <c r="BT199" s="134" t="str">
        <f>T_i!AD$24</f>
        <v>0</v>
      </c>
      <c r="BU199" s="134" t="e">
        <f>BT199-T_i!AE$24</f>
        <v>#VALUE!</v>
      </c>
      <c r="BV199" s="134" t="e">
        <f>T_i!AF$24-BT199</f>
        <v>#VALUE!</v>
      </c>
      <c r="BW199" s="134" t="str">
        <f>T_i!AD$25</f>
        <v>0</v>
      </c>
      <c r="BX199" s="134" t="e">
        <f>BW199-T_i!AE$25</f>
        <v>#VALUE!</v>
      </c>
      <c r="BY199" s="134" t="e">
        <f>T_i!AF$25-BW199</f>
        <v>#VALUE!</v>
      </c>
      <c r="BZ199" s="134">
        <f>T_i!AD$26</f>
        <v>42.629423056856794</v>
      </c>
      <c r="CA199" s="134">
        <f>BZ199-T_i!AE$26</f>
        <v>21.72539246742021</v>
      </c>
      <c r="CB199" s="134">
        <f>T_i!AF$26-BZ199</f>
        <v>24.9989693258117</v>
      </c>
      <c r="CC199" s="134">
        <f>T_i!AD$27</f>
        <v>42.629423056856794</v>
      </c>
      <c r="CD199" s="134">
        <f>CC199-T_i!AE$27</f>
        <v>21.72539246742021</v>
      </c>
      <c r="CE199" s="134">
        <f>T_i!AF$27-CC199</f>
        <v>24.9989693258117</v>
      </c>
      <c r="CF199" s="134" t="str">
        <f>T_i!AD$28</f>
        <v>0</v>
      </c>
      <c r="CG199" s="134" t="e">
        <f>CF199-T_i!AE$28</f>
        <v>#VALUE!</v>
      </c>
      <c r="CH199" s="134" t="e">
        <f>T_i!AF$28-CF199</f>
        <v>#VALUE!</v>
      </c>
      <c r="CI199" s="134">
        <f>T_i!AD$29</f>
        <v>21.485817740618948</v>
      </c>
      <c r="CJ199" s="134">
        <f>CI199-T_i!AE$29</f>
        <v>13.963791504946688</v>
      </c>
      <c r="CK199" s="134">
        <f>T_i!AF$29-CI199</f>
        <v>26.449420973241033</v>
      </c>
      <c r="CL199" s="134">
        <f>T_i!AD$30</f>
        <v>26.385377715616308</v>
      </c>
      <c r="CM199" s="134">
        <f>CL199-T_i!AE$30</f>
        <v>13.88522915893026</v>
      </c>
      <c r="CN199" s="134">
        <f>T_i!AF$30-CL199</f>
        <v>20.962842143655735</v>
      </c>
      <c r="CO199" s="134">
        <f>T_i!AD$31</f>
        <v>19.160359075655411</v>
      </c>
      <c r="CP199" s="134">
        <f>CO199-T_i!AE$31</f>
        <v>10.787320461401524</v>
      </c>
      <c r="CQ199" s="134">
        <f>T_i!AF$31-CO199</f>
        <v>18.910559981648351</v>
      </c>
      <c r="CR199" s="134" t="str">
        <f>T_i!AD$32</f>
        <v>0</v>
      </c>
      <c r="CS199" s="134" t="e">
        <f>CR199-T_i!AE$32</f>
        <v>#VALUE!</v>
      </c>
      <c r="CT199" s="134" t="e">
        <f>T_i!AF$32-CR199</f>
        <v>#VALUE!</v>
      </c>
      <c r="CX199" s="168"/>
      <c r="CY199" s="168"/>
      <c r="CZ199" s="168"/>
      <c r="DA199" s="168"/>
      <c r="DB199" s="168"/>
      <c r="DC199" s="168"/>
    </row>
    <row r="200" spans="2:107" x14ac:dyDescent="0.25">
      <c r="B200" s="174"/>
      <c r="C200" s="174"/>
      <c r="D200" s="174"/>
      <c r="E200" s="174"/>
      <c r="F200" s="174"/>
      <c r="G200" s="174"/>
      <c r="I200" s="151"/>
      <c r="J200" s="130"/>
      <c r="K200" s="130"/>
      <c r="L200" s="152"/>
      <c r="M200" s="152"/>
      <c r="N200" s="152"/>
      <c r="O200" s="152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X200" s="168"/>
      <c r="CY200" s="168"/>
      <c r="CZ200" s="168"/>
      <c r="DA200" s="168"/>
      <c r="DB200" s="168"/>
      <c r="DC200" s="168"/>
    </row>
    <row r="201" spans="2:107" x14ac:dyDescent="0.25">
      <c r="B201" s="174"/>
      <c r="C201" s="174"/>
      <c r="D201" s="174"/>
      <c r="E201" s="174"/>
      <c r="F201" s="174"/>
      <c r="G201" s="174"/>
      <c r="I201" s="151"/>
      <c r="J201" s="130"/>
      <c r="K201" s="130"/>
      <c r="L201" s="152"/>
      <c r="M201" s="152"/>
      <c r="N201" s="152"/>
      <c r="O201" s="152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X201" s="168"/>
      <c r="CY201" s="168"/>
      <c r="CZ201" s="168"/>
      <c r="DA201" s="168"/>
      <c r="DB201" s="168"/>
      <c r="DC201" s="168"/>
    </row>
    <row r="202" spans="2:107" x14ac:dyDescent="0.25">
      <c r="B202" s="174"/>
      <c r="C202" s="174"/>
      <c r="D202" s="174"/>
      <c r="E202" s="174"/>
      <c r="F202" s="174"/>
      <c r="G202" s="174"/>
      <c r="I202" s="151"/>
      <c r="J202" s="130"/>
      <c r="K202" s="130"/>
      <c r="L202" s="152"/>
      <c r="M202" s="152"/>
      <c r="N202" s="152"/>
      <c r="O202" s="152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X202" s="168"/>
      <c r="CY202" s="168"/>
      <c r="CZ202" s="168"/>
      <c r="DA202" s="168"/>
      <c r="DB202" s="168"/>
      <c r="DC202" s="168"/>
    </row>
    <row r="203" spans="2:107" x14ac:dyDescent="0.25">
      <c r="B203" s="174"/>
      <c r="C203" s="174"/>
      <c r="D203" s="174"/>
      <c r="E203" s="174"/>
      <c r="F203" s="174"/>
      <c r="G203" s="174"/>
      <c r="I203" s="151"/>
      <c r="J203" s="130"/>
      <c r="K203" s="130"/>
      <c r="L203" s="152"/>
      <c r="M203" s="152"/>
      <c r="N203" s="152"/>
      <c r="O203" s="152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X203" s="168"/>
      <c r="CY203" s="168"/>
      <c r="CZ203" s="168"/>
      <c r="DA203" s="168"/>
      <c r="DB203" s="168"/>
      <c r="DC203" s="168"/>
    </row>
    <row r="204" spans="2:107" x14ac:dyDescent="0.25">
      <c r="B204" s="174"/>
      <c r="C204" s="174"/>
      <c r="D204" s="174"/>
      <c r="E204" s="174"/>
      <c r="F204" s="174"/>
      <c r="G204" s="174"/>
      <c r="I204" s="151"/>
      <c r="J204" s="130"/>
      <c r="K204" s="15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X204" s="168"/>
      <c r="CY204" s="168"/>
      <c r="CZ204" s="168"/>
      <c r="DA204" s="168"/>
      <c r="DB204" s="168"/>
      <c r="DC204" s="168"/>
    </row>
    <row r="205" spans="2:107" x14ac:dyDescent="0.25">
      <c r="B205" s="174"/>
      <c r="C205" s="174"/>
      <c r="D205" s="174"/>
      <c r="E205" s="174"/>
      <c r="F205" s="174"/>
      <c r="G205" s="174"/>
      <c r="I205" s="151"/>
      <c r="J205" s="130"/>
      <c r="K205" s="15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X205" s="168"/>
      <c r="CY205" s="168"/>
      <c r="CZ205" s="168"/>
      <c r="DA205" s="168"/>
      <c r="DB205" s="168"/>
      <c r="DC205" s="168"/>
    </row>
    <row r="206" spans="2:107" x14ac:dyDescent="0.25">
      <c r="B206" s="174"/>
      <c r="C206" s="174"/>
      <c r="D206" s="174"/>
      <c r="E206" s="174"/>
      <c r="F206" s="174"/>
      <c r="G206" s="174"/>
      <c r="I206" s="151"/>
      <c r="K206" s="15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X206" s="168"/>
      <c r="CY206" s="168"/>
      <c r="CZ206" s="168"/>
      <c r="DA206" s="168"/>
      <c r="DB206" s="168"/>
      <c r="DC206" s="168"/>
    </row>
    <row r="207" spans="2:107" x14ac:dyDescent="0.25">
      <c r="B207" s="169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C207" s="169"/>
      <c r="D207" s="169"/>
      <c r="E207" s="169"/>
      <c r="F207" s="169"/>
      <c r="G207" s="169"/>
      <c r="I207" s="151"/>
      <c r="K207" s="15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X207" s="168"/>
      <c r="CY207" s="168"/>
      <c r="CZ207" s="168"/>
      <c r="DA207" s="168"/>
      <c r="DB207" s="168"/>
      <c r="DC207" s="168"/>
    </row>
    <row r="208" spans="2:107" ht="15.75" thickBot="1" x14ac:dyDescent="0.3">
      <c r="B208" s="170" t="s">
        <v>144</v>
      </c>
      <c r="C208" s="170"/>
      <c r="D208" s="170"/>
      <c r="E208" s="170"/>
      <c r="F208" s="170"/>
      <c r="G208" s="170"/>
      <c r="I208" s="151"/>
      <c r="K208" s="15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X208" s="168"/>
      <c r="CY208" s="168"/>
      <c r="CZ208" s="168"/>
      <c r="DA208" s="168"/>
      <c r="DB208" s="168"/>
      <c r="DC208" s="168"/>
    </row>
    <row r="209" spans="9:98" ht="15.75" thickTop="1" x14ac:dyDescent="0.25">
      <c r="I209" s="151"/>
      <c r="K209" s="15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</row>
  </sheetData>
  <mergeCells count="40">
    <mergeCell ref="CX57:DC57"/>
    <mergeCell ref="B56:G56"/>
    <mergeCell ref="B20:G20"/>
    <mergeCell ref="B21:G37"/>
    <mergeCell ref="B38:G38"/>
    <mergeCell ref="B39:G39"/>
    <mergeCell ref="B57:G57"/>
    <mergeCell ref="B58:G58"/>
    <mergeCell ref="B59:G74"/>
    <mergeCell ref="CX59:DC74"/>
    <mergeCell ref="B75:G75"/>
    <mergeCell ref="CX75:DC76"/>
    <mergeCell ref="B76:G76"/>
    <mergeCell ref="B207:G207"/>
    <mergeCell ref="CX207:DC208"/>
    <mergeCell ref="B208:G208"/>
    <mergeCell ref="B142:G142"/>
    <mergeCell ref="B86:G86"/>
    <mergeCell ref="B87:G103"/>
    <mergeCell ref="B104:G104"/>
    <mergeCell ref="B105:G105"/>
    <mergeCell ref="B123:G123"/>
    <mergeCell ref="B125:G140"/>
    <mergeCell ref="CX125:DC140"/>
    <mergeCell ref="B141:G141"/>
    <mergeCell ref="CX141:DC142"/>
    <mergeCell ref="B124:G124"/>
    <mergeCell ref="CX123:DC123"/>
    <mergeCell ref="B189:G189"/>
    <mergeCell ref="CX189:DC189"/>
    <mergeCell ref="B190:G190"/>
    <mergeCell ref="B191:G206"/>
    <mergeCell ref="CX191:DC206"/>
    <mergeCell ref="B85:G85"/>
    <mergeCell ref="B122:G122"/>
    <mergeCell ref="B188:G188"/>
    <mergeCell ref="B152:G152"/>
    <mergeCell ref="B153:G169"/>
    <mergeCell ref="B170:G170"/>
    <mergeCell ref="B171:G171"/>
  </mergeCells>
  <conditionalFormatting sqref="J125:J138">
    <cfRule type="cellIs" dxfId="36" priority="1" operator="equal">
      <formula>-100</formula>
    </cfRule>
  </conditionalFormatting>
  <conditionalFormatting sqref="J3:M23 J24:K29 L24:M50 J30:J35 K30:K50 J51:M56 K59:CT68 K69:Q72 J73:Q77 K125:CT134 K191:CT200">
    <cfRule type="cellIs" dxfId="35" priority="16" operator="equal">
      <formula>-100</formula>
    </cfRule>
  </conditionalFormatting>
  <conditionalFormatting sqref="J78:M89 J90:K95 L90:M116 J96:J101 K96:K116 J117:M122 K135:Q138 J139:Q142">
    <cfRule type="cellIs" dxfId="34" priority="11" operator="equal">
      <formula>-100</formula>
    </cfRule>
  </conditionalFormatting>
  <conditionalFormatting sqref="J143:M155 J156:K161 L156:M182 J162:J167 K162:K182 J183:M188 K201:Q205 J206:Q209 J210:M1048576">
    <cfRule type="cellIs" dxfId="33" priority="6" operator="equal">
      <formula>-100</formula>
    </cfRule>
  </conditionalFormatting>
  <conditionalFormatting sqref="J57:Q58 J59:J72">
    <cfRule type="cellIs" dxfId="32" priority="14" operator="equal">
      <formula>-100</formula>
    </cfRule>
  </conditionalFormatting>
  <conditionalFormatting sqref="J123:Q124">
    <cfRule type="cellIs" dxfId="31" priority="9" operator="equal">
      <formula>-100</formula>
    </cfRule>
  </conditionalFormatting>
  <conditionalFormatting sqref="J189:Q190 J191:J205">
    <cfRule type="cellIs" dxfId="30" priority="4" operator="equal">
      <formula>-100</formula>
    </cfRule>
  </conditionalFormatting>
  <conditionalFormatting sqref="L57:Q58 L59:CT68 L69:Q77">
    <cfRule type="cellIs" dxfId="29" priority="15" operator="equal">
      <formula>#VALUE!</formula>
    </cfRule>
  </conditionalFormatting>
  <conditionalFormatting sqref="L123:Q124 L125:CT134 L135:Q142">
    <cfRule type="cellIs" dxfId="28" priority="10" operator="equal">
      <formula>#VALUE!</formula>
    </cfRule>
  </conditionalFormatting>
  <conditionalFormatting sqref="L189:Q190 L191:CT200 L201:Q209">
    <cfRule type="cellIs" dxfId="27" priority="5" operator="equal">
      <formula>#VALUE!</formula>
    </cfRule>
  </conditionalFormatting>
  <conditionalFormatting sqref="L57:CT77">
    <cfRule type="cellIs" dxfId="26" priority="13" operator="lessThan">
      <formula>0</formula>
    </cfRule>
  </conditionalFormatting>
  <conditionalFormatting sqref="L123:CT142">
    <cfRule type="cellIs" dxfId="25" priority="8" operator="lessThan">
      <formula>0</formula>
    </cfRule>
  </conditionalFormatting>
  <conditionalFormatting sqref="L189:CT209">
    <cfRule type="cellIs" dxfId="24" priority="3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4B5-8718-4C0F-B9D1-DE09F8B57C18}">
  <sheetPr>
    <tabColor rgb="FFFFFF00"/>
  </sheetPr>
  <dimension ref="A1:CT196"/>
  <sheetViews>
    <sheetView topLeftCell="A36" zoomScale="74" zoomScaleNormal="40" workbookViewId="0">
      <selection activeCell="C68" sqref="C68"/>
    </sheetView>
  </sheetViews>
  <sheetFormatPr defaultColWidth="15.140625" defaultRowHeight="15" x14ac:dyDescent="0.25"/>
  <cols>
    <col min="1" max="1" width="16.42578125" style="27" customWidth="1"/>
    <col min="2" max="2" width="25" style="27" customWidth="1"/>
    <col min="3" max="3" width="35" style="27" customWidth="1"/>
    <col min="4" max="7" width="15.140625" style="27"/>
    <col min="8" max="8" width="11.140625" style="27" customWidth="1"/>
    <col min="9" max="9" width="11.140625" style="66" customWidth="1"/>
    <col min="10" max="10" width="39.28515625" style="102" bestFit="1" customWidth="1"/>
    <col min="11" max="28" width="17.140625" style="30" customWidth="1"/>
    <col min="29" max="29" width="9.42578125" style="30" bestFit="1" customWidth="1"/>
    <col min="30" max="30" width="15.140625" style="30"/>
    <col min="31" max="31" width="13.140625" style="30" bestFit="1" customWidth="1"/>
    <col min="32" max="16384" width="15.140625" style="30"/>
  </cols>
  <sheetData>
    <row r="1" spans="1:18" x14ac:dyDescent="0.25">
      <c r="A1" s="80" t="str">
        <f>'[1]Quantitative Indicators '!$B$7</f>
        <v>Availability of antimalarial types in all screened outlets</v>
      </c>
    </row>
    <row r="2" spans="1:18" x14ac:dyDescent="0.25">
      <c r="A2" s="27" t="str">
        <f>'[1]Quantitative Indicators '!$C$7</f>
        <v>Proportion of all outlets enumerated that had an antimalarial in stock at the time of the survey visit, among all outlets surveyed</v>
      </c>
    </row>
    <row r="4" spans="1:18" x14ac:dyDescent="0.25">
      <c r="A4" s="27" t="s">
        <v>0</v>
      </c>
    </row>
    <row r="5" spans="1:18" x14ac:dyDescent="0.25">
      <c r="A5" s="27" t="s">
        <v>1</v>
      </c>
      <c r="B5" s="27" t="s">
        <v>2</v>
      </c>
      <c r="C5" s="27" t="s">
        <v>3</v>
      </c>
      <c r="D5" s="27" t="s">
        <v>4</v>
      </c>
    </row>
    <row r="6" spans="1:18" x14ac:dyDescent="0.25">
      <c r="A6" s="27" t="s">
        <v>5</v>
      </c>
      <c r="B6" s="27" t="s">
        <v>6</v>
      </c>
      <c r="C6" s="27" t="s">
        <v>3</v>
      </c>
      <c r="D6" s="27" t="s">
        <v>7</v>
      </c>
    </row>
    <row r="7" spans="1:18" x14ac:dyDescent="0.25">
      <c r="A7" s="27" t="s">
        <v>8</v>
      </c>
      <c r="B7" s="27" t="s">
        <v>9</v>
      </c>
      <c r="C7" s="27" t="s">
        <v>3</v>
      </c>
      <c r="D7" s="27" t="s">
        <v>4</v>
      </c>
    </row>
    <row r="8" spans="1:18" x14ac:dyDescent="0.25">
      <c r="A8" s="27" t="s">
        <v>10</v>
      </c>
      <c r="B8" s="27" t="s">
        <v>11</v>
      </c>
      <c r="C8" s="27" t="s">
        <v>3</v>
      </c>
      <c r="D8" s="27" t="s">
        <v>7</v>
      </c>
    </row>
    <row r="12" spans="1:18" s="69" customFormat="1" x14ac:dyDescent="0.25">
      <c r="A12" s="28" t="s">
        <v>2</v>
      </c>
      <c r="B12" s="28"/>
      <c r="C12" s="28"/>
      <c r="D12" s="28"/>
      <c r="E12" s="28"/>
      <c r="F12" s="28"/>
      <c r="G12" s="28"/>
      <c r="H12" s="28"/>
      <c r="I12" s="68"/>
      <c r="J12" s="103"/>
    </row>
    <row r="13" spans="1:18" x14ac:dyDescent="0.25">
      <c r="A13" s="27" t="s">
        <v>12</v>
      </c>
    </row>
    <row r="14" spans="1:18" ht="35.25" customHeight="1" thickBot="1" x14ac:dyDescent="0.3">
      <c r="B14" s="179" t="str">
        <f>_xlfn.CONCAT($A$2, ", ", A13)</f>
        <v xml:space="preserve">Proportion of all outlets enumerated that had an antimalarial in stock at the time of the survey visit, among all outlets surveyed, by outlet type </v>
      </c>
      <c r="C14" s="179"/>
      <c r="D14" s="179"/>
      <c r="E14" s="179"/>
      <c r="F14" s="179"/>
      <c r="G14" s="179"/>
      <c r="J14" s="30"/>
    </row>
    <row r="15" spans="1:18" ht="15.75" thickTop="1" x14ac:dyDescent="0.25">
      <c r="B15" s="180"/>
      <c r="C15" s="180"/>
      <c r="D15" s="180"/>
      <c r="E15" s="180"/>
      <c r="F15" s="180"/>
      <c r="G15" s="180"/>
      <c r="J15" s="104" t="s">
        <v>13</v>
      </c>
      <c r="K15" s="70" t="s">
        <v>14</v>
      </c>
      <c r="L15" s="70" t="s">
        <v>15</v>
      </c>
      <c r="M15" s="70" t="s">
        <v>16</v>
      </c>
      <c r="N15" s="70" t="s">
        <v>17</v>
      </c>
      <c r="O15" s="97" t="s">
        <v>18</v>
      </c>
      <c r="P15" s="97" t="s">
        <v>15</v>
      </c>
      <c r="Q15" s="97" t="s">
        <v>16</v>
      </c>
      <c r="R15" s="97" t="s">
        <v>17</v>
      </c>
    </row>
    <row r="16" spans="1:18" x14ac:dyDescent="0.25">
      <c r="B16" s="180"/>
      <c r="C16" s="180"/>
      <c r="D16" s="180"/>
      <c r="E16" s="180"/>
      <c r="F16" s="180"/>
      <c r="G16" s="180"/>
      <c r="J16" s="102" t="str">
        <f>T_i!B$2</f>
        <v>Private Not For-Profit Facility</v>
      </c>
      <c r="K16" s="30">
        <f>T_i!B$4</f>
        <v>100</v>
      </c>
      <c r="L16" s="30">
        <f>K16-T_i!C$4</f>
        <v>0</v>
      </c>
      <c r="M16" s="30">
        <f>T_i!D$4-K16</f>
        <v>0</v>
      </c>
      <c r="N16" s="30">
        <f>T_i!E$4</f>
        <v>20</v>
      </c>
      <c r="O16" s="30">
        <f>T_i!B$5</f>
        <v>78.18687560604279</v>
      </c>
      <c r="P16" s="30">
        <f>O16-T_i!C$5</f>
        <v>18.793094499007822</v>
      </c>
      <c r="Q16" s="30">
        <f>T_i!D$5-O16</f>
        <v>11.592170191088755</v>
      </c>
      <c r="R16" s="30">
        <f>T_i!E$5</f>
        <v>20</v>
      </c>
    </row>
    <row r="17" spans="2:18" x14ac:dyDescent="0.25">
      <c r="B17" s="180"/>
      <c r="C17" s="180"/>
      <c r="D17" s="180"/>
      <c r="E17" s="180"/>
      <c r="F17" s="180"/>
      <c r="G17" s="180"/>
      <c r="J17" s="102" t="str">
        <f>T_i!F$2</f>
        <v>Private For-Profit Facility</v>
      </c>
      <c r="K17" s="30">
        <f>T_i!F$4</f>
        <v>100</v>
      </c>
      <c r="L17" s="30">
        <f>K17-T_i!G$4</f>
        <v>0</v>
      </c>
      <c r="M17" s="30">
        <f>T_i!H$4-K17</f>
        <v>0</v>
      </c>
      <c r="N17" s="30">
        <f>T_i!I$4</f>
        <v>139</v>
      </c>
      <c r="O17" s="30">
        <f>T_i!F$5</f>
        <v>76.959463942051457</v>
      </c>
      <c r="P17" s="30">
        <f>O17-T_i!G$5</f>
        <v>12.911016298237811</v>
      </c>
      <c r="Q17" s="30">
        <f>T_i!H$5-O17</f>
        <v>9.2711786413870669</v>
      </c>
      <c r="R17" s="30">
        <f>T_i!I$5</f>
        <v>139</v>
      </c>
    </row>
    <row r="18" spans="2:18" x14ac:dyDescent="0.25">
      <c r="B18" s="180"/>
      <c r="C18" s="180"/>
      <c r="D18" s="180"/>
      <c r="E18" s="180"/>
      <c r="F18" s="180"/>
      <c r="G18" s="180"/>
      <c r="J18" s="102" t="str">
        <f>T_i!J$2</f>
        <v>Pharmacy</v>
      </c>
      <c r="K18" s="30">
        <f>T_i!J$4</f>
        <v>100</v>
      </c>
      <c r="L18" s="30">
        <v>0</v>
      </c>
      <c r="M18" s="30">
        <v>0</v>
      </c>
      <c r="N18" s="30">
        <f>T_i!M$4</f>
        <v>464</v>
      </c>
      <c r="O18" s="30">
        <f>T_i!J$5</f>
        <v>97.925871963233718</v>
      </c>
      <c r="P18" s="30">
        <f>O18-T_i!K$5</f>
        <v>3.8229168447404476</v>
      </c>
      <c r="Q18" s="30">
        <f>T_i!L$5-O18</f>
        <v>1.3633286047864601</v>
      </c>
      <c r="R18" s="30">
        <f>T_i!M$5</f>
        <v>464</v>
      </c>
    </row>
    <row r="19" spans="2:18" x14ac:dyDescent="0.25">
      <c r="B19" s="180"/>
      <c r="C19" s="180"/>
      <c r="D19" s="180"/>
      <c r="E19" s="180"/>
      <c r="F19" s="180"/>
      <c r="G19" s="180"/>
      <c r="J19" s="102" t="str">
        <f>T_i!R$2</f>
        <v>Drug store</v>
      </c>
      <c r="K19" s="30">
        <f>T_i!R$4</f>
        <v>100</v>
      </c>
      <c r="L19" s="30">
        <f>K19-T_i!S$4</f>
        <v>0</v>
      </c>
      <c r="M19" s="30">
        <f>T_i!T$4-K19</f>
        <v>0</v>
      </c>
      <c r="N19" s="30">
        <f>T_i!U$4</f>
        <v>2943</v>
      </c>
      <c r="O19" s="30">
        <f>T_i!R$5</f>
        <v>90.384759756354271</v>
      </c>
      <c r="P19" s="30">
        <f>O19-T_i!S$5</f>
        <v>2.6068494911063453</v>
      </c>
      <c r="Q19" s="30">
        <f>T_i!T$5-O19</f>
        <v>2.0984484663772918</v>
      </c>
      <c r="R19" s="30">
        <f>T_i!U$5</f>
        <v>2943</v>
      </c>
    </row>
    <row r="20" spans="2:18" x14ac:dyDescent="0.25">
      <c r="B20" s="180"/>
      <c r="C20" s="180"/>
      <c r="D20" s="180"/>
      <c r="E20" s="180"/>
      <c r="F20" s="180"/>
      <c r="G20" s="180"/>
      <c r="J20" s="102" t="str">
        <f>T_i!V$2</f>
        <v>Informal TOTAL</v>
      </c>
      <c r="K20" s="30">
        <f>T_i!V$4</f>
        <v>100</v>
      </c>
      <c r="L20" s="30">
        <f>K20-T_i!W$4</f>
        <v>0</v>
      </c>
      <c r="M20" s="30">
        <f>T_i!X$4-K20</f>
        <v>0</v>
      </c>
      <c r="N20" s="30">
        <f>T_i!Y$4</f>
        <v>93</v>
      </c>
      <c r="O20" s="30">
        <f>T_i!V$5</f>
        <v>85.720301280685234</v>
      </c>
      <c r="P20" s="30">
        <f>O20-T_i!W$5</f>
        <v>13.426933150356504</v>
      </c>
      <c r="Q20" s="30">
        <f>T_i!X$5-O20</f>
        <v>7.5278070397981622</v>
      </c>
      <c r="R20" s="30">
        <f>T_i!Y$5</f>
        <v>93</v>
      </c>
    </row>
    <row r="21" spans="2:18" x14ac:dyDescent="0.25">
      <c r="B21" s="180"/>
      <c r="C21" s="180"/>
      <c r="D21" s="180"/>
      <c r="E21" s="180"/>
      <c r="F21" s="180"/>
      <c r="G21" s="180"/>
      <c r="J21" s="102" t="str">
        <f>T_i!Z$2</f>
        <v>Retail TOTAL</v>
      </c>
      <c r="K21" s="30">
        <f>T_i!Z$4</f>
        <v>100</v>
      </c>
      <c r="L21" s="30">
        <f>K21-T_i!AA$4</f>
        <v>0</v>
      </c>
      <c r="M21" s="30">
        <f>T_i!AB$4-K21</f>
        <v>0</v>
      </c>
      <c r="N21" s="30">
        <f>T_i!AC$4</f>
        <v>3662</v>
      </c>
      <c r="O21" s="30">
        <f>T_i!Z$5</f>
        <v>90.917808152202596</v>
      </c>
      <c r="P21" s="30">
        <f>O21-T_i!AA$5</f>
        <v>2.0368578863264446</v>
      </c>
      <c r="Q21" s="30">
        <f>T_i!AB$5-O21</f>
        <v>1.6947460579311127</v>
      </c>
      <c r="R21" s="30">
        <f>T_i!AC$5</f>
        <v>3662</v>
      </c>
    </row>
    <row r="22" spans="2:18" x14ac:dyDescent="0.25">
      <c r="B22" s="180"/>
      <c r="C22" s="180"/>
      <c r="D22" s="180"/>
      <c r="E22" s="180"/>
      <c r="F22" s="180"/>
      <c r="G22" s="180"/>
      <c r="J22" s="102" t="str">
        <f>T_i!AD$2</f>
        <v>Wholesale</v>
      </c>
      <c r="K22" s="30">
        <f>T_i!AD$4</f>
        <v>100</v>
      </c>
      <c r="L22" s="30">
        <f>K22-T_i!AE$4</f>
        <v>0</v>
      </c>
      <c r="M22" s="30">
        <f>T_i!AF$4-K22</f>
        <v>0</v>
      </c>
      <c r="N22" s="30">
        <f>T_i!AG$4</f>
        <v>50</v>
      </c>
      <c r="O22" s="30">
        <f>T_i!AD$5</f>
        <v>100</v>
      </c>
      <c r="P22" s="30">
        <f>O22-T_i!AE$5</f>
        <v>0</v>
      </c>
      <c r="Q22" s="30">
        <f>T_i!AF$5-O22</f>
        <v>0</v>
      </c>
      <c r="R22" s="30">
        <f>T_i!AG$5</f>
        <v>50</v>
      </c>
    </row>
    <row r="23" spans="2:18" x14ac:dyDescent="0.25">
      <c r="B23" s="180"/>
      <c r="C23" s="180"/>
      <c r="D23" s="180"/>
      <c r="E23" s="180"/>
      <c r="F23" s="180"/>
      <c r="G23" s="180"/>
    </row>
    <row r="24" spans="2:18" x14ac:dyDescent="0.25">
      <c r="B24" s="180"/>
      <c r="C24" s="180"/>
      <c r="D24" s="180"/>
      <c r="E24" s="180"/>
      <c r="F24" s="180"/>
      <c r="G24" s="180"/>
    </row>
    <row r="25" spans="2:18" x14ac:dyDescent="0.25">
      <c r="B25" s="180"/>
      <c r="C25" s="180"/>
      <c r="D25" s="180"/>
      <c r="E25" s="180"/>
      <c r="F25" s="180"/>
      <c r="G25" s="180"/>
    </row>
    <row r="26" spans="2:18" x14ac:dyDescent="0.25">
      <c r="B26" s="180"/>
      <c r="C26" s="180"/>
      <c r="D26" s="180"/>
      <c r="E26" s="180"/>
      <c r="F26" s="180"/>
      <c r="G26" s="180"/>
    </row>
    <row r="27" spans="2:18" x14ac:dyDescent="0.25">
      <c r="B27" s="180"/>
      <c r="C27" s="180"/>
      <c r="D27" s="180"/>
      <c r="E27" s="180"/>
      <c r="F27" s="180"/>
      <c r="G27" s="180"/>
    </row>
    <row r="28" spans="2:18" x14ac:dyDescent="0.25">
      <c r="B28" s="180"/>
      <c r="C28" s="180"/>
      <c r="D28" s="180"/>
      <c r="E28" s="180"/>
      <c r="F28" s="180"/>
      <c r="G28" s="180"/>
    </row>
    <row r="29" spans="2:18" x14ac:dyDescent="0.25">
      <c r="B29" s="180"/>
      <c r="C29" s="180"/>
      <c r="D29" s="180"/>
      <c r="E29" s="180"/>
      <c r="F29" s="180"/>
      <c r="G29" s="180"/>
    </row>
    <row r="30" spans="2:18" x14ac:dyDescent="0.25">
      <c r="B30" s="180"/>
      <c r="C30" s="180"/>
      <c r="D30" s="180"/>
      <c r="E30" s="180"/>
      <c r="F30" s="180"/>
      <c r="G30" s="180"/>
    </row>
    <row r="31" spans="2:18" ht="29.25" customHeight="1" x14ac:dyDescent="0.25">
      <c r="B31" s="175" t="str">
        <f>T_i!C1</f>
        <v xml:space="preserve"> Footnote - N anyAM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v>
      </c>
      <c r="C31" s="175"/>
      <c r="D31" s="175"/>
      <c r="E31" s="175"/>
      <c r="F31" s="175"/>
      <c r="G31" s="175"/>
    </row>
    <row r="32" spans="2:18" ht="48" customHeight="1" thickBot="1" x14ac:dyDescent="0.3">
      <c r="B32" s="176" t="s">
        <v>19</v>
      </c>
      <c r="C32" s="176"/>
      <c r="D32" s="176"/>
      <c r="E32" s="176"/>
      <c r="F32" s="176"/>
      <c r="G32" s="176"/>
    </row>
    <row r="33" spans="1:98" ht="15.75" thickTop="1" x14ac:dyDescent="0.25">
      <c r="B33" s="30"/>
      <c r="C33" s="30"/>
      <c r="D33" s="30"/>
      <c r="E33" s="30"/>
      <c r="F33" s="30"/>
      <c r="G33" s="30"/>
    </row>
    <row r="36" spans="1:98" s="82" customFormat="1" x14ac:dyDescent="0.25">
      <c r="A36" s="76" t="s">
        <v>20</v>
      </c>
      <c r="B36" s="76"/>
      <c r="C36" s="76"/>
      <c r="D36" s="76"/>
      <c r="E36" s="76"/>
      <c r="F36" s="76"/>
      <c r="G36" s="76"/>
      <c r="H36" s="76"/>
      <c r="I36" s="81"/>
      <c r="J36" s="105"/>
      <c r="K36" s="84"/>
      <c r="L36" s="85"/>
      <c r="M36" s="83"/>
      <c r="N36" s="83"/>
      <c r="O36" s="85"/>
      <c r="P36" s="85"/>
      <c r="Q36" s="83"/>
      <c r="R36" s="85"/>
      <c r="S36" s="85"/>
      <c r="T36" s="83"/>
      <c r="U36" s="84"/>
      <c r="V36" s="85"/>
      <c r="W36" s="83"/>
      <c r="X36" s="85"/>
      <c r="Y36" s="85"/>
      <c r="Z36" s="83"/>
      <c r="AA36" s="85"/>
      <c r="AB36" s="85"/>
    </row>
    <row r="37" spans="1:98" s="89" customFormat="1" x14ac:dyDescent="0.25">
      <c r="A37" s="77" t="s">
        <v>7</v>
      </c>
      <c r="B37" s="77"/>
      <c r="C37" s="77"/>
      <c r="D37" s="77"/>
      <c r="E37" s="77"/>
      <c r="F37" s="77"/>
      <c r="G37" s="77"/>
      <c r="H37" s="77"/>
      <c r="I37" s="86"/>
      <c r="J37" s="106"/>
      <c r="AB37" s="88"/>
    </row>
    <row r="38" spans="1:98" s="89" customFormat="1" x14ac:dyDescent="0.25">
      <c r="A38" s="77"/>
      <c r="B38" s="77"/>
      <c r="C38" s="77"/>
      <c r="D38" s="77"/>
      <c r="E38" s="77"/>
      <c r="F38" s="77"/>
      <c r="G38" s="77"/>
      <c r="H38" s="77"/>
      <c r="I38" s="86"/>
      <c r="J38" s="106"/>
      <c r="K38" s="88" t="str">
        <f>UPPER(RIGHT(T_iii_strat1!A1, LEN(T_iii_strat1!A1)-6))</f>
        <v>STRAT1</v>
      </c>
      <c r="L38" s="88"/>
      <c r="M38" s="87"/>
      <c r="N38" s="87" t="str">
        <f>UPPER(RIGHT(T_iii_strat2!A1, LEN(T_iii_strat2!A1)-6))</f>
        <v>STRAT2</v>
      </c>
      <c r="O38" s="88"/>
      <c r="P38" s="88"/>
      <c r="Q38" s="87" t="str">
        <f>UPPER(RIGHT(T_iii_strat3!A1, LEN(T_iii_strat3!A1)-6))</f>
        <v>STRAT3</v>
      </c>
      <c r="R38" s="88"/>
      <c r="S38" s="88"/>
      <c r="T38" s="88" t="str">
        <f>UPPER(RIGHT(T_iii_strat1!A1, LEN(T_iii_strat1!A1)-6))</f>
        <v>STRAT1</v>
      </c>
      <c r="U38" s="88"/>
      <c r="V38" s="87"/>
      <c r="W38" s="87" t="str">
        <f>UPPER(RIGHT(T_iii_strat2!A1, LEN(T_iii_strat2!A1)-6))</f>
        <v>STRAT2</v>
      </c>
      <c r="X38" s="88"/>
      <c r="Y38" s="88"/>
      <c r="Z38" s="87" t="str">
        <f>UPPER(RIGHT(T_iii_strat3!A1, LEN(T_iii_strat3!A1)-6))</f>
        <v>STRAT3</v>
      </c>
      <c r="AA38" s="88"/>
      <c r="AB38" s="88"/>
    </row>
    <row r="39" spans="1:98" s="91" customFormat="1" ht="29.25" customHeight="1" thickBot="1" x14ac:dyDescent="0.3">
      <c r="A39" s="78"/>
      <c r="B39" s="177" t="str">
        <f>_xlfn.CONCAT(A2, ", ", A$36)</f>
        <v>Proportion of all outlets enumerated that had an antimalarial in stock at the time of the survey visit, among all outlets surveyed, disaggregated by urban and rural study areas</v>
      </c>
      <c r="C39" s="177"/>
      <c r="D39" s="177"/>
      <c r="E39" s="177"/>
      <c r="F39" s="177"/>
      <c r="G39" s="177"/>
      <c r="H39" s="78"/>
      <c r="I39" s="90"/>
      <c r="J39" s="107"/>
      <c r="K39" s="88" t="s">
        <v>21</v>
      </c>
      <c r="L39" s="88" t="s">
        <v>21</v>
      </c>
      <c r="M39" s="88" t="s">
        <v>21</v>
      </c>
      <c r="N39" s="88" t="s">
        <v>21</v>
      </c>
      <c r="O39" s="88" t="s">
        <v>21</v>
      </c>
      <c r="P39" s="88" t="s">
        <v>21</v>
      </c>
      <c r="Q39" s="88" t="s">
        <v>21</v>
      </c>
      <c r="R39" s="88" t="s">
        <v>21</v>
      </c>
      <c r="S39" s="88" t="s">
        <v>21</v>
      </c>
      <c r="T39" s="88" t="s">
        <v>22</v>
      </c>
      <c r="U39" s="88" t="s">
        <v>22</v>
      </c>
      <c r="V39" s="88" t="s">
        <v>22</v>
      </c>
      <c r="W39" s="88" t="s">
        <v>22</v>
      </c>
      <c r="X39" s="88" t="s">
        <v>22</v>
      </c>
      <c r="Y39" s="88" t="s">
        <v>22</v>
      </c>
      <c r="Z39" s="88" t="s">
        <v>22</v>
      </c>
      <c r="AA39" s="88" t="s">
        <v>22</v>
      </c>
      <c r="AB39" s="88" t="s">
        <v>22</v>
      </c>
      <c r="AD39" s="89"/>
      <c r="AE39" s="89" t="s">
        <v>23</v>
      </c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</row>
    <row r="40" spans="1:98" s="89" customFormat="1" ht="15.75" thickTop="1" x14ac:dyDescent="0.25">
      <c r="A40" s="77"/>
      <c r="B40" s="178"/>
      <c r="C40" s="178"/>
      <c r="D40" s="178"/>
      <c r="E40" s="178"/>
      <c r="F40" s="178"/>
      <c r="G40" s="178"/>
      <c r="H40" s="77"/>
      <c r="I40" s="86"/>
      <c r="J40" s="107"/>
      <c r="K40" s="87" t="str">
        <f t="shared" ref="K40:AA40" si="0">IF(K38="","",_xlfn.CONCAT(K38,"-",K39))</f>
        <v>STRAT1-Rural</v>
      </c>
      <c r="L40" s="87" t="str">
        <f t="shared" si="0"/>
        <v/>
      </c>
      <c r="M40" s="87" t="str">
        <f t="shared" si="0"/>
        <v/>
      </c>
      <c r="N40" s="87" t="str">
        <f t="shared" si="0"/>
        <v>STRAT2-Rural</v>
      </c>
      <c r="O40" s="87" t="str">
        <f t="shared" si="0"/>
        <v/>
      </c>
      <c r="P40" s="87" t="str">
        <f t="shared" si="0"/>
        <v/>
      </c>
      <c r="Q40" s="87" t="str">
        <f t="shared" si="0"/>
        <v>STRAT3-Rural</v>
      </c>
      <c r="R40" s="87" t="str">
        <f t="shared" si="0"/>
        <v/>
      </c>
      <c r="S40" s="87" t="str">
        <f t="shared" si="0"/>
        <v/>
      </c>
      <c r="T40" s="87" t="str">
        <f t="shared" si="0"/>
        <v>STRAT1-Urban</v>
      </c>
      <c r="U40" s="87" t="str">
        <f t="shared" si="0"/>
        <v/>
      </c>
      <c r="V40" s="87" t="str">
        <f t="shared" si="0"/>
        <v/>
      </c>
      <c r="W40" s="87" t="str">
        <f t="shared" si="0"/>
        <v>STRAT2-Urban</v>
      </c>
      <c r="X40" s="87" t="str">
        <f t="shared" si="0"/>
        <v/>
      </c>
      <c r="Y40" s="87" t="str">
        <f t="shared" si="0"/>
        <v/>
      </c>
      <c r="Z40" s="87" t="str">
        <f t="shared" si="0"/>
        <v>STRAT3-Urban</v>
      </c>
      <c r="AA40" s="87" t="str">
        <f t="shared" si="0"/>
        <v/>
      </c>
      <c r="AB40" s="87" t="str">
        <f t="shared" ref="AB40" si="1">IF(AB37="","",_xlfn.CONCAT(AB37,"-",AB39))</f>
        <v/>
      </c>
    </row>
    <row r="41" spans="1:98" s="89" customFormat="1" x14ac:dyDescent="0.25">
      <c r="A41" s="77"/>
      <c r="B41" s="178"/>
      <c r="C41" s="178"/>
      <c r="D41" s="178"/>
      <c r="E41" s="178"/>
      <c r="F41" s="178"/>
      <c r="G41" s="178"/>
      <c r="H41" s="77"/>
      <c r="I41" s="86"/>
      <c r="J41" s="108" t="s">
        <v>24</v>
      </c>
      <c r="K41" s="92" t="s">
        <v>25</v>
      </c>
      <c r="L41" s="93" t="s">
        <v>15</v>
      </c>
      <c r="M41" s="93" t="s">
        <v>16</v>
      </c>
      <c r="N41" s="92" t="s">
        <v>25</v>
      </c>
      <c r="O41" s="93" t="s">
        <v>15</v>
      </c>
      <c r="P41" s="93" t="s">
        <v>16</v>
      </c>
      <c r="Q41" s="92" t="s">
        <v>25</v>
      </c>
      <c r="R41" s="93" t="s">
        <v>15</v>
      </c>
      <c r="S41" s="93" t="s">
        <v>16</v>
      </c>
      <c r="T41" s="92" t="s">
        <v>25</v>
      </c>
      <c r="U41" s="93" t="s">
        <v>15</v>
      </c>
      <c r="V41" s="93" t="s">
        <v>16</v>
      </c>
      <c r="W41" s="92" t="s">
        <v>25</v>
      </c>
      <c r="X41" s="93" t="s">
        <v>15</v>
      </c>
      <c r="Y41" s="93" t="s">
        <v>16</v>
      </c>
      <c r="Z41" s="92" t="s">
        <v>25</v>
      </c>
      <c r="AA41" s="93" t="s">
        <v>15</v>
      </c>
      <c r="AB41" s="93" t="s">
        <v>16</v>
      </c>
    </row>
    <row r="42" spans="1:98" s="89" customFormat="1" x14ac:dyDescent="0.25">
      <c r="A42" s="79"/>
      <c r="B42" s="178"/>
      <c r="C42" s="178"/>
      <c r="D42" s="178"/>
      <c r="E42" s="178"/>
      <c r="F42" s="178"/>
      <c r="G42" s="178"/>
      <c r="H42" s="77"/>
      <c r="I42" s="86"/>
      <c r="J42" s="109" t="str">
        <f>T_ii!A4</f>
        <v>Any antimalarial</v>
      </c>
      <c r="K42" s="87">
        <f>T_ii!Z4</f>
        <v>100</v>
      </c>
      <c r="L42" s="88">
        <f>K42-T_ii!AA4</f>
        <v>0</v>
      </c>
      <c r="M42" s="88">
        <f>T_ii!AB4-K42</f>
        <v>0</v>
      </c>
      <c r="N42" s="87">
        <f>T_iv_strat2!Z4</f>
        <v>83.027533392827721</v>
      </c>
      <c r="O42" s="88">
        <f>N42-T_iv_strat2!AA4</f>
        <v>6.091838689922497</v>
      </c>
      <c r="P42" s="88">
        <f>T_iv_strat2!AB4-N42</f>
        <v>4.7386894931642018</v>
      </c>
      <c r="Q42" s="87">
        <f>T_iv_strat3!Z4</f>
        <v>89.913142160389981</v>
      </c>
      <c r="R42" s="88">
        <f>Q42-T_iv_strat3!AA4</f>
        <v>13.546481429589235</v>
      </c>
      <c r="S42" s="88">
        <f>T_iv_strat3!AB4-Q42</f>
        <v>6.1790581058483554</v>
      </c>
      <c r="T42" s="87">
        <f>T_ii!BF4</f>
        <v>100</v>
      </c>
      <c r="U42" s="88">
        <f>T42-T_ii!BG4</f>
        <v>0</v>
      </c>
      <c r="V42" s="88">
        <f>T_ii!BH4-T42</f>
        <v>0</v>
      </c>
      <c r="W42" s="87">
        <f>T_iv_strat2!BF4</f>
        <v>90.757056717172802</v>
      </c>
      <c r="X42" s="88">
        <f>W42-T_iv_strat2!BG4</f>
        <v>1.8814878624278748</v>
      </c>
      <c r="Y42" s="88">
        <f>T_iv_strat2!BH4-W42</f>
        <v>1.5906685554495823</v>
      </c>
      <c r="Z42" s="87">
        <f>T_iv_strat3!BF4</f>
        <v>87.926858094301025</v>
      </c>
      <c r="AA42" s="88">
        <f>Z42-T_iv_strat3!BG4</f>
        <v>2.9396697637339884</v>
      </c>
      <c r="AB42" s="88">
        <f>T_iv_strat3!BH4-Z42</f>
        <v>2.4293682087274107</v>
      </c>
    </row>
    <row r="43" spans="1:98" s="89" customFormat="1" x14ac:dyDescent="0.25">
      <c r="A43" s="77"/>
      <c r="B43" s="178"/>
      <c r="C43" s="178"/>
      <c r="D43" s="178"/>
      <c r="E43" s="178"/>
      <c r="F43" s="178"/>
      <c r="G43" s="178"/>
      <c r="H43" s="77"/>
      <c r="I43" s="86"/>
      <c r="J43" s="109" t="str">
        <f>T_ii!A5</f>
        <v>ACT</v>
      </c>
      <c r="K43" s="87">
        <f>T_ii!Z5</f>
        <v>85.663117114868527</v>
      </c>
      <c r="L43" s="88">
        <f>K43-T_ii!AA5</f>
        <v>4.0253957501201398</v>
      </c>
      <c r="M43" s="88">
        <f>T_ii!AB5-K43</f>
        <v>3.2626500583173765</v>
      </c>
      <c r="N43" s="87">
        <f>T_iv_strat2!Z5</f>
        <v>66.642060344378152</v>
      </c>
      <c r="O43" s="88">
        <f>N43-T_iv_strat2!AA5</f>
        <v>9.429545169963518</v>
      </c>
      <c r="P43" s="88">
        <f>T_iv_strat2!AB5-N43</f>
        <v>8.2629614163325442</v>
      </c>
      <c r="Q43" s="87">
        <f>T_iv_strat3!Z5</f>
        <v>86.748153215814483</v>
      </c>
      <c r="R43" s="88">
        <f>Q43-T_iv_strat3!AA5</f>
        <v>15.196817530339786</v>
      </c>
      <c r="S43" s="88">
        <f>T_iv_strat3!AB5-Q43</f>
        <v>7.707912745944185</v>
      </c>
      <c r="T43" s="87">
        <f>T_ii!BF5</f>
        <v>94.16926739191301</v>
      </c>
      <c r="U43" s="88">
        <f>T43-T_ii!BG5</f>
        <v>2.0573601395054339</v>
      </c>
      <c r="V43" s="88">
        <f>T_ii!BH5-T43</f>
        <v>1.5457249449405452</v>
      </c>
      <c r="W43" s="87">
        <f>T_iv_strat2!BF5</f>
        <v>84.281938277157266</v>
      </c>
      <c r="X43" s="88">
        <f>W43-T_iv_strat2!BG5</f>
        <v>3.0373625146052206</v>
      </c>
      <c r="Y43" s="88">
        <f>T_iv_strat2!BH5-W43</f>
        <v>2.6247466856737134</v>
      </c>
      <c r="Z43" s="87">
        <f>T_iv_strat3!BF5</f>
        <v>85.243358536119047</v>
      </c>
      <c r="AA43" s="88">
        <f>Z43-T_iv_strat3!BG5</f>
        <v>3.1701767247047883</v>
      </c>
      <c r="AB43" s="88">
        <f>T_iv_strat3!BH5-Z43</f>
        <v>2.6919726034274447</v>
      </c>
    </row>
    <row r="44" spans="1:98" s="89" customFormat="1" x14ac:dyDescent="0.25">
      <c r="A44" s="77"/>
      <c r="B44" s="178"/>
      <c r="C44" s="178"/>
      <c r="D44" s="178"/>
      <c r="E44" s="178"/>
      <c r="F44" s="178"/>
      <c r="G44" s="178"/>
      <c r="H44" s="77"/>
      <c r="I44" s="86"/>
      <c r="J44" s="109" t="str">
        <f>T_ii!A6</f>
        <v>AL</v>
      </c>
      <c r="K44" s="87">
        <f>T_ii!Z6</f>
        <v>84.153063229988305</v>
      </c>
      <c r="L44" s="88">
        <f>K44-T_ii!AA6</f>
        <v>4.0304733996353548</v>
      </c>
      <c r="M44" s="88">
        <f>T_ii!AB6-K44</f>
        <v>3.3407901751468074</v>
      </c>
      <c r="N44" s="87">
        <f>T_iv_strat2!Z6</f>
        <v>65.381070462354657</v>
      </c>
      <c r="O44" s="88">
        <f>N44-T_iv_strat2!AA6</f>
        <v>8.7800338784822713</v>
      </c>
      <c r="P44" s="88">
        <f>T_iv_strat2!AB6-N44</f>
        <v>7.8440132770452919</v>
      </c>
      <c r="Q44" s="87">
        <f>T_iv_strat3!Z6</f>
        <v>86.649646883245737</v>
      </c>
      <c r="R44" s="88">
        <f>Q44-T_iv_strat3!AA6</f>
        <v>15.271300838602897</v>
      </c>
      <c r="S44" s="88">
        <f>T_iv_strat3!AB6-Q44</f>
        <v>7.761205453699958</v>
      </c>
      <c r="T44" s="87">
        <f>T_ii!BF6</f>
        <v>92.087255636749376</v>
      </c>
      <c r="U44" s="88">
        <f>T44-T_ii!BG6</f>
        <v>2.3411751403607894</v>
      </c>
      <c r="V44" s="88">
        <f>T_ii!BH6-T44</f>
        <v>1.8427912613724828</v>
      </c>
      <c r="W44" s="87">
        <f>T_iv_strat2!BF6</f>
        <v>84.131563749550551</v>
      </c>
      <c r="X44" s="88">
        <f>W44-T_iv_strat2!BG6</f>
        <v>3.1184660231420764</v>
      </c>
      <c r="Y44" s="88">
        <f>T_iv_strat2!BH6-W44</f>
        <v>2.6895998627770439</v>
      </c>
      <c r="Z44" s="87">
        <f>T_iv_strat3!BF6</f>
        <v>85.061585965737393</v>
      </c>
      <c r="AA44" s="88">
        <f>Z44-T_iv_strat3!BG6</f>
        <v>3.269715019063554</v>
      </c>
      <c r="AB44" s="88">
        <f>T_iv_strat3!BH6-Z44</f>
        <v>2.7699114312595157</v>
      </c>
    </row>
    <row r="45" spans="1:98" s="89" customFormat="1" x14ac:dyDescent="0.25">
      <c r="A45" s="77"/>
      <c r="B45" s="178"/>
      <c r="C45" s="178"/>
      <c r="D45" s="178"/>
      <c r="E45" s="178"/>
      <c r="F45" s="178"/>
      <c r="G45" s="178"/>
      <c r="H45" s="77"/>
      <c r="I45" s="86"/>
      <c r="J45" s="109" t="str">
        <f>T_ii!A7</f>
        <v>ASAQ</v>
      </c>
      <c r="K45" s="87">
        <f>T_ii!Z7</f>
        <v>3.2213528588716533</v>
      </c>
      <c r="L45" s="88">
        <f>K45-T_ii!AA7</f>
        <v>1.02246799747715</v>
      </c>
      <c r="M45" s="88">
        <f>T_ii!AB7-K45</f>
        <v>1.4750785557236261</v>
      </c>
      <c r="N45" s="87">
        <f>T_iv_strat2!Z7</f>
        <v>3.9241254906177829</v>
      </c>
      <c r="O45" s="88">
        <f>N45-T_iv_strat2!AA7</f>
        <v>2.2012471651383718</v>
      </c>
      <c r="P45" s="88">
        <f>T_iv_strat2!AB7-N45</f>
        <v>4.7650244064736125</v>
      </c>
      <c r="Q45" s="87">
        <f>T_iv_strat3!Z7</f>
        <v>13.984982038505988</v>
      </c>
      <c r="R45" s="88">
        <f>Q45-T_iv_strat3!AA7</f>
        <v>5.3254642632450988</v>
      </c>
      <c r="S45" s="88">
        <f>T_iv_strat3!AB7-Q45</f>
        <v>7.8187515442535638</v>
      </c>
      <c r="T45" s="87">
        <f>T_ii!BF7</f>
        <v>9.6982289471263083</v>
      </c>
      <c r="U45" s="88">
        <f>T45-T_ii!BG7</f>
        <v>1.9496809802128308</v>
      </c>
      <c r="V45" s="88">
        <f>T_ii!BH7-T45</f>
        <v>2.3760487032552646</v>
      </c>
      <c r="W45" s="87">
        <f>T_iv_strat2!BF7</f>
        <v>10.289998819829565</v>
      </c>
      <c r="X45" s="88">
        <f>W45-T_iv_strat2!BG7</f>
        <v>3.0100837183201898</v>
      </c>
      <c r="Y45" s="88">
        <f>T_iv_strat2!BH7-W45</f>
        <v>4.0620360360462193</v>
      </c>
      <c r="Z45" s="87">
        <f>T_iv_strat3!BF7</f>
        <v>22.268770143311308</v>
      </c>
      <c r="AA45" s="88">
        <f>Z45-T_iv_strat3!BG7</f>
        <v>7.4127541251401095</v>
      </c>
      <c r="AB45" s="88">
        <f>T_iv_strat3!BH7-Z45</f>
        <v>9.7218074668267569</v>
      </c>
    </row>
    <row r="46" spans="1:98" s="89" customFormat="1" x14ac:dyDescent="0.25">
      <c r="A46" s="77"/>
      <c r="B46" s="178"/>
      <c r="C46" s="178"/>
      <c r="D46" s="178"/>
      <c r="E46" s="178"/>
      <c r="F46" s="178"/>
      <c r="G46" s="178"/>
      <c r="H46" s="77"/>
      <c r="I46" s="86"/>
      <c r="J46" s="109" t="str">
        <f>T_ii!A8</f>
        <v>APPQ</v>
      </c>
      <c r="K46" s="87">
        <f>T_ii!Z8</f>
        <v>3.3902919747249038</v>
      </c>
      <c r="L46" s="88">
        <f>K46-T_ii!AA8</f>
        <v>2.0420026633579518</v>
      </c>
      <c r="M46" s="88">
        <f>T_ii!AB8-K46</f>
        <v>4.8755181183258385</v>
      </c>
      <c r="N46" s="87">
        <f>T_iv_strat2!Z8</f>
        <v>3.5913238582233498</v>
      </c>
      <c r="O46" s="88">
        <f>N46-T_iv_strat2!AA8</f>
        <v>2.5931495190595291</v>
      </c>
      <c r="P46" s="88">
        <f>T_iv_strat2!AB8-N46</f>
        <v>8.5066487549794108</v>
      </c>
      <c r="Q46" s="87">
        <f>T_iv_strat3!Z8</f>
        <v>3.802103360409137</v>
      </c>
      <c r="R46" s="88">
        <f>Q46-T_iv_strat3!AA8</f>
        <v>2.1828345382377048</v>
      </c>
      <c r="S46" s="88">
        <f>T_iv_strat3!AB8-Q46</f>
        <v>4.8661125208313178</v>
      </c>
      <c r="T46" s="87">
        <f>T_ii!BF8</f>
        <v>3.0994037369493044</v>
      </c>
      <c r="U46" s="88">
        <f>T46-T_ii!BG8</f>
        <v>0.89174307939054032</v>
      </c>
      <c r="V46" s="88">
        <f>T_ii!BH8-T46</f>
        <v>1.2359772543018255</v>
      </c>
      <c r="W46" s="87">
        <f>T_iv_strat2!BF8</f>
        <v>3.0854041410907187</v>
      </c>
      <c r="X46" s="88">
        <f>W46-T_iv_strat2!BG8</f>
        <v>0.90959522471835141</v>
      </c>
      <c r="Y46" s="88">
        <f>T_iv_strat2!BH8-W46</f>
        <v>1.2729094590412982</v>
      </c>
      <c r="Z46" s="87">
        <f>T_iv_strat3!BF8</f>
        <v>8.6693177564279438</v>
      </c>
      <c r="AA46" s="88">
        <f>Z46-T_iv_strat3!BG8</f>
        <v>3.2495820787440985</v>
      </c>
      <c r="AB46" s="88">
        <f>T_iv_strat3!BH8-Z46</f>
        <v>4.9180705605672443</v>
      </c>
    </row>
    <row r="47" spans="1:98" s="89" customFormat="1" x14ac:dyDescent="0.25">
      <c r="A47" s="77"/>
      <c r="B47" s="178"/>
      <c r="C47" s="178"/>
      <c r="D47" s="178"/>
      <c r="E47" s="178"/>
      <c r="F47" s="178"/>
      <c r="G47" s="178"/>
      <c r="H47" s="77"/>
      <c r="I47" s="86"/>
      <c r="J47" s="109" t="str">
        <f>T_ii!A9</f>
        <v>DHAPPQ</v>
      </c>
      <c r="K47" s="87">
        <f>T_ii!Z9</f>
        <v>15.09432730682771</v>
      </c>
      <c r="L47" s="88">
        <f>K47-T_ii!AA9</f>
        <v>2.9451010426611628</v>
      </c>
      <c r="M47" s="88">
        <f>T_ii!AB9-K47</f>
        <v>3.5078531671171032</v>
      </c>
      <c r="N47" s="87">
        <f>T_iv_strat2!Z9</f>
        <v>13.870870274084638</v>
      </c>
      <c r="O47" s="88">
        <f>N47-T_iv_strat2!AA9</f>
        <v>5.1745880461677984</v>
      </c>
      <c r="P47" s="88">
        <f>T_iv_strat2!AB9-N47</f>
        <v>7.5318762572194657</v>
      </c>
      <c r="Q47" s="87">
        <f>T_iv_strat3!Z9</f>
        <v>25.215399912603914</v>
      </c>
      <c r="R47" s="88">
        <f>Q47-T_iv_strat3!AA9</f>
        <v>6.5786304528816792</v>
      </c>
      <c r="S47" s="88">
        <f>T_iv_strat3!AB9-Q47</f>
        <v>7.9541361249287448</v>
      </c>
      <c r="T47" s="87">
        <f>T_ii!BF9</f>
        <v>19.74757710732931</v>
      </c>
      <c r="U47" s="88">
        <f>T47-T_ii!BG9</f>
        <v>3.1769651442284044</v>
      </c>
      <c r="V47" s="88">
        <f>T_ii!BH9-T47</f>
        <v>3.61549412233515</v>
      </c>
      <c r="W47" s="87">
        <f>T_iv_strat2!BF9</f>
        <v>25.559329858432989</v>
      </c>
      <c r="X47" s="88">
        <f>W47-T_iv_strat2!BG9</f>
        <v>5.112197449031715</v>
      </c>
      <c r="Y47" s="88">
        <f>T_iv_strat2!BH9-W47</f>
        <v>5.8851411681307653</v>
      </c>
      <c r="Z47" s="87">
        <f>T_iv_strat3!BF9</f>
        <v>29.495327882471607</v>
      </c>
      <c r="AA47" s="88">
        <f>Z47-T_iv_strat3!BG9</f>
        <v>7.2592605239735697</v>
      </c>
      <c r="AB47" s="88">
        <f>T_iv_strat3!BH9-Z47</f>
        <v>8.4720733760723093</v>
      </c>
    </row>
    <row r="48" spans="1:98" s="89" customFormat="1" x14ac:dyDescent="0.25">
      <c r="A48" s="77"/>
      <c r="B48" s="178"/>
      <c r="C48" s="178"/>
      <c r="D48" s="178"/>
      <c r="E48" s="178"/>
      <c r="F48" s="178"/>
      <c r="G48" s="178"/>
      <c r="H48" s="77"/>
      <c r="I48" s="86"/>
      <c r="J48" s="109" t="str">
        <f>T_ii!A10</f>
        <v>ARPPQ</v>
      </c>
      <c r="K48" s="87">
        <f>T_ii!Z10</f>
        <v>0.17679340654431855</v>
      </c>
      <c r="L48" s="88">
        <f>K48-T_ii!AA10</f>
        <v>0.13843115659799857</v>
      </c>
      <c r="M48" s="88">
        <f>T_ii!AB10-K48</f>
        <v>0.63391222201987307</v>
      </c>
      <c r="N48" s="87" t="str">
        <f>T_iv_strat2!Z10</f>
        <v>0</v>
      </c>
      <c r="O48" s="88" t="e">
        <f>N48-T_iv_strat2!AA10</f>
        <v>#VALUE!</v>
      </c>
      <c r="P48" s="88" t="e">
        <f>T_iv_strat2!AB10-N48</f>
        <v>#VALUE!</v>
      </c>
      <c r="Q48" s="87">
        <f>T_iv_strat3!Z10</f>
        <v>1.5440179583854077</v>
      </c>
      <c r="R48" s="88">
        <f>Q48-T_iv_strat3!AA10</f>
        <v>1.2299772136477842</v>
      </c>
      <c r="S48" s="88">
        <f>T_iv_strat3!AB10-Q48</f>
        <v>5.6973838839116189</v>
      </c>
      <c r="T48" s="87">
        <f>T_ii!BF10</f>
        <v>1.4146955805173758</v>
      </c>
      <c r="U48" s="88">
        <f>T48-T_ii!BG10</f>
        <v>0.62107828203102489</v>
      </c>
      <c r="V48" s="88">
        <f>T_ii!BH10-T48</f>
        <v>1.0948338067750385</v>
      </c>
      <c r="W48" s="87">
        <f>T_iv_strat2!BF10</f>
        <v>0.93307908071466672</v>
      </c>
      <c r="X48" s="88">
        <f>W48-T_iv_strat2!BG10</f>
        <v>0.44248318134482073</v>
      </c>
      <c r="Y48" s="88">
        <f>T_iv_strat2!BH10-W48</f>
        <v>0.83448313465162571</v>
      </c>
      <c r="Z48" s="87">
        <f>T_iv_strat3!BF10</f>
        <v>2.6490602457348227</v>
      </c>
      <c r="AA48" s="88">
        <f>Z48-T_iv_strat3!BG10</f>
        <v>1.135679860949478</v>
      </c>
      <c r="AB48" s="88">
        <f>T_iv_strat3!BH10-Z48</f>
        <v>1.9481420541075676</v>
      </c>
    </row>
    <row r="49" spans="1:28" s="89" customFormat="1" x14ac:dyDescent="0.25">
      <c r="A49" s="77"/>
      <c r="B49" s="178"/>
      <c r="C49" s="178"/>
      <c r="D49" s="178"/>
      <c r="E49" s="178"/>
      <c r="F49" s="178"/>
      <c r="G49" s="178"/>
      <c r="H49" s="77"/>
      <c r="I49" s="86"/>
      <c r="J49" s="109" t="str">
        <f>T_ii!A11</f>
        <v>any other ACT</v>
      </c>
      <c r="K49" s="87" t="str">
        <f>T_ii!Z11</f>
        <v>0</v>
      </c>
      <c r="L49" s="88" t="e">
        <f>K49-T_ii!AA11</f>
        <v>#VALUE!</v>
      </c>
      <c r="M49" s="88" t="e">
        <f>T_ii!AB11-K49</f>
        <v>#VALUE!</v>
      </c>
      <c r="N49" s="87" t="str">
        <f>T_iv_strat2!Z11</f>
        <v>0</v>
      </c>
      <c r="O49" s="88" t="e">
        <f>N49-T_iv_strat2!AA11</f>
        <v>#VALUE!</v>
      </c>
      <c r="P49" s="88" t="e">
        <f>T_iv_strat2!AB11-N49</f>
        <v>#VALUE!</v>
      </c>
      <c r="Q49" s="87" t="str">
        <f>T_iv_strat3!Z11</f>
        <v>0</v>
      </c>
      <c r="R49" s="88" t="e">
        <f>Q49-T_iv_strat3!AA11</f>
        <v>#VALUE!</v>
      </c>
      <c r="S49" s="88" t="e">
        <f>T_iv_strat3!AB11-Q49</f>
        <v>#VALUE!</v>
      </c>
      <c r="T49" s="87">
        <f>T_ii!BF11</f>
        <v>6.4993110387134068E-2</v>
      </c>
      <c r="U49" s="88">
        <f>T49-T_ii!BG11</f>
        <v>5.5148003632169804E-2</v>
      </c>
      <c r="V49" s="88">
        <f>T_ii!BH11-T49</f>
        <v>0.36274165313920653</v>
      </c>
      <c r="W49" s="87">
        <f>T_iv_strat2!BF11</f>
        <v>0.43223475798857913</v>
      </c>
      <c r="X49" s="88">
        <f>W49-T_iv_strat2!BG11</f>
        <v>0.30438585970839654</v>
      </c>
      <c r="Y49" s="88">
        <f>T_iv_strat2!BH11-W49</f>
        <v>1.0185482091716773</v>
      </c>
      <c r="Z49" s="87">
        <f>T_iv_strat3!BF11</f>
        <v>0.14128073782143785</v>
      </c>
      <c r="AA49" s="88">
        <f>Z49-T_iv_strat3!BG11</f>
        <v>0.11023388022264635</v>
      </c>
      <c r="AB49" s="88">
        <f>T_iv_strat3!BH11-Z49</f>
        <v>0.49911916098667314</v>
      </c>
    </row>
    <row r="50" spans="1:28" s="89" customFormat="1" x14ac:dyDescent="0.25">
      <c r="A50" s="77"/>
      <c r="B50" s="178"/>
      <c r="C50" s="178"/>
      <c r="D50" s="178"/>
      <c r="E50" s="178"/>
      <c r="F50" s="178"/>
      <c r="G50" s="178"/>
      <c r="H50" s="77"/>
      <c r="I50" s="86"/>
      <c r="J50" s="109" t="str">
        <f>T_ii!A12</f>
        <v>Nationally regd ACT</v>
      </c>
      <c r="K50" s="87">
        <f>T_ii!Z12</f>
        <v>83.568763198480582</v>
      </c>
      <c r="L50" s="88">
        <f>K50-T_ii!AA12</f>
        <v>4.1650904828536284</v>
      </c>
      <c r="M50" s="88">
        <f>T_ii!AB12-K50</f>
        <v>3.460395356602362</v>
      </c>
      <c r="N50" s="87">
        <f>T_iv_strat2!Z12</f>
        <v>67.150921404220227</v>
      </c>
      <c r="O50" s="88">
        <f>N50-T_iv_strat2!AA12</f>
        <v>10.589808115487486</v>
      </c>
      <c r="P50" s="88">
        <f>T_iv_strat2!AB12-N50</f>
        <v>9.0924925814763498</v>
      </c>
      <c r="Q50" s="87">
        <f>T_iv_strat3!Z12</f>
        <v>83.389490414491831</v>
      </c>
      <c r="R50" s="88">
        <f>Q50-T_iv_strat3!AA12</f>
        <v>11.860323886563663</v>
      </c>
      <c r="S50" s="88">
        <f>T_iv_strat3!AB12-Q50</f>
        <v>7.5457085278004286</v>
      </c>
      <c r="T50" s="87">
        <f>T_ii!BF12</f>
        <v>85.329290924982146</v>
      </c>
      <c r="U50" s="88">
        <f>T50-T_ii!BG12</f>
        <v>2.8269174836965476</v>
      </c>
      <c r="V50" s="88">
        <f>T_ii!BH12-T50</f>
        <v>2.4379188683449939</v>
      </c>
      <c r="W50" s="87">
        <f>T_iv_strat2!BF12</f>
        <v>86.277775083843807</v>
      </c>
      <c r="X50" s="88">
        <f>W50-T_iv_strat2!BG12</f>
        <v>2.4452322127184232</v>
      </c>
      <c r="Y50" s="88">
        <f>T_iv_strat2!BH12-W50</f>
        <v>2.1265595390968031</v>
      </c>
      <c r="Z50" s="87">
        <f>T_iv_strat3!BF12</f>
        <v>82.285046069178307</v>
      </c>
      <c r="AA50" s="88">
        <f>Z50-T_iv_strat3!BG12</f>
        <v>3.2701943464364973</v>
      </c>
      <c r="AB50" s="88">
        <f>T_iv_strat3!BH12-Z50</f>
        <v>2.8564178949434194</v>
      </c>
    </row>
    <row r="51" spans="1:28" s="89" customFormat="1" x14ac:dyDescent="0.25">
      <c r="A51" s="77"/>
      <c r="B51" s="178"/>
      <c r="C51" s="178"/>
      <c r="D51" s="178"/>
      <c r="E51" s="178"/>
      <c r="F51" s="178"/>
      <c r="G51" s="178"/>
      <c r="H51" s="77"/>
      <c r="I51" s="86"/>
      <c r="J51" s="109" t="str">
        <f>T_ii!A13</f>
        <v>QAACT</v>
      </c>
      <c r="K51" s="87">
        <f>T_ii!Z13</f>
        <v>14.756222942492617</v>
      </c>
      <c r="L51" s="88">
        <f>K51-T_ii!AA13</f>
        <v>3.1460359825778088</v>
      </c>
      <c r="M51" s="88">
        <f>T_ii!AB13-K51</f>
        <v>3.8193688903197369</v>
      </c>
      <c r="N51" s="87">
        <f>T_iv_strat2!Z13</f>
        <v>17.411639564835014</v>
      </c>
      <c r="O51" s="88">
        <f>N51-T_iv_strat2!AA13</f>
        <v>2.639437099934467</v>
      </c>
      <c r="P51" s="88">
        <f>T_iv_strat2!AB13-N51</f>
        <v>2.998104661715626</v>
      </c>
      <c r="Q51" s="87">
        <f>T_iv_strat3!Z13</f>
        <v>5.8399657762208843</v>
      </c>
      <c r="R51" s="88">
        <f>Q51-T_iv_strat3!AA13</f>
        <v>1.8496610215247715</v>
      </c>
      <c r="S51" s="88">
        <f>T_iv_strat3!AB13-Q51</f>
        <v>2.6313993220839311</v>
      </c>
      <c r="T51" s="87">
        <f>T_ii!BF13</f>
        <v>9.1918106765140255</v>
      </c>
      <c r="U51" s="88">
        <f>T51-T_ii!BG13</f>
        <v>2.0352808937573919</v>
      </c>
      <c r="V51" s="88">
        <f>T_ii!BH13-T51</f>
        <v>2.5409576867075696</v>
      </c>
      <c r="W51" s="87">
        <f>T_iv_strat2!BF13</f>
        <v>23.290681109566798</v>
      </c>
      <c r="X51" s="88">
        <f>W51-T_iv_strat2!BG13</f>
        <v>2.6864715139470547</v>
      </c>
      <c r="Y51" s="88">
        <f>T_iv_strat2!BH13-W51</f>
        <v>2.921106120850947</v>
      </c>
      <c r="Z51" s="87">
        <f>T_iv_strat3!BF13</f>
        <v>14.374675384374596</v>
      </c>
      <c r="AA51" s="88">
        <f>Z51-T_iv_strat3!BG13</f>
        <v>5.0872300102140731</v>
      </c>
      <c r="AB51" s="88">
        <f>T_iv_strat3!BH13-Z51</f>
        <v>7.2107084720426631</v>
      </c>
    </row>
    <row r="52" spans="1:28" s="89" customFormat="1" x14ac:dyDescent="0.25">
      <c r="A52" s="77"/>
      <c r="B52" s="178"/>
      <c r="C52" s="178"/>
      <c r="D52" s="178"/>
      <c r="E52" s="178"/>
      <c r="F52" s="178"/>
      <c r="G52" s="178"/>
      <c r="H52" s="77"/>
      <c r="I52" s="86"/>
      <c r="J52" s="109" t="str">
        <f>T_ii!A14</f>
        <v>ACT: WHO PQ &amp; NAT</v>
      </c>
      <c r="K52" s="87">
        <f>T_ii!Z14</f>
        <v>4.9535759932665222</v>
      </c>
      <c r="L52" s="88">
        <f>K52-T_ii!AA14</f>
        <v>1.6119801356921184</v>
      </c>
      <c r="M52" s="88">
        <f>T_ii!AB14-K52</f>
        <v>2.3309922787132331</v>
      </c>
      <c r="N52" s="87">
        <f>T_iv_strat2!Z14</f>
        <v>5.5779119197199734</v>
      </c>
      <c r="O52" s="88">
        <f>N52-T_iv_strat2!AA14</f>
        <v>1.8564187328516444</v>
      </c>
      <c r="P52" s="88">
        <f>T_iv_strat2!AB14-N52</f>
        <v>2.7028213431414212</v>
      </c>
      <c r="Q52" s="87">
        <f>T_iv_strat3!Z14</f>
        <v>1.8635855298207338</v>
      </c>
      <c r="R52" s="88">
        <f>Q52-T_iv_strat3!AA14</f>
        <v>1.4412144140136012</v>
      </c>
      <c r="S52" s="88">
        <f>T_iv_strat3!AB14-Q52</f>
        <v>5.9719612372083581</v>
      </c>
      <c r="T52" s="87">
        <f>T_ii!BF14</f>
        <v>2.0498626128779089</v>
      </c>
      <c r="U52" s="88">
        <f>T52-T_ii!BG14</f>
        <v>0.59141026017621012</v>
      </c>
      <c r="V52" s="88">
        <f>T_ii!BH14-T52</f>
        <v>0.82423561879934537</v>
      </c>
      <c r="W52" s="87">
        <f>T_iv_strat2!BF14</f>
        <v>10.391580185120189</v>
      </c>
      <c r="X52" s="88">
        <f>W52-T_iv_strat2!BG14</f>
        <v>1.4164187846991858</v>
      </c>
      <c r="Y52" s="88">
        <f>T_iv_strat2!BH14-W52</f>
        <v>1.6104776461292438</v>
      </c>
      <c r="Z52" s="87">
        <f>T_iv_strat3!BF14</f>
        <v>1.5075771608656494</v>
      </c>
      <c r="AA52" s="88">
        <f>Z52-T_iv_strat3!BG14</f>
        <v>0.93582745650687948</v>
      </c>
      <c r="AB52" s="88">
        <f>T_iv_strat3!BH14-Z52</f>
        <v>2.4072594256586939</v>
      </c>
    </row>
    <row r="53" spans="1:28" s="89" customFormat="1" x14ac:dyDescent="0.25">
      <c r="A53" s="77"/>
      <c r="B53" s="178"/>
      <c r="C53" s="178"/>
      <c r="D53" s="178"/>
      <c r="E53" s="178"/>
      <c r="F53" s="178"/>
      <c r="G53" s="178"/>
      <c r="H53" s="77"/>
      <c r="I53" s="86"/>
      <c r="J53" s="109" t="str">
        <f>T_ii!A15</f>
        <v>ACT: WHO PQ, not NAT</v>
      </c>
      <c r="K53" s="87">
        <f>T_ii!Z15</f>
        <v>10.707963461342668</v>
      </c>
      <c r="L53" s="88">
        <f>K53-T_ii!AA15</f>
        <v>2.7436027049846272</v>
      </c>
      <c r="M53" s="88">
        <f>T_ii!AB15-K53</f>
        <v>3.5423932604391517</v>
      </c>
      <c r="N53" s="87">
        <f>T_iv_strat2!Z15</f>
        <v>12.934721531745311</v>
      </c>
      <c r="O53" s="88">
        <f>N53-T_iv_strat2!AA15</f>
        <v>3.0612628912129658</v>
      </c>
      <c r="P53" s="88">
        <f>T_iv_strat2!AB15-N53</f>
        <v>3.833813180158451</v>
      </c>
      <c r="Q53" s="87">
        <f>T_iv_strat3!Z15</f>
        <v>3.9763802464001512</v>
      </c>
      <c r="R53" s="88">
        <f>Q53-T_iv_strat3!AA15</f>
        <v>2.341335297151879</v>
      </c>
      <c r="S53" s="88">
        <f>T_iv_strat3!AB15-Q53</f>
        <v>5.3753093621190757</v>
      </c>
      <c r="T53" s="87">
        <f>T_ii!BF15</f>
        <v>7.4593744582428023</v>
      </c>
      <c r="U53" s="88">
        <f>T53-T_ii!BG15</f>
        <v>1.7454461343982928</v>
      </c>
      <c r="V53" s="88">
        <f>T_ii!BH15-T53</f>
        <v>2.223872861329669</v>
      </c>
      <c r="W53" s="87">
        <f>T_iv_strat2!BF15</f>
        <v>15.255805984093239</v>
      </c>
      <c r="X53" s="88">
        <f>W53-T_iv_strat2!BG15</f>
        <v>2.6837103064352625</v>
      </c>
      <c r="Y53" s="88">
        <f>T_iv_strat2!BH15-W53</f>
        <v>3.1360756081335666</v>
      </c>
      <c r="Z53" s="87">
        <f>T_iv_strat3!BF15</f>
        <v>13.926385144553713</v>
      </c>
      <c r="AA53" s="88">
        <f>Z53-T_iv_strat3!BG15</f>
        <v>5.1640349741921945</v>
      </c>
      <c r="AB53" s="88">
        <f>T_iv_strat3!BH15-Z53</f>
        <v>7.4929467490048758</v>
      </c>
    </row>
    <row r="54" spans="1:28" s="89" customFormat="1" x14ac:dyDescent="0.25">
      <c r="A54" s="77"/>
      <c r="B54" s="178"/>
      <c r="C54" s="178"/>
      <c r="D54" s="178"/>
      <c r="E54" s="178"/>
      <c r="F54" s="178"/>
      <c r="G54" s="178"/>
      <c r="H54" s="77"/>
      <c r="I54" s="86"/>
      <c r="J54" s="109" t="str">
        <f>T_ii!A16</f>
        <v>ACT: NAT, not WHO PQ</v>
      </c>
      <c r="K54" s="87">
        <f>T_ii!Z16</f>
        <v>69.950258526847506</v>
      </c>
      <c r="L54" s="88">
        <f>K54-T_ii!AA16</f>
        <v>5.6483832403670817</v>
      </c>
      <c r="M54" s="88">
        <f>T_ii!AB16-K54</f>
        <v>5.1014136800915821</v>
      </c>
      <c r="N54" s="87">
        <f>T_iv_strat2!Z16</f>
        <v>49.568869313805536</v>
      </c>
      <c r="O54" s="88">
        <f>N54-T_iv_strat2!AA16</f>
        <v>11.974502567818909</v>
      </c>
      <c r="P54" s="88">
        <f>T_iv_strat2!AB16-N54</f>
        <v>12.024166795538669</v>
      </c>
      <c r="Q54" s="87">
        <f>T_iv_strat3!Z16</f>
        <v>79.807798471567352</v>
      </c>
      <c r="R54" s="88">
        <f>Q54-T_iv_strat3!AA16</f>
        <v>9.9462663956093138</v>
      </c>
      <c r="S54" s="88">
        <f>T_iv_strat3!AB16-Q54</f>
        <v>7.2709185308921889</v>
      </c>
      <c r="T54" s="87">
        <f>T_ii!BF16</f>
        <v>80.867991420985703</v>
      </c>
      <c r="U54" s="88">
        <f>T54-T_ii!BG16</f>
        <v>3.0398256870849849</v>
      </c>
      <c r="V54" s="88">
        <f>T_ii!BH16-T54</f>
        <v>2.7109908130741189</v>
      </c>
      <c r="W54" s="87">
        <f>T_iv_strat2!BF16</f>
        <v>75.309139493233729</v>
      </c>
      <c r="X54" s="88">
        <f>W54-T_iv_strat2!BG16</f>
        <v>3.7510977768470184</v>
      </c>
      <c r="Y54" s="88">
        <f>T_iv_strat2!BH16-W54</f>
        <v>3.4035503856375442</v>
      </c>
      <c r="Z54" s="87">
        <f>T_iv_strat3!BF16</f>
        <v>80.337381087764186</v>
      </c>
      <c r="AA54" s="88">
        <f>Z54-T_iv_strat3!BG16</f>
        <v>3.9112665432238884</v>
      </c>
      <c r="AB54" s="88">
        <f>T_iv_strat3!BH16-Z54</f>
        <v>3.4004112395094523</v>
      </c>
    </row>
    <row r="55" spans="1:28" s="94" customFormat="1" ht="34.5" customHeight="1" x14ac:dyDescent="0.25">
      <c r="A55" s="98"/>
      <c r="B55" s="175" t="str">
        <f>T_ii!C1</f>
        <v xml:space="preserve">Rural Footnote - N anyAM outlets: Private not for profit=2; private not for profit=14; pharmacy=67; PPMV=682; informal=20; labs = 0; wholesalers= 11. Outlets that met screening criteria for a full interview but did not complete the interview (were not interviewed or completed a partial interview) = 0 </v>
      </c>
      <c r="C55" s="175"/>
      <c r="D55" s="175"/>
      <c r="E55" s="175"/>
      <c r="F55" s="175"/>
      <c r="G55" s="175"/>
      <c r="H55" s="98"/>
      <c r="I55" s="99"/>
      <c r="J55" s="110" t="str">
        <f>T_ii!A17</f>
        <v>ACT: not WHO PQ or NAT</v>
      </c>
      <c r="K55" s="100">
        <f>T_ii!Z17</f>
        <v>45.881320479478752</v>
      </c>
      <c r="L55" s="101">
        <f>K55-T_ii!AA17</f>
        <v>5.0838434459213673</v>
      </c>
      <c r="M55" s="101">
        <f>T_ii!AB17-K55</f>
        <v>5.1710554484914226</v>
      </c>
      <c r="N55" s="100"/>
      <c r="O55" s="101"/>
      <c r="P55" s="101"/>
      <c r="Q55" s="100"/>
      <c r="R55" s="101"/>
      <c r="S55" s="101"/>
      <c r="T55" s="100"/>
      <c r="U55" s="101"/>
      <c r="V55" s="101"/>
      <c r="W55" s="100"/>
      <c r="X55" s="101"/>
      <c r="Y55" s="101"/>
      <c r="Z55" s="100"/>
      <c r="AA55" s="101"/>
      <c r="AB55" s="101"/>
    </row>
    <row r="56" spans="1:28" s="94" customFormat="1" ht="34.5" customHeight="1" x14ac:dyDescent="0.25">
      <c r="A56" s="98"/>
      <c r="B56" s="175" t="str">
        <f>T_ii!D1</f>
        <v xml:space="preserve">Urban Footnote - N anyAM outlets: Private not for profit=18; private not for profit=125; pharmacy=397; PPMV=2261; informal=73; labs = 3; wholesalers= 39. Outlets that met screening criteria for a full interview but did not complete the interview (were not interviewed or completed a partial interview) = 0 </v>
      </c>
      <c r="C56" s="175"/>
      <c r="D56" s="175"/>
      <c r="E56" s="175"/>
      <c r="F56" s="175"/>
      <c r="G56" s="175"/>
      <c r="H56" s="98"/>
      <c r="I56" s="99"/>
      <c r="J56" s="110" t="str">
        <f>T_ii!A18</f>
        <v>Stocks 2 or more ACTs</v>
      </c>
      <c r="K56" s="100">
        <f>T_ii!Z18</f>
        <v>16.124453613095881</v>
      </c>
      <c r="L56" s="101">
        <f>K56-T_ii!AA18</f>
        <v>2.9722948030797234</v>
      </c>
      <c r="M56" s="101">
        <f>T_ii!AB18-K56</f>
        <v>3.4922882911184381</v>
      </c>
      <c r="N56" s="100">
        <f>T_iv_strat2!Z17</f>
        <v>41.340031875654972</v>
      </c>
      <c r="O56" s="101">
        <f>N56-T_iv_strat2!AA17</f>
        <v>9.3631627995132476</v>
      </c>
      <c r="P56" s="101">
        <f>T_iv_strat2!AB17-N56</f>
        <v>10.03418739917889</v>
      </c>
      <c r="Q56" s="100">
        <f>T_iv_strat3!Z17</f>
        <v>64.927299726514804</v>
      </c>
      <c r="R56" s="101">
        <f>Q56-T_iv_strat3!AA17</f>
        <v>5.0118220467008001</v>
      </c>
      <c r="S56" s="101">
        <f>T_iv_strat3!AB17-Q56</f>
        <v>4.7028150952585719</v>
      </c>
      <c r="T56" s="100">
        <f>T_ii!BF17</f>
        <v>59.479886178785911</v>
      </c>
      <c r="U56" s="101">
        <f>T56-T_ii!BG17</f>
        <v>3.2478726764563604</v>
      </c>
      <c r="V56" s="101">
        <f>T_ii!BH17-T56</f>
        <v>3.1669568498722072</v>
      </c>
      <c r="W56" s="100">
        <f>T_iv_strat2!BF17</f>
        <v>56.549754856966835</v>
      </c>
      <c r="X56" s="101">
        <f>W56-T_iv_strat2!BG17</f>
        <v>5.7898658407595534</v>
      </c>
      <c r="Y56" s="101">
        <f>T_iv_strat2!BH17-W56</f>
        <v>5.6164989090066229</v>
      </c>
      <c r="Z56" s="100">
        <f>T_iv_strat3!BF17</f>
        <v>69.127175421276917</v>
      </c>
      <c r="AA56" s="101">
        <f>Z56-T_iv_strat3!BG17</f>
        <v>8.2746838035759822</v>
      </c>
      <c r="AB56" s="101">
        <f>T_iv_strat3!BH17-Z56</f>
        <v>7.2058883543775636</v>
      </c>
    </row>
    <row r="57" spans="1:28" s="94" customFormat="1" ht="34.5" customHeight="1" thickBot="1" x14ac:dyDescent="0.3">
      <c r="A57" s="98"/>
      <c r="B57" s="176" t="s">
        <v>19</v>
      </c>
      <c r="C57" s="176"/>
      <c r="D57" s="176"/>
      <c r="E57" s="176"/>
      <c r="F57" s="176"/>
      <c r="G57" s="176"/>
      <c r="H57" s="98"/>
      <c r="I57" s="99"/>
      <c r="J57" s="110" t="str">
        <f>T_ii!A19</f>
        <v>Non-artemisinin therapy</v>
      </c>
      <c r="K57" s="100">
        <f>T_ii!Z19</f>
        <v>43.549763080437273</v>
      </c>
      <c r="L57" s="101">
        <f>K57-T_ii!AA19</f>
        <v>4.1031261709067621</v>
      </c>
      <c r="M57" s="101">
        <f>T_ii!AB19-K57</f>
        <v>4.1934155931881492</v>
      </c>
      <c r="N57" s="100">
        <f>T_iv_strat2!Z18</f>
        <v>14.673902475623668</v>
      </c>
      <c r="O57" s="101">
        <f>N57-T_iv_strat2!AA18</f>
        <v>5.8565617489233421</v>
      </c>
      <c r="P57" s="101">
        <f>T_iv_strat2!AB18-N57</f>
        <v>8.7473609087026691</v>
      </c>
      <c r="Q57" s="100">
        <f>T_iv_strat3!Z18</f>
        <v>30.100826388924094</v>
      </c>
      <c r="R57" s="101">
        <f>Q57-T_iv_strat3!AA18</f>
        <v>6.6283835258022954</v>
      </c>
      <c r="S57" s="101">
        <f>T_iv_strat3!AB18-Q57</f>
        <v>7.5785715713231347</v>
      </c>
      <c r="T57" s="100">
        <f>T_ii!BF18</f>
        <v>24.975983039994563</v>
      </c>
      <c r="U57" s="101">
        <f>T57-T_ii!BG18</f>
        <v>4.027013944286395</v>
      </c>
      <c r="V57" s="101">
        <f>T_ii!BH18-T57</f>
        <v>4.5123593571222038</v>
      </c>
      <c r="W57" s="100">
        <f>T_iv_strat2!BF18</f>
        <v>29.158407394261875</v>
      </c>
      <c r="X57" s="101">
        <f>W57-T_iv_strat2!BG18</f>
        <v>6.0599189487402292</v>
      </c>
      <c r="Y57" s="101">
        <f>T_iv_strat2!BH18-W57</f>
        <v>6.9042042508583599</v>
      </c>
      <c r="Z57" s="100">
        <f>T_iv_strat3!BF18</f>
        <v>36.747435338336686</v>
      </c>
      <c r="AA57" s="101">
        <f>Z57-T_iv_strat3!BG18</f>
        <v>9.0682982859301582</v>
      </c>
      <c r="AB57" s="101">
        <f>T_iv_strat3!BH18-Z57</f>
        <v>10.11417639923534</v>
      </c>
    </row>
    <row r="58" spans="1:28" s="89" customFormat="1" ht="15.75" thickTop="1" x14ac:dyDescent="0.25">
      <c r="A58" s="77"/>
      <c r="B58" s="94"/>
      <c r="C58" s="94"/>
      <c r="D58" s="94"/>
      <c r="E58" s="94"/>
      <c r="F58" s="94"/>
      <c r="G58" s="94"/>
      <c r="H58" s="77"/>
      <c r="I58" s="86"/>
      <c r="J58" s="109" t="str">
        <f>T_ii!A20</f>
        <v>Oral QN</v>
      </c>
      <c r="K58" s="87">
        <f>T_ii!Z20</f>
        <v>2.1167725505755683</v>
      </c>
      <c r="L58" s="88">
        <f>K58-T_ii!AA20</f>
        <v>1.0881640207998167</v>
      </c>
      <c r="M58" s="88">
        <f>T_ii!AB20-K58</f>
        <v>2.1892470578850523</v>
      </c>
      <c r="N58" s="87">
        <f>T_iv_strat2!Z19</f>
        <v>53.32449169355624</v>
      </c>
      <c r="O58" s="88">
        <f>N58-T_iv_strat2!AA19</f>
        <v>5.000192577540453</v>
      </c>
      <c r="P58" s="88">
        <f>T_iv_strat2!AB19-N58</f>
        <v>4.9342827416939556</v>
      </c>
      <c r="Q58" s="87">
        <f>T_iv_strat3!Z19</f>
        <v>43.101748971821905</v>
      </c>
      <c r="R58" s="88">
        <f>Q58-T_iv_strat3!AA19</f>
        <v>6.2326611944900776</v>
      </c>
      <c r="S58" s="88">
        <f>T_iv_strat3!AB19-Q58</f>
        <v>6.4591377470729796</v>
      </c>
      <c r="T58" s="87">
        <f>T_ii!BF19</f>
        <v>31.068589143137764</v>
      </c>
      <c r="U58" s="88">
        <f>T58-T_ii!BG19</f>
        <v>3.1976341292213384</v>
      </c>
      <c r="V58" s="88">
        <f>T_ii!BH19-T58</f>
        <v>3.3892383910456445</v>
      </c>
      <c r="W58" s="87">
        <f>T_iv_strat2!BF19</f>
        <v>49.908575706324037</v>
      </c>
      <c r="X58" s="88">
        <f>W58-T_iv_strat2!BG19</f>
        <v>4.5117659167307167</v>
      </c>
      <c r="Y58" s="88">
        <f>T_iv_strat2!BH19-W58</f>
        <v>4.5132552418247371</v>
      </c>
      <c r="Z58" s="87">
        <f>T_iv_strat3!BF19</f>
        <v>36.004265370666886</v>
      </c>
      <c r="AA58" s="88">
        <f>Z58-T_iv_strat3!BG19</f>
        <v>4.3991732546736877</v>
      </c>
      <c r="AB58" s="88">
        <f>T_iv_strat3!BH19-Z58</f>
        <v>4.6475529710510557</v>
      </c>
    </row>
    <row r="59" spans="1:28" s="89" customFormat="1" x14ac:dyDescent="0.25">
      <c r="A59" s="77"/>
      <c r="B59" s="94"/>
      <c r="C59" s="94"/>
      <c r="D59" s="94"/>
      <c r="E59" s="94"/>
      <c r="F59" s="94"/>
      <c r="G59" s="94"/>
      <c r="H59" s="77"/>
      <c r="I59" s="86"/>
      <c r="J59" s="109" t="str">
        <f>T_ii!A21</f>
        <v>CQ - packaged alone</v>
      </c>
      <c r="K59" s="87">
        <f>T_ii!Z21</f>
        <v>25.938393391206223</v>
      </c>
      <c r="L59" s="88">
        <f>K59-T_ii!AA21</f>
        <v>3.8058191981589928</v>
      </c>
      <c r="M59" s="88">
        <f>T_ii!AB21-K59</f>
        <v>4.2068968180297404</v>
      </c>
      <c r="N59" s="87">
        <f>T_iv_strat2!Z20</f>
        <v>3.4091487644805984</v>
      </c>
      <c r="O59" s="88">
        <f>N59-T_iv_strat2!AA20</f>
        <v>1.6626384778594823</v>
      </c>
      <c r="P59" s="88">
        <f>T_iv_strat2!AB20-N59</f>
        <v>3.1399318138769119</v>
      </c>
      <c r="Q59" s="87">
        <f>T_iv_strat3!Z20</f>
        <v>0.36973021420073543</v>
      </c>
      <c r="R59" s="88">
        <f>Q59-T_iv_strat3!AA20</f>
        <v>0.32115267077240939</v>
      </c>
      <c r="S59" s="88">
        <f>T_iv_strat3!AB20-Q59</f>
        <v>2.385802701769896</v>
      </c>
      <c r="T59" s="87">
        <f>T_ii!BF20</f>
        <v>1.2551962809788817</v>
      </c>
      <c r="U59" s="88">
        <f>T59-T_ii!BG20</f>
        <v>0.38961713024826694</v>
      </c>
      <c r="V59" s="88">
        <f>T_ii!BH20-T59</f>
        <v>0.56177842852812176</v>
      </c>
      <c r="W59" s="87">
        <f>T_iv_strat2!BF20</f>
        <v>4.3027447067698281</v>
      </c>
      <c r="X59" s="88">
        <f>W59-T_iv_strat2!BG20</f>
        <v>1.1031500543797881</v>
      </c>
      <c r="Y59" s="88">
        <f>T_iv_strat2!BH20-W59</f>
        <v>1.4608460649502275</v>
      </c>
      <c r="Z59" s="87">
        <f>T_iv_strat3!BF20</f>
        <v>1.1404563135812389</v>
      </c>
      <c r="AA59" s="88">
        <f>Z59-T_iv_strat3!BG20</f>
        <v>0.66559751375356391</v>
      </c>
      <c r="AB59" s="88">
        <f>T_iv_strat3!BH20-Z59</f>
        <v>1.5731115839851764</v>
      </c>
    </row>
    <row r="60" spans="1:28" s="89" customFormat="1" ht="43.5" customHeight="1" x14ac:dyDescent="0.25">
      <c r="A60" s="77"/>
      <c r="B60" s="77"/>
      <c r="D60" s="77"/>
      <c r="E60" s="77"/>
      <c r="F60" s="77"/>
      <c r="G60" s="77"/>
      <c r="H60" s="77"/>
      <c r="I60" s="86"/>
      <c r="J60" s="109" t="str">
        <f>T_ii!A22</f>
        <v>SP</v>
      </c>
      <c r="K60" s="87">
        <f>T_ii!Z22</f>
        <v>21.780191561459681</v>
      </c>
      <c r="L60" s="88">
        <f>K60-T_ii!AA22</f>
        <v>3.5509844549153229</v>
      </c>
      <c r="M60" s="88">
        <f>T_ii!AB22-K60</f>
        <v>4.0244160741342938</v>
      </c>
      <c r="N60" s="87">
        <f>T_iv_strat2!Z21</f>
        <v>36.982759416268642</v>
      </c>
      <c r="O60" s="88">
        <f>N60-T_iv_strat2!AA21</f>
        <v>7.2458523762507312</v>
      </c>
      <c r="P60" s="88">
        <f>T_iv_strat2!AB21-N60</f>
        <v>7.884008271457482</v>
      </c>
      <c r="Q60" s="87">
        <f>T_iv_strat3!Z21</f>
        <v>26.593101247010736</v>
      </c>
      <c r="R60" s="88">
        <f>Q60-T_iv_strat3!AA21</f>
        <v>6.9902948928047479</v>
      </c>
      <c r="S60" s="88">
        <f>T_iv_strat3!AB21-Q60</f>
        <v>8.3981078321716112</v>
      </c>
      <c r="T60" s="87">
        <f>T_ii!BF21</f>
        <v>13.757835775789367</v>
      </c>
      <c r="U60" s="88">
        <f>T60-T_ii!BG21</f>
        <v>2.2726144914804554</v>
      </c>
      <c r="V60" s="88">
        <f>T_ii!BH21-T60</f>
        <v>2.639001201105156</v>
      </c>
      <c r="W60" s="87">
        <f>T_iv_strat2!BF21</f>
        <v>26.589768918049955</v>
      </c>
      <c r="X60" s="88">
        <f>W60-T_iv_strat2!BG21</f>
        <v>3.3755165403640248</v>
      </c>
      <c r="Y60" s="88">
        <f>T_iv_strat2!BH21-W60</f>
        <v>3.6728978222710715</v>
      </c>
      <c r="Z60" s="87">
        <f>T_iv_strat3!BF21</f>
        <v>16.18713730613965</v>
      </c>
      <c r="AA60" s="88">
        <f>Z60-T_iv_strat3!BG21</f>
        <v>4.3877918983701498</v>
      </c>
      <c r="AB60" s="88">
        <f>T_iv_strat3!BH21-Z60</f>
        <v>5.6161171923991091</v>
      </c>
    </row>
    <row r="61" spans="1:28" s="89" customFormat="1" x14ac:dyDescent="0.25">
      <c r="A61" s="77"/>
      <c r="B61" s="77"/>
      <c r="C61" s="77"/>
      <c r="D61" s="77"/>
      <c r="E61" s="77"/>
      <c r="F61" s="77"/>
      <c r="G61" s="77"/>
      <c r="H61" s="77"/>
      <c r="I61" s="86"/>
      <c r="J61" s="109" t="str">
        <f>T_ii!A23</f>
        <v>SPAQ</v>
      </c>
      <c r="K61" s="87">
        <f>T_ii!Z23</f>
        <v>0.24044054990193525</v>
      </c>
      <c r="L61" s="88">
        <f>K61-T_ii!AA23</f>
        <v>0.1335488960943545</v>
      </c>
      <c r="M61" s="88">
        <f>T_ii!AB23-K61</f>
        <v>0.29950108896117028</v>
      </c>
      <c r="N61" s="87">
        <f>T_iv_strat2!Z22</f>
        <v>24.764194445189354</v>
      </c>
      <c r="O61" s="88">
        <f>N61-T_iv_strat2!AA22</f>
        <v>4.4794782906932724</v>
      </c>
      <c r="P61" s="88">
        <f>T_iv_strat2!AB22-N61</f>
        <v>5.0981146178644359</v>
      </c>
      <c r="Q61" s="87">
        <f>T_iv_strat3!Z22</f>
        <v>32.914612715769856</v>
      </c>
      <c r="R61" s="88">
        <f>Q61-T_iv_strat3!AA22</f>
        <v>4.4690473091008727</v>
      </c>
      <c r="S61" s="88">
        <f>T_iv_strat3!AB22-Q61</f>
        <v>4.8010891927394539</v>
      </c>
      <c r="T61" s="87">
        <f>T_ii!BF22</f>
        <v>19.671409499149668</v>
      </c>
      <c r="U61" s="88">
        <f>T61-T_ii!BG22</f>
        <v>3.1927789269174411</v>
      </c>
      <c r="V61" s="88">
        <f>T_ii!BH22-T61</f>
        <v>3.6387394366210302</v>
      </c>
      <c r="W61" s="87">
        <f>T_iv_strat2!BF22</f>
        <v>31.052701275721674</v>
      </c>
      <c r="X61" s="88">
        <f>W61-T_iv_strat2!BG22</f>
        <v>4.099457902150256</v>
      </c>
      <c r="Y61" s="88">
        <f>T_iv_strat2!BH22-W61</f>
        <v>4.4201785340512743</v>
      </c>
      <c r="Z61" s="87">
        <f>T_iv_strat3!BF22</f>
        <v>28.218197063719114</v>
      </c>
      <c r="AA61" s="88">
        <f>Z61-T_iv_strat3!BG22</f>
        <v>3.6718629617708807</v>
      </c>
      <c r="AB61" s="88">
        <f>T_iv_strat3!BH22-Z61</f>
        <v>3.9866955909619612</v>
      </c>
    </row>
    <row r="62" spans="1:28" s="89" customFormat="1" x14ac:dyDescent="0.25">
      <c r="A62" s="77"/>
      <c r="B62" s="77"/>
      <c r="C62" s="77"/>
      <c r="D62" s="77"/>
      <c r="E62" s="77"/>
      <c r="F62" s="77"/>
      <c r="G62" s="77"/>
      <c r="H62" s="77"/>
      <c r="I62" s="86"/>
      <c r="J62" s="109" t="str">
        <f>T_ii!A24</f>
        <v>Other non-artemisinins</v>
      </c>
      <c r="K62" s="87">
        <f>T_ii!Z24</f>
        <v>2.5709975823521865E-2</v>
      </c>
      <c r="L62" s="88">
        <f>K62-T_ii!AA24</f>
        <v>1.933914930341353E-2</v>
      </c>
      <c r="M62" s="88">
        <f>T_ii!AB24-K62</f>
        <v>7.7983793353858272E-2</v>
      </c>
      <c r="N62" s="87">
        <f>T_iv_strat2!Z23</f>
        <v>0.24134283734686202</v>
      </c>
      <c r="O62" s="88">
        <f>N62-T_iv_strat2!AA23</f>
        <v>0.18829374902748802</v>
      </c>
      <c r="P62" s="88">
        <f>T_iv_strat2!AB23-N62</f>
        <v>0.84933500383235772</v>
      </c>
      <c r="Q62" s="87">
        <f>T_iv_strat3!Z23</f>
        <v>3.1454940513667875</v>
      </c>
      <c r="R62" s="88">
        <f>Q62-T_iv_strat3!AA23</f>
        <v>2.1720265243178019</v>
      </c>
      <c r="S62" s="88">
        <f>T_iv_strat3!AB23-Q62</f>
        <v>6.5441078812207376</v>
      </c>
      <c r="T62" s="87">
        <f>T_ii!BF23</f>
        <v>1.4271333275879288</v>
      </c>
      <c r="U62" s="88">
        <f>T62-T_ii!BG23</f>
        <v>0.62927902303335959</v>
      </c>
      <c r="V62" s="88">
        <f>T_ii!BH23-T62</f>
        <v>1.1128922470055143</v>
      </c>
      <c r="W62" s="87">
        <f>T_iv_strat2!BF23</f>
        <v>1.5703738329417756</v>
      </c>
      <c r="X62" s="88">
        <f>W62-T_iv_strat2!BG23</f>
        <v>0.66458276398046712</v>
      </c>
      <c r="Y62" s="88">
        <f>T_iv_strat2!BH23-W62</f>
        <v>1.138858801578932</v>
      </c>
      <c r="Z62" s="87">
        <f>T_iv_strat3!BF23</f>
        <v>1.7881927680564247</v>
      </c>
      <c r="AA62" s="88">
        <f>Z62-T_iv_strat3!BG23</f>
        <v>0.94295831214939496</v>
      </c>
      <c r="AB62" s="88">
        <f>T_iv_strat3!BH23-Z62</f>
        <v>1.9552233561058414</v>
      </c>
    </row>
    <row r="63" spans="1:28" s="89" customFormat="1" x14ac:dyDescent="0.25">
      <c r="A63" s="77"/>
      <c r="B63" s="77"/>
      <c r="C63" s="77"/>
      <c r="D63" s="77"/>
      <c r="E63" s="77"/>
      <c r="F63" s="77"/>
      <c r="G63" s="77"/>
      <c r="H63" s="77"/>
      <c r="I63" s="86"/>
      <c r="J63" s="109" t="str">
        <f>T_ii!A25</f>
        <v>Oral artemisinin monotherapy</v>
      </c>
      <c r="K63" s="87" t="str">
        <f>T_ii!Z25</f>
        <v>0</v>
      </c>
      <c r="L63" s="88" t="e">
        <f>K63-T_ii!AA25</f>
        <v>#VALUE!</v>
      </c>
      <c r="M63" s="88" t="e">
        <f>T_ii!AB25-K63</f>
        <v>#VALUE!</v>
      </c>
      <c r="N63" s="87" t="str">
        <f>T_iv_strat2!Z24</f>
        <v>0</v>
      </c>
      <c r="O63" s="88" t="e">
        <f>N63-T_iv_strat2!AA24</f>
        <v>#VALUE!</v>
      </c>
      <c r="P63" s="88" t="e">
        <f>T_iv_strat2!AB24-N63</f>
        <v>#VALUE!</v>
      </c>
      <c r="Q63" s="87" t="str">
        <f>T_iv_strat3!Z24</f>
        <v>0</v>
      </c>
      <c r="R63" s="88" t="e">
        <f>Q63-T_iv_strat3!AA24</f>
        <v>#VALUE!</v>
      </c>
      <c r="S63" s="88" t="e">
        <f>T_iv_strat3!AB24-Q63</f>
        <v>#VALUE!</v>
      </c>
      <c r="T63" s="87">
        <f>T_ii!BF24</f>
        <v>0.50225416761581543</v>
      </c>
      <c r="U63" s="88">
        <f>T63-T_ii!BG24</f>
        <v>0.25695198597986252</v>
      </c>
      <c r="V63" s="88">
        <f>T_ii!BH24-T63</f>
        <v>0.52333981852448086</v>
      </c>
      <c r="W63" s="87" t="str">
        <f>T_iv_strat2!BF24</f>
        <v>0</v>
      </c>
      <c r="X63" s="88" t="e">
        <f>W63-T_iv_strat2!BG24</f>
        <v>#VALUE!</v>
      </c>
      <c r="Y63" s="88" t="e">
        <f>T_iv_strat2!BH24-W63</f>
        <v>#VALUE!</v>
      </c>
      <c r="Z63" s="87">
        <f>T_iv_strat3!BF24</f>
        <v>7.6788147846403254E-2</v>
      </c>
      <c r="AA63" s="88">
        <f>Z63-T_iv_strat3!BG24</f>
        <v>6.5961061969291926E-2</v>
      </c>
      <c r="AB63" s="88">
        <f>T_iv_strat3!BH24-Z63</f>
        <v>0.46563086129224779</v>
      </c>
    </row>
    <row r="64" spans="1:28" s="89" customFormat="1" x14ac:dyDescent="0.25">
      <c r="A64" s="77"/>
      <c r="B64" s="77"/>
      <c r="C64" s="77"/>
      <c r="D64" s="77"/>
      <c r="E64" s="77"/>
      <c r="F64" s="77"/>
      <c r="G64" s="77"/>
      <c r="H64" s="77"/>
      <c r="I64" s="86"/>
      <c r="J64" s="109" t="str">
        <f>T_ii!A26</f>
        <v>Non-oral art. monotherapy</v>
      </c>
      <c r="K64" s="87">
        <f>T_ii!Z26</f>
        <v>46.258671955164601</v>
      </c>
      <c r="L64" s="88">
        <f>K64-T_ii!AA26</f>
        <v>11.868470419203071</v>
      </c>
      <c r="M64" s="88">
        <f>T_ii!AB26-K64</f>
        <v>12.308155738124803</v>
      </c>
      <c r="N64" s="87" t="str">
        <f>T_iv_strat2!Z25</f>
        <v>0</v>
      </c>
      <c r="O64" s="88" t="e">
        <f>N64-T_iv_strat2!AA25</f>
        <v>#VALUE!</v>
      </c>
      <c r="P64" s="88" t="e">
        <f>T_iv_strat2!AB25-N64</f>
        <v>#VALUE!</v>
      </c>
      <c r="Q64" s="87" t="str">
        <f>T_iv_strat3!Z25</f>
        <v>0</v>
      </c>
      <c r="R64" s="88" t="e">
        <f>Q64-T_iv_strat3!AA25</f>
        <v>#VALUE!</v>
      </c>
      <c r="S64" s="88" t="e">
        <f>T_iv_strat3!AB25-Q64</f>
        <v>#VALUE!</v>
      </c>
      <c r="T64" s="87" t="str">
        <f>T_ii!BF25</f>
        <v>0</v>
      </c>
      <c r="U64" s="88" t="e">
        <f>T64-T_ii!BG25</f>
        <v>#VALUE!</v>
      </c>
      <c r="V64" s="88" t="e">
        <f>T_ii!BH25-T64</f>
        <v>#VALUE!</v>
      </c>
      <c r="W64" s="87" t="str">
        <f>T_iv_strat2!BF25</f>
        <v>0</v>
      </c>
      <c r="X64" s="88" t="e">
        <f>W64-T_iv_strat2!BG25</f>
        <v>#VALUE!</v>
      </c>
      <c r="Y64" s="88" t="e">
        <f>T_iv_strat2!BH25-W64</f>
        <v>#VALUE!</v>
      </c>
      <c r="Z64" s="87" t="str">
        <f>T_iv_strat3!BF25</f>
        <v>0</v>
      </c>
      <c r="AA64" s="88" t="e">
        <f>Z64-T_iv_strat3!BG25</f>
        <v>#VALUE!</v>
      </c>
      <c r="AB64" s="88" t="e">
        <f>T_iv_strat3!BH25-Z64</f>
        <v>#VALUE!</v>
      </c>
    </row>
    <row r="65" spans="1:98" s="89" customFormat="1" x14ac:dyDescent="0.25">
      <c r="A65" s="77"/>
      <c r="B65" s="77"/>
      <c r="C65" s="77"/>
      <c r="D65" s="77"/>
      <c r="E65" s="77"/>
      <c r="F65" s="77"/>
      <c r="G65" s="77"/>
      <c r="H65" s="77"/>
      <c r="I65" s="86"/>
      <c r="J65" s="109" t="str">
        <f>T_ii!A27</f>
        <v>Severe malaria treatment</v>
      </c>
      <c r="K65" s="87">
        <f>T_ii!Z27</f>
        <v>46.486374078354821</v>
      </c>
      <c r="L65" s="88">
        <f>K65-T_ii!AA27</f>
        <v>11.853686000741973</v>
      </c>
      <c r="M65" s="88">
        <f>T_ii!AB27-K65</f>
        <v>12.264356642490867</v>
      </c>
      <c r="N65" s="87">
        <f>T_iv_strat2!Z26</f>
        <v>66.46082671784913</v>
      </c>
      <c r="O65" s="88">
        <f>N65-T_iv_strat2!AA26</f>
        <v>8.0266327445180821</v>
      </c>
      <c r="P65" s="88">
        <f>T_iv_strat2!AB26-N65</f>
        <v>7.1759347311364081</v>
      </c>
      <c r="Q65" s="87">
        <f>T_iv_strat3!Z26</f>
        <v>6.9649739853756412</v>
      </c>
      <c r="R65" s="88">
        <f>Q65-T_iv_strat3!AA26</f>
        <v>4.1900089951173705</v>
      </c>
      <c r="S65" s="88">
        <f>T_iv_strat3!AB26-Q65</f>
        <v>9.4485756547035979</v>
      </c>
      <c r="T65" s="87">
        <f>T_ii!BF26</f>
        <v>13.282896338206305</v>
      </c>
      <c r="U65" s="88">
        <f>T65-T_ii!BG26</f>
        <v>2.7706604092566547</v>
      </c>
      <c r="V65" s="88">
        <f>T_ii!BH26-T65</f>
        <v>3.3650574623102454</v>
      </c>
      <c r="W65" s="87">
        <f>T_iv_strat2!BF26</f>
        <v>65.353831500729754</v>
      </c>
      <c r="X65" s="88">
        <f>W65-T_iv_strat2!BG26</f>
        <v>9.468773237342063</v>
      </c>
      <c r="Y65" s="88">
        <f>T_iv_strat2!BH26-W65</f>
        <v>8.3912187113774621</v>
      </c>
      <c r="Z65" s="87">
        <f>T_iv_strat3!BF26</f>
        <v>9.916317403410849</v>
      </c>
      <c r="AA65" s="88">
        <f>Z65-T_iv_strat3!BG26</f>
        <v>3.3640670377203508</v>
      </c>
      <c r="AB65" s="88">
        <f>T_iv_strat3!BH26-Z65</f>
        <v>4.8189023155209583</v>
      </c>
    </row>
    <row r="66" spans="1:98" s="89" customFormat="1" x14ac:dyDescent="0.25">
      <c r="A66" s="77"/>
      <c r="B66" s="77"/>
      <c r="C66" s="77"/>
      <c r="D66" s="77"/>
      <c r="E66" s="77"/>
      <c r="F66" s="77"/>
      <c r="G66" s="77"/>
      <c r="H66" s="77"/>
      <c r="I66" s="86"/>
      <c r="J66" s="109" t="str">
        <f>T_ii!A28</f>
        <v>Rectal artesunate</v>
      </c>
      <c r="K66" s="87" t="str">
        <f>T_ii!Z28</f>
        <v>0</v>
      </c>
      <c r="L66" s="88" t="e">
        <f>K66-T_ii!AA28</f>
        <v>#VALUE!</v>
      </c>
      <c r="M66" s="88" t="e">
        <f>T_ii!AB28-K66</f>
        <v>#VALUE!</v>
      </c>
      <c r="N66" s="87">
        <f>T_iv_strat2!Z27</f>
        <v>66.5215941329662</v>
      </c>
      <c r="O66" s="88">
        <f>N66-T_iv_strat2!AA27</f>
        <v>8.0275871533913161</v>
      </c>
      <c r="P66" s="88">
        <f>T_iv_strat2!AB27-N66</f>
        <v>7.1732038920971064</v>
      </c>
      <c r="Q66" s="87">
        <f>T_iv_strat3!Z27</f>
        <v>6.9649739853756412</v>
      </c>
      <c r="R66" s="88">
        <f>Q66-T_iv_strat3!AA27</f>
        <v>4.1900089951173705</v>
      </c>
      <c r="S66" s="88">
        <f>T_iv_strat3!AB27-Q66</f>
        <v>9.4485756547035979</v>
      </c>
      <c r="T66" s="87">
        <f>T_ii!BF27</f>
        <v>13.403274250096281</v>
      </c>
      <c r="U66" s="88">
        <f>T66-T_ii!BG27</f>
        <v>2.8087194927318251</v>
      </c>
      <c r="V66" s="88">
        <f>T_ii!BH27-T66</f>
        <v>3.4132806130664761</v>
      </c>
      <c r="W66" s="87">
        <f>T_iv_strat2!BF27</f>
        <v>65.353831500729754</v>
      </c>
      <c r="X66" s="88">
        <f>W66-T_iv_strat2!BG27</f>
        <v>9.4687732373420772</v>
      </c>
      <c r="Y66" s="88">
        <f>T_iv_strat2!BH27-W66</f>
        <v>8.3912187113774763</v>
      </c>
      <c r="Z66" s="87">
        <f>T_iv_strat3!BF27</f>
        <v>10.01625463959776</v>
      </c>
      <c r="AA66" s="88">
        <f>Z66-T_iv_strat3!BG27</f>
        <v>3.4149777919813422</v>
      </c>
      <c r="AB66" s="88">
        <f>T_iv_strat3!BH27-Z66</f>
        <v>4.8994852526188488</v>
      </c>
    </row>
    <row r="67" spans="1:98" s="89" customFormat="1" x14ac:dyDescent="0.25">
      <c r="A67" s="77"/>
      <c r="B67" s="77"/>
      <c r="C67" s="77"/>
      <c r="D67" s="77"/>
      <c r="E67" s="77"/>
      <c r="F67" s="77"/>
      <c r="G67" s="77"/>
      <c r="H67" s="77"/>
      <c r="I67" s="86"/>
      <c r="J67" s="109" t="str">
        <f>T_ii!A29</f>
        <v>Injectable artesunate</v>
      </c>
      <c r="K67" s="87">
        <f>T_ii!Z29</f>
        <v>7.705226280017305</v>
      </c>
      <c r="L67" s="88">
        <f>K67-T_ii!AA29</f>
        <v>2.5330048849927973</v>
      </c>
      <c r="M67" s="88">
        <f>T_ii!AB29-K67</f>
        <v>3.6252790568243736</v>
      </c>
      <c r="N67" s="87" t="str">
        <f>T_iv_strat2!Z28</f>
        <v>0</v>
      </c>
      <c r="O67" s="88" t="e">
        <f>N67-T_iv_strat2!AA28</f>
        <v>#VALUE!</v>
      </c>
      <c r="P67" s="88" t="e">
        <f>T_iv_strat2!AB28-N67</f>
        <v>#VALUE!</v>
      </c>
      <c r="Q67" s="87" t="str">
        <f>T_iv_strat3!Z28</f>
        <v>0</v>
      </c>
      <c r="R67" s="88" t="e">
        <f>Q67-T_iv_strat3!AA28</f>
        <v>#VALUE!</v>
      </c>
      <c r="S67" s="88" t="e">
        <f>T_iv_strat3!AB28-Q67</f>
        <v>#VALUE!</v>
      </c>
      <c r="T67" s="87" t="str">
        <f>T_ii!BF28</f>
        <v>0</v>
      </c>
      <c r="U67" s="88" t="e">
        <f>T67-T_ii!BG28</f>
        <v>#VALUE!</v>
      </c>
      <c r="V67" s="88" t="e">
        <f>T_ii!BH28-T67</f>
        <v>#VALUE!</v>
      </c>
      <c r="W67" s="87" t="str">
        <f>T_iv_strat2!BF28</f>
        <v>0</v>
      </c>
      <c r="X67" s="88" t="e">
        <f>W67-T_iv_strat2!BG28</f>
        <v>#VALUE!</v>
      </c>
      <c r="Y67" s="88" t="e">
        <f>T_iv_strat2!BH28-W67</f>
        <v>#VALUE!</v>
      </c>
      <c r="Z67" s="87" t="str">
        <f>T_iv_strat3!BF28</f>
        <v>0</v>
      </c>
      <c r="AA67" s="88" t="e">
        <f>Z67-T_iv_strat3!BG28</f>
        <v>#VALUE!</v>
      </c>
      <c r="AB67" s="88" t="e">
        <f>T_iv_strat3!BH28-Z67</f>
        <v>#VALUE!</v>
      </c>
    </row>
    <row r="68" spans="1:98" s="89" customFormat="1" x14ac:dyDescent="0.25">
      <c r="A68" s="77"/>
      <c r="B68" s="77"/>
      <c r="C68" s="77"/>
      <c r="D68" s="77"/>
      <c r="E68" s="77"/>
      <c r="F68" s="77"/>
      <c r="G68" s="77"/>
      <c r="H68" s="77"/>
      <c r="I68" s="86"/>
      <c r="J68" s="109" t="str">
        <f>T_ii!A30</f>
        <v>Injectable artemether</v>
      </c>
      <c r="K68" s="87">
        <f>T_ii!Z30</f>
        <v>39.656459258529949</v>
      </c>
      <c r="L68" s="88">
        <f>K68-T_ii!AA30</f>
        <v>9.070982744102011</v>
      </c>
      <c r="M68" s="88">
        <f>T_ii!AB30-K68</f>
        <v>9.842825103172288</v>
      </c>
      <c r="N68" s="87">
        <f>T_iv_strat2!Z29</f>
        <v>14.894418303639748</v>
      </c>
      <c r="O68" s="88">
        <f>N68-T_iv_strat2!AA29</f>
        <v>3.1914600846826744</v>
      </c>
      <c r="P68" s="88">
        <f>T_iv_strat2!AB29-N68</f>
        <v>3.8767642801619484</v>
      </c>
      <c r="Q68" s="87">
        <f>T_iv_strat3!Z29</f>
        <v>1.5098613134452235</v>
      </c>
      <c r="R68" s="88">
        <f>Q68-T_iv_strat3!AA29</f>
        <v>1.188604453434057</v>
      </c>
      <c r="S68" s="88">
        <f>T_iv_strat3!AB29-Q68</f>
        <v>5.2864295315431082</v>
      </c>
      <c r="T68" s="87">
        <f>T_ii!BF29</f>
        <v>2.7203127802736047</v>
      </c>
      <c r="U68" s="88">
        <f>T68-T_ii!BG29</f>
        <v>0.75004100428389453</v>
      </c>
      <c r="V68" s="88">
        <f>T_ii!BH29-T68</f>
        <v>1.0246580977273139</v>
      </c>
      <c r="W68" s="87">
        <f>T_iv_strat2!BF29</f>
        <v>14.312775592934754</v>
      </c>
      <c r="X68" s="88">
        <f>W68-T_iv_strat2!BG29</f>
        <v>1.8713054818227057</v>
      </c>
      <c r="Y68" s="88">
        <f>T_iv_strat2!BH29-W68</f>
        <v>2.1000065358752256</v>
      </c>
      <c r="Z68" s="87">
        <f>T_iv_strat3!BF29</f>
        <v>3.4357775822432339</v>
      </c>
      <c r="AA68" s="88">
        <f>Z68-T_iv_strat3!BG29</f>
        <v>1.4900903597390673</v>
      </c>
      <c r="AB68" s="88">
        <f>T_iv_strat3!BH29-Z68</f>
        <v>2.5614680959767702</v>
      </c>
    </row>
    <row r="69" spans="1:98" s="89" customFormat="1" x14ac:dyDescent="0.25">
      <c r="A69" s="77"/>
      <c r="H69" s="77"/>
      <c r="I69" s="86"/>
      <c r="J69" s="109" t="str">
        <f>T_ii!A31</f>
        <v>injAE</v>
      </c>
      <c r="K69" s="87">
        <f>T_ii!Z31</f>
        <v>14.964078126579732</v>
      </c>
      <c r="L69" s="88">
        <f>K69-T_ii!AA31</f>
        <v>5.1504293920847903</v>
      </c>
      <c r="M69" s="88">
        <f>T_ii!AB31-K69</f>
        <v>7.189506651722894</v>
      </c>
      <c r="N69" s="87">
        <f>T_iv_strat2!Z30</f>
        <v>57.359470191068638</v>
      </c>
      <c r="O69" s="88">
        <f>N69-T_iv_strat2!AA30</f>
        <v>7.5095302225398655</v>
      </c>
      <c r="P69" s="88">
        <f>T_iv_strat2!AB30-N69</f>
        <v>7.1848332169551554</v>
      </c>
      <c r="Q69" s="87">
        <f>T_iv_strat3!Z30</f>
        <v>6.5952437711749061</v>
      </c>
      <c r="R69" s="88">
        <f>Q69-T_iv_strat3!AA30</f>
        <v>3.9537877169575597</v>
      </c>
      <c r="S69" s="88">
        <f>T_iv_strat3!AB30-Q69</f>
        <v>8.9282764172601148</v>
      </c>
      <c r="T69" s="87">
        <f>T_ii!BF30</f>
        <v>10.576853529406808</v>
      </c>
      <c r="U69" s="88">
        <f>T69-T_ii!BG30</f>
        <v>2.3752043845255866</v>
      </c>
      <c r="V69" s="88">
        <f>T_ii!BH30-T69</f>
        <v>2.9616193872619405</v>
      </c>
      <c r="W69" s="87">
        <f>T_iv_strat2!BF30</f>
        <v>56.899250840204552</v>
      </c>
      <c r="X69" s="88">
        <f>W69-T_iv_strat2!BG30</f>
        <v>9.4734115444087408</v>
      </c>
      <c r="Y69" s="88">
        <f>T_iv_strat2!BH30-W69</f>
        <v>8.9940090513640243</v>
      </c>
      <c r="Z69" s="87">
        <f>T_iv_strat3!BF30</f>
        <v>7.7748863588621777</v>
      </c>
      <c r="AA69" s="88">
        <f>Z69-T_iv_strat3!BG30</f>
        <v>2.6970464066289637</v>
      </c>
      <c r="AB69" s="88">
        <f>T_iv_strat3!BH30-Z69</f>
        <v>3.9525729011440696</v>
      </c>
    </row>
    <row r="70" spans="1:98" s="89" customFormat="1" x14ac:dyDescent="0.25">
      <c r="A70" s="77"/>
      <c r="H70" s="77"/>
      <c r="I70" s="86"/>
      <c r="J70" s="107"/>
      <c r="N70" s="87">
        <f>T_iv_strat2!Z31</f>
        <v>23.666138941424546</v>
      </c>
      <c r="O70" s="88">
        <f>N70-T_iv_strat2!AA31</f>
        <v>5.3550639046234245</v>
      </c>
      <c r="P70" s="88">
        <f>T_iv_strat2!AB31-N70</f>
        <v>6.3457809361198336</v>
      </c>
      <c r="Q70" s="87">
        <f>T_iv_strat3!Z31</f>
        <v>2.4885072981474998</v>
      </c>
      <c r="R70" s="88">
        <f>Q70-T_iv_strat3!AA31</f>
        <v>1.6464723359037634</v>
      </c>
      <c r="S70" s="88">
        <f>T_iv_strat3!AB31-Q70</f>
        <v>4.6346289460093804</v>
      </c>
      <c r="T70" s="87">
        <f>T_ii!BF31</f>
        <v>5.7815194396527598</v>
      </c>
      <c r="U70" s="88">
        <f>T70-T_ii!BG31</f>
        <v>1.2941973887672598</v>
      </c>
      <c r="V70" s="88">
        <f>T_ii!BH31-T70</f>
        <v>1.6384622364121819</v>
      </c>
      <c r="W70" s="87">
        <f>T_iv_strat2!BF31</f>
        <v>30.803470605918399</v>
      </c>
      <c r="X70" s="88">
        <f>W70-T_iv_strat2!BG31</f>
        <v>4.383763508217946</v>
      </c>
      <c r="Y70" s="88">
        <f>T_iv_strat2!BH31-W70</f>
        <v>4.7595881404902585</v>
      </c>
      <c r="Z70" s="87">
        <f>T_iv_strat3!BF31</f>
        <v>4.4385457644279009</v>
      </c>
      <c r="AA70" s="88">
        <f>Z70-T_iv_strat3!BG31</f>
        <v>1.794510370665019</v>
      </c>
      <c r="AB70" s="88">
        <f>T_iv_strat3!BH31-Z70</f>
        <v>2.9203857161440903</v>
      </c>
    </row>
    <row r="71" spans="1:98" s="89" customFormat="1" x14ac:dyDescent="0.25">
      <c r="A71" s="77"/>
      <c r="H71" s="77"/>
      <c r="I71" s="86"/>
      <c r="J71" s="106"/>
      <c r="K71" s="88"/>
      <c r="L71" s="88"/>
      <c r="M71" s="87"/>
      <c r="N71" s="87"/>
      <c r="O71" s="88"/>
      <c r="P71" s="88"/>
      <c r="Q71" s="87"/>
      <c r="R71" s="88"/>
      <c r="S71" s="88"/>
      <c r="T71" s="87"/>
      <c r="U71" s="88"/>
      <c r="V71" s="88"/>
      <c r="W71" s="87"/>
      <c r="X71" s="88"/>
      <c r="Y71" s="88"/>
      <c r="Z71" s="87"/>
      <c r="AA71" s="88"/>
      <c r="AB71" s="88"/>
    </row>
    <row r="72" spans="1:98" s="89" customFormat="1" x14ac:dyDescent="0.25">
      <c r="A72" s="77"/>
      <c r="H72" s="77"/>
      <c r="I72" s="86"/>
      <c r="J72" s="106"/>
      <c r="K72" s="88"/>
      <c r="L72" s="88"/>
      <c r="M72" s="87"/>
      <c r="N72" s="87"/>
      <c r="O72" s="88"/>
      <c r="P72" s="88"/>
      <c r="Q72" s="87"/>
      <c r="R72" s="88"/>
      <c r="S72" s="88"/>
      <c r="T72" s="87"/>
      <c r="U72" s="88"/>
      <c r="V72" s="88"/>
      <c r="W72" s="87"/>
      <c r="X72" s="88"/>
      <c r="Y72" s="88"/>
      <c r="Z72" s="87"/>
      <c r="AA72" s="88"/>
      <c r="AB72" s="88"/>
    </row>
    <row r="73" spans="1:98" s="88" customFormat="1" x14ac:dyDescent="0.25">
      <c r="A73" s="77"/>
      <c r="B73" s="89"/>
      <c r="C73" s="89"/>
      <c r="D73" s="89"/>
      <c r="E73" s="89"/>
      <c r="F73" s="89"/>
      <c r="G73" s="89"/>
      <c r="H73" s="77"/>
      <c r="I73" s="86"/>
      <c r="J73" s="102"/>
      <c r="K73" s="30"/>
      <c r="L73" s="30"/>
      <c r="M73" s="30"/>
      <c r="N73" s="30"/>
      <c r="O73" s="30"/>
      <c r="P73" s="30"/>
      <c r="Q73" s="30"/>
      <c r="R73" s="30"/>
      <c r="T73" s="87"/>
      <c r="W73" s="87"/>
      <c r="Z73" s="87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  <c r="AQ73" s="89"/>
      <c r="AR73" s="89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  <c r="BW73" s="89"/>
      <c r="BX73" s="89"/>
      <c r="BY73" s="89"/>
      <c r="BZ73" s="89"/>
      <c r="CA73" s="89"/>
      <c r="CB73" s="89"/>
      <c r="CC73" s="89"/>
      <c r="CD73" s="89"/>
      <c r="CE73" s="89"/>
      <c r="CF73" s="89"/>
      <c r="CG73" s="89"/>
      <c r="CH73" s="89"/>
      <c r="CI73" s="89"/>
      <c r="CJ73" s="89"/>
      <c r="CK73" s="89"/>
      <c r="CL73" s="89"/>
      <c r="CM73" s="89"/>
      <c r="CN73" s="89"/>
      <c r="CO73" s="89"/>
      <c r="CP73" s="89"/>
      <c r="CQ73" s="89"/>
      <c r="CR73" s="89"/>
      <c r="CS73" s="89"/>
      <c r="CT73" s="89"/>
    </row>
    <row r="74" spans="1:98" s="75" customFormat="1" x14ac:dyDescent="0.25">
      <c r="A74" s="73"/>
      <c r="B74" s="73"/>
      <c r="C74" s="73"/>
      <c r="D74" s="73"/>
      <c r="E74" s="73"/>
      <c r="F74" s="73"/>
      <c r="G74" s="73"/>
      <c r="H74" s="73"/>
      <c r="I74" s="74"/>
      <c r="J74" s="111"/>
    </row>
    <row r="75" spans="1:98" x14ac:dyDescent="0.25">
      <c r="A75" s="27" t="s">
        <v>26</v>
      </c>
      <c r="I75" s="30"/>
    </row>
    <row r="76" spans="1:98" x14ac:dyDescent="0.25">
      <c r="A76" s="27" t="s">
        <v>27</v>
      </c>
    </row>
    <row r="77" spans="1:98" s="72" customFormat="1" ht="29.25" customHeight="1" thickBot="1" x14ac:dyDescent="0.3">
      <c r="A77" s="27"/>
      <c r="B77" s="179" t="str">
        <f>_xlfn.CONCAT($A$2, ", ", A76)</f>
        <v>Proportion of all outlets enumerated that had an antimalarial in stock at the time of the survey visit, among all outlets surveyed, overall in each state</v>
      </c>
      <c r="C77" s="179"/>
      <c r="D77" s="179"/>
      <c r="E77" s="179"/>
      <c r="F77" s="179"/>
      <c r="G77" s="179"/>
      <c r="H77" s="29"/>
      <c r="I77" s="71"/>
      <c r="J77" s="104" t="s">
        <v>28</v>
      </c>
      <c r="K77" s="70" t="s">
        <v>14</v>
      </c>
      <c r="L77" s="70" t="s">
        <v>15</v>
      </c>
      <c r="M77" s="70" t="s">
        <v>16</v>
      </c>
      <c r="N77" s="70" t="s">
        <v>18</v>
      </c>
      <c r="O77" s="70" t="s">
        <v>15</v>
      </c>
      <c r="P77" s="70" t="s">
        <v>16</v>
      </c>
    </row>
    <row r="78" spans="1:98" ht="15.75" thickTop="1" x14ac:dyDescent="0.25">
      <c r="B78" s="180"/>
      <c r="C78" s="180"/>
      <c r="D78" s="180"/>
      <c r="E78" s="180"/>
      <c r="F78" s="180"/>
      <c r="G78" s="180"/>
      <c r="J78" s="102" t="str">
        <f>UPPER(RIGHT(T_iii_strat1!A1, LEN(T_iii_strat1!A1)-10))</f>
        <v>T1</v>
      </c>
      <c r="K78" s="30">
        <f>T_iii_strat1!Z4</f>
        <v>100</v>
      </c>
      <c r="L78" s="30">
        <f>T_iii_strat1!Z4-T_iii_strat1!AA4</f>
        <v>0</v>
      </c>
      <c r="M78" s="30">
        <f>T_iii_strat1!AB4-T_iii_strat1!Z4</f>
        <v>0</v>
      </c>
      <c r="N78" s="30">
        <f>T_iii_strat1!Z5</f>
        <v>98.573473758404091</v>
      </c>
      <c r="O78" s="30">
        <f>T_iii_strat1!Z5-T_iii_strat1!AA5</f>
        <v>1.4743777709231551</v>
      </c>
      <c r="P78" s="30">
        <f>T_iii_strat1!AB5-T_iii_strat1!Z5</f>
        <v>0.73040092347810059</v>
      </c>
    </row>
    <row r="79" spans="1:98" x14ac:dyDescent="0.25">
      <c r="B79" s="180"/>
      <c r="C79" s="180"/>
      <c r="D79" s="180"/>
      <c r="E79" s="180"/>
      <c r="F79" s="180"/>
      <c r="G79" s="180"/>
      <c r="J79" s="102" t="str">
        <f>UPPER(RIGHT(T_iii_strat2!A1, LEN(T_iii_strat2!A1)-10))</f>
        <v>T2</v>
      </c>
      <c r="K79" s="30">
        <f>T_iii_strat2!Z4</f>
        <v>84.921822640743088</v>
      </c>
      <c r="L79" s="30">
        <f>T_iii_strat2!Z4-T_iii_strat2!AA4</f>
        <v>4.9119897645958446</v>
      </c>
      <c r="M79" s="30">
        <f>T_iii_strat2!AB4-T_iii_strat2!Z4</f>
        <v>3.8740325302137677</v>
      </c>
      <c r="N79" s="30">
        <f>T_iii_strat2!Z5</f>
        <v>70.965099385784285</v>
      </c>
      <c r="O79" s="30">
        <f>T_iii_strat2!Z5-T_iii_strat2!AA5</f>
        <v>7.5331138440034096</v>
      </c>
      <c r="P79" s="30">
        <f>T_iii_strat2!AB5-T_iii_strat2!Z5</f>
        <v>6.5318020980031264</v>
      </c>
    </row>
    <row r="80" spans="1:98" x14ac:dyDescent="0.25">
      <c r="B80" s="180"/>
      <c r="C80" s="180"/>
      <c r="D80" s="180"/>
      <c r="E80" s="180"/>
      <c r="F80" s="180"/>
      <c r="G80" s="180"/>
      <c r="J80" s="102" t="str">
        <f>UPPER(RIGHT(T_iii_strat3!A1, LEN(T_iii_strat3!A1)-10))</f>
        <v>T3</v>
      </c>
      <c r="K80" s="30">
        <f>T_iii_strat3!Z4</f>
        <v>88.22931258378523</v>
      </c>
      <c r="L80" s="30">
        <f>T_iii_strat3!Z4-T_iii_strat3!AA4</f>
        <v>3.037553579350984</v>
      </c>
      <c r="M80" s="30">
        <f>T_iii_strat3!AB4-T_iii_strat3!Z4</f>
        <v>2.482405925518961</v>
      </c>
      <c r="N80" s="30">
        <f>T_iii_strat3!Z5</f>
        <v>85.472495905942466</v>
      </c>
      <c r="O80" s="30">
        <f>T_iii_strat3!Z5-T_iii_strat3!AA5</f>
        <v>3.3223234310910073</v>
      </c>
      <c r="P80" s="30">
        <f>T_iii_strat3!AB5-T_iii_strat3!Z5</f>
        <v>2.792286391974045</v>
      </c>
    </row>
    <row r="81" spans="2:10" x14ac:dyDescent="0.25">
      <c r="B81" s="180"/>
      <c r="C81" s="180"/>
      <c r="D81" s="180"/>
      <c r="E81" s="180"/>
      <c r="F81" s="180"/>
      <c r="G81" s="180"/>
      <c r="J81" s="102">
        <v>0</v>
      </c>
    </row>
    <row r="82" spans="2:10" x14ac:dyDescent="0.25">
      <c r="B82" s="180"/>
      <c r="C82" s="180"/>
      <c r="D82" s="180"/>
      <c r="E82" s="180"/>
      <c r="F82" s="180"/>
      <c r="G82" s="180"/>
      <c r="J82" s="102">
        <v>0</v>
      </c>
    </row>
    <row r="83" spans="2:10" x14ac:dyDescent="0.25">
      <c r="B83" s="180"/>
      <c r="C83" s="180"/>
      <c r="D83" s="180"/>
      <c r="E83" s="180"/>
      <c r="F83" s="180"/>
      <c r="G83" s="180"/>
      <c r="J83" s="102">
        <v>0</v>
      </c>
    </row>
    <row r="84" spans="2:10" x14ac:dyDescent="0.25">
      <c r="B84" s="180"/>
      <c r="C84" s="180"/>
      <c r="D84" s="180"/>
      <c r="E84" s="180"/>
      <c r="F84" s="180"/>
      <c r="G84" s="180"/>
      <c r="J84" s="102">
        <v>0</v>
      </c>
    </row>
    <row r="85" spans="2:10" x14ac:dyDescent="0.25">
      <c r="B85" s="180"/>
      <c r="C85" s="180"/>
      <c r="D85" s="180"/>
      <c r="E85" s="180"/>
      <c r="F85" s="180"/>
      <c r="G85" s="180"/>
      <c r="J85" s="102">
        <v>0</v>
      </c>
    </row>
    <row r="86" spans="2:10" x14ac:dyDescent="0.25">
      <c r="B86" s="180"/>
      <c r="C86" s="180"/>
      <c r="D86" s="180"/>
      <c r="E86" s="180"/>
      <c r="F86" s="180"/>
      <c r="G86" s="180"/>
      <c r="J86" s="102">
        <v>0</v>
      </c>
    </row>
    <row r="87" spans="2:10" x14ac:dyDescent="0.25">
      <c r="B87" s="180"/>
      <c r="C87" s="180"/>
      <c r="D87" s="180"/>
      <c r="E87" s="180"/>
      <c r="F87" s="180"/>
      <c r="G87" s="180"/>
      <c r="J87" s="102">
        <v>0</v>
      </c>
    </row>
    <row r="88" spans="2:10" x14ac:dyDescent="0.25">
      <c r="B88" s="180"/>
      <c r="C88" s="180"/>
      <c r="D88" s="180"/>
      <c r="E88" s="180"/>
      <c r="F88" s="180"/>
      <c r="G88" s="180"/>
    </row>
    <row r="89" spans="2:10" x14ac:dyDescent="0.25">
      <c r="B89" s="180"/>
      <c r="C89" s="180"/>
      <c r="D89" s="180"/>
      <c r="E89" s="180"/>
      <c r="F89" s="180"/>
      <c r="G89" s="180"/>
    </row>
    <row r="90" spans="2:10" x14ac:dyDescent="0.25">
      <c r="B90" s="180"/>
      <c r="C90" s="180"/>
      <c r="D90" s="180"/>
      <c r="E90" s="180"/>
      <c r="F90" s="180"/>
      <c r="G90" s="180"/>
    </row>
    <row r="91" spans="2:10" x14ac:dyDescent="0.25">
      <c r="B91" s="180"/>
      <c r="C91" s="180"/>
      <c r="D91" s="180"/>
      <c r="E91" s="180"/>
      <c r="F91" s="180"/>
      <c r="G91" s="180"/>
    </row>
    <row r="92" spans="2:10" x14ac:dyDescent="0.25">
      <c r="B92" s="180"/>
      <c r="C92" s="180"/>
      <c r="D92" s="180"/>
      <c r="E92" s="180"/>
      <c r="F92" s="180"/>
      <c r="G92" s="180"/>
    </row>
    <row r="93" spans="2:10" x14ac:dyDescent="0.25">
      <c r="B93" s="180"/>
      <c r="C93" s="180"/>
      <c r="D93" s="180"/>
      <c r="E93" s="180"/>
      <c r="F93" s="180"/>
      <c r="G93" s="180"/>
    </row>
    <row r="94" spans="2:10" x14ac:dyDescent="0.25">
      <c r="B94" s="181" t="str">
        <f>_xlfn.CONCAT("Total outlets enumerated: Abia=", T_iii_strat1!AC4, " Kano=", T_iii_strat2!AC4, " Lagos=", T_iii_strat3!AC4)</f>
        <v>Total outlets enumerated: Abia=1408 Kano=1716 Lagos=1048</v>
      </c>
      <c r="C94" s="181"/>
      <c r="D94" s="181"/>
      <c r="E94" s="181"/>
      <c r="F94" s="181"/>
      <c r="G94" s="181"/>
    </row>
    <row r="95" spans="2:10" ht="169.5" customHeight="1" thickBot="1" x14ac:dyDescent="0.3">
      <c r="B95" s="176" t="s">
        <v>29</v>
      </c>
      <c r="C95" s="176"/>
      <c r="D95" s="176"/>
      <c r="E95" s="176"/>
      <c r="F95" s="176"/>
      <c r="G95" s="176"/>
    </row>
    <row r="96" spans="2:10" ht="15.75" thickTop="1" x14ac:dyDescent="0.25">
      <c r="B96" s="30"/>
      <c r="C96" s="30"/>
      <c r="D96" s="30"/>
      <c r="E96" s="30"/>
      <c r="F96" s="30"/>
      <c r="G96" s="30"/>
    </row>
    <row r="97" spans="1:18" s="69" customFormat="1" x14ac:dyDescent="0.25">
      <c r="A97" s="28" t="s">
        <v>4</v>
      </c>
      <c r="B97" s="28"/>
      <c r="C97" s="28"/>
      <c r="D97" s="28"/>
      <c r="E97" s="28"/>
      <c r="F97" s="28"/>
      <c r="G97" s="28"/>
      <c r="H97" s="28"/>
      <c r="I97" s="68"/>
      <c r="J97" s="103"/>
    </row>
    <row r="98" spans="1:18" ht="35.25" customHeight="1" thickBot="1" x14ac:dyDescent="0.3">
      <c r="B98" s="179" t="str">
        <f>_xlfn.CONCAT($A$2, ", ", A97)</f>
        <v>Proportion of all outlets enumerated that had an antimalarial in stock at the time of the survey visit, among all outlets surveyed, by outlet type</v>
      </c>
      <c r="C98" s="179"/>
      <c r="D98" s="179"/>
      <c r="E98" s="179"/>
      <c r="F98" s="179"/>
      <c r="G98" s="179"/>
    </row>
    <row r="99" spans="1:18" ht="15.75" thickTop="1" x14ac:dyDescent="0.25">
      <c r="B99" s="31" t="str">
        <f>J99</f>
        <v>Abia</v>
      </c>
      <c r="C99" s="31"/>
      <c r="D99" s="31"/>
      <c r="E99" s="31"/>
      <c r="F99" s="31"/>
      <c r="G99" s="31"/>
      <c r="J99" s="102" t="s">
        <v>30</v>
      </c>
    </row>
    <row r="100" spans="1:18" x14ac:dyDescent="0.25">
      <c r="B100" s="180"/>
      <c r="C100" s="180"/>
      <c r="D100" s="180"/>
      <c r="E100" s="180"/>
      <c r="F100" s="180"/>
      <c r="G100" s="180"/>
      <c r="J100" s="104"/>
      <c r="K100" s="70" t="s">
        <v>14</v>
      </c>
      <c r="L100" s="70" t="s">
        <v>15</v>
      </c>
      <c r="M100" s="70" t="s">
        <v>16</v>
      </c>
      <c r="N100" s="70" t="s">
        <v>17</v>
      </c>
      <c r="O100" s="70" t="s">
        <v>18</v>
      </c>
      <c r="P100" s="70" t="s">
        <v>15</v>
      </c>
      <c r="Q100" s="70" t="s">
        <v>16</v>
      </c>
      <c r="R100" s="70" t="s">
        <v>17</v>
      </c>
    </row>
    <row r="101" spans="1:18" x14ac:dyDescent="0.25">
      <c r="B101" s="180"/>
      <c r="C101" s="180"/>
      <c r="D101" s="180"/>
      <c r="E101" s="180"/>
      <c r="F101" s="180"/>
      <c r="G101" s="180"/>
      <c r="J101" s="102" t="str">
        <f>T_iii_strat1!B$2</f>
        <v>Private Not For-Profit Facility</v>
      </c>
      <c r="K101" s="30">
        <f>T_iii_strat1!B$4</f>
        <v>100</v>
      </c>
      <c r="L101" s="30">
        <f>K101-T_iii_strat1!C$4</f>
        <v>0</v>
      </c>
      <c r="M101" s="30">
        <f>T_iii_strat1!D$4-K101</f>
        <v>0</v>
      </c>
      <c r="N101" s="30">
        <f>T_iii_strat1!E$4</f>
        <v>15</v>
      </c>
      <c r="O101" s="30">
        <f>T_iii_strat1!B$5</f>
        <v>95.789271052164821</v>
      </c>
      <c r="P101" s="30">
        <f>O101-T_iii_strat1!C$5</f>
        <v>19.950778990241986</v>
      </c>
      <c r="Q101" s="30">
        <f>T_iii_strat1!D$5-O101</f>
        <v>3.607863555370983</v>
      </c>
      <c r="R101" s="30">
        <f>T_iii_strat1!E$5</f>
        <v>15</v>
      </c>
    </row>
    <row r="102" spans="1:18" x14ac:dyDescent="0.25">
      <c r="B102" s="180"/>
      <c r="C102" s="180"/>
      <c r="D102" s="180"/>
      <c r="E102" s="180"/>
      <c r="F102" s="180"/>
      <c r="G102" s="180"/>
      <c r="J102" s="102" t="str">
        <f>T_iii_strat1!F$2</f>
        <v>Private For-Profit Facility</v>
      </c>
      <c r="K102" s="30">
        <f>T_iii_strat1!F$4</f>
        <v>100</v>
      </c>
      <c r="L102" s="30">
        <f>K102-T_iii_strat1!G$4</f>
        <v>0</v>
      </c>
      <c r="M102" s="30">
        <f>T_iii_strat1!H$4-K102</f>
        <v>0</v>
      </c>
      <c r="N102" s="30">
        <f>T_iii_strat1!I$4</f>
        <v>16</v>
      </c>
      <c r="O102" s="30">
        <f>T_iii_strat1!F$5</f>
        <v>72.164394961576932</v>
      </c>
      <c r="P102" s="30">
        <f>O102-T_iii_strat1!G$5</f>
        <v>30.513155974015199</v>
      </c>
      <c r="Q102" s="30">
        <f>T_iii_strat1!H$5-O102</f>
        <v>18.234628530449129</v>
      </c>
      <c r="R102" s="30">
        <f>T_iii_strat1!I$5</f>
        <v>16</v>
      </c>
    </row>
    <row r="103" spans="1:18" x14ac:dyDescent="0.25">
      <c r="B103" s="180"/>
      <c r="C103" s="180"/>
      <c r="D103" s="180"/>
      <c r="E103" s="180"/>
      <c r="F103" s="180"/>
      <c r="G103" s="180"/>
      <c r="J103" s="102" t="str">
        <f>T_iii_strat1!J$2</f>
        <v>Pharmacy</v>
      </c>
      <c r="K103" s="30">
        <f>T_iii_strat1!J$4</f>
        <v>100</v>
      </c>
      <c r="L103" s="30">
        <v>0</v>
      </c>
      <c r="M103" s="30">
        <v>0</v>
      </c>
      <c r="N103" s="30">
        <f>T_iii_strat1!M$4</f>
        <v>52</v>
      </c>
      <c r="O103" s="30">
        <f>T_iii_strat1!J$5</f>
        <v>100</v>
      </c>
      <c r="P103" s="30">
        <f>O103-T_iii_strat1!K$5</f>
        <v>0</v>
      </c>
      <c r="Q103" s="67">
        <f>T_iii_strat1!L$5-O103</f>
        <v>0</v>
      </c>
      <c r="R103" s="30">
        <f>T_iii_strat1!M$5</f>
        <v>52</v>
      </c>
    </row>
    <row r="104" spans="1:18" x14ac:dyDescent="0.25">
      <c r="B104" s="180"/>
      <c r="C104" s="180"/>
      <c r="D104" s="180"/>
      <c r="E104" s="180"/>
      <c r="F104" s="180"/>
      <c r="G104" s="180"/>
      <c r="J104" s="102" t="str">
        <f>T_iii_strat1!R$2</f>
        <v>Drug store</v>
      </c>
      <c r="K104" s="30">
        <f>T_iii_strat1!R$4</f>
        <v>100</v>
      </c>
      <c r="L104" s="30">
        <f>K104-T_iii_strat1!S$4</f>
        <v>0</v>
      </c>
      <c r="M104" s="30">
        <f>T_iii_strat1!T$4-K104</f>
        <v>0</v>
      </c>
      <c r="N104" s="30">
        <f>T_iii_strat1!U$4</f>
        <v>1312</v>
      </c>
      <c r="O104" s="30">
        <f>T_iii_strat1!R$5</f>
        <v>98.860300995732374</v>
      </c>
      <c r="P104" s="30">
        <f>O104-T_iii_strat1!S$5</f>
        <v>1.2343936297150009</v>
      </c>
      <c r="Q104" s="30">
        <f>T_iii_strat1!T$5-O104</f>
        <v>0.59615229408424852</v>
      </c>
      <c r="R104" s="30">
        <f>T_iii_strat1!U$5</f>
        <v>1312</v>
      </c>
    </row>
    <row r="105" spans="1:18" x14ac:dyDescent="0.25">
      <c r="B105" s="180"/>
      <c r="C105" s="180"/>
      <c r="D105" s="180"/>
      <c r="E105" s="180"/>
      <c r="F105" s="180"/>
      <c r="G105" s="180"/>
      <c r="J105" s="102" t="str">
        <f>T_iii_strat1!V$2</f>
        <v>Informal</v>
      </c>
      <c r="K105" s="30">
        <f>T_iii_strat1!V$4</f>
        <v>100</v>
      </c>
      <c r="L105" s="30">
        <f>K105-T_iii_strat1!W$4</f>
        <v>0</v>
      </c>
      <c r="M105" s="30">
        <f>T_iii_strat1!X$4-K105</f>
        <v>0</v>
      </c>
      <c r="N105" s="30">
        <f>T_iii_strat1!Y$4</f>
        <v>11</v>
      </c>
      <c r="O105" s="30">
        <f>T_iii_strat1!V$5</f>
        <v>100</v>
      </c>
      <c r="P105" s="30">
        <f>O105-T_iii_strat1!W$5</f>
        <v>0</v>
      </c>
      <c r="Q105" s="30">
        <f>T_iii_strat1!X$5-O105</f>
        <v>0</v>
      </c>
      <c r="R105" s="30">
        <f>T_iii_strat1!Y$5</f>
        <v>11</v>
      </c>
    </row>
    <row r="106" spans="1:18" x14ac:dyDescent="0.25">
      <c r="B106" s="180"/>
      <c r="C106" s="180"/>
      <c r="D106" s="180"/>
      <c r="E106" s="180"/>
      <c r="F106" s="180"/>
      <c r="G106" s="180"/>
      <c r="J106" s="102" t="str">
        <f>T_iii_strat1!Z$2</f>
        <v>Retail total</v>
      </c>
      <c r="K106" s="30">
        <f>T_iii_strat1!Z$4</f>
        <v>100</v>
      </c>
      <c r="L106" s="30">
        <f>K106-T_iii_strat1!AA$4</f>
        <v>0</v>
      </c>
      <c r="M106" s="30">
        <f>T_iii_strat1!AB$4-K106</f>
        <v>0</v>
      </c>
      <c r="N106" s="30">
        <f>T_iii_strat1!AC$4</f>
        <v>1408</v>
      </c>
      <c r="O106" s="30">
        <f>T_iii_strat1!Z$5</f>
        <v>98.573473758404091</v>
      </c>
      <c r="P106" s="30">
        <f>O106-T_iii_strat1!AA$5</f>
        <v>1.4743777709231551</v>
      </c>
      <c r="Q106" s="67">
        <f>T_iii_strat1!AB$5-O106</f>
        <v>0.73040092347810059</v>
      </c>
      <c r="R106" s="30">
        <f>T_iii_strat1!AC$5</f>
        <v>1408</v>
      </c>
    </row>
    <row r="107" spans="1:18" x14ac:dyDescent="0.25">
      <c r="B107" s="180"/>
      <c r="C107" s="180"/>
      <c r="D107" s="180"/>
      <c r="E107" s="180"/>
      <c r="F107" s="180"/>
      <c r="G107" s="180"/>
      <c r="J107" s="102" t="str">
        <f>T_iii_strat1!AD$2</f>
        <v>Wholesale</v>
      </c>
      <c r="K107" s="30">
        <f>T_iii_strat1!AD$4</f>
        <v>100</v>
      </c>
      <c r="L107" s="30">
        <f>K107-T_iii_strat1!AE$4</f>
        <v>0</v>
      </c>
      <c r="M107" s="30">
        <f>T_iii_strat1!AF$4-K107</f>
        <v>0</v>
      </c>
      <c r="N107" s="30">
        <f>T_iii_strat1!AG$4</f>
        <v>29</v>
      </c>
      <c r="O107" s="30">
        <f>T_iii_strat1!AD$5</f>
        <v>100</v>
      </c>
      <c r="P107" s="30">
        <f>O107-T_iii_strat1!AE$5</f>
        <v>0</v>
      </c>
      <c r="Q107" s="30">
        <f>T_iii_strat1!AF$5-O107</f>
        <v>0</v>
      </c>
      <c r="R107" s="30">
        <f>T_iii_strat1!AG$5</f>
        <v>29</v>
      </c>
    </row>
    <row r="108" spans="1:18" x14ac:dyDescent="0.25">
      <c r="B108" s="180"/>
      <c r="C108" s="180"/>
      <c r="D108" s="180"/>
      <c r="E108" s="180"/>
      <c r="F108" s="180"/>
      <c r="G108" s="180"/>
      <c r="Q108" s="67"/>
    </row>
    <row r="109" spans="1:18" x14ac:dyDescent="0.25">
      <c r="B109" s="180"/>
      <c r="C109" s="180"/>
      <c r="D109" s="180"/>
      <c r="E109" s="180"/>
      <c r="F109" s="180"/>
      <c r="G109" s="180"/>
    </row>
    <row r="110" spans="1:18" x14ac:dyDescent="0.25">
      <c r="B110" s="180"/>
      <c r="C110" s="180"/>
      <c r="D110" s="180"/>
      <c r="E110" s="180"/>
      <c r="F110" s="180"/>
      <c r="G110" s="180"/>
    </row>
    <row r="111" spans="1:18" x14ac:dyDescent="0.25">
      <c r="B111" s="180"/>
      <c r="C111" s="180"/>
      <c r="D111" s="180"/>
      <c r="E111" s="180"/>
      <c r="F111" s="180"/>
      <c r="G111" s="180"/>
    </row>
    <row r="112" spans="1:18" x14ac:dyDescent="0.25">
      <c r="B112" s="180"/>
      <c r="C112" s="180"/>
      <c r="D112" s="180"/>
      <c r="E112" s="180"/>
      <c r="F112" s="180"/>
      <c r="G112" s="180"/>
    </row>
    <row r="113" spans="2:18" x14ac:dyDescent="0.25">
      <c r="B113" s="180"/>
      <c r="C113" s="180"/>
      <c r="D113" s="180"/>
      <c r="E113" s="180"/>
      <c r="F113" s="180"/>
      <c r="G113" s="180"/>
    </row>
    <row r="114" spans="2:18" x14ac:dyDescent="0.25">
      <c r="B114" s="180"/>
      <c r="C114" s="180"/>
      <c r="D114" s="180"/>
      <c r="E114" s="180"/>
      <c r="F114" s="180"/>
      <c r="G114" s="180"/>
    </row>
    <row r="115" spans="2:18" x14ac:dyDescent="0.25">
      <c r="B115" s="180"/>
      <c r="C115" s="180"/>
      <c r="D115" s="180"/>
      <c r="E115" s="180"/>
      <c r="F115" s="180"/>
      <c r="G115" s="180"/>
    </row>
    <row r="116" spans="2:18" ht="29.25" customHeight="1" x14ac:dyDescent="0.25">
      <c r="B116" s="175" t="str">
        <f>_xlfn.CONCAT("Total outlets enumerated: Private not-for-profit=", T_iii_strat1!E4, " Private-for-profit=", T_iii_strat1!I4, " Pharmacy=", T_iii_strat1!M4, " PPMV=", T_iii_strat1!U4, " Informal other=",T_iii_strat1!Y4,  " Retail total=", T_iii_strat1!AC4, " Wholesale=", T_iii_strat1!AG4)</f>
        <v>Total outlets enumerated: Private not-for-profit=15 Private-for-profit=16 Pharmacy=52 PPMV=1312 Informal other=11 Retail total=1408 Wholesale=29</v>
      </c>
      <c r="C116" s="175"/>
      <c r="D116" s="175"/>
      <c r="E116" s="175"/>
      <c r="F116" s="175"/>
      <c r="G116" s="175"/>
      <c r="J116" s="102" t="s">
        <v>31</v>
      </c>
    </row>
    <row r="117" spans="2:18" x14ac:dyDescent="0.25">
      <c r="B117" s="31" t="str">
        <f>J116</f>
        <v>Kano</v>
      </c>
      <c r="C117" s="31"/>
      <c r="D117" s="31"/>
      <c r="E117" s="31"/>
      <c r="F117" s="31"/>
      <c r="G117" s="31"/>
      <c r="J117" s="104"/>
      <c r="K117" s="70" t="s">
        <v>14</v>
      </c>
      <c r="L117" s="70" t="s">
        <v>15</v>
      </c>
      <c r="M117" s="70" t="s">
        <v>16</v>
      </c>
      <c r="N117" s="70" t="s">
        <v>17</v>
      </c>
      <c r="O117" s="70" t="s">
        <v>18</v>
      </c>
      <c r="P117" s="70" t="s">
        <v>15</v>
      </c>
      <c r="Q117" s="70" t="s">
        <v>16</v>
      </c>
      <c r="R117" s="70" t="s">
        <v>17</v>
      </c>
    </row>
    <row r="118" spans="2:18" x14ac:dyDescent="0.25">
      <c r="B118" s="180"/>
      <c r="C118" s="180"/>
      <c r="D118" s="180"/>
      <c r="E118" s="180"/>
      <c r="F118" s="180"/>
      <c r="G118" s="180"/>
      <c r="J118" s="102" t="str">
        <f>T_iii_strat1!B$2</f>
        <v>Private Not For-Profit Facility</v>
      </c>
      <c r="K118" s="30">
        <f>T_iii_strat2!B$4</f>
        <v>99.393831888550736</v>
      </c>
      <c r="L118" s="30">
        <f>K118-T_iii_strat2!C$4</f>
        <v>4.2057980827161572</v>
      </c>
      <c r="M118" s="30">
        <f>T_iii_strat2!D$4-K118</f>
        <v>0.53264774219127276</v>
      </c>
      <c r="N118" s="30">
        <f>T_iii_strat2!E$4</f>
        <v>10</v>
      </c>
      <c r="O118" s="30">
        <f>T_iii_strat2!B$5</f>
        <v>71.888794600584873</v>
      </c>
      <c r="P118" s="30">
        <f>O118-T_iii_strat2!C$5</f>
        <v>48.38785482884343</v>
      </c>
      <c r="Q118" s="30">
        <f>T_iii_strat2!D$5-O118</f>
        <v>23.624480911691606</v>
      </c>
      <c r="R118" s="30">
        <f>T_iii_strat2!E$5</f>
        <v>10</v>
      </c>
    </row>
    <row r="119" spans="2:18" x14ac:dyDescent="0.25">
      <c r="B119" s="180"/>
      <c r="C119" s="180"/>
      <c r="D119" s="180"/>
      <c r="E119" s="180"/>
      <c r="F119" s="180"/>
      <c r="G119" s="180"/>
      <c r="J119" s="102" t="str">
        <f>T_iii_strat1!F$2</f>
        <v>Private For-Profit Facility</v>
      </c>
      <c r="K119" s="30">
        <f>T_iii_strat2!F$4</f>
        <v>89.120983503694688</v>
      </c>
      <c r="L119" s="30">
        <f>K119-T_iii_strat2!G$4</f>
        <v>8.7718368496008594</v>
      </c>
      <c r="M119" s="30">
        <f>T_iii_strat2!H$4-K119</f>
        <v>5.1360915265870375</v>
      </c>
      <c r="N119" s="30">
        <f>T_iii_strat2!I$4</f>
        <v>98</v>
      </c>
      <c r="O119" s="30">
        <f>T_iii_strat2!F$5</f>
        <v>80.952189892409336</v>
      </c>
      <c r="P119" s="30">
        <f>O119-T_iii_strat2!G$5</f>
        <v>12.147958404462855</v>
      </c>
      <c r="Q119" s="30">
        <f>T_iii_strat2!H$5-O119</f>
        <v>8.1656075371225683</v>
      </c>
      <c r="R119" s="30">
        <f>T_iii_strat2!I$5</f>
        <v>98</v>
      </c>
    </row>
    <row r="120" spans="2:18" x14ac:dyDescent="0.25">
      <c r="B120" s="180"/>
      <c r="C120" s="180"/>
      <c r="D120" s="180"/>
      <c r="E120" s="180"/>
      <c r="F120" s="180"/>
      <c r="G120" s="180"/>
      <c r="J120" s="102" t="str">
        <f>T_iii_strat1!J$2</f>
        <v>Pharmacy</v>
      </c>
      <c r="K120" s="30">
        <f>T_iii_strat2!J$4</f>
        <v>98.348935353020678</v>
      </c>
      <c r="L120" s="30">
        <f>K120-T_iii_strat2!K$4</f>
        <v>5.5960927331082928</v>
      </c>
      <c r="M120" s="30">
        <f>T_iii_strat2!L$4-K120</f>
        <v>1.2916591818856489</v>
      </c>
      <c r="N120" s="30">
        <f>T_iii_strat2!M$4</f>
        <v>130</v>
      </c>
      <c r="O120" s="30">
        <f>T_iii_strat2!J$5</f>
        <v>98.348935353020678</v>
      </c>
      <c r="P120" s="30">
        <f>O120-T_iii_strat2!K$5</f>
        <v>5.5960927331082928</v>
      </c>
      <c r="Q120" s="30">
        <f>T_iii_strat2!L$5-O120</f>
        <v>1.2916591818856489</v>
      </c>
      <c r="R120" s="30">
        <f>T_iii_strat2!M$5</f>
        <v>130</v>
      </c>
    </row>
    <row r="121" spans="2:18" x14ac:dyDescent="0.25">
      <c r="B121" s="180"/>
      <c r="C121" s="180"/>
      <c r="D121" s="180"/>
      <c r="E121" s="180"/>
      <c r="F121" s="180"/>
      <c r="G121" s="180"/>
      <c r="J121" s="102" t="str">
        <f>T_iii_strat1!R$2</f>
        <v>Drug store</v>
      </c>
      <c r="K121" s="30">
        <f>T_iii_strat2!R$4</f>
        <v>92.985101029069966</v>
      </c>
      <c r="L121" s="30">
        <f>K121-T_iii_strat2!S$4</f>
        <v>6.2890704730063334</v>
      </c>
      <c r="M121" s="30">
        <f>T_iii_strat2!T$4-K121</f>
        <v>3.4387265593353504</v>
      </c>
      <c r="N121" s="30">
        <f>T_iii_strat2!U$4</f>
        <v>1357</v>
      </c>
      <c r="O121" s="30">
        <f>T_iii_strat2!R$5</f>
        <v>76.308882603972123</v>
      </c>
      <c r="P121" s="30">
        <f>O121-T_iii_strat2!S$5</f>
        <v>10.831450877146821</v>
      </c>
      <c r="Q121" s="30">
        <f>T_iii_strat2!T$5-O121</f>
        <v>8.2352641372578859</v>
      </c>
      <c r="R121" s="30">
        <f>T_iii_strat2!U$5</f>
        <v>1357</v>
      </c>
    </row>
    <row r="122" spans="2:18" x14ac:dyDescent="0.25">
      <c r="B122" s="180"/>
      <c r="C122" s="180"/>
      <c r="D122" s="180"/>
      <c r="E122" s="180"/>
      <c r="F122" s="180"/>
      <c r="G122" s="180"/>
      <c r="J122" s="102" t="str">
        <f>T_iii_strat1!V$2</f>
        <v>Informal</v>
      </c>
      <c r="K122" s="30">
        <f>T_iii_strat2!V$4</f>
        <v>46.20060355961958</v>
      </c>
      <c r="L122" s="30">
        <f>K122-T_iii_strat2!W$4</f>
        <v>22.763768618140297</v>
      </c>
      <c r="M122" s="30">
        <f>T_iii_strat2!X$4-K122</f>
        <v>24.466455432197748</v>
      </c>
      <c r="N122" s="30">
        <f>T_iii_strat2!Y$4</f>
        <v>53</v>
      </c>
      <c r="O122" s="30">
        <f>T_iii_strat2!V$5</f>
        <v>41.086428520380259</v>
      </c>
      <c r="P122" s="30">
        <f>O122-T_iii_strat2!W$5</f>
        <v>20.631839936572266</v>
      </c>
      <c r="Q122" s="30">
        <f>T_iii_strat2!X$5-O122</f>
        <v>24.328618251076442</v>
      </c>
      <c r="R122" s="30">
        <f>T_iii_strat2!Y$5</f>
        <v>53</v>
      </c>
    </row>
    <row r="123" spans="2:18" x14ac:dyDescent="0.25">
      <c r="B123" s="180"/>
      <c r="C123" s="180"/>
      <c r="D123" s="180"/>
      <c r="E123" s="180"/>
      <c r="F123" s="180"/>
      <c r="G123" s="180"/>
      <c r="J123" s="102" t="str">
        <f>T_iii_strat1!Z$2</f>
        <v>Retail total</v>
      </c>
      <c r="K123" s="30">
        <f>T_iii_strat2!Z$4</f>
        <v>84.921822640743088</v>
      </c>
      <c r="L123" s="30">
        <f>K123-T_iii_strat2!AA$4</f>
        <v>4.9119897645958446</v>
      </c>
      <c r="M123" s="30">
        <f>T_iii_strat2!AB$4-K123</f>
        <v>3.8740325302137677</v>
      </c>
      <c r="N123" s="30">
        <f>T_iii_strat2!AC$4</f>
        <v>1716</v>
      </c>
      <c r="O123" s="30">
        <f>T_iii_strat2!Z$5</f>
        <v>70.965099385784285</v>
      </c>
      <c r="P123" s="30">
        <f>O123-T_iii_strat2!AA$5</f>
        <v>7.5331138440034096</v>
      </c>
      <c r="Q123" s="30">
        <f>T_iii_strat2!AB$5-O123</f>
        <v>6.5318020980031264</v>
      </c>
      <c r="R123" s="30">
        <f>T_iii_strat2!AC$5</f>
        <v>1716</v>
      </c>
    </row>
    <row r="124" spans="2:18" x14ac:dyDescent="0.25">
      <c r="B124" s="180"/>
      <c r="C124" s="180"/>
      <c r="D124" s="180"/>
      <c r="E124" s="180"/>
      <c r="F124" s="180"/>
      <c r="G124" s="180"/>
      <c r="J124" s="102" t="str">
        <f>T_iii_strat1!AD$2</f>
        <v>Wholesale</v>
      </c>
      <c r="K124" s="30">
        <f>T_iii_strat2!AD$4</f>
        <v>99.151756272913232</v>
      </c>
      <c r="L124" s="30">
        <f>K124-T_iii_strat2!AE$4</f>
        <v>5.3437923776313738</v>
      </c>
      <c r="M124" s="30">
        <f>T_iii_strat2!AF$4-K124</f>
        <v>0.73748818967575858</v>
      </c>
      <c r="N124" s="30">
        <f>T_iii_strat2!AG$4</f>
        <v>20</v>
      </c>
      <c r="O124" s="30">
        <f>T_iii_strat2!AD$5</f>
        <v>99.151756272913232</v>
      </c>
      <c r="P124" s="30">
        <f>O124-T_iii_strat2!AE$5</f>
        <v>5.3437923776313738</v>
      </c>
      <c r="Q124" s="30">
        <f>T_iii_strat2!AF$5-O124</f>
        <v>0.73748818967575858</v>
      </c>
      <c r="R124" s="30">
        <f>T_iii_strat2!AG$5</f>
        <v>20</v>
      </c>
    </row>
    <row r="125" spans="2:18" x14ac:dyDescent="0.25">
      <c r="B125" s="180"/>
      <c r="C125" s="180"/>
      <c r="D125" s="180"/>
      <c r="E125" s="180"/>
      <c r="F125" s="180"/>
      <c r="G125" s="180"/>
      <c r="K125" s="30">
        <f>T_iii_strat2!AH$4</f>
        <v>99.151756272913232</v>
      </c>
      <c r="L125" s="30">
        <f>K125-T_iii_strat2!AI$4</f>
        <v>5.3437923776313738</v>
      </c>
      <c r="M125" s="30">
        <f>T_iii_strat2!AJ$4-K125</f>
        <v>0.73748818967575858</v>
      </c>
      <c r="N125" s="30">
        <f>T_iii_strat2!AK$4</f>
        <v>20</v>
      </c>
      <c r="O125" s="30">
        <f>T_iii_strat2!AH$5</f>
        <v>99.151756272913232</v>
      </c>
      <c r="P125" s="30">
        <f>O125-T_iii_strat2!AI$5</f>
        <v>5.3437923776313738</v>
      </c>
      <c r="Q125" s="30">
        <f>T_iii_strat2!AJ$5-O125</f>
        <v>0.73748818967575858</v>
      </c>
      <c r="R125" s="30">
        <f>T_iii_strat2!AK$5</f>
        <v>20</v>
      </c>
    </row>
    <row r="126" spans="2:18" x14ac:dyDescent="0.25">
      <c r="B126" s="180"/>
      <c r="C126" s="180"/>
      <c r="D126" s="180"/>
      <c r="E126" s="180"/>
      <c r="F126" s="180"/>
      <c r="G126" s="180"/>
    </row>
    <row r="127" spans="2:18" x14ac:dyDescent="0.25">
      <c r="B127" s="180"/>
      <c r="C127" s="180"/>
      <c r="D127" s="180"/>
      <c r="E127" s="180"/>
      <c r="F127" s="180"/>
      <c r="G127" s="180"/>
    </row>
    <row r="128" spans="2:18" x14ac:dyDescent="0.25">
      <c r="B128" s="180"/>
      <c r="C128" s="180"/>
      <c r="D128" s="180"/>
      <c r="E128" s="180"/>
      <c r="F128" s="180"/>
      <c r="G128" s="180"/>
    </row>
    <row r="129" spans="2:18" x14ac:dyDescent="0.25">
      <c r="B129" s="180"/>
      <c r="C129" s="180"/>
      <c r="D129" s="180"/>
      <c r="E129" s="180"/>
      <c r="F129" s="180"/>
      <c r="G129" s="180"/>
    </row>
    <row r="130" spans="2:18" x14ac:dyDescent="0.25">
      <c r="B130" s="180"/>
      <c r="C130" s="180"/>
      <c r="D130" s="180"/>
      <c r="E130" s="180"/>
      <c r="F130" s="180"/>
      <c r="G130" s="180"/>
    </row>
    <row r="131" spans="2:18" x14ac:dyDescent="0.25">
      <c r="B131" s="180"/>
      <c r="C131" s="180"/>
      <c r="D131" s="180"/>
      <c r="E131" s="180"/>
      <c r="F131" s="180"/>
      <c r="G131" s="180"/>
    </row>
    <row r="132" spans="2:18" x14ac:dyDescent="0.25">
      <c r="B132" s="180"/>
      <c r="C132" s="180"/>
      <c r="D132" s="180"/>
      <c r="E132" s="180"/>
      <c r="F132" s="180"/>
      <c r="G132" s="180"/>
    </row>
    <row r="133" spans="2:18" x14ac:dyDescent="0.25">
      <c r="B133" s="180"/>
      <c r="C133" s="180"/>
      <c r="D133" s="180"/>
      <c r="E133" s="180"/>
      <c r="F133" s="180"/>
      <c r="G133" s="180"/>
      <c r="J133" s="102" t="s">
        <v>32</v>
      </c>
    </row>
    <row r="134" spans="2:18" ht="30" customHeight="1" x14ac:dyDescent="0.25">
      <c r="B134" s="175" t="str">
        <f>_xlfn.CONCAT("Total outlets enumerated: Private not-for-profit=", T_iii_strat2!E4, " Private-for-profit=", T_iii_strat2!I4, " Pharmacy=", T_iii_strat2!M4, " PPMV=", T_iii_strat2!U4, " Informal other=",T_iii_strat2!Y4,  " Retail total=", T_iii_strat2!AC4, " Wholesale=", T_iii_strat2!AG4)</f>
        <v>Total outlets enumerated: Private not-for-profit=10 Private-for-profit=98 Pharmacy=130 PPMV=1357 Informal other=53 Retail total=1716 Wholesale=20</v>
      </c>
      <c r="C134" s="175"/>
      <c r="D134" s="175"/>
      <c r="E134" s="175"/>
      <c r="F134" s="175"/>
      <c r="G134" s="175"/>
      <c r="J134" s="104"/>
      <c r="K134" s="70" t="s">
        <v>14</v>
      </c>
      <c r="L134" s="70" t="s">
        <v>15</v>
      </c>
      <c r="M134" s="70" t="s">
        <v>16</v>
      </c>
      <c r="N134" s="70" t="s">
        <v>17</v>
      </c>
      <c r="O134" s="70" t="s">
        <v>18</v>
      </c>
      <c r="P134" s="70" t="s">
        <v>15</v>
      </c>
      <c r="Q134" s="70" t="s">
        <v>16</v>
      </c>
      <c r="R134" s="70" t="s">
        <v>17</v>
      </c>
    </row>
    <row r="135" spans="2:18" x14ac:dyDescent="0.25">
      <c r="B135" s="31" t="str">
        <f>J133</f>
        <v>Lagos</v>
      </c>
      <c r="C135" s="31"/>
      <c r="D135" s="31"/>
      <c r="E135" s="31"/>
      <c r="F135" s="31"/>
      <c r="G135" s="31"/>
      <c r="J135" s="102" t="str">
        <f>T_iii_strat1!B$2</f>
        <v>Private Not For-Profit Facility</v>
      </c>
      <c r="K135" s="30">
        <f>T_iii_strat3!B$4</f>
        <v>100</v>
      </c>
      <c r="L135" s="30">
        <f>K135-T_iii_strat3!C$4</f>
        <v>0</v>
      </c>
      <c r="M135" s="30">
        <f>T_iii_strat3!D$4-K135</f>
        <v>0</v>
      </c>
      <c r="N135" s="30">
        <f>T_iii_strat3!E$4</f>
        <v>3</v>
      </c>
      <c r="O135" s="30">
        <f>T_iii_strat3!B$5</f>
        <v>85.723740520655866</v>
      </c>
      <c r="P135" s="30">
        <f>O135-T_iii_strat3!C$5</f>
        <v>48.968808282260952</v>
      </c>
      <c r="Q135" s="30">
        <f>T_iii_strat3!D$5-O135</f>
        <v>12.690010379811156</v>
      </c>
      <c r="R135" s="30">
        <f>T_iii_strat3!E$5</f>
        <v>3</v>
      </c>
    </row>
    <row r="136" spans="2:18" x14ac:dyDescent="0.25">
      <c r="B136" s="180"/>
      <c r="C136" s="180"/>
      <c r="D136" s="180"/>
      <c r="E136" s="180"/>
      <c r="F136" s="180"/>
      <c r="G136" s="180"/>
      <c r="J136" s="102" t="str">
        <f>T_iii_strat1!F$2</f>
        <v>Private For-Profit Facility</v>
      </c>
      <c r="K136" s="30">
        <f>T_iii_strat3!F$4</f>
        <v>86.061362821348169</v>
      </c>
      <c r="L136" s="30">
        <f>K136-T_iii_strat3!G$4</f>
        <v>8.8067581942291042</v>
      </c>
      <c r="M136" s="30">
        <f>T_iii_strat3!H$4-K136</f>
        <v>5.7579616724557638</v>
      </c>
      <c r="N136" s="30">
        <f>T_iii_strat3!I$4</f>
        <v>80</v>
      </c>
      <c r="O136" s="30">
        <f>T_iii_strat3!F$5</f>
        <v>61.70739192558554</v>
      </c>
      <c r="P136" s="30">
        <f>O136-T_iii_strat3!G$5</f>
        <v>17.355550373299813</v>
      </c>
      <c r="Q136" s="30">
        <f>T_iii_strat3!H$5-O136</f>
        <v>14.808750490081977</v>
      </c>
      <c r="R136" s="30">
        <f>T_iii_strat3!I$5</f>
        <v>80</v>
      </c>
    </row>
    <row r="137" spans="2:18" x14ac:dyDescent="0.25">
      <c r="B137" s="180"/>
      <c r="C137" s="180"/>
      <c r="D137" s="180"/>
      <c r="E137" s="180"/>
      <c r="F137" s="180"/>
      <c r="G137" s="180"/>
      <c r="J137" s="102" t="str">
        <f>T_iii_strat1!J$2</f>
        <v>Pharmacy</v>
      </c>
      <c r="K137" s="30">
        <f>T_iii_strat3!J$4</f>
        <v>92.015311388446591</v>
      </c>
      <c r="L137" s="30">
        <f>K137-T_iii_strat3!K$4</f>
        <v>6.2167274509583308</v>
      </c>
      <c r="M137" s="30">
        <f>T_iii_strat3!L$4-K137</f>
        <v>3.633347578072744</v>
      </c>
      <c r="N137" s="30">
        <f>T_iii_strat3!M$4</f>
        <v>337</v>
      </c>
      <c r="O137" s="30">
        <f>T_iii_strat3!J$5</f>
        <v>92.015311388446591</v>
      </c>
      <c r="P137" s="30">
        <f>O137-T_iii_strat3!K$5</f>
        <v>6.2167274509583308</v>
      </c>
      <c r="Q137" s="30">
        <f>T_iii_strat3!L$5-O137</f>
        <v>3.633347578072744</v>
      </c>
      <c r="R137" s="30">
        <f>T_iii_strat3!M$5</f>
        <v>337</v>
      </c>
    </row>
    <row r="138" spans="2:18" x14ac:dyDescent="0.25">
      <c r="B138" s="180"/>
      <c r="C138" s="180"/>
      <c r="D138" s="180"/>
      <c r="E138" s="180"/>
      <c r="F138" s="180"/>
      <c r="G138" s="180"/>
      <c r="J138" s="102" t="str">
        <f>T_iii_strat1!R$2</f>
        <v>Drug store</v>
      </c>
      <c r="K138" s="30">
        <f>T_iii_strat3!R$4</f>
        <v>96.390570771910035</v>
      </c>
      <c r="L138" s="30">
        <f>K138-T_iii_strat3!S$4</f>
        <v>5.3799209090340412</v>
      </c>
      <c r="M138" s="30">
        <f>T_iii_strat3!T$4-K138</f>
        <v>2.2096810823883573</v>
      </c>
      <c r="N138" s="30">
        <f>T_iii_strat3!U$4</f>
        <v>500</v>
      </c>
      <c r="O138" s="30">
        <f>T_iii_strat3!R$5</f>
        <v>95.509416906984541</v>
      </c>
      <c r="P138" s="30">
        <f>O138-T_iii_strat3!S$5</f>
        <v>5.1551769292232024</v>
      </c>
      <c r="Q138" s="30">
        <f>T_iii_strat3!T$5-O138</f>
        <v>2.4618546618793999</v>
      </c>
      <c r="R138" s="30">
        <f>T_iii_strat3!U$5</f>
        <v>500</v>
      </c>
    </row>
    <row r="139" spans="2:18" x14ac:dyDescent="0.25">
      <c r="B139" s="180"/>
      <c r="C139" s="180"/>
      <c r="D139" s="180"/>
      <c r="E139" s="180"/>
      <c r="F139" s="180"/>
      <c r="G139" s="180"/>
      <c r="J139" s="102" t="str">
        <f>T_iii_strat1!V$2</f>
        <v>Informal</v>
      </c>
      <c r="K139" s="30">
        <f>T_iii_strat3!V$4</f>
        <v>85.266832894631577</v>
      </c>
      <c r="L139" s="30">
        <f>K139-T_iii_strat3!W$4</f>
        <v>9.2701563872024764</v>
      </c>
      <c r="M139" s="30">
        <f>T_iii_strat3!X$4-K139</f>
        <v>6.0968462803895562</v>
      </c>
      <c r="N139" s="30">
        <f>T_iii_strat3!Y$4</f>
        <v>59</v>
      </c>
      <c r="O139" s="30">
        <f>T_iii_strat3!V$5</f>
        <v>78.219003455815397</v>
      </c>
      <c r="P139" s="30">
        <f>O139-T_iii_strat3!W$5</f>
        <v>13.140267193327176</v>
      </c>
      <c r="Q139" s="30">
        <f>T_iii_strat3!X$5-O139</f>
        <v>9.1550847463271623</v>
      </c>
      <c r="R139" s="30">
        <f>T_iii_strat3!Y$5</f>
        <v>59</v>
      </c>
    </row>
    <row r="140" spans="2:18" x14ac:dyDescent="0.25">
      <c r="B140" s="180"/>
      <c r="C140" s="180"/>
      <c r="D140" s="180"/>
      <c r="E140" s="180"/>
      <c r="F140" s="180"/>
      <c r="G140" s="180"/>
      <c r="J140" s="102" t="str">
        <f>T_iii_strat1!Z$2</f>
        <v>Retail total</v>
      </c>
      <c r="K140" s="30">
        <f>T_iii_strat3!Z$4</f>
        <v>88.22931258378523</v>
      </c>
      <c r="L140" s="30">
        <f>K140-T_iii_strat3!AA$4</f>
        <v>3.037553579350984</v>
      </c>
      <c r="M140" s="30">
        <f>T_iii_strat3!AB$4-K140</f>
        <v>2.482405925518961</v>
      </c>
      <c r="N140" s="30">
        <f>T_iii_strat3!AC$4</f>
        <v>1048</v>
      </c>
      <c r="O140" s="30">
        <f>T_iii_strat3!Z$5</f>
        <v>85.472495905942466</v>
      </c>
      <c r="P140" s="30">
        <f>O140-T_iii_strat3!AA$5</f>
        <v>3.3223234310910073</v>
      </c>
      <c r="Q140" s="30">
        <f>T_iii_strat3!AB$5-O140</f>
        <v>2.792286391974045</v>
      </c>
      <c r="R140" s="30">
        <f>T_iii_strat3!AC$5</f>
        <v>1048</v>
      </c>
    </row>
    <row r="141" spans="2:18" x14ac:dyDescent="0.25">
      <c r="B141" s="180"/>
      <c r="C141" s="180"/>
      <c r="D141" s="180"/>
      <c r="E141" s="180"/>
      <c r="F141" s="180"/>
      <c r="G141" s="180"/>
      <c r="J141" s="102" t="str">
        <f>T_iii_strat1!AD$2</f>
        <v>Wholesale</v>
      </c>
      <c r="K141" s="30">
        <f>T_iii_strat3!AD$4</f>
        <v>100</v>
      </c>
      <c r="L141" s="30">
        <f>K141-T_iii_strat3!AE$4</f>
        <v>0</v>
      </c>
      <c r="M141" s="30">
        <f>T_iii_strat3!AF$4-K141</f>
        <v>0</v>
      </c>
      <c r="N141" s="30">
        <f>T_iii_strat3!AG$4</f>
        <v>3</v>
      </c>
      <c r="O141" s="30">
        <f>T_iii_strat3!AD$5</f>
        <v>100</v>
      </c>
      <c r="P141" s="30">
        <f>O141-T_iii_strat3!AE$5</f>
        <v>0</v>
      </c>
      <c r="Q141" s="30">
        <f>T_iii_strat3!AF$5-O141</f>
        <v>0</v>
      </c>
      <c r="R141" s="30">
        <f>T_iii_strat3!AG$5</f>
        <v>3</v>
      </c>
    </row>
    <row r="142" spans="2:18" x14ac:dyDescent="0.25">
      <c r="B142" s="180"/>
      <c r="C142" s="180"/>
      <c r="D142" s="180"/>
      <c r="E142" s="180"/>
      <c r="F142" s="180"/>
      <c r="G142" s="180"/>
      <c r="K142" s="30">
        <f>T_iii_strat3!AH$4</f>
        <v>100</v>
      </c>
      <c r="L142" s="30">
        <f>K142-T_iii_strat3!AI$4</f>
        <v>0</v>
      </c>
      <c r="M142" s="30">
        <f>T_iii_strat3!AJ$4-K142</f>
        <v>0</v>
      </c>
      <c r="N142" s="30">
        <f>T_iii_strat3!AK$4</f>
        <v>3</v>
      </c>
      <c r="O142" s="30">
        <f>T_iii_strat3!AH$5</f>
        <v>100</v>
      </c>
      <c r="P142" s="30">
        <f>O142-T_iii_strat3!AI$5</f>
        <v>0</v>
      </c>
      <c r="Q142" s="30">
        <f>T_iii_strat3!AJ$5-O142</f>
        <v>0</v>
      </c>
      <c r="R142" s="30">
        <f>T_iii_strat3!AK$5</f>
        <v>3</v>
      </c>
    </row>
    <row r="143" spans="2:18" x14ac:dyDescent="0.25">
      <c r="B143" s="180"/>
      <c r="C143" s="180"/>
      <c r="D143" s="180"/>
      <c r="E143" s="180"/>
      <c r="F143" s="180"/>
      <c r="G143" s="180"/>
    </row>
    <row r="144" spans="2:18" x14ac:dyDescent="0.25">
      <c r="B144" s="180"/>
      <c r="C144" s="180"/>
      <c r="D144" s="180"/>
      <c r="E144" s="180"/>
      <c r="F144" s="180"/>
      <c r="G144" s="180"/>
    </row>
    <row r="145" spans="1:98" x14ac:dyDescent="0.25">
      <c r="B145" s="180"/>
      <c r="C145" s="180"/>
      <c r="D145" s="180"/>
      <c r="E145" s="180"/>
      <c r="F145" s="180"/>
      <c r="G145" s="180"/>
    </row>
    <row r="146" spans="1:98" x14ac:dyDescent="0.25">
      <c r="B146" s="180"/>
      <c r="C146" s="180"/>
      <c r="D146" s="180"/>
      <c r="E146" s="180"/>
      <c r="F146" s="180"/>
      <c r="G146" s="180"/>
    </row>
    <row r="147" spans="1:98" x14ac:dyDescent="0.25">
      <c r="B147" s="180"/>
      <c r="C147" s="180"/>
      <c r="D147" s="180"/>
      <c r="E147" s="180"/>
      <c r="F147" s="180"/>
      <c r="G147" s="180"/>
    </row>
    <row r="148" spans="1:98" x14ac:dyDescent="0.25">
      <c r="B148" s="180"/>
      <c r="C148" s="180"/>
      <c r="D148" s="180"/>
      <c r="E148" s="180"/>
      <c r="F148" s="180"/>
      <c r="G148" s="180"/>
    </row>
    <row r="149" spans="1:98" x14ac:dyDescent="0.25">
      <c r="B149" s="180"/>
      <c r="C149" s="180"/>
      <c r="D149" s="180"/>
      <c r="E149" s="180"/>
      <c r="F149" s="180"/>
      <c r="G149" s="180"/>
    </row>
    <row r="150" spans="1:98" x14ac:dyDescent="0.25">
      <c r="B150" s="180"/>
      <c r="C150" s="180"/>
      <c r="D150" s="180"/>
      <c r="E150" s="180"/>
      <c r="F150" s="180"/>
      <c r="G150" s="180"/>
    </row>
    <row r="151" spans="1:98" x14ac:dyDescent="0.25">
      <c r="B151" s="180"/>
      <c r="C151" s="180"/>
      <c r="D151" s="180"/>
      <c r="E151" s="180"/>
      <c r="F151" s="180"/>
      <c r="G151" s="180"/>
    </row>
    <row r="152" spans="1:98" ht="30.75" customHeight="1" x14ac:dyDescent="0.25">
      <c r="B152" s="175" t="str">
        <f>_xlfn.CONCAT("Total outlets enumerated: Private not-for-profit=", T_iii_strat3!E4, " Private-for-profit=", T_iii_strat3!I4, " Pharmacy=", T_iii_strat3!M4, " PPMV=", T_iii_strat3!U4, " Informal other=",T_iii_strat3!Y4,  " Retail total=", T_iii_strat3!AC4, " Wholesale=", T_iii_strat3!AG4)</f>
        <v>Total outlets enumerated: Private not-for-profit=3 Private-for-profit=80 Pharmacy=337 PPMV=500 Informal other=59 Retail total=1048 Wholesale=3</v>
      </c>
      <c r="C152" s="175"/>
      <c r="D152" s="175"/>
      <c r="E152" s="175"/>
      <c r="F152" s="175"/>
      <c r="G152" s="175"/>
    </row>
    <row r="153" spans="1:98" ht="270.75" customHeight="1" thickBot="1" x14ac:dyDescent="0.3">
      <c r="B153" s="176" t="s">
        <v>33</v>
      </c>
      <c r="C153" s="176"/>
      <c r="D153" s="176"/>
      <c r="E153" s="176"/>
      <c r="F153" s="176"/>
      <c r="G153" s="176"/>
      <c r="J153" s="106"/>
      <c r="K153" s="88"/>
      <c r="L153" s="88"/>
      <c r="M153" s="87"/>
      <c r="N153" s="87"/>
      <c r="O153" s="88"/>
      <c r="P153" s="88"/>
      <c r="Q153" s="87"/>
      <c r="R153" s="88"/>
    </row>
    <row r="154" spans="1:98" ht="15.75" thickTop="1" x14ac:dyDescent="0.25"/>
    <row r="156" spans="1:98" s="89" customFormat="1" x14ac:dyDescent="0.25">
      <c r="A156" s="77"/>
      <c r="B156" s="77"/>
      <c r="C156" s="77"/>
      <c r="D156" s="77"/>
      <c r="E156" s="77"/>
      <c r="F156" s="77"/>
      <c r="G156" s="77"/>
      <c r="H156" s="77"/>
      <c r="I156" s="86"/>
      <c r="J156" s="107"/>
      <c r="S156" s="88"/>
      <c r="T156" s="87"/>
      <c r="U156" s="88"/>
      <c r="V156" s="88"/>
      <c r="W156" s="87"/>
      <c r="X156" s="88"/>
      <c r="Y156" s="88"/>
      <c r="Z156" s="87"/>
      <c r="AA156" s="88"/>
      <c r="AB156" s="88"/>
    </row>
    <row r="157" spans="1:98" s="82" customFormat="1" x14ac:dyDescent="0.25">
      <c r="A157" s="96" t="s">
        <v>34</v>
      </c>
      <c r="B157" s="76"/>
      <c r="C157" s="76"/>
      <c r="D157" s="76"/>
      <c r="E157" s="76"/>
      <c r="F157" s="76"/>
      <c r="G157" s="76"/>
      <c r="H157" s="76"/>
      <c r="I157" s="81"/>
      <c r="J157" s="105"/>
      <c r="K157" s="84"/>
      <c r="L157" s="85"/>
      <c r="M157" s="83"/>
      <c r="N157" s="83"/>
      <c r="O157" s="85"/>
      <c r="P157" s="85"/>
      <c r="Q157" s="83"/>
      <c r="R157" s="85"/>
      <c r="S157" s="85"/>
      <c r="T157" s="83"/>
      <c r="U157" s="84"/>
      <c r="V157" s="85"/>
      <c r="W157" s="83"/>
      <c r="X157" s="85"/>
      <c r="Y157" s="85"/>
      <c r="Z157" s="83"/>
      <c r="AA157" s="85"/>
      <c r="AB157" s="85"/>
    </row>
    <row r="158" spans="1:98" s="89" customFormat="1" x14ac:dyDescent="0.25">
      <c r="A158" s="77" t="s">
        <v>20</v>
      </c>
      <c r="B158" s="77"/>
      <c r="C158" s="77"/>
      <c r="D158" s="77"/>
      <c r="E158" s="77"/>
      <c r="F158" s="77"/>
      <c r="G158" s="77"/>
      <c r="H158" s="77"/>
      <c r="I158" s="86"/>
      <c r="J158" s="106"/>
      <c r="K158" s="95"/>
      <c r="L158" s="88"/>
      <c r="M158" s="87"/>
      <c r="N158" s="87"/>
      <c r="O158" s="88"/>
      <c r="P158" s="88"/>
      <c r="Q158" s="87"/>
      <c r="R158" s="88"/>
      <c r="S158" s="88"/>
      <c r="T158" s="87"/>
      <c r="U158" s="95"/>
      <c r="V158" s="88"/>
      <c r="W158" s="87"/>
      <c r="X158" s="88"/>
      <c r="Y158" s="88"/>
      <c r="Z158" s="87"/>
      <c r="AA158" s="88"/>
      <c r="AB158" s="88"/>
    </row>
    <row r="159" spans="1:98" s="89" customFormat="1" x14ac:dyDescent="0.25">
      <c r="A159" s="77"/>
      <c r="B159" s="77"/>
      <c r="C159" s="77"/>
      <c r="D159" s="77"/>
      <c r="E159" s="77"/>
      <c r="F159" s="77"/>
      <c r="G159" s="77"/>
      <c r="H159" s="77"/>
      <c r="I159" s="86"/>
      <c r="J159" s="106"/>
      <c r="K159" s="88"/>
      <c r="L159" s="88"/>
      <c r="M159" s="87"/>
      <c r="N159" s="87"/>
      <c r="O159" s="88"/>
      <c r="P159" s="88"/>
      <c r="Q159" s="87"/>
      <c r="R159" s="88"/>
      <c r="S159" s="88"/>
      <c r="T159" s="87"/>
      <c r="U159" s="88"/>
      <c r="V159" s="88"/>
      <c r="W159" s="87"/>
      <c r="X159" s="88"/>
      <c r="Y159" s="88"/>
      <c r="Z159" s="87"/>
      <c r="AA159" s="88"/>
      <c r="AB159" s="88"/>
    </row>
    <row r="160" spans="1:98" s="91" customFormat="1" ht="29.25" customHeight="1" thickBot="1" x14ac:dyDescent="0.3">
      <c r="A160" s="78"/>
      <c r="B160" s="177" t="str">
        <f>_xlfn.CONCAT(A$2, ", ", A$158)</f>
        <v>Proportion of all outlets enumerated that had an antimalarial in stock at the time of the survey visit, among all outlets surveyed, disaggregated by urban and rural study areas</v>
      </c>
      <c r="C160" s="177"/>
      <c r="D160" s="177"/>
      <c r="E160" s="177"/>
      <c r="F160" s="177"/>
      <c r="G160" s="177"/>
      <c r="H160" s="78"/>
      <c r="I160" s="90"/>
      <c r="J160" s="107"/>
      <c r="K160" s="88" t="s">
        <v>21</v>
      </c>
      <c r="L160" s="88" t="s">
        <v>21</v>
      </c>
      <c r="M160" s="88" t="s">
        <v>21</v>
      </c>
      <c r="N160" s="88" t="s">
        <v>21</v>
      </c>
      <c r="O160" s="88" t="s">
        <v>21</v>
      </c>
      <c r="P160" s="88" t="s">
        <v>21</v>
      </c>
      <c r="Q160" s="88" t="s">
        <v>21</v>
      </c>
      <c r="R160" s="88" t="s">
        <v>21</v>
      </c>
      <c r="S160" s="88" t="s">
        <v>21</v>
      </c>
      <c r="T160" s="88" t="s">
        <v>22</v>
      </c>
      <c r="U160" s="88" t="s">
        <v>22</v>
      </c>
      <c r="V160" s="88" t="s">
        <v>22</v>
      </c>
      <c r="W160" s="88" t="s">
        <v>22</v>
      </c>
      <c r="X160" s="88" t="s">
        <v>22</v>
      </c>
      <c r="Y160" s="88" t="s">
        <v>22</v>
      </c>
      <c r="Z160" s="88" t="s">
        <v>22</v>
      </c>
      <c r="AA160" s="88" t="s">
        <v>22</v>
      </c>
      <c r="AB160" s="88" t="s">
        <v>22</v>
      </c>
      <c r="AD160" s="89"/>
      <c r="AE160" s="89" t="s">
        <v>23</v>
      </c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  <c r="BO160" s="89"/>
      <c r="BP160" s="89"/>
      <c r="BQ160" s="89"/>
      <c r="BR160" s="89"/>
      <c r="BS160" s="89"/>
      <c r="BT160" s="89"/>
      <c r="BU160" s="89"/>
      <c r="BV160" s="89"/>
      <c r="BW160" s="89"/>
      <c r="BX160" s="89"/>
      <c r="BY160" s="89"/>
      <c r="BZ160" s="89"/>
      <c r="CA160" s="89"/>
      <c r="CB160" s="89"/>
      <c r="CC160" s="89"/>
      <c r="CD160" s="89"/>
      <c r="CE160" s="89"/>
      <c r="CF160" s="89"/>
      <c r="CG160" s="89"/>
      <c r="CH160" s="89"/>
      <c r="CI160" s="89"/>
      <c r="CJ160" s="89"/>
      <c r="CK160" s="89"/>
      <c r="CL160" s="89"/>
      <c r="CM160" s="89"/>
      <c r="CN160" s="89"/>
      <c r="CO160" s="89"/>
      <c r="CP160" s="89"/>
      <c r="CQ160" s="89"/>
      <c r="CR160" s="89"/>
      <c r="CS160" s="89"/>
      <c r="CT160" s="89"/>
    </row>
    <row r="161" spans="1:28" s="89" customFormat="1" ht="15.75" thickTop="1" x14ac:dyDescent="0.25">
      <c r="A161" s="77"/>
      <c r="B161" s="178" t="s">
        <v>35</v>
      </c>
      <c r="C161" s="178"/>
      <c r="D161" s="178"/>
      <c r="E161" s="178"/>
      <c r="F161" s="178"/>
      <c r="G161" s="178"/>
      <c r="H161" s="77"/>
      <c r="I161" s="86"/>
      <c r="J161" s="107"/>
      <c r="K161" s="87" t="s">
        <v>36</v>
      </c>
      <c r="L161" s="87"/>
      <c r="M161" s="87"/>
      <c r="N161" s="87" t="s">
        <v>37</v>
      </c>
      <c r="O161" s="87"/>
      <c r="P161" s="87"/>
      <c r="Q161" s="87" t="s">
        <v>38</v>
      </c>
      <c r="R161" s="87"/>
      <c r="S161" s="87"/>
      <c r="T161" s="87" t="s">
        <v>39</v>
      </c>
      <c r="U161" s="87"/>
      <c r="V161" s="87"/>
      <c r="W161" s="87" t="s">
        <v>40</v>
      </c>
      <c r="X161" s="87"/>
      <c r="Y161" s="87"/>
      <c r="Z161" s="87" t="s">
        <v>41</v>
      </c>
      <c r="AA161" s="87"/>
      <c r="AB161" s="87"/>
    </row>
    <row r="162" spans="1:28" s="89" customFormat="1" x14ac:dyDescent="0.25">
      <c r="A162" s="77"/>
      <c r="B162" s="178"/>
      <c r="C162" s="178"/>
      <c r="D162" s="178"/>
      <c r="E162" s="178"/>
      <c r="F162" s="178"/>
      <c r="G162" s="178"/>
      <c r="H162" s="77"/>
      <c r="I162" s="86"/>
      <c r="J162" s="108" t="s">
        <v>24</v>
      </c>
      <c r="K162" s="92" t="s">
        <v>25</v>
      </c>
      <c r="L162" s="93" t="s">
        <v>15</v>
      </c>
      <c r="M162" s="93" t="s">
        <v>16</v>
      </c>
      <c r="N162" s="92" t="s">
        <v>25</v>
      </c>
      <c r="O162" s="93" t="s">
        <v>15</v>
      </c>
      <c r="P162" s="93" t="s">
        <v>16</v>
      </c>
      <c r="Q162" s="92" t="s">
        <v>25</v>
      </c>
      <c r="R162" s="93" t="s">
        <v>15</v>
      </c>
      <c r="S162" s="93" t="s">
        <v>16</v>
      </c>
      <c r="T162" s="92" t="s">
        <v>25</v>
      </c>
      <c r="U162" s="93" t="s">
        <v>15</v>
      </c>
      <c r="V162" s="93" t="s">
        <v>16</v>
      </c>
      <c r="W162" s="92" t="s">
        <v>25</v>
      </c>
      <c r="X162" s="93" t="s">
        <v>15</v>
      </c>
      <c r="Y162" s="93" t="s">
        <v>16</v>
      </c>
      <c r="Z162" s="92" t="s">
        <v>25</v>
      </c>
      <c r="AA162" s="93" t="s">
        <v>15</v>
      </c>
      <c r="AB162" s="93" t="s">
        <v>16</v>
      </c>
    </row>
    <row r="163" spans="1:28" s="89" customFormat="1" x14ac:dyDescent="0.25">
      <c r="A163" s="79"/>
      <c r="B163" s="178"/>
      <c r="C163" s="178"/>
      <c r="D163" s="178"/>
      <c r="E163" s="178"/>
      <c r="F163" s="178"/>
      <c r="G163" s="178"/>
      <c r="H163" s="77"/>
      <c r="I163" s="86"/>
      <c r="J163" s="109" t="str">
        <f>T_iv_strat1!A4</f>
        <v>Stocks anyAM</v>
      </c>
      <c r="K163" s="87">
        <f>T_iv_strat1!Z4</f>
        <v>98.606086515825154</v>
      </c>
      <c r="L163" s="88">
        <f>K163-T_iv_strat1!AA4</f>
        <v>2.51979877863441</v>
      </c>
      <c r="M163" s="88">
        <f>T_iv_strat1!AB4-K163</f>
        <v>0.90569835816373256</v>
      </c>
      <c r="N163" s="87">
        <f>T_iv_strat2!Z4</f>
        <v>83.027533392827721</v>
      </c>
      <c r="O163" s="88">
        <f>N163-T_iv_strat2!AA4</f>
        <v>6.091838689922497</v>
      </c>
      <c r="P163" s="88">
        <f>T_iv_strat2!AB4-N163</f>
        <v>4.7386894931642018</v>
      </c>
      <c r="Q163" s="87">
        <f>T_iv_strat3!Z4</f>
        <v>89.913142160389981</v>
      </c>
      <c r="R163" s="88">
        <f>Q163-T_iv_strat3!AA4</f>
        <v>13.546481429589235</v>
      </c>
      <c r="S163" s="88">
        <f>T_iv_strat3!AB4-Q163</f>
        <v>6.1790581058483554</v>
      </c>
      <c r="T163" s="87">
        <f>T_iv_strat1!BF4</f>
        <v>98.513069636435731</v>
      </c>
      <c r="U163" s="88">
        <f>T163-T_iv_strat1!BG4</f>
        <v>2.2662179604933073</v>
      </c>
      <c r="V163" s="88">
        <f>T_iv_strat1!BH4-T163</f>
        <v>0.90609311156910621</v>
      </c>
      <c r="W163" s="87">
        <f>T_iv_strat2!BF4</f>
        <v>90.757056717172802</v>
      </c>
      <c r="X163" s="88">
        <f>W163-T_iv_strat2!BG4</f>
        <v>1.8814878624278748</v>
      </c>
      <c r="Y163" s="88">
        <f>T_iv_strat2!BH4-W163</f>
        <v>1.5906685554495823</v>
      </c>
      <c r="Z163" s="87">
        <f>T_iv_strat3!BF4</f>
        <v>87.926858094301025</v>
      </c>
      <c r="AA163" s="88">
        <f>Z163-T_iv_strat3!BG4</f>
        <v>2.9396697637339884</v>
      </c>
      <c r="AB163" s="88">
        <f>T_iv_strat3!BH4-Z163</f>
        <v>2.4293682087274107</v>
      </c>
    </row>
    <row r="164" spans="1:28" s="89" customFormat="1" x14ac:dyDescent="0.25">
      <c r="A164" s="77"/>
      <c r="B164" s="178"/>
      <c r="C164" s="178"/>
      <c r="D164" s="178"/>
      <c r="E164" s="178"/>
      <c r="F164" s="178"/>
      <c r="G164" s="178"/>
      <c r="H164" s="77"/>
      <c r="I164" s="86"/>
      <c r="J164" s="109" t="str">
        <f>T_iv_strat1!A5</f>
        <v>Stocks anyACT</v>
      </c>
      <c r="K164" s="87">
        <f>T_iv_strat1!Z5</f>
        <v>97.955281962737601</v>
      </c>
      <c r="L164" s="88">
        <f>K164-T_iv_strat1!AA5</f>
        <v>2.477281851442001</v>
      </c>
      <c r="M164" s="88">
        <f>T_iv_strat1!AB5-K164</f>
        <v>1.1331130377800207</v>
      </c>
      <c r="N164" s="87">
        <f>T_iv_strat2!Z5</f>
        <v>66.642060344378152</v>
      </c>
      <c r="O164" s="88">
        <f>N164-T_iv_strat2!AA5</f>
        <v>9.429545169963518</v>
      </c>
      <c r="P164" s="88">
        <f>T_iv_strat2!AB5-N164</f>
        <v>8.2629614163325442</v>
      </c>
      <c r="Q164" s="87">
        <f>T_iv_strat3!Z5</f>
        <v>86.748153215814483</v>
      </c>
      <c r="R164" s="88">
        <f>Q164-T_iv_strat3!AA5</f>
        <v>15.196817530339786</v>
      </c>
      <c r="S164" s="88">
        <f>T_iv_strat3!AB5-Q164</f>
        <v>7.707912745944185</v>
      </c>
      <c r="T164" s="87">
        <f>T_iv_strat1!BF5</f>
        <v>98.071806431443292</v>
      </c>
      <c r="U164" s="88">
        <f>T164-T_iv_strat1!BG5</f>
        <v>2.3013238475181197</v>
      </c>
      <c r="V164" s="88">
        <f>T_iv_strat1!BH5-T164</f>
        <v>1.0604948491260586</v>
      </c>
      <c r="W164" s="87">
        <f>T_iv_strat2!BF5</f>
        <v>84.281938277157266</v>
      </c>
      <c r="X164" s="88">
        <f>W164-T_iv_strat2!BG5</f>
        <v>3.0373625146052206</v>
      </c>
      <c r="Y164" s="88">
        <f>T_iv_strat2!BH5-W164</f>
        <v>2.6247466856737134</v>
      </c>
      <c r="Z164" s="87">
        <f>T_iv_strat3!BF5</f>
        <v>85.243358536119047</v>
      </c>
      <c r="AA164" s="88">
        <f>Z164-T_iv_strat3!BG5</f>
        <v>3.1701767247047883</v>
      </c>
      <c r="AB164" s="88">
        <f>T_iv_strat3!BH5-Z164</f>
        <v>2.6919726034274447</v>
      </c>
    </row>
    <row r="165" spans="1:28" s="89" customFormat="1" x14ac:dyDescent="0.25">
      <c r="A165" s="77"/>
      <c r="B165" s="178"/>
      <c r="C165" s="178"/>
      <c r="D165" s="178"/>
      <c r="E165" s="178"/>
      <c r="F165" s="178"/>
      <c r="G165" s="178"/>
      <c r="H165" s="77"/>
      <c r="I165" s="86"/>
      <c r="J165" s="109" t="str">
        <f>T_iv_strat1!A6</f>
        <v>Stocks AL</v>
      </c>
      <c r="K165" s="87">
        <f>T_iv_strat1!Z6</f>
        <v>97.560077609989293</v>
      </c>
      <c r="L165" s="88">
        <f>K165-T_iv_strat1!AA6</f>
        <v>2.8846593386345631</v>
      </c>
      <c r="M165" s="88">
        <f>T_iv_strat1!AB6-K165</f>
        <v>1.3400148404674184</v>
      </c>
      <c r="N165" s="87">
        <f>T_iv_strat2!Z6</f>
        <v>65.381070462354657</v>
      </c>
      <c r="O165" s="88">
        <f>N165-T_iv_strat2!AA6</f>
        <v>8.7800338784822713</v>
      </c>
      <c r="P165" s="88">
        <f>T_iv_strat2!AB6-N165</f>
        <v>7.8440132770452919</v>
      </c>
      <c r="Q165" s="87">
        <f>T_iv_strat3!Z6</f>
        <v>86.649646883245737</v>
      </c>
      <c r="R165" s="88">
        <f>Q165-T_iv_strat3!AA6</f>
        <v>15.271300838602897</v>
      </c>
      <c r="S165" s="88">
        <f>T_iv_strat3!AB6-Q165</f>
        <v>7.761205453699958</v>
      </c>
      <c r="T165" s="87">
        <f>T_iv_strat1!BF6</f>
        <v>98.007262663939642</v>
      </c>
      <c r="U165" s="88">
        <f>T165-T_iv_strat1!BG6</f>
        <v>2.2939720164959994</v>
      </c>
      <c r="V165" s="88">
        <f>T_iv_strat1!BH6-T165</f>
        <v>1.0781158937825808</v>
      </c>
      <c r="W165" s="87">
        <f>T_iv_strat2!BF6</f>
        <v>84.131563749550551</v>
      </c>
      <c r="X165" s="88">
        <f>W165-T_iv_strat2!BG6</f>
        <v>3.1184660231420764</v>
      </c>
      <c r="Y165" s="88">
        <f>T_iv_strat2!BH6-W165</f>
        <v>2.6895998627770439</v>
      </c>
      <c r="Z165" s="87">
        <f>T_iv_strat3!BF6</f>
        <v>85.061585965737393</v>
      </c>
      <c r="AA165" s="88">
        <f>Z165-T_iv_strat3!BG6</f>
        <v>3.269715019063554</v>
      </c>
      <c r="AB165" s="88">
        <f>T_iv_strat3!BH6-Z165</f>
        <v>2.7699114312595157</v>
      </c>
    </row>
    <row r="166" spans="1:28" s="89" customFormat="1" x14ac:dyDescent="0.25">
      <c r="A166" s="77"/>
      <c r="B166" s="178"/>
      <c r="C166" s="178"/>
      <c r="D166" s="178"/>
      <c r="E166" s="178"/>
      <c r="F166" s="178"/>
      <c r="G166" s="178"/>
      <c r="H166" s="77"/>
      <c r="I166" s="86"/>
      <c r="J166" s="109" t="str">
        <f>T_iv_strat1!A7</f>
        <v>Stocks ASAQ</v>
      </c>
      <c r="K166" s="87">
        <f>T_iv_strat1!Z7</f>
        <v>8.9628249197239178</v>
      </c>
      <c r="L166" s="88">
        <f>K166-T_iv_strat1!AA7</f>
        <v>2.9945797672762344</v>
      </c>
      <c r="M166" s="88">
        <f>T_iv_strat1!AB7-K166</f>
        <v>4.2854223480459908</v>
      </c>
      <c r="N166" s="87">
        <f>T_iv_strat2!Z7</f>
        <v>3.9241254906177829</v>
      </c>
      <c r="O166" s="88">
        <f>N166-T_iv_strat2!AA7</f>
        <v>2.2012471651383718</v>
      </c>
      <c r="P166" s="88">
        <f>T_iv_strat2!AB7-N166</f>
        <v>4.7650244064736125</v>
      </c>
      <c r="Q166" s="87">
        <f>T_iv_strat3!Z7</f>
        <v>13.984982038505988</v>
      </c>
      <c r="R166" s="88">
        <f>Q166-T_iv_strat3!AA7</f>
        <v>5.3254642632450988</v>
      </c>
      <c r="S166" s="88">
        <f>T_iv_strat3!AB7-Q166</f>
        <v>7.8187515442535638</v>
      </c>
      <c r="T166" s="87">
        <f>T_iv_strat1!BF7</f>
        <v>12.47365890066963</v>
      </c>
      <c r="U166" s="88">
        <f>T166-T_iv_strat1!BG7</f>
        <v>5.3961915984111961</v>
      </c>
      <c r="V166" s="88">
        <f>T_iv_strat1!BH7-T166</f>
        <v>8.5783838807943056</v>
      </c>
      <c r="W166" s="87">
        <f>T_iv_strat2!BF7</f>
        <v>10.289998819829565</v>
      </c>
      <c r="X166" s="88">
        <f>W166-T_iv_strat2!BG7</f>
        <v>3.0100837183201898</v>
      </c>
      <c r="Y166" s="88">
        <f>T_iv_strat2!BH7-W166</f>
        <v>4.0620360360462193</v>
      </c>
      <c r="Z166" s="87">
        <f>T_iv_strat3!BF7</f>
        <v>22.268770143311308</v>
      </c>
      <c r="AA166" s="88">
        <f>Z166-T_iv_strat3!BG7</f>
        <v>7.4127541251401095</v>
      </c>
      <c r="AB166" s="88">
        <f>T_iv_strat3!BH7-Z166</f>
        <v>9.7218074668267569</v>
      </c>
    </row>
    <row r="167" spans="1:28" s="89" customFormat="1" x14ac:dyDescent="0.25">
      <c r="A167" s="77"/>
      <c r="B167" s="178"/>
      <c r="C167" s="178"/>
      <c r="D167" s="178"/>
      <c r="E167" s="178"/>
      <c r="F167" s="178"/>
      <c r="G167" s="178"/>
      <c r="H167" s="77"/>
      <c r="I167" s="86"/>
      <c r="J167" s="109" t="str">
        <f>T_iv_strat1!A8</f>
        <v>Stocks APPQ</v>
      </c>
      <c r="K167" s="87">
        <f>T_iv_strat1!Z8</f>
        <v>1.0271420001472398</v>
      </c>
      <c r="L167" s="88">
        <f>K167-T_iv_strat1!AA8</f>
        <v>0.63122063672236006</v>
      </c>
      <c r="M167" s="88">
        <f>T_iv_strat1!AB8-K167</f>
        <v>1.6109268080750969</v>
      </c>
      <c r="N167" s="87">
        <f>T_iv_strat2!Z8</f>
        <v>3.5913238582233498</v>
      </c>
      <c r="O167" s="88">
        <f>N167-T_iv_strat2!AA8</f>
        <v>2.5931495190595291</v>
      </c>
      <c r="P167" s="88">
        <f>T_iv_strat2!AB8-N167</f>
        <v>8.5066487549794108</v>
      </c>
      <c r="Q167" s="87">
        <f>T_iv_strat3!Z8</f>
        <v>3.802103360409137</v>
      </c>
      <c r="R167" s="88">
        <f>Q167-T_iv_strat3!AA8</f>
        <v>2.1828345382377048</v>
      </c>
      <c r="S167" s="88">
        <f>T_iv_strat3!AB8-Q167</f>
        <v>4.8661125208313178</v>
      </c>
      <c r="T167" s="87">
        <f>T_iv_strat1!BF8</f>
        <v>2.4496779347414508</v>
      </c>
      <c r="U167" s="88">
        <f>T167-T_iv_strat1!BG8</f>
        <v>1.8868694547628744</v>
      </c>
      <c r="V167" s="88">
        <f>T_iv_strat1!BH8-T167</f>
        <v>7.575036632951293</v>
      </c>
      <c r="W167" s="87">
        <f>T_iv_strat2!BF8</f>
        <v>3.0854041410907187</v>
      </c>
      <c r="X167" s="88">
        <f>W167-T_iv_strat2!BG8</f>
        <v>0.90959522471835141</v>
      </c>
      <c r="Y167" s="88">
        <f>T_iv_strat2!BH8-W167</f>
        <v>1.2729094590412982</v>
      </c>
      <c r="Z167" s="87">
        <f>T_iv_strat3!BF8</f>
        <v>8.6693177564279438</v>
      </c>
      <c r="AA167" s="88">
        <f>Z167-T_iv_strat3!BG8</f>
        <v>3.2495820787440985</v>
      </c>
      <c r="AB167" s="88">
        <f>T_iv_strat3!BH8-Z167</f>
        <v>4.9180705605672443</v>
      </c>
    </row>
    <row r="168" spans="1:28" s="89" customFormat="1" x14ac:dyDescent="0.25">
      <c r="A168" s="77"/>
      <c r="B168" s="178"/>
      <c r="C168" s="178"/>
      <c r="D168" s="178"/>
      <c r="E168" s="178"/>
      <c r="F168" s="178"/>
      <c r="G168" s="178"/>
      <c r="H168" s="77"/>
      <c r="I168" s="86"/>
      <c r="J168" s="109" t="str">
        <f>T_iv_strat1!A9</f>
        <v>Stocks DHAPPQ</v>
      </c>
      <c r="K168" s="87">
        <f>T_iv_strat1!Z9</f>
        <v>21.654939055455156</v>
      </c>
      <c r="L168" s="88">
        <f>K168-T_iv_strat1!AA9</f>
        <v>5.4561338683230574</v>
      </c>
      <c r="M168" s="88">
        <f>T_iv_strat1!AB9-K168</f>
        <v>6.6726647056168744</v>
      </c>
      <c r="N168" s="87">
        <f>T_iv_strat2!Z9</f>
        <v>13.870870274084638</v>
      </c>
      <c r="O168" s="88">
        <f>N168-T_iv_strat2!AA9</f>
        <v>5.1745880461677984</v>
      </c>
      <c r="P168" s="88">
        <f>T_iv_strat2!AB9-N168</f>
        <v>7.5318762572194657</v>
      </c>
      <c r="Q168" s="87">
        <f>T_iv_strat3!Z9</f>
        <v>25.215399912603914</v>
      </c>
      <c r="R168" s="88">
        <f>Q168-T_iv_strat3!AA9</f>
        <v>6.5786304528816792</v>
      </c>
      <c r="S168" s="88">
        <f>T_iv_strat3!AB9-Q168</f>
        <v>7.9541361249287448</v>
      </c>
      <c r="T168" s="87">
        <f>T_iv_strat1!BF9</f>
        <v>25.56122042492855</v>
      </c>
      <c r="U168" s="88">
        <f>T168-T_iv_strat1!BG9</f>
        <v>10.633344723328372</v>
      </c>
      <c r="V168" s="88">
        <f>T_iv_strat1!BH9-T168</f>
        <v>14.629318999403282</v>
      </c>
      <c r="W168" s="87">
        <f>T_iv_strat2!BF9</f>
        <v>25.559329858432989</v>
      </c>
      <c r="X168" s="88">
        <f>W168-T_iv_strat2!BG9</f>
        <v>5.112197449031715</v>
      </c>
      <c r="Y168" s="88">
        <f>T_iv_strat2!BH9-W168</f>
        <v>5.8851411681307653</v>
      </c>
      <c r="Z168" s="87">
        <f>T_iv_strat3!BF9</f>
        <v>29.495327882471607</v>
      </c>
      <c r="AA168" s="88">
        <f>Z168-T_iv_strat3!BG9</f>
        <v>7.2592605239735697</v>
      </c>
      <c r="AB168" s="88">
        <f>T_iv_strat3!BH9-Z168</f>
        <v>8.4720733760723093</v>
      </c>
    </row>
    <row r="169" spans="1:28" s="89" customFormat="1" x14ac:dyDescent="0.25">
      <c r="A169" s="77"/>
      <c r="B169" s="178"/>
      <c r="C169" s="178"/>
      <c r="D169" s="178"/>
      <c r="E169" s="178"/>
      <c r="F169" s="178"/>
      <c r="G169" s="178"/>
      <c r="H169" s="77"/>
      <c r="I169" s="86"/>
      <c r="J169" s="109" t="str">
        <f>T_iv_strat1!A10</f>
        <v>Stocks ARPPQ</v>
      </c>
      <c r="K169" s="87">
        <f>T_iv_strat1!Z10</f>
        <v>0.39520435274830412</v>
      </c>
      <c r="L169" s="88">
        <f>K169-T_iv_strat1!AA10</f>
        <v>0.32489260669897513</v>
      </c>
      <c r="M169" s="88">
        <f>T_iv_strat1!AB10-K169</f>
        <v>1.7932609415772061</v>
      </c>
      <c r="N169" s="87" t="str">
        <f>T_iv_strat2!Z10</f>
        <v>0</v>
      </c>
      <c r="O169" s="88" t="e">
        <f>N169-T_iv_strat2!AA10</f>
        <v>#VALUE!</v>
      </c>
      <c r="P169" s="88" t="e">
        <f>T_iv_strat2!AB10-N169</f>
        <v>#VALUE!</v>
      </c>
      <c r="Q169" s="87">
        <f>T_iv_strat3!Z10</f>
        <v>1.5440179583854077</v>
      </c>
      <c r="R169" s="88">
        <f>Q169-T_iv_strat3!AA10</f>
        <v>1.2299772136477842</v>
      </c>
      <c r="S169" s="88">
        <f>T_iv_strat3!AB10-Q169</f>
        <v>5.6973838839116189</v>
      </c>
      <c r="T169" s="87">
        <f>T_iv_strat1!BF10</f>
        <v>1.1943391431461592</v>
      </c>
      <c r="U169" s="88">
        <f>T169-T_iv_strat1!BG10</f>
        <v>0.89080925219016849</v>
      </c>
      <c r="V169" s="88">
        <f>T_iv_strat1!BH10-T169</f>
        <v>3.3850966434899634</v>
      </c>
      <c r="W169" s="87">
        <f>T_iv_strat2!BF10</f>
        <v>0.93307908071466672</v>
      </c>
      <c r="X169" s="88">
        <f>W169-T_iv_strat2!BG10</f>
        <v>0.44248318134482073</v>
      </c>
      <c r="Y169" s="88">
        <f>T_iv_strat2!BH10-W169</f>
        <v>0.83448313465162571</v>
      </c>
      <c r="Z169" s="87">
        <f>T_iv_strat3!BF10</f>
        <v>2.6490602457348227</v>
      </c>
      <c r="AA169" s="88">
        <f>Z169-T_iv_strat3!BG10</f>
        <v>1.135679860949478</v>
      </c>
      <c r="AB169" s="88">
        <f>T_iv_strat3!BH10-Z169</f>
        <v>1.9481420541075676</v>
      </c>
    </row>
    <row r="170" spans="1:28" s="89" customFormat="1" x14ac:dyDescent="0.25">
      <c r="A170" s="77"/>
      <c r="B170" s="178"/>
      <c r="C170" s="178"/>
      <c r="D170" s="178"/>
      <c r="E170" s="178"/>
      <c r="F170" s="178"/>
      <c r="G170" s="178"/>
      <c r="H170" s="77"/>
      <c r="I170" s="86"/>
      <c r="J170" s="109" t="str">
        <f>T_iv_strat1!A11</f>
        <v>Stocks otherACT</v>
      </c>
      <c r="K170" s="87" t="str">
        <f>T_iv_strat1!Z11</f>
        <v>0</v>
      </c>
      <c r="L170" s="88" t="e">
        <f>K170-T_iv_strat1!AA11</f>
        <v>#VALUE!</v>
      </c>
      <c r="M170" s="88" t="e">
        <f>T_iv_strat1!AB11-K170</f>
        <v>#VALUE!</v>
      </c>
      <c r="N170" s="87" t="str">
        <f>T_iv_strat2!Z11</f>
        <v>0</v>
      </c>
      <c r="O170" s="88" t="e">
        <f>N170-T_iv_strat2!AA11</f>
        <v>#VALUE!</v>
      </c>
      <c r="P170" s="88" t="e">
        <f>T_iv_strat2!AB11-N170</f>
        <v>#VALUE!</v>
      </c>
      <c r="Q170" s="87" t="str">
        <f>T_iv_strat3!Z11</f>
        <v>0</v>
      </c>
      <c r="R170" s="88" t="e">
        <f>Q170-T_iv_strat3!AA11</f>
        <v>#VALUE!</v>
      </c>
      <c r="S170" s="88" t="e">
        <f>T_iv_strat3!AB11-Q170</f>
        <v>#VALUE!</v>
      </c>
      <c r="T170" s="87">
        <f>T_iv_strat1!BF11</f>
        <v>0.35866822617008332</v>
      </c>
      <c r="U170" s="88">
        <f>T170-T_iv_strat1!BG11</f>
        <v>0.28241857991521291</v>
      </c>
      <c r="V170" s="88">
        <f>T_iv_strat1!BH11-T170</f>
        <v>1.3109810120244656</v>
      </c>
      <c r="W170" s="87">
        <f>T_iv_strat2!BF11</f>
        <v>0.43223475798857913</v>
      </c>
      <c r="X170" s="88">
        <f>W170-T_iv_strat2!BG11</f>
        <v>0.30438585970839654</v>
      </c>
      <c r="Y170" s="88">
        <f>T_iv_strat2!BH11-W170</f>
        <v>1.0185482091716773</v>
      </c>
      <c r="Z170" s="87">
        <f>T_iv_strat3!BF11</f>
        <v>0.14128073782143785</v>
      </c>
      <c r="AA170" s="88">
        <f>Z170-T_iv_strat3!BG11</f>
        <v>0.11023388022264635</v>
      </c>
      <c r="AB170" s="88">
        <f>T_iv_strat3!BH11-Z170</f>
        <v>0.49911916098667314</v>
      </c>
    </row>
    <row r="171" spans="1:28" s="89" customFormat="1" x14ac:dyDescent="0.25">
      <c r="A171" s="77"/>
      <c r="B171" s="178"/>
      <c r="C171" s="178"/>
      <c r="D171" s="178"/>
      <c r="E171" s="178"/>
      <c r="F171" s="178"/>
      <c r="G171" s="178"/>
      <c r="H171" s="77"/>
      <c r="I171" s="86"/>
      <c r="J171" s="109" t="str">
        <f>T_iv_strat1!A12</f>
        <v>Stocks nationally approved ACT</v>
      </c>
      <c r="K171" s="87">
        <f>T_iv_strat1!Z12</f>
        <v>93.581285040089242</v>
      </c>
      <c r="L171" s="88">
        <f>K171-T_iv_strat1!AA12</f>
        <v>2.4989716872184005</v>
      </c>
      <c r="M171" s="88">
        <f>T_iv_strat1!AB12-K171</f>
        <v>1.8339433123343127</v>
      </c>
      <c r="N171" s="87">
        <f>T_iv_strat2!Z12</f>
        <v>67.150921404220227</v>
      </c>
      <c r="O171" s="88">
        <f>N171-T_iv_strat2!AA12</f>
        <v>10.589808115487486</v>
      </c>
      <c r="P171" s="88">
        <f>T_iv_strat2!AB12-N171</f>
        <v>9.0924925814763498</v>
      </c>
      <c r="Q171" s="87">
        <f>T_iv_strat3!Z12</f>
        <v>83.389490414491831</v>
      </c>
      <c r="R171" s="88">
        <f>Q171-T_iv_strat3!AA12</f>
        <v>11.860323886563663</v>
      </c>
      <c r="S171" s="88">
        <f>T_iv_strat3!AB12-Q171</f>
        <v>7.5457085278004286</v>
      </c>
      <c r="T171" s="87">
        <f>T_iv_strat1!BF12</f>
        <v>93.549503963736427</v>
      </c>
      <c r="U171" s="88">
        <f>T171-T_iv_strat1!BG12</f>
        <v>3.1646525640966701</v>
      </c>
      <c r="V171" s="88">
        <f>T_iv_strat1!BH12-T171</f>
        <v>2.1723651687305505</v>
      </c>
      <c r="W171" s="87">
        <f>T_iv_strat2!BF12</f>
        <v>86.277775083843807</v>
      </c>
      <c r="X171" s="88">
        <f>W171-T_iv_strat2!BG12</f>
        <v>2.4452322127184232</v>
      </c>
      <c r="Y171" s="88">
        <f>T_iv_strat2!BH12-W171</f>
        <v>2.1265595390968031</v>
      </c>
      <c r="Z171" s="87">
        <f>T_iv_strat3!BF12</f>
        <v>82.285046069178307</v>
      </c>
      <c r="AA171" s="88">
        <f>Z171-T_iv_strat3!BG12</f>
        <v>3.2701943464364973</v>
      </c>
      <c r="AB171" s="88">
        <f>T_iv_strat3!BH12-Z171</f>
        <v>2.8564178949434194</v>
      </c>
    </row>
    <row r="172" spans="1:28" s="89" customFormat="1" x14ac:dyDescent="0.25">
      <c r="A172" s="77"/>
      <c r="B172" s="178"/>
      <c r="C172" s="178"/>
      <c r="D172" s="178"/>
      <c r="E172" s="178"/>
      <c r="F172" s="178"/>
      <c r="G172" s="178"/>
      <c r="H172" s="77"/>
      <c r="I172" s="86"/>
      <c r="J172" s="109" t="str">
        <f>T_iv_strat1!A13</f>
        <v>Stocks QA ACT</v>
      </c>
      <c r="K172" s="87">
        <f>T_iv_strat1!Z13</f>
        <v>12.337218467025753</v>
      </c>
      <c r="L172" s="88">
        <f>K172-T_iv_strat1!AA13</f>
        <v>4.0946038860419449</v>
      </c>
      <c r="M172" s="88">
        <f>T_iv_strat1!AB13-K172</f>
        <v>5.7281750595544239</v>
      </c>
      <c r="N172" s="87">
        <f>T_iv_strat2!Z13</f>
        <v>17.411639564835014</v>
      </c>
      <c r="O172" s="88">
        <f>N172-T_iv_strat2!AA13</f>
        <v>2.639437099934467</v>
      </c>
      <c r="P172" s="88">
        <f>T_iv_strat2!AB13-N172</f>
        <v>2.998104661715626</v>
      </c>
      <c r="Q172" s="87">
        <f>T_iv_strat3!Z13</f>
        <v>5.8399657762208843</v>
      </c>
      <c r="R172" s="88">
        <f>Q172-T_iv_strat3!AA13</f>
        <v>1.8496610215247715</v>
      </c>
      <c r="S172" s="88">
        <f>T_iv_strat3!AB13-Q172</f>
        <v>2.6313993220839311</v>
      </c>
      <c r="T172" s="87">
        <f>T_iv_strat1!BF13</f>
        <v>5.1241964930941872</v>
      </c>
      <c r="U172" s="88">
        <f>T172-T_iv_strat1!BG13</f>
        <v>1.9955477100605052</v>
      </c>
      <c r="V172" s="88">
        <f>T_iv_strat1!BH13-T172</f>
        <v>3.1595266809176366</v>
      </c>
      <c r="W172" s="87">
        <f>T_iv_strat2!BF13</f>
        <v>23.290681109566798</v>
      </c>
      <c r="X172" s="88">
        <f>W172-T_iv_strat2!BG13</f>
        <v>2.6864715139470547</v>
      </c>
      <c r="Y172" s="88">
        <f>T_iv_strat2!BH13-W172</f>
        <v>2.921106120850947</v>
      </c>
      <c r="Z172" s="87">
        <f>T_iv_strat3!BF13</f>
        <v>14.374675384374596</v>
      </c>
      <c r="AA172" s="88">
        <f>Z172-T_iv_strat3!BG13</f>
        <v>5.0872300102140731</v>
      </c>
      <c r="AB172" s="88">
        <f>T_iv_strat3!BH13-Z172</f>
        <v>7.2107084720426631</v>
      </c>
    </row>
    <row r="173" spans="1:28" s="89" customFormat="1" x14ac:dyDescent="0.25">
      <c r="A173" s="77"/>
      <c r="B173" s="178"/>
      <c r="C173" s="178"/>
      <c r="D173" s="178"/>
      <c r="E173" s="178"/>
      <c r="F173" s="178"/>
      <c r="G173" s="178"/>
      <c r="H173" s="77"/>
      <c r="I173" s="86"/>
      <c r="J173" s="109" t="str">
        <f>T_iv_strat1!A14</f>
        <v>Stocks QA_all</v>
      </c>
      <c r="K173" s="87" t="str">
        <f>T_iv_strat1!Z14</f>
        <v>0</v>
      </c>
      <c r="L173" s="88" t="e">
        <f>K173-T_iv_strat1!AA14</f>
        <v>#VALUE!</v>
      </c>
      <c r="M173" s="88" t="e">
        <f>T_iv_strat1!AB14-K173</f>
        <v>#VALUE!</v>
      </c>
      <c r="N173" s="87">
        <f>T_iv_strat2!Z14</f>
        <v>5.5779119197199734</v>
      </c>
      <c r="O173" s="88">
        <f>N173-T_iv_strat2!AA14</f>
        <v>1.8564187328516444</v>
      </c>
      <c r="P173" s="88">
        <f>T_iv_strat2!AB14-N173</f>
        <v>2.7028213431414212</v>
      </c>
      <c r="Q173" s="87">
        <f>T_iv_strat3!Z14</f>
        <v>1.8635855298207338</v>
      </c>
      <c r="R173" s="88">
        <f>Q173-T_iv_strat3!AA14</f>
        <v>1.4412144140136012</v>
      </c>
      <c r="S173" s="88">
        <f>T_iv_strat3!AB14-Q173</f>
        <v>5.9719612372083581</v>
      </c>
      <c r="T173" s="87" t="str">
        <f>T_iv_strat1!BF14</f>
        <v>0</v>
      </c>
      <c r="U173" s="88" t="e">
        <f>T173-T_iv_strat1!BG14</f>
        <v>#VALUE!</v>
      </c>
      <c r="V173" s="88" t="e">
        <f>T_iv_strat1!BH14-T173</f>
        <v>#VALUE!</v>
      </c>
      <c r="W173" s="87">
        <f>T_iv_strat2!BF14</f>
        <v>10.391580185120189</v>
      </c>
      <c r="X173" s="88">
        <f>W173-T_iv_strat2!BG14</f>
        <v>1.4164187846991858</v>
      </c>
      <c r="Y173" s="88">
        <f>T_iv_strat2!BH14-W173</f>
        <v>1.6104776461292438</v>
      </c>
      <c r="Z173" s="87">
        <f>T_iv_strat3!BF14</f>
        <v>1.5075771608656494</v>
      </c>
      <c r="AA173" s="88">
        <f>Z173-T_iv_strat3!BG14</f>
        <v>0.93582745650687948</v>
      </c>
      <c r="AB173" s="88">
        <f>T_iv_strat3!BH14-Z173</f>
        <v>2.4072594256586939</v>
      </c>
    </row>
    <row r="174" spans="1:28" s="89" customFormat="1" x14ac:dyDescent="0.25">
      <c r="A174" s="77"/>
      <c r="B174" s="178"/>
      <c r="C174" s="178"/>
      <c r="D174" s="178"/>
      <c r="E174" s="178"/>
      <c r="F174" s="178"/>
      <c r="G174" s="178"/>
      <c r="H174" s="77"/>
      <c r="I174" s="86"/>
      <c r="J174" s="109" t="str">
        <f>T_iv_strat1!A15</f>
        <v>Stocks QA_WHO</v>
      </c>
      <c r="K174" s="87">
        <f>T_iv_strat1!Z15</f>
        <v>12.337218467025753</v>
      </c>
      <c r="L174" s="88">
        <f>K174-T_iv_strat1!AA15</f>
        <v>4.0946038860419467</v>
      </c>
      <c r="M174" s="88">
        <f>T_iv_strat1!AB15-K174</f>
        <v>5.7281750595544274</v>
      </c>
      <c r="N174" s="87">
        <f>T_iv_strat2!Z15</f>
        <v>12.934721531745311</v>
      </c>
      <c r="O174" s="88">
        <f>N174-T_iv_strat2!AA15</f>
        <v>3.0612628912129658</v>
      </c>
      <c r="P174" s="88">
        <f>T_iv_strat2!AB15-N174</f>
        <v>3.833813180158451</v>
      </c>
      <c r="Q174" s="87">
        <f>T_iv_strat3!Z15</f>
        <v>3.9763802464001512</v>
      </c>
      <c r="R174" s="88">
        <f>Q174-T_iv_strat3!AA15</f>
        <v>2.341335297151879</v>
      </c>
      <c r="S174" s="88">
        <f>T_iv_strat3!AB15-Q174</f>
        <v>5.3753093621190757</v>
      </c>
      <c r="T174" s="87">
        <f>T_iv_strat1!BF15</f>
        <v>5.1241964930941872</v>
      </c>
      <c r="U174" s="88">
        <f>T174-T_iv_strat1!BG15</f>
        <v>1.9955477100605035</v>
      </c>
      <c r="V174" s="88">
        <f>T_iv_strat1!BH15-T174</f>
        <v>3.1595266809176348</v>
      </c>
      <c r="W174" s="87">
        <f>T_iv_strat2!BF15</f>
        <v>15.255805984093239</v>
      </c>
      <c r="X174" s="88">
        <f>W174-T_iv_strat2!BG15</f>
        <v>2.6837103064352625</v>
      </c>
      <c r="Y174" s="88">
        <f>T_iv_strat2!BH15-W174</f>
        <v>3.1360756081335666</v>
      </c>
      <c r="Z174" s="87">
        <f>T_iv_strat3!BF15</f>
        <v>13.926385144553713</v>
      </c>
      <c r="AA174" s="88">
        <f>Z174-T_iv_strat3!BG15</f>
        <v>5.1640349741921945</v>
      </c>
      <c r="AB174" s="88">
        <f>T_iv_strat3!BH15-Z174</f>
        <v>7.4929467490048758</v>
      </c>
    </row>
    <row r="175" spans="1:28" s="89" customFormat="1" x14ac:dyDescent="0.25">
      <c r="A175" s="77"/>
      <c r="B175" s="178"/>
      <c r="C175" s="178"/>
      <c r="D175" s="178"/>
      <c r="E175" s="178"/>
      <c r="F175" s="178"/>
      <c r="G175" s="178"/>
      <c r="H175" s="77"/>
      <c r="I175" s="86"/>
      <c r="J175" s="109" t="str">
        <f>T_iv_strat1!A16</f>
        <v>Stocks QA_NAT</v>
      </c>
      <c r="K175" s="87">
        <f>T_iv_strat1!Z16</f>
        <v>92.378680690955179</v>
      </c>
      <c r="L175" s="88">
        <f>K175-T_iv_strat1!AA16</f>
        <v>2.6108396407696404</v>
      </c>
      <c r="M175" s="88">
        <f>T_iv_strat1!AB16-K175</f>
        <v>1.9864744347528784</v>
      </c>
      <c r="N175" s="87">
        <f>T_iv_strat2!Z16</f>
        <v>49.568869313805536</v>
      </c>
      <c r="O175" s="88">
        <f>N175-T_iv_strat2!AA16</f>
        <v>11.974502567818909</v>
      </c>
      <c r="P175" s="88">
        <f>T_iv_strat2!AB16-N175</f>
        <v>12.024166795538669</v>
      </c>
      <c r="Q175" s="87">
        <f>T_iv_strat3!Z16</f>
        <v>79.807798471567352</v>
      </c>
      <c r="R175" s="88">
        <f>Q175-T_iv_strat3!AA16</f>
        <v>9.9462663956093138</v>
      </c>
      <c r="S175" s="88">
        <f>T_iv_strat3!AB16-Q175</f>
        <v>7.2709185308921889</v>
      </c>
      <c r="T175" s="87">
        <f>T_iv_strat1!BF16</f>
        <v>92.967105055928528</v>
      </c>
      <c r="U175" s="88">
        <f>T175-T_iv_strat1!BG16</f>
        <v>3.2984309252447446</v>
      </c>
      <c r="V175" s="88">
        <f>T_iv_strat1!BH16-T175</f>
        <v>2.3009297679166991</v>
      </c>
      <c r="W175" s="87">
        <f>T_iv_strat2!BF16</f>
        <v>75.309139493233729</v>
      </c>
      <c r="X175" s="88">
        <f>W175-T_iv_strat2!BG16</f>
        <v>3.7510977768470184</v>
      </c>
      <c r="Y175" s="88">
        <f>T_iv_strat2!BH16-W175</f>
        <v>3.4035503856375442</v>
      </c>
      <c r="Z175" s="87">
        <f>T_iv_strat3!BF16</f>
        <v>80.337381087764186</v>
      </c>
      <c r="AA175" s="88">
        <f>Z175-T_iv_strat3!BG16</f>
        <v>3.9112665432238884</v>
      </c>
      <c r="AB175" s="88">
        <f>T_iv_strat3!BH16-Z175</f>
        <v>3.4004112395094523</v>
      </c>
    </row>
    <row r="176" spans="1:28" s="89" customFormat="1" ht="30" customHeight="1" x14ac:dyDescent="0.25">
      <c r="A176" s="77"/>
      <c r="B176" s="182" t="str">
        <f>_xlfn.CONCAT("Total outlets enumerated: Abia-rural=", T_iv_strat1!AC4, " Abia-urban=", T_iv_strat1!BI4, " Kano-rural=", T_iv_strat2!AC4, " Kano-urban=",T_iv_strat2!BI4, " Lagos-rural=",T_iv_strat3!AC4,  " Lagos-urban=", T_iv_strat3!BI4)</f>
        <v>Total outlets enumerated: Abia-rural=352 Abia-urban=586 Kano-rural=388 Kano-urban=1328 Lagos-rural=175 Lagos-urban=873</v>
      </c>
      <c r="C176" s="182"/>
      <c r="D176" s="182"/>
      <c r="E176" s="182"/>
      <c r="F176" s="182"/>
      <c r="G176" s="182"/>
      <c r="H176" s="77"/>
      <c r="I176" s="86"/>
      <c r="J176" s="109" t="str">
        <f>T_iv_strat1!A17</f>
        <v>Stocks ACT not QA or nationally approved</v>
      </c>
      <c r="K176" s="87">
        <f>T_iv_strat1!Z17</f>
        <v>72.155770454327524</v>
      </c>
      <c r="L176" s="88">
        <f>K176-T_iv_strat1!AA17</f>
        <v>8.5172455453192271</v>
      </c>
      <c r="M176" s="88">
        <f>T_iv_strat1!AB17-K176</f>
        <v>7.1703077414464786</v>
      </c>
      <c r="N176" s="87"/>
      <c r="O176" s="88"/>
      <c r="P176" s="88"/>
      <c r="Q176" s="87"/>
      <c r="R176" s="88"/>
      <c r="S176" s="88"/>
      <c r="T176" s="87"/>
      <c r="U176" s="88"/>
      <c r="V176" s="88"/>
      <c r="W176" s="87"/>
      <c r="X176" s="88"/>
      <c r="Y176" s="88"/>
      <c r="Z176" s="87"/>
      <c r="AA176" s="88"/>
      <c r="AB176" s="88"/>
    </row>
    <row r="177" spans="1:28" s="89" customFormat="1" ht="104.25" customHeight="1" thickBot="1" x14ac:dyDescent="0.3">
      <c r="A177" s="77"/>
      <c r="B177" s="176" t="s">
        <v>42</v>
      </c>
      <c r="C177" s="176"/>
      <c r="D177" s="176"/>
      <c r="E177" s="176"/>
      <c r="F177" s="176"/>
      <c r="G177" s="176"/>
      <c r="H177" s="77"/>
      <c r="I177" s="86"/>
      <c r="J177" s="109" t="str">
        <f>T_iv_strat1!A18</f>
        <v>Stocks 2 or more ACTs</v>
      </c>
      <c r="K177" s="87">
        <f>T_iv_strat1!Z18</f>
        <v>24.332989122419882</v>
      </c>
      <c r="L177" s="88">
        <f>K177-T_iv_strat1!AA18</f>
        <v>5.926592076857581</v>
      </c>
      <c r="M177" s="88">
        <f>T_iv_strat1!AB18-K177</f>
        <v>7.0997333821865638</v>
      </c>
      <c r="N177" s="87">
        <f>T_iv_strat2!Z17</f>
        <v>41.340031875654972</v>
      </c>
      <c r="O177" s="88">
        <f>N177-T_iv_strat2!AA17</f>
        <v>9.3631627995132476</v>
      </c>
      <c r="P177" s="88">
        <f>T_iv_strat2!AB17-N177</f>
        <v>10.03418739917889</v>
      </c>
      <c r="Q177" s="87">
        <f>T_iv_strat3!Z17</f>
        <v>64.927299726514804</v>
      </c>
      <c r="R177" s="88">
        <f>Q177-T_iv_strat3!AA17</f>
        <v>5.0118220467008001</v>
      </c>
      <c r="S177" s="88">
        <f>T_iv_strat3!AB17-Q177</f>
        <v>4.7028150952585719</v>
      </c>
      <c r="T177" s="87">
        <f>T_iv_strat1!BF17</f>
        <v>79.623749624916258</v>
      </c>
      <c r="U177" s="88">
        <f>T177-T_iv_strat1!BG17</f>
        <v>4.6020962463806399</v>
      </c>
      <c r="V177" s="88">
        <f>T_iv_strat1!BH17-T177</f>
        <v>3.9399557218583965</v>
      </c>
      <c r="W177" s="87">
        <f>T_iv_strat2!BF17</f>
        <v>56.549754856966835</v>
      </c>
      <c r="X177" s="88">
        <f>W177-T_iv_strat2!BG17</f>
        <v>5.7898658407595534</v>
      </c>
      <c r="Y177" s="88">
        <f>T_iv_strat2!BH17-W177</f>
        <v>5.6164989090066229</v>
      </c>
      <c r="Z177" s="87">
        <f>T_iv_strat3!BF17</f>
        <v>69.127175421276917</v>
      </c>
      <c r="AA177" s="88">
        <f>Z177-T_iv_strat3!BG17</f>
        <v>8.2746838035759822</v>
      </c>
      <c r="AB177" s="88">
        <f>T_iv_strat3!BH17-Z177</f>
        <v>7.2058883543775636</v>
      </c>
    </row>
    <row r="178" spans="1:28" s="89" customFormat="1" ht="15" customHeight="1" thickTop="1" x14ac:dyDescent="0.25">
      <c r="A178" s="77"/>
      <c r="B178" s="77"/>
      <c r="C178" s="94"/>
      <c r="D178" s="94"/>
      <c r="E178" s="94"/>
      <c r="F178" s="94"/>
      <c r="G178" s="94"/>
      <c r="H178" s="77"/>
      <c r="I178" s="86"/>
      <c r="J178" s="109" t="str">
        <f>T_iv_strat1!A19</f>
        <v>Stocks nonart</v>
      </c>
      <c r="K178" s="87">
        <f>T_iv_strat1!Z19</f>
        <v>35.050203960790391</v>
      </c>
      <c r="L178" s="88">
        <f>K178-T_iv_strat1!AA19</f>
        <v>5.4501115315814666</v>
      </c>
      <c r="M178" s="88">
        <f>T_iv_strat1!AB19-K178</f>
        <v>5.8703192574005456</v>
      </c>
      <c r="N178" s="87">
        <f>T_iv_strat2!Z18</f>
        <v>14.673902475623668</v>
      </c>
      <c r="O178" s="88">
        <f>N178-T_iv_strat2!AA18</f>
        <v>5.8565617489233421</v>
      </c>
      <c r="P178" s="88">
        <f>T_iv_strat2!AB18-N178</f>
        <v>8.7473609087026691</v>
      </c>
      <c r="Q178" s="87">
        <f>T_iv_strat3!Z18</f>
        <v>30.100826388924094</v>
      </c>
      <c r="R178" s="88">
        <f>Q178-T_iv_strat3!AA18</f>
        <v>6.6283835258022954</v>
      </c>
      <c r="S178" s="88">
        <f>T_iv_strat3!AB18-Q178</f>
        <v>7.5785715713231347</v>
      </c>
      <c r="T178" s="87">
        <f>T_iv_strat1!BF18</f>
        <v>29.439646483131821</v>
      </c>
      <c r="U178" s="88">
        <f>T178-T_iv_strat1!BG18</f>
        <v>11.800585828002038</v>
      </c>
      <c r="V178" s="88">
        <f>T_iv_strat1!BH18-T178</f>
        <v>15.397402098061921</v>
      </c>
      <c r="W178" s="87">
        <f>T_iv_strat2!BF18</f>
        <v>29.158407394261875</v>
      </c>
      <c r="X178" s="88">
        <f>W178-T_iv_strat2!BG18</f>
        <v>6.0599189487402292</v>
      </c>
      <c r="Y178" s="88">
        <f>T_iv_strat2!BH18-W178</f>
        <v>6.9042042508583599</v>
      </c>
      <c r="Z178" s="87">
        <f>T_iv_strat3!BF18</f>
        <v>36.747435338336686</v>
      </c>
      <c r="AA178" s="88">
        <f>Z178-T_iv_strat3!BG18</f>
        <v>9.0682982859301582</v>
      </c>
      <c r="AB178" s="88">
        <f>T_iv_strat3!BH18-Z178</f>
        <v>10.11417639923534</v>
      </c>
    </row>
    <row r="179" spans="1:28" s="89" customFormat="1" x14ac:dyDescent="0.25">
      <c r="A179" s="77"/>
      <c r="B179" s="94"/>
      <c r="C179" s="94"/>
      <c r="D179" s="94"/>
      <c r="E179" s="94"/>
      <c r="F179" s="94"/>
      <c r="G179" s="94"/>
      <c r="H179" s="77"/>
      <c r="I179" s="86"/>
      <c r="J179" s="109" t="str">
        <f>T_iv_strat1!A20</f>
        <v>Stocks oralQN</v>
      </c>
      <c r="K179" s="87">
        <f>T_iv_strat1!Z20</f>
        <v>0.92994464333256266</v>
      </c>
      <c r="L179" s="88">
        <f>K179-T_iv_strat1!AA20</f>
        <v>0.7304096037792065</v>
      </c>
      <c r="M179" s="88">
        <f>T_iv_strat1!AB20-K179</f>
        <v>3.2910341545154078</v>
      </c>
      <c r="N179" s="87">
        <f>T_iv_strat2!Z19</f>
        <v>53.32449169355624</v>
      </c>
      <c r="O179" s="88">
        <f>N179-T_iv_strat2!AA19</f>
        <v>5.000192577540453</v>
      </c>
      <c r="P179" s="88">
        <f>T_iv_strat2!AB19-N179</f>
        <v>4.9342827416939556</v>
      </c>
      <c r="Q179" s="87">
        <f>T_iv_strat3!Z19</f>
        <v>43.101748971821905</v>
      </c>
      <c r="R179" s="88">
        <f>Q179-T_iv_strat3!AA19</f>
        <v>6.2326611944900776</v>
      </c>
      <c r="S179" s="88">
        <f>T_iv_strat3!AB19-Q179</f>
        <v>6.4591377470729796</v>
      </c>
      <c r="T179" s="87">
        <f>T_iv_strat1!BF19</f>
        <v>50.592011429408721</v>
      </c>
      <c r="U179" s="88">
        <f>T179-T_iv_strat1!BG19</f>
        <v>8.8541861694669137</v>
      </c>
      <c r="V179" s="88">
        <f>T_iv_strat1!BH19-T179</f>
        <v>8.8172067032344188</v>
      </c>
      <c r="W179" s="87">
        <f>T_iv_strat2!BF19</f>
        <v>49.908575706324037</v>
      </c>
      <c r="X179" s="88">
        <f>W179-T_iv_strat2!BG19</f>
        <v>4.5117659167307167</v>
      </c>
      <c r="Y179" s="88">
        <f>T_iv_strat2!BH19-W179</f>
        <v>4.5132552418247371</v>
      </c>
      <c r="Z179" s="87">
        <f>T_iv_strat3!BF19</f>
        <v>36.004265370666886</v>
      </c>
      <c r="AA179" s="88">
        <f>Z179-T_iv_strat3!BG19</f>
        <v>4.3991732546736877</v>
      </c>
      <c r="AB179" s="88">
        <f>T_iv_strat3!BH19-Z179</f>
        <v>4.6475529710510557</v>
      </c>
    </row>
    <row r="180" spans="1:28" s="89" customFormat="1" x14ac:dyDescent="0.25">
      <c r="A180" s="77"/>
      <c r="B180" s="94"/>
      <c r="C180" s="94"/>
      <c r="D180" s="94"/>
      <c r="E180" s="94"/>
      <c r="F180" s="94"/>
      <c r="G180" s="94"/>
      <c r="H180" s="77"/>
      <c r="I180" s="86"/>
      <c r="J180" s="109" t="str">
        <f>T_iv_strat1!A21</f>
        <v>Stocks CQ</v>
      </c>
      <c r="K180" s="87">
        <f>T_iv_strat1!Z21</f>
        <v>23.827127987381733</v>
      </c>
      <c r="L180" s="88">
        <f>K180-T_iv_strat1!AA21</f>
        <v>4.7262114080095508</v>
      </c>
      <c r="M180" s="88">
        <f>T_iv_strat1!AB21-K180</f>
        <v>5.4721050778167672</v>
      </c>
      <c r="N180" s="87">
        <f>T_iv_strat2!Z20</f>
        <v>3.4091487644805984</v>
      </c>
      <c r="O180" s="88">
        <f>N180-T_iv_strat2!AA20</f>
        <v>1.6626384778594823</v>
      </c>
      <c r="P180" s="88">
        <f>T_iv_strat2!AB20-N180</f>
        <v>3.1399318138769119</v>
      </c>
      <c r="Q180" s="87">
        <f>T_iv_strat3!Z20</f>
        <v>0.36973021420073543</v>
      </c>
      <c r="R180" s="88">
        <f>Q180-T_iv_strat3!AA20</f>
        <v>0.32115267077240939</v>
      </c>
      <c r="S180" s="88">
        <f>T_iv_strat3!AB20-Q180</f>
        <v>2.385802701769896</v>
      </c>
      <c r="T180" s="87">
        <f>T_iv_strat1!BF20</f>
        <v>2.1526674287827858</v>
      </c>
      <c r="U180" s="88">
        <f>T180-T_iv_strat1!BG20</f>
        <v>1.156717258748557</v>
      </c>
      <c r="V180" s="88">
        <f>T_iv_strat1!BH20-T180</f>
        <v>2.4378615752486703</v>
      </c>
      <c r="W180" s="87">
        <f>T_iv_strat2!BF20</f>
        <v>4.3027447067698281</v>
      </c>
      <c r="X180" s="88">
        <f>W180-T_iv_strat2!BG20</f>
        <v>1.1031500543797881</v>
      </c>
      <c r="Y180" s="88">
        <f>T_iv_strat2!BH20-W180</f>
        <v>1.4608460649502275</v>
      </c>
      <c r="Z180" s="87">
        <f>T_iv_strat3!BF20</f>
        <v>1.1404563135812389</v>
      </c>
      <c r="AA180" s="88">
        <f>Z180-T_iv_strat3!BG20</f>
        <v>0.66559751375356391</v>
      </c>
      <c r="AB180" s="88">
        <f>T_iv_strat3!BH20-Z180</f>
        <v>1.5731115839851764</v>
      </c>
    </row>
    <row r="181" spans="1:28" s="89" customFormat="1" ht="43.5" customHeight="1" x14ac:dyDescent="0.25">
      <c r="A181" s="77"/>
      <c r="B181" s="77"/>
      <c r="C181" s="77"/>
      <c r="D181" s="77"/>
      <c r="E181" s="77"/>
      <c r="F181" s="77"/>
      <c r="G181" s="77"/>
      <c r="H181" s="77"/>
      <c r="I181" s="86"/>
      <c r="J181" s="109" t="str">
        <f>T_iv_strat1!A22</f>
        <v>Stocks SP</v>
      </c>
      <c r="K181" s="87">
        <f>T_iv_strat1!Z22</f>
        <v>13.850916416590591</v>
      </c>
      <c r="L181" s="88">
        <f>K181-T_iv_strat1!AA22</f>
        <v>3.2466613417731853</v>
      </c>
      <c r="M181" s="88">
        <f>T_iv_strat1!AB22-K181</f>
        <v>4.0417249203135324</v>
      </c>
      <c r="N181" s="87">
        <f>T_iv_strat2!Z21</f>
        <v>36.982759416268642</v>
      </c>
      <c r="O181" s="88">
        <f>N181-T_iv_strat2!AA21</f>
        <v>7.2458523762507312</v>
      </c>
      <c r="P181" s="88">
        <f>T_iv_strat2!AB21-N181</f>
        <v>7.884008271457482</v>
      </c>
      <c r="Q181" s="87">
        <f>T_iv_strat3!Z21</f>
        <v>26.593101247010736</v>
      </c>
      <c r="R181" s="88">
        <f>Q181-T_iv_strat3!AA21</f>
        <v>6.9902948928047479</v>
      </c>
      <c r="S181" s="88">
        <f>T_iv_strat3!AB21-Q181</f>
        <v>8.3981078321716112</v>
      </c>
      <c r="T181" s="87">
        <f>T_iv_strat1!BF21</f>
        <v>30.017908149169951</v>
      </c>
      <c r="U181" s="88">
        <f>T181-T_iv_strat1!BG21</f>
        <v>7.8545322762453047</v>
      </c>
      <c r="V181" s="88">
        <f>T_iv_strat1!BH21-T181</f>
        <v>9.234381910682135</v>
      </c>
      <c r="W181" s="87">
        <f>T_iv_strat2!BF21</f>
        <v>26.589768918049955</v>
      </c>
      <c r="X181" s="88">
        <f>W181-T_iv_strat2!BG21</f>
        <v>3.3755165403640248</v>
      </c>
      <c r="Y181" s="88">
        <f>T_iv_strat2!BH21-W181</f>
        <v>3.6728978222710715</v>
      </c>
      <c r="Z181" s="87">
        <f>T_iv_strat3!BF21</f>
        <v>16.18713730613965</v>
      </c>
      <c r="AA181" s="88">
        <f>Z181-T_iv_strat3!BG21</f>
        <v>4.3877918983701498</v>
      </c>
      <c r="AB181" s="88">
        <f>T_iv_strat3!BH21-Z181</f>
        <v>5.6161171923991091</v>
      </c>
    </row>
    <row r="182" spans="1:28" s="89" customFormat="1" x14ac:dyDescent="0.25">
      <c r="A182" s="77"/>
      <c r="B182" s="77"/>
      <c r="C182" s="77"/>
      <c r="D182" s="77"/>
      <c r="E182" s="77"/>
      <c r="F182" s="77"/>
      <c r="G182" s="77"/>
      <c r="H182" s="77"/>
      <c r="I182" s="86"/>
      <c r="J182" s="109" t="str">
        <f>T_iv_strat1!A23</f>
        <v>Stocks SPAQ</v>
      </c>
      <c r="K182" s="87">
        <f>T_iv_strat1!Z23</f>
        <v>1.1955467729555556</v>
      </c>
      <c r="L182" s="88">
        <f>K182-T_iv_strat1!AA23</f>
        <v>0.7569709327578571</v>
      </c>
      <c r="M182" s="88">
        <f>T_iv_strat1!AB23-K182</f>
        <v>2.0212705625212504</v>
      </c>
      <c r="N182" s="87">
        <f>T_iv_strat2!Z22</f>
        <v>24.764194445189354</v>
      </c>
      <c r="O182" s="88">
        <f>N182-T_iv_strat2!AA22</f>
        <v>4.4794782906932724</v>
      </c>
      <c r="P182" s="88">
        <f>T_iv_strat2!AB22-N182</f>
        <v>5.0981146178644359</v>
      </c>
      <c r="Q182" s="87">
        <f>T_iv_strat3!Z22</f>
        <v>32.914612715769856</v>
      </c>
      <c r="R182" s="88">
        <f>Q182-T_iv_strat3!AA22</f>
        <v>4.4690473091008727</v>
      </c>
      <c r="S182" s="88">
        <f>T_iv_strat3!AB22-Q182</f>
        <v>4.8010891927394539</v>
      </c>
      <c r="T182" s="87">
        <f>T_iv_strat1!BF22</f>
        <v>23.652669461700487</v>
      </c>
      <c r="U182" s="88">
        <f>T182-T_iv_strat1!BG22</f>
        <v>6.2649476234405697</v>
      </c>
      <c r="V182" s="88">
        <f>T_iv_strat1!BH22-T182</f>
        <v>7.6664915035970012</v>
      </c>
      <c r="W182" s="87">
        <f>T_iv_strat2!BF22</f>
        <v>31.052701275721674</v>
      </c>
      <c r="X182" s="88">
        <f>W182-T_iv_strat2!BG22</f>
        <v>4.099457902150256</v>
      </c>
      <c r="Y182" s="88">
        <f>T_iv_strat2!BH22-W182</f>
        <v>4.4201785340512743</v>
      </c>
      <c r="Z182" s="87">
        <f>T_iv_strat3!BF22</f>
        <v>28.218197063719114</v>
      </c>
      <c r="AA182" s="88">
        <f>Z182-T_iv_strat3!BG22</f>
        <v>3.6718629617708807</v>
      </c>
      <c r="AB182" s="88">
        <f>T_iv_strat3!BH22-Z182</f>
        <v>3.9866955909619612</v>
      </c>
    </row>
    <row r="183" spans="1:28" s="89" customFormat="1" x14ac:dyDescent="0.25">
      <c r="A183" s="77"/>
      <c r="B183" s="77"/>
      <c r="C183" s="77"/>
      <c r="D183" s="77"/>
      <c r="E183" s="77"/>
      <c r="F183" s="77"/>
      <c r="G183" s="77"/>
      <c r="H183" s="77"/>
      <c r="I183" s="86"/>
      <c r="J183" s="109" t="str">
        <f>T_iv_strat1!A24</f>
        <v>Stocks nonartoth</v>
      </c>
      <c r="K183" s="87">
        <f>T_iv_strat1!Z24</f>
        <v>0.50406321700136869</v>
      </c>
      <c r="L183" s="88">
        <f>K183-T_iv_strat1!AA24</f>
        <v>0.38433219077886649</v>
      </c>
      <c r="M183" s="88">
        <f>T_iv_strat1!AB24-K183</f>
        <v>1.5921327816720008</v>
      </c>
      <c r="N183" s="87">
        <f>T_iv_strat2!Z23</f>
        <v>0.24134283734686202</v>
      </c>
      <c r="O183" s="88">
        <f>N183-T_iv_strat2!AA23</f>
        <v>0.18829374902748802</v>
      </c>
      <c r="P183" s="88">
        <f>T_iv_strat2!AB23-N183</f>
        <v>0.84933500383235772</v>
      </c>
      <c r="Q183" s="87">
        <f>T_iv_strat3!Z23</f>
        <v>3.1454940513667875</v>
      </c>
      <c r="R183" s="88">
        <f>Q183-T_iv_strat3!AA23</f>
        <v>2.1720265243178019</v>
      </c>
      <c r="S183" s="88">
        <f>T_iv_strat3!AB23-Q183</f>
        <v>6.5441078812207376</v>
      </c>
      <c r="T183" s="87">
        <f>T_iv_strat1!BF23</f>
        <v>2.0028395664150445</v>
      </c>
      <c r="U183" s="88">
        <f>T183-T_iv_strat1!BG23</f>
        <v>0.93296603498751574</v>
      </c>
      <c r="V183" s="88">
        <f>T_iv_strat1!BH23-T183</f>
        <v>1.7159615417985146</v>
      </c>
      <c r="W183" s="87">
        <f>T_iv_strat2!BF23</f>
        <v>1.5703738329417756</v>
      </c>
      <c r="X183" s="88">
        <f>W183-T_iv_strat2!BG23</f>
        <v>0.66458276398046712</v>
      </c>
      <c r="Y183" s="88">
        <f>T_iv_strat2!BH23-W183</f>
        <v>1.138858801578932</v>
      </c>
      <c r="Z183" s="87">
        <f>T_iv_strat3!BF23</f>
        <v>1.7881927680564247</v>
      </c>
      <c r="AA183" s="88">
        <f>Z183-T_iv_strat3!BG23</f>
        <v>0.94295831214939496</v>
      </c>
      <c r="AB183" s="88">
        <f>T_iv_strat3!BH23-Z183</f>
        <v>1.9552233561058414</v>
      </c>
    </row>
    <row r="184" spans="1:28" s="89" customFormat="1" x14ac:dyDescent="0.25">
      <c r="A184" s="77"/>
      <c r="B184" s="77"/>
      <c r="C184" s="77"/>
      <c r="D184" s="77"/>
      <c r="E184" s="77"/>
      <c r="F184" s="77"/>
      <c r="G184" s="77"/>
      <c r="H184" s="77"/>
      <c r="I184" s="86"/>
      <c r="J184" s="109" t="str">
        <f>T_iv_strat1!A25</f>
        <v>Stocks oartmono</v>
      </c>
      <c r="K184" s="87" t="str">
        <f>T_iv_strat1!Z25</f>
        <v>0</v>
      </c>
      <c r="L184" s="88" t="e">
        <f>K184-T_iv_strat1!AA25</f>
        <v>#VALUE!</v>
      </c>
      <c r="M184" s="88" t="e">
        <f>T_iv_strat1!AB25-K184</f>
        <v>#VALUE!</v>
      </c>
      <c r="N184" s="87" t="str">
        <f>T_iv_strat2!Z24</f>
        <v>0</v>
      </c>
      <c r="O184" s="88" t="e">
        <f>N184-T_iv_strat2!AA24</f>
        <v>#VALUE!</v>
      </c>
      <c r="P184" s="88" t="e">
        <f>T_iv_strat2!AB24-N184</f>
        <v>#VALUE!</v>
      </c>
      <c r="Q184" s="87" t="str">
        <f>T_iv_strat3!Z24</f>
        <v>0</v>
      </c>
      <c r="R184" s="88" t="e">
        <f>Q184-T_iv_strat3!AA24</f>
        <v>#VALUE!</v>
      </c>
      <c r="S184" s="88" t="e">
        <f>T_iv_strat3!AB24-Q184</f>
        <v>#VALUE!</v>
      </c>
      <c r="T184" s="87">
        <f>T_iv_strat1!BF24</f>
        <v>2.5656447372725077</v>
      </c>
      <c r="U184" s="88">
        <f>T184-T_iv_strat1!BG24</f>
        <v>1.5761530505222938</v>
      </c>
      <c r="V184" s="88">
        <f>T_iv_strat1!BH24-T184</f>
        <v>3.9222777711788606</v>
      </c>
      <c r="W184" s="87" t="str">
        <f>T_iv_strat2!BF24</f>
        <v>0</v>
      </c>
      <c r="X184" s="88" t="e">
        <f>W184-T_iv_strat2!BG24</f>
        <v>#VALUE!</v>
      </c>
      <c r="Y184" s="88" t="e">
        <f>T_iv_strat2!BH24-W184</f>
        <v>#VALUE!</v>
      </c>
      <c r="Z184" s="87">
        <f>T_iv_strat3!BF24</f>
        <v>7.6788147846403254E-2</v>
      </c>
      <c r="AA184" s="88">
        <f>Z184-T_iv_strat3!BG24</f>
        <v>6.5961061969291926E-2</v>
      </c>
      <c r="AB184" s="88">
        <f>T_iv_strat3!BH24-Z184</f>
        <v>0.46563086129224779</v>
      </c>
    </row>
    <row r="185" spans="1:28" s="89" customFormat="1" x14ac:dyDescent="0.25">
      <c r="A185" s="77"/>
      <c r="B185" s="77"/>
      <c r="C185" s="77"/>
      <c r="D185" s="77"/>
      <c r="E185" s="77"/>
      <c r="F185" s="77"/>
      <c r="G185" s="77"/>
      <c r="H185" s="77"/>
      <c r="I185" s="86"/>
      <c r="J185" s="109" t="str">
        <f>T_iv_strat1!A26</f>
        <v>Stocks noartmono</v>
      </c>
      <c r="K185" s="87">
        <f>T_iv_strat1!Z26</f>
        <v>6.6933384733239452</v>
      </c>
      <c r="L185" s="88">
        <f>K185-T_iv_strat1!AA26</f>
        <v>2.1939898213047231</v>
      </c>
      <c r="M185" s="88">
        <f>T_iv_strat1!AB26-K185</f>
        <v>3.153522612864367</v>
      </c>
      <c r="N185" s="87" t="str">
        <f>T_iv_strat2!Z25</f>
        <v>0</v>
      </c>
      <c r="O185" s="88" t="e">
        <f>N185-T_iv_strat2!AA25</f>
        <v>#VALUE!</v>
      </c>
      <c r="P185" s="88" t="e">
        <f>T_iv_strat2!AB25-N185</f>
        <v>#VALUE!</v>
      </c>
      <c r="Q185" s="87" t="str">
        <f>T_iv_strat3!Z25</f>
        <v>0</v>
      </c>
      <c r="R185" s="88" t="e">
        <f>Q185-T_iv_strat3!AA25</f>
        <v>#VALUE!</v>
      </c>
      <c r="S185" s="88" t="e">
        <f>T_iv_strat3!AB25-Q185</f>
        <v>#VALUE!</v>
      </c>
      <c r="T185" s="87" t="str">
        <f>T_iv_strat1!BF25</f>
        <v>0</v>
      </c>
      <c r="U185" s="88" t="e">
        <f>T185-T_iv_strat1!BG25</f>
        <v>#VALUE!</v>
      </c>
      <c r="V185" s="88" t="e">
        <f>T_iv_strat1!BH25-T185</f>
        <v>#VALUE!</v>
      </c>
      <c r="W185" s="87" t="str">
        <f>T_iv_strat2!BF25</f>
        <v>0</v>
      </c>
      <c r="X185" s="88" t="e">
        <f>W185-T_iv_strat2!BG25</f>
        <v>#VALUE!</v>
      </c>
      <c r="Y185" s="88" t="e">
        <f>T_iv_strat2!BH25-W185</f>
        <v>#VALUE!</v>
      </c>
      <c r="Z185" s="87" t="str">
        <f>T_iv_strat3!BF25</f>
        <v>0</v>
      </c>
      <c r="AA185" s="88" t="e">
        <f>Z185-T_iv_strat3!BG25</f>
        <v>#VALUE!</v>
      </c>
      <c r="AB185" s="88" t="e">
        <f>T_iv_strat3!BH25-Z185</f>
        <v>#VALUE!</v>
      </c>
    </row>
    <row r="186" spans="1:28" s="89" customFormat="1" x14ac:dyDescent="0.25">
      <c r="A186" s="77"/>
      <c r="B186" s="77"/>
      <c r="C186" s="77"/>
      <c r="D186" s="77"/>
      <c r="E186" s="77"/>
      <c r="F186" s="77"/>
      <c r="G186" s="77"/>
      <c r="H186" s="77"/>
      <c r="I186" s="86"/>
      <c r="J186" s="109" t="str">
        <f>T_iv_strat1!A27</f>
        <v>Stocks severe</v>
      </c>
      <c r="K186" s="87">
        <f>T_iv_strat1!Z27</f>
        <v>6.6933384733239452</v>
      </c>
      <c r="L186" s="88">
        <f>K186-T_iv_strat1!AA27</f>
        <v>2.1939898213047231</v>
      </c>
      <c r="M186" s="88">
        <f>T_iv_strat1!AB27-K186</f>
        <v>3.153522612864367</v>
      </c>
      <c r="N186" s="87">
        <f>T_iv_strat2!Z26</f>
        <v>66.46082671784913</v>
      </c>
      <c r="O186" s="88">
        <f>N186-T_iv_strat2!AA26</f>
        <v>8.0266327445180821</v>
      </c>
      <c r="P186" s="88">
        <f>T_iv_strat2!AB26-N186</f>
        <v>7.1759347311364081</v>
      </c>
      <c r="Q186" s="87">
        <f>T_iv_strat3!Z26</f>
        <v>6.9649739853756412</v>
      </c>
      <c r="R186" s="88">
        <f>Q186-T_iv_strat3!AA26</f>
        <v>4.1900089951173705</v>
      </c>
      <c r="S186" s="88">
        <f>T_iv_strat3!AB26-Q186</f>
        <v>9.4485756547035979</v>
      </c>
      <c r="T186" s="87">
        <f>T_iv_strat1!BF26</f>
        <v>6.3760940671104231</v>
      </c>
      <c r="U186" s="88">
        <f>T186-T_iv_strat1!BG26</f>
        <v>2.0447293840748912</v>
      </c>
      <c r="V186" s="88">
        <f>T_iv_strat1!BH26-T186</f>
        <v>2.9162385450090627</v>
      </c>
      <c r="W186" s="87">
        <f>T_iv_strat2!BF26</f>
        <v>65.353831500729754</v>
      </c>
      <c r="X186" s="88">
        <f>W186-T_iv_strat2!BG26</f>
        <v>9.468773237342063</v>
      </c>
      <c r="Y186" s="88">
        <f>T_iv_strat2!BH26-W186</f>
        <v>8.3912187113774621</v>
      </c>
      <c r="Z186" s="87">
        <f>T_iv_strat3!BF26</f>
        <v>9.916317403410849</v>
      </c>
      <c r="AA186" s="88">
        <f>Z186-T_iv_strat3!BG26</f>
        <v>3.3640670377203508</v>
      </c>
      <c r="AB186" s="88">
        <f>T_iv_strat3!BH26-Z186</f>
        <v>4.8189023155209583</v>
      </c>
    </row>
    <row r="187" spans="1:28" s="89" customFormat="1" x14ac:dyDescent="0.25">
      <c r="A187" s="77"/>
      <c r="B187" s="77"/>
      <c r="C187" s="77"/>
      <c r="D187" s="77"/>
      <c r="E187" s="77"/>
      <c r="F187" s="77"/>
      <c r="G187" s="77"/>
      <c r="H187" s="77"/>
      <c r="I187" s="86"/>
      <c r="J187" s="109" t="str">
        <f>T_iv_strat1!A28</f>
        <v>Stocks recAS</v>
      </c>
      <c r="K187" s="87" t="str">
        <f>T_iv_strat1!Z28</f>
        <v>0</v>
      </c>
      <c r="L187" s="88" t="e">
        <f>K187-T_iv_strat1!AA28</f>
        <v>#VALUE!</v>
      </c>
      <c r="M187" s="88" t="e">
        <f>T_iv_strat1!AB28-K187</f>
        <v>#VALUE!</v>
      </c>
      <c r="N187" s="87">
        <f>T_iv_strat2!Z27</f>
        <v>66.5215941329662</v>
      </c>
      <c r="O187" s="88">
        <f>N187-T_iv_strat2!AA27</f>
        <v>8.0275871533913161</v>
      </c>
      <c r="P187" s="88">
        <f>T_iv_strat2!AB27-N187</f>
        <v>7.1732038920971064</v>
      </c>
      <c r="Q187" s="87">
        <f>T_iv_strat3!Z27</f>
        <v>6.9649739853756412</v>
      </c>
      <c r="R187" s="88">
        <f>Q187-T_iv_strat3!AA27</f>
        <v>4.1900089951173705</v>
      </c>
      <c r="S187" s="88">
        <f>T_iv_strat3!AB27-Q187</f>
        <v>9.4485756547035979</v>
      </c>
      <c r="T187" s="87">
        <f>T_iv_strat1!BF27</f>
        <v>6.3760940671104231</v>
      </c>
      <c r="U187" s="88">
        <f>T187-T_iv_strat1!BG27</f>
        <v>2.0447293840748912</v>
      </c>
      <c r="V187" s="88">
        <f>T_iv_strat1!BH27-T187</f>
        <v>2.9162385450090627</v>
      </c>
      <c r="W187" s="87">
        <f>T_iv_strat2!BF27</f>
        <v>65.353831500729754</v>
      </c>
      <c r="X187" s="88">
        <f>W187-T_iv_strat2!BG27</f>
        <v>9.4687732373420772</v>
      </c>
      <c r="Y187" s="88">
        <f>T_iv_strat2!BH27-W187</f>
        <v>8.3912187113774763</v>
      </c>
      <c r="Z187" s="87">
        <f>T_iv_strat3!BF27</f>
        <v>10.01625463959776</v>
      </c>
      <c r="AA187" s="88">
        <f>Z187-T_iv_strat3!BG27</f>
        <v>3.4149777919813422</v>
      </c>
      <c r="AB187" s="88">
        <f>T_iv_strat3!BH27-Z187</f>
        <v>4.8994852526188488</v>
      </c>
    </row>
    <row r="188" spans="1:28" s="89" customFormat="1" x14ac:dyDescent="0.25">
      <c r="A188" s="77"/>
      <c r="B188" s="77"/>
      <c r="C188" s="77"/>
      <c r="D188" s="77"/>
      <c r="E188" s="77"/>
      <c r="F188" s="77"/>
      <c r="G188" s="77"/>
      <c r="H188" s="77"/>
      <c r="I188" s="86"/>
      <c r="J188" s="109" t="str">
        <f>T_iv_strat1!A29</f>
        <v>Stocks injAS</v>
      </c>
      <c r="K188" s="87">
        <f>T_iv_strat1!Z29</f>
        <v>0.76531985864892016</v>
      </c>
      <c r="L188" s="88">
        <f>K188-T_iv_strat1!AA29</f>
        <v>0.59905512062203847</v>
      </c>
      <c r="M188" s="88">
        <f>T_iv_strat1!AB29-K188</f>
        <v>2.6829116649109657</v>
      </c>
      <c r="N188" s="87" t="str">
        <f>T_iv_strat2!Z28</f>
        <v>0</v>
      </c>
      <c r="O188" s="88" t="e">
        <f>N188-T_iv_strat2!AA28</f>
        <v>#VALUE!</v>
      </c>
      <c r="P188" s="88" t="e">
        <f>T_iv_strat2!AB28-N188</f>
        <v>#VALUE!</v>
      </c>
      <c r="Q188" s="87" t="str">
        <f>T_iv_strat3!Z28</f>
        <v>0</v>
      </c>
      <c r="R188" s="88" t="e">
        <f>Q188-T_iv_strat3!AA28</f>
        <v>#VALUE!</v>
      </c>
      <c r="S188" s="88" t="e">
        <f>T_iv_strat3!AB28-Q188</f>
        <v>#VALUE!</v>
      </c>
      <c r="T188" s="87" t="str">
        <f>T_iv_strat1!BF28</f>
        <v>0</v>
      </c>
      <c r="U188" s="88" t="e">
        <f>T188-T_iv_strat1!BG28</f>
        <v>#VALUE!</v>
      </c>
      <c r="V188" s="88" t="e">
        <f>T_iv_strat1!BH28-T188</f>
        <v>#VALUE!</v>
      </c>
      <c r="W188" s="87" t="str">
        <f>T_iv_strat2!BF28</f>
        <v>0</v>
      </c>
      <c r="X188" s="88" t="e">
        <f>W188-T_iv_strat2!BG28</f>
        <v>#VALUE!</v>
      </c>
      <c r="Y188" s="88" t="e">
        <f>T_iv_strat2!BH28-W188</f>
        <v>#VALUE!</v>
      </c>
      <c r="Z188" s="87" t="str">
        <f>T_iv_strat3!BF28</f>
        <v>0</v>
      </c>
      <c r="AA188" s="88" t="e">
        <f>Z188-T_iv_strat3!BG28</f>
        <v>#VALUE!</v>
      </c>
      <c r="AB188" s="88" t="e">
        <f>T_iv_strat3!BH28-Z188</f>
        <v>#VALUE!</v>
      </c>
    </row>
    <row r="189" spans="1:28" s="89" customFormat="1" x14ac:dyDescent="0.25">
      <c r="A189" s="77"/>
      <c r="B189" s="77"/>
      <c r="C189" s="77"/>
      <c r="D189" s="77"/>
      <c r="E189" s="77"/>
      <c r="F189" s="77"/>
      <c r="G189" s="77"/>
      <c r="H189" s="77"/>
      <c r="I189" s="86"/>
      <c r="J189" s="109" t="str">
        <f>T_iv_strat1!A30</f>
        <v>Stocks injAR</v>
      </c>
      <c r="K189" s="87">
        <f>T_iv_strat1!Z30</f>
        <v>5.2738329168446407</v>
      </c>
      <c r="L189" s="88">
        <f>K189-T_iv_strat1!AA30</f>
        <v>1.9432536208554163</v>
      </c>
      <c r="M189" s="88">
        <f>T_iv_strat1!AB30-K189</f>
        <v>2.9802510564175035</v>
      </c>
      <c r="N189" s="87">
        <f>T_iv_strat2!Z29</f>
        <v>14.894418303639748</v>
      </c>
      <c r="O189" s="88">
        <f>N189-T_iv_strat2!AA29</f>
        <v>3.1914600846826744</v>
      </c>
      <c r="P189" s="88">
        <f>T_iv_strat2!AB29-N189</f>
        <v>3.8767642801619484</v>
      </c>
      <c r="Q189" s="87">
        <f>T_iv_strat3!Z29</f>
        <v>1.5098613134452235</v>
      </c>
      <c r="R189" s="88">
        <f>Q189-T_iv_strat3!AA29</f>
        <v>1.188604453434057</v>
      </c>
      <c r="S189" s="88">
        <f>T_iv_strat3!AB29-Q189</f>
        <v>5.2864295315431082</v>
      </c>
      <c r="T189" s="87">
        <f>T_iv_strat1!BF29</f>
        <v>1.5082422778433331</v>
      </c>
      <c r="U189" s="88">
        <f>T189-T_iv_strat1!BG29</f>
        <v>1.0734503024831969</v>
      </c>
      <c r="V189" s="88">
        <f>T_iv_strat1!BH29-T189</f>
        <v>3.5880208516592029</v>
      </c>
      <c r="W189" s="87">
        <f>T_iv_strat2!BF29</f>
        <v>14.312775592934754</v>
      </c>
      <c r="X189" s="88">
        <f>W189-T_iv_strat2!BG29</f>
        <v>1.8713054818227057</v>
      </c>
      <c r="Y189" s="88">
        <f>T_iv_strat2!BH29-W189</f>
        <v>2.1000065358752256</v>
      </c>
      <c r="Z189" s="87">
        <f>T_iv_strat3!BF29</f>
        <v>3.4357775822432339</v>
      </c>
      <c r="AA189" s="88">
        <f>Z189-T_iv_strat3!BG29</f>
        <v>1.4900903597390673</v>
      </c>
      <c r="AB189" s="88">
        <f>T_iv_strat3!BH29-Z189</f>
        <v>2.5614680959767702</v>
      </c>
    </row>
    <row r="190" spans="1:28" s="89" customFormat="1" x14ac:dyDescent="0.25">
      <c r="A190" s="77"/>
      <c r="H190" s="77"/>
      <c r="I190" s="86"/>
      <c r="J190" s="109" t="str">
        <f>T_iv_strat1!A31</f>
        <v>Stocks injAE</v>
      </c>
      <c r="K190" s="87">
        <f>T_iv_strat1!Z31</f>
        <v>3.3317442247234754</v>
      </c>
      <c r="L190" s="88">
        <f>K190-T_iv_strat1!AA31</f>
        <v>1.3950423094553561</v>
      </c>
      <c r="M190" s="88">
        <f>T_iv_strat1!AB31-K190</f>
        <v>2.3417793915805691</v>
      </c>
      <c r="N190" s="87">
        <f>T_iv_strat2!Z30</f>
        <v>57.359470191068638</v>
      </c>
      <c r="O190" s="88">
        <f>N190-T_iv_strat2!AA30</f>
        <v>7.5095302225398655</v>
      </c>
      <c r="P190" s="88">
        <f>T_iv_strat2!AB30-N190</f>
        <v>7.1848332169551554</v>
      </c>
      <c r="Q190" s="87">
        <f>T_iv_strat3!Z30</f>
        <v>6.5952437711749061</v>
      </c>
      <c r="R190" s="88">
        <f>Q190-T_iv_strat3!AA30</f>
        <v>3.9537877169575597</v>
      </c>
      <c r="S190" s="88">
        <f>T_iv_strat3!AB30-Q190</f>
        <v>8.9282764172601148</v>
      </c>
      <c r="T190" s="87">
        <f>T_iv_strat1!BF30</f>
        <v>4.0406474070763725</v>
      </c>
      <c r="U190" s="88">
        <f>T190-T_iv_strat1!BG30</f>
        <v>1.5727327019859669</v>
      </c>
      <c r="V190" s="88">
        <f>T_iv_strat1!BH30-T190</f>
        <v>2.507699004616919</v>
      </c>
      <c r="W190" s="87">
        <f>T_iv_strat2!BF30</f>
        <v>56.899250840204552</v>
      </c>
      <c r="X190" s="88">
        <f>W190-T_iv_strat2!BG30</f>
        <v>9.4734115444087408</v>
      </c>
      <c r="Y190" s="88">
        <f>T_iv_strat2!BH30-W190</f>
        <v>8.9940090513640243</v>
      </c>
      <c r="Z190" s="87">
        <f>T_iv_strat3!BF30</f>
        <v>7.7748863588621777</v>
      </c>
      <c r="AA190" s="88">
        <f>Z190-T_iv_strat3!BG30</f>
        <v>2.6970464066289637</v>
      </c>
      <c r="AB190" s="88">
        <f>T_iv_strat3!BH30-Z190</f>
        <v>3.9525729011440696</v>
      </c>
    </row>
    <row r="191" spans="1:28" s="89" customFormat="1" x14ac:dyDescent="0.25">
      <c r="A191" s="77"/>
      <c r="H191" s="77"/>
      <c r="I191" s="86"/>
      <c r="J191" s="107"/>
      <c r="N191" s="87">
        <f>T_iv_strat2!Z31</f>
        <v>23.666138941424546</v>
      </c>
      <c r="O191" s="88">
        <f>N191-T_iv_strat2!AA31</f>
        <v>5.3550639046234245</v>
      </c>
      <c r="P191" s="88">
        <f>T_iv_strat2!AB31-N191</f>
        <v>6.3457809361198336</v>
      </c>
      <c r="Q191" s="87">
        <f>T_iv_strat3!Z31</f>
        <v>2.4885072981474998</v>
      </c>
      <c r="R191" s="88">
        <f>Q191-T_iv_strat3!AA31</f>
        <v>1.6464723359037634</v>
      </c>
      <c r="S191" s="88">
        <f>T_iv_strat3!AB31-Q191</f>
        <v>4.6346289460093804</v>
      </c>
      <c r="T191" s="87">
        <f>T_iv_strat1!BF31</f>
        <v>4.2629057110142705</v>
      </c>
      <c r="U191" s="88">
        <f>T191-T_iv_strat1!BG31</f>
        <v>1.9723211531945855</v>
      </c>
      <c r="V191" s="88">
        <f>T_iv_strat1!BH31-T191</f>
        <v>3.5350639391207386</v>
      </c>
      <c r="W191" s="87">
        <f>T_iv_strat2!BF31</f>
        <v>30.803470605918399</v>
      </c>
      <c r="X191" s="88">
        <f>W191-T_iv_strat2!BG31</f>
        <v>4.383763508217946</v>
      </c>
      <c r="Y191" s="88">
        <f>T_iv_strat2!BH31-W191</f>
        <v>4.7595881404902585</v>
      </c>
      <c r="Z191" s="87">
        <f>T_iv_strat3!BF31</f>
        <v>4.4385457644279009</v>
      </c>
      <c r="AA191" s="88">
        <f>Z191-T_iv_strat3!BG31</f>
        <v>1.794510370665019</v>
      </c>
      <c r="AB191" s="88">
        <f>T_iv_strat3!BH31-Z191</f>
        <v>2.9203857161440903</v>
      </c>
    </row>
    <row r="192" spans="1:28" s="89" customFormat="1" x14ac:dyDescent="0.25">
      <c r="A192" s="77"/>
      <c r="H192" s="77"/>
      <c r="I192" s="86"/>
      <c r="J192" s="106"/>
      <c r="K192" s="88"/>
      <c r="L192" s="88"/>
      <c r="M192" s="87"/>
      <c r="N192" s="88"/>
      <c r="O192" s="88"/>
      <c r="P192" s="87"/>
      <c r="Q192" s="88"/>
      <c r="R192" s="88"/>
      <c r="S192" s="87"/>
      <c r="T192" s="88"/>
      <c r="U192" s="88"/>
      <c r="V192" s="87"/>
      <c r="W192" s="88"/>
      <c r="X192" s="88"/>
      <c r="Y192" s="87"/>
      <c r="Z192" s="88"/>
      <c r="AA192" s="88"/>
    </row>
    <row r="193" spans="1:98" s="89" customFormat="1" x14ac:dyDescent="0.25">
      <c r="A193" s="77"/>
      <c r="H193" s="77"/>
      <c r="I193" s="86"/>
      <c r="J193" s="106"/>
      <c r="K193" s="88"/>
      <c r="L193" s="88"/>
      <c r="M193" s="87"/>
      <c r="N193" s="88"/>
      <c r="O193" s="88"/>
      <c r="P193" s="87"/>
      <c r="Q193" s="88"/>
      <c r="R193" s="88"/>
      <c r="S193" s="87"/>
      <c r="T193" s="88"/>
      <c r="U193" s="88"/>
      <c r="V193" s="87"/>
      <c r="W193" s="88"/>
      <c r="X193" s="88"/>
      <c r="Y193" s="87"/>
      <c r="Z193" s="88"/>
      <c r="AA193" s="88"/>
    </row>
    <row r="194" spans="1:98" s="88" customFormat="1" x14ac:dyDescent="0.25">
      <c r="A194" s="77"/>
      <c r="B194" s="89"/>
      <c r="C194" s="89"/>
      <c r="D194" s="89"/>
      <c r="E194" s="89"/>
      <c r="F194" s="89"/>
      <c r="G194" s="89"/>
      <c r="H194" s="77"/>
      <c r="I194" s="86"/>
      <c r="J194" s="102"/>
      <c r="K194" s="30"/>
      <c r="L194" s="30"/>
      <c r="M194" s="30"/>
      <c r="N194" s="30"/>
      <c r="O194" s="30"/>
      <c r="P194" s="30"/>
      <c r="Q194" s="30"/>
      <c r="R194" s="30"/>
      <c r="T194" s="87"/>
      <c r="W194" s="87"/>
      <c r="Z194" s="87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  <c r="BO194" s="89"/>
      <c r="BP194" s="89"/>
      <c r="BQ194" s="89"/>
      <c r="BR194" s="89"/>
      <c r="BS194" s="89"/>
      <c r="BT194" s="89"/>
      <c r="BU194" s="89"/>
      <c r="BV194" s="89"/>
      <c r="BW194" s="89"/>
      <c r="BX194" s="89"/>
      <c r="BY194" s="89"/>
      <c r="BZ194" s="89"/>
      <c r="CA194" s="89"/>
      <c r="CB194" s="89"/>
      <c r="CC194" s="89"/>
      <c r="CD194" s="89"/>
      <c r="CE194" s="89"/>
      <c r="CF194" s="89"/>
      <c r="CG194" s="89"/>
      <c r="CH194" s="89"/>
      <c r="CI194" s="89"/>
      <c r="CJ194" s="89"/>
      <c r="CK194" s="89"/>
      <c r="CL194" s="89"/>
      <c r="CM194" s="89"/>
      <c r="CN194" s="89"/>
      <c r="CO194" s="89"/>
      <c r="CP194" s="89"/>
      <c r="CQ194" s="89"/>
      <c r="CR194" s="89"/>
      <c r="CS194" s="89"/>
      <c r="CT194" s="89"/>
    </row>
    <row r="195" spans="1:98" s="88" customFormat="1" x14ac:dyDescent="0.25">
      <c r="A195" s="77"/>
      <c r="B195" s="89"/>
      <c r="C195" s="89"/>
      <c r="D195" s="89"/>
      <c r="E195" s="89"/>
      <c r="F195" s="89"/>
      <c r="G195" s="89"/>
      <c r="H195" s="77"/>
      <c r="I195" s="86"/>
      <c r="J195" s="102"/>
      <c r="K195" s="30"/>
      <c r="L195" s="30"/>
      <c r="M195" s="30"/>
      <c r="N195" s="30"/>
      <c r="O195" s="30"/>
      <c r="P195" s="30"/>
      <c r="Q195" s="30"/>
      <c r="R195" s="30"/>
      <c r="T195" s="87"/>
      <c r="W195" s="87"/>
      <c r="Z195" s="87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  <c r="BO195" s="89"/>
      <c r="BP195" s="89"/>
      <c r="BQ195" s="89"/>
      <c r="BR195" s="89"/>
      <c r="BS195" s="89"/>
      <c r="BT195" s="89"/>
      <c r="BU195" s="89"/>
      <c r="BV195" s="89"/>
      <c r="BW195" s="89"/>
      <c r="BX195" s="89"/>
      <c r="BY195" s="89"/>
      <c r="BZ195" s="89"/>
      <c r="CA195" s="89"/>
      <c r="CB195" s="89"/>
      <c r="CC195" s="89"/>
      <c r="CD195" s="89"/>
      <c r="CE195" s="89"/>
      <c r="CF195" s="89"/>
      <c r="CG195" s="89"/>
      <c r="CH195" s="89"/>
      <c r="CI195" s="89"/>
      <c r="CJ195" s="89"/>
      <c r="CK195" s="89"/>
      <c r="CL195" s="89"/>
      <c r="CM195" s="89"/>
      <c r="CN195" s="89"/>
      <c r="CO195" s="89"/>
      <c r="CP195" s="89"/>
      <c r="CQ195" s="89"/>
      <c r="CR195" s="89"/>
      <c r="CS195" s="89"/>
      <c r="CT195" s="89"/>
    </row>
    <row r="196" spans="1:98" s="88" customFormat="1" x14ac:dyDescent="0.25">
      <c r="A196" s="77"/>
      <c r="B196" s="89"/>
      <c r="C196" s="89"/>
      <c r="D196" s="89"/>
      <c r="E196" s="89"/>
      <c r="F196" s="89"/>
      <c r="G196" s="89"/>
      <c r="H196" s="77"/>
      <c r="I196" s="86"/>
      <c r="J196" s="102"/>
      <c r="K196" s="30"/>
      <c r="L196" s="30"/>
      <c r="M196" s="30"/>
      <c r="N196" s="30"/>
      <c r="O196" s="30"/>
      <c r="P196" s="30"/>
      <c r="Q196" s="30"/>
      <c r="R196" s="30"/>
      <c r="T196" s="87"/>
      <c r="W196" s="87"/>
      <c r="Z196" s="87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  <c r="BO196" s="89"/>
      <c r="BP196" s="89"/>
      <c r="BQ196" s="89"/>
      <c r="BR196" s="89"/>
      <c r="BS196" s="89"/>
      <c r="BT196" s="89"/>
      <c r="BU196" s="89"/>
      <c r="BV196" s="89"/>
      <c r="BW196" s="89"/>
      <c r="BX196" s="89"/>
      <c r="BY196" s="89"/>
      <c r="BZ196" s="89"/>
      <c r="CA196" s="89"/>
      <c r="CB196" s="89"/>
      <c r="CC196" s="89"/>
      <c r="CD196" s="89"/>
      <c r="CE196" s="89"/>
      <c r="CF196" s="89"/>
      <c r="CG196" s="89"/>
      <c r="CH196" s="89"/>
      <c r="CI196" s="89"/>
      <c r="CJ196" s="89"/>
      <c r="CK196" s="89"/>
      <c r="CL196" s="89"/>
      <c r="CM196" s="89"/>
      <c r="CN196" s="89"/>
      <c r="CO196" s="89"/>
      <c r="CP196" s="89"/>
      <c r="CQ196" s="89"/>
      <c r="CR196" s="89"/>
      <c r="CS196" s="89"/>
      <c r="CT196" s="89"/>
    </row>
  </sheetData>
  <mergeCells count="25">
    <mergeCell ref="B177:G177"/>
    <mergeCell ref="B116:G116"/>
    <mergeCell ref="B134:G134"/>
    <mergeCell ref="B176:G176"/>
    <mergeCell ref="B160:G160"/>
    <mergeCell ref="B161:G175"/>
    <mergeCell ref="B77:G77"/>
    <mergeCell ref="B98:G98"/>
    <mergeCell ref="B95:G95"/>
    <mergeCell ref="B153:G153"/>
    <mergeCell ref="B78:G93"/>
    <mergeCell ref="B100:G115"/>
    <mergeCell ref="B118:G133"/>
    <mergeCell ref="B136:G151"/>
    <mergeCell ref="B152:G152"/>
    <mergeCell ref="B94:G94"/>
    <mergeCell ref="B55:G55"/>
    <mergeCell ref="B57:G57"/>
    <mergeCell ref="B56:G56"/>
    <mergeCell ref="B32:G32"/>
    <mergeCell ref="B14:G14"/>
    <mergeCell ref="B15:G30"/>
    <mergeCell ref="B31:G31"/>
    <mergeCell ref="B39:G39"/>
    <mergeCell ref="B40:G54"/>
  </mergeCells>
  <phoneticPr fontId="7" type="noConversion"/>
  <conditionalFormatting sqref="J1:Q14 J160:M190 J192:P193 J194:Q1048576">
    <cfRule type="cellIs" dxfId="23" priority="13" operator="equal">
      <formula>-100</formula>
    </cfRule>
  </conditionalFormatting>
  <conditionalFormatting sqref="J32:Q36 J37 J38:Q38 J71:Q74 J76:Q76 J77:P77 K78:P81 J78:J87 K82:Q88 J89:Q89 J90 L90:Q90 J91:Q99 K143:Q147 T156:Z159 J157:Q159">
    <cfRule type="cellIs" dxfId="22" priority="17" operator="equal">
      <formula>-100</formula>
    </cfRule>
  </conditionalFormatting>
  <conditionalFormatting sqref="J15:R31">
    <cfRule type="cellIs" dxfId="21" priority="9" operator="equal">
      <formula>-100</formula>
    </cfRule>
  </conditionalFormatting>
  <conditionalFormatting sqref="J39:AB40 J41:M69">
    <cfRule type="cellIs" dxfId="20" priority="3" operator="equal">
      <formula>-100</formula>
    </cfRule>
  </conditionalFormatting>
  <conditionalFormatting sqref="R41:AB41 N41:Q70 S71:AB72">
    <cfRule type="cellIs" dxfId="19" priority="4" operator="equal">
      <formula>-100</formula>
    </cfRule>
  </conditionalFormatting>
  <conditionalFormatting sqref="T36:Z36">
    <cfRule type="cellIs" dxfId="18" priority="5" operator="equal">
      <formula>-100</formula>
    </cfRule>
  </conditionalFormatting>
  <conditionalFormatting sqref="T38:Z38 J100:M134 N100:R142 K135:M142 J135:J146 J148:Q153 R160:AB162 N160:Q191 R192:AA193">
    <cfRule type="cellIs" dxfId="17" priority="14" operator="equal">
      <formula>-100</formula>
    </cfRule>
  </conditionalFormatting>
  <conditionalFormatting sqref="T42:Z70 T73:Z73">
    <cfRule type="cellIs" dxfId="16" priority="2" operator="equal">
      <formula>-100</formula>
    </cfRule>
  </conditionalFormatting>
  <conditionalFormatting sqref="T163:Z191 T194:Z196">
    <cfRule type="cellIs" dxfId="15" priority="12" operator="equal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97E-A097-49B0-B6F0-3D6B4013659B}">
  <sheetPr>
    <tabColor rgb="FFFFFF00"/>
  </sheetPr>
  <dimension ref="A1:AH68"/>
  <sheetViews>
    <sheetView showGridLines="0" topLeftCell="A43" zoomScale="128" workbookViewId="0">
      <selection activeCell="A5" sqref="A5:I5"/>
    </sheetView>
  </sheetViews>
  <sheetFormatPr defaultColWidth="9.140625" defaultRowHeight="15" x14ac:dyDescent="0.25"/>
  <cols>
    <col min="1" max="1" width="59.140625" style="2" bestFit="1" customWidth="1"/>
    <col min="2" max="3" width="16.42578125" style="13" customWidth="1"/>
    <col min="4" max="5" width="16.42578125" style="2" customWidth="1"/>
    <col min="6" max="6" width="16.42578125" style="13" customWidth="1"/>
    <col min="7" max="7" width="16.42578125" style="2" customWidth="1"/>
    <col min="8" max="8" width="16.42578125" style="13" customWidth="1"/>
    <col min="9" max="9" width="16.42578125" style="2" customWidth="1"/>
    <col min="11" max="16384" width="9.140625" style="2"/>
  </cols>
  <sheetData>
    <row r="1" spans="1:3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0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0</v>
      </c>
      <c r="H1" s="13">
        <f t="shared" si="0"/>
        <v>0</v>
      </c>
      <c r="I1" s="2">
        <f t="shared" si="0"/>
        <v>1</v>
      </c>
      <c r="K1" s="2" t="str">
        <f t="shared" ref="K1:Y1" si="1">IFERROR(IF((RIGHT(K7,LEN(K7)-2)*1)&gt;50,0,1), "")</f>
        <v/>
      </c>
      <c r="L1" s="2" t="str">
        <f t="shared" si="1"/>
        <v/>
      </c>
      <c r="M1" s="2" t="str">
        <f t="shared" si="1"/>
        <v/>
      </c>
      <c r="N1" s="2" t="str">
        <f t="shared" si="1"/>
        <v/>
      </c>
      <c r="O1" s="2" t="str">
        <f t="shared" si="1"/>
        <v/>
      </c>
      <c r="P1" s="2" t="str">
        <f t="shared" si="1"/>
        <v/>
      </c>
      <c r="Q1" s="2" t="str">
        <f t="shared" si="1"/>
        <v/>
      </c>
      <c r="R1" s="2" t="str">
        <f t="shared" si="1"/>
        <v/>
      </c>
      <c r="S1" s="2" t="str">
        <f t="shared" si="1"/>
        <v/>
      </c>
      <c r="T1" s="2" t="str">
        <f t="shared" si="1"/>
        <v/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 t="str">
        <f t="shared" si="1"/>
        <v/>
      </c>
      <c r="Y1" s="2" t="str">
        <f t="shared" si="1"/>
        <v/>
      </c>
      <c r="Z1" s="2" t="str">
        <f t="shared" ref="Z1:AH1" si="2">IFERROR(IF((RIGHT(Z7,LEN(Z7)-2)*1)&gt;50,1,0), "")</f>
        <v/>
      </c>
      <c r="AA1" s="2" t="str">
        <f t="shared" si="2"/>
        <v/>
      </c>
      <c r="AB1" s="2" t="str">
        <f t="shared" si="2"/>
        <v/>
      </c>
      <c r="AC1" s="2" t="str">
        <f t="shared" si="2"/>
        <v/>
      </c>
      <c r="AD1" s="2" t="str">
        <f t="shared" si="2"/>
        <v/>
      </c>
      <c r="AE1" s="2" t="str">
        <f t="shared" si="2"/>
        <v/>
      </c>
      <c r="AF1" s="2" t="str">
        <f t="shared" si="2"/>
        <v/>
      </c>
      <c r="AG1" s="2" t="str">
        <f t="shared" si="2"/>
        <v/>
      </c>
      <c r="AH1" s="2" t="str">
        <f t="shared" si="2"/>
        <v/>
      </c>
    </row>
    <row r="3" spans="1:34" ht="11.25" x14ac:dyDescent="0.2">
      <c r="A3" s="2" t="str">
        <f>T_i!A1</f>
        <v>T_i</v>
      </c>
      <c r="H3" s="2"/>
      <c r="J3" s="2"/>
    </row>
    <row r="4" spans="1:34" ht="12" thickBot="1" x14ac:dyDescent="0.25">
      <c r="H4" s="2"/>
      <c r="J4" s="2"/>
    </row>
    <row r="5" spans="1:34" s="131" customFormat="1" ht="12.75" x14ac:dyDescent="0.2">
      <c r="A5" s="183" t="str">
        <f>'[1]Quantitative Indicators '!$B$8</f>
        <v>Availability of antimalarial types in all antimalarial-stocking outlets</v>
      </c>
      <c r="B5" s="183"/>
      <c r="C5" s="183"/>
      <c r="D5" s="183"/>
      <c r="E5" s="183"/>
      <c r="F5" s="183"/>
      <c r="G5" s="183"/>
      <c r="H5" s="183"/>
      <c r="I5" s="183"/>
    </row>
    <row r="6" spans="1:34" ht="23.25" x14ac:dyDescent="0.25">
      <c r="A6" s="187" t="str">
        <f>'[1]Quantitative Indicators '!$C$8</f>
        <v>Proportion of antimalarial-stocking outlets with antimalarial medicine in stock on the day of the visit, among all outlets surveyed with one or more antimalarials in stock</v>
      </c>
      <c r="B6" s="115" t="str">
        <f>IF(T_i!B2="","",T_i!B2)</f>
        <v>Private Not For-Profit Facility</v>
      </c>
      <c r="C6" s="115" t="str">
        <f>IF(T_i!F2="","",T_i!F2)</f>
        <v>Private For-Profit Facility</v>
      </c>
      <c r="D6" s="115" t="str">
        <f>IF(T_i!J2="","",T_i!J2)</f>
        <v>Pharmacy</v>
      </c>
      <c r="E6" s="115" t="str">
        <f>IF(T_i!N2="","",T_i!N2)</f>
        <v>Laboratory</v>
      </c>
      <c r="F6" s="115" t="str">
        <f>IF(T_i!R2="","",T_i!R2)</f>
        <v>Drug store</v>
      </c>
      <c r="G6" s="115" t="str">
        <f>IF(T_i!V2="","",T_i!V2)</f>
        <v>Informal TOTAL</v>
      </c>
      <c r="H6" s="115" t="str">
        <f>IF(T_i!Z2="","",T_i!Z2)</f>
        <v>Retail TOTAL</v>
      </c>
      <c r="I6" s="115" t="str">
        <f>IF(T_i!AD2="","",T_i!AD2)</f>
        <v>Wholesale</v>
      </c>
    </row>
    <row r="7" spans="1:34" x14ac:dyDescent="0.25">
      <c r="A7" s="188"/>
      <c r="B7" s="116" t="str">
        <f>CONCATENATE("N=",T_i!E4)</f>
        <v>N=20</v>
      </c>
      <c r="C7" s="116" t="str">
        <f>CONCATENATE("N=",T_i!I4)</f>
        <v>N=139</v>
      </c>
      <c r="D7" s="116" t="str">
        <f>CONCATENATE("N=",T_i!M4)</f>
        <v>N=464</v>
      </c>
      <c r="E7" s="116" t="str">
        <f>CONCATENATE("N=",T_i!Q4)</f>
        <v>N=3</v>
      </c>
      <c r="F7" s="116" t="str">
        <f>CONCATENATE("N=",T_i!U4)</f>
        <v>N=2943</v>
      </c>
      <c r="G7" s="116" t="str">
        <f>CONCATENATE("N=",T_i!Y4)</f>
        <v>N=93</v>
      </c>
      <c r="H7" s="116" t="str">
        <f>CONCATENATE("N=",T_i!AC4)</f>
        <v>N=3662</v>
      </c>
      <c r="I7" s="116" t="str">
        <f>CONCATENATE("N=",T_i!AG4)</f>
        <v>N=50</v>
      </c>
    </row>
    <row r="8" spans="1:34" x14ac:dyDescent="0.25">
      <c r="A8" s="188"/>
      <c r="B8" s="117" t="str">
        <f t="shared" ref="B8:I8" si="3">"%"</f>
        <v>%</v>
      </c>
      <c r="C8" s="117" t="str">
        <f t="shared" si="3"/>
        <v>%</v>
      </c>
      <c r="D8" s="117" t="str">
        <f t="shared" si="3"/>
        <v>%</v>
      </c>
      <c r="E8" s="117" t="str">
        <f t="shared" si="3"/>
        <v>%</v>
      </c>
      <c r="F8" s="117" t="str">
        <f t="shared" si="3"/>
        <v>%</v>
      </c>
      <c r="G8" s="117" t="str">
        <f t="shared" si="3"/>
        <v>%</v>
      </c>
      <c r="H8" s="117" t="str">
        <f t="shared" si="3"/>
        <v>%</v>
      </c>
      <c r="I8" s="117" t="str">
        <f t="shared" si="3"/>
        <v>%</v>
      </c>
    </row>
    <row r="9" spans="1:34" x14ac:dyDescent="0.25">
      <c r="A9" s="189"/>
      <c r="B9" s="118" t="str">
        <f t="shared" ref="B9:I9" si="4">"[95% CI]"</f>
        <v>[95% CI]</v>
      </c>
      <c r="C9" s="118" t="str">
        <f t="shared" si="4"/>
        <v>[95% CI]</v>
      </c>
      <c r="D9" s="118" t="str">
        <f t="shared" si="4"/>
        <v>[95% CI]</v>
      </c>
      <c r="E9" s="118" t="str">
        <f t="shared" si="4"/>
        <v>[95% CI]</v>
      </c>
      <c r="F9" s="118" t="str">
        <f t="shared" si="4"/>
        <v>[95% CI]</v>
      </c>
      <c r="G9" s="118" t="str">
        <f t="shared" si="4"/>
        <v>[95% CI]</v>
      </c>
      <c r="H9" s="118" t="str">
        <f t="shared" si="4"/>
        <v>[95% CI]</v>
      </c>
      <c r="I9" s="118" t="str">
        <f t="shared" si="4"/>
        <v>[95% CI]</v>
      </c>
    </row>
    <row r="10" spans="1:34" x14ac:dyDescent="0.25">
      <c r="A10" s="3" t="s">
        <v>44</v>
      </c>
      <c r="B10" s="4">
        <f>ROUND(T_i!B4,1)</f>
        <v>100</v>
      </c>
      <c r="C10" s="4">
        <f>ROUND(T_i!F4,1)</f>
        <v>100</v>
      </c>
      <c r="D10" s="4">
        <f>ROUND(T_i!J4,1)</f>
        <v>100</v>
      </c>
      <c r="E10" s="4">
        <f>ROUND(T_i!N4,1)</f>
        <v>100</v>
      </c>
      <c r="F10" s="4">
        <f>ROUND(T_i!R4,1)</f>
        <v>100</v>
      </c>
      <c r="G10" s="4">
        <f>ROUND(T_i!V4,1)</f>
        <v>100</v>
      </c>
      <c r="H10" s="4">
        <f>ROUND(T_i!Z4,1)</f>
        <v>100</v>
      </c>
      <c r="I10" s="4">
        <f>ROUND(T_i!AD4,1)</f>
        <v>100</v>
      </c>
    </row>
    <row r="11" spans="1:34" x14ac:dyDescent="0.25">
      <c r="B11" s="18" t="str">
        <f>IF(T_i!C4=".","-",(CONCATENATE("[",ROUND(T_i!C4,1),"; ",ROUND(T_i!D4,1),"]")))</f>
        <v>[100; 100]</v>
      </c>
      <c r="C11" s="18" t="str">
        <f>IF(T_i!G4=".","-",(CONCATENATE("[",ROUND(T_i!G4,1),"; ",ROUND(T_i!H4,1),"]")))</f>
        <v>[100; 100]</v>
      </c>
      <c r="D11" s="18" t="str">
        <f>IF(T_i!K4=".","-",(IF(T_i!K4="","-",(CONCATENATE("[",ROUND(T_i!K4,1),"; ",ROUND(T_i!L4,1),"]")))))</f>
        <v>[100; 100]</v>
      </c>
      <c r="E11" s="18" t="str">
        <f>IF(T_i!O4=".","-",(CONCATENATE("[",ROUND(T_i!O4,1),"; ",ROUND(T_i!P4,1),"]")))</f>
        <v>[100; 100]</v>
      </c>
      <c r="F11" s="18" t="str">
        <f>IF(T_i!S4=".","-",(CONCATENATE("[",ROUND(T_i!S4,1),"; ",ROUND(T_i!T4,1),"]")))</f>
        <v>[100; 100]</v>
      </c>
      <c r="G11" s="18" t="str">
        <f>IF(T_i!W4=".","-",(CONCATENATE("[",ROUND(T_i!W4,1),"; ",ROUND(T_i!X4,1),"]")))</f>
        <v>[100; 100]</v>
      </c>
      <c r="H11" s="18" t="str">
        <f>IF(T_i!AA4=".","-",(CONCATENATE("[",ROUND(T_i!AA4,1),"; ",ROUND(T_i!AB4,1),"]")))</f>
        <v>[100; 100]</v>
      </c>
      <c r="I11" s="18" t="str">
        <f>IF(T_i!AE4=".","-",(CONCATENATE("[",ROUND(T_i!AE4,1),"; ",ROUND(T_i!AF4,1),"]")))</f>
        <v>[100; 100]</v>
      </c>
    </row>
    <row r="12" spans="1:34" x14ac:dyDescent="0.25">
      <c r="A12" s="3" t="s">
        <v>45</v>
      </c>
      <c r="B12" s="4">
        <f>ROUND(T_i!B5,1)</f>
        <v>78.2</v>
      </c>
      <c r="C12" s="4">
        <f>ROUND(T_i!F5,1)</f>
        <v>77</v>
      </c>
      <c r="D12" s="4">
        <f>ROUND(T_i!J5,1)</f>
        <v>97.9</v>
      </c>
      <c r="E12" s="4">
        <f>ROUND(T_i!N5,1)</f>
        <v>100</v>
      </c>
      <c r="F12" s="4">
        <f>ROUND(T_i!R5,1)</f>
        <v>90.4</v>
      </c>
      <c r="G12" s="4">
        <f>ROUND(T_i!V5,1)</f>
        <v>85.7</v>
      </c>
      <c r="H12" s="4">
        <f>ROUND(T_i!Z5,1)</f>
        <v>90.9</v>
      </c>
      <c r="I12" s="4">
        <f>ROUND(T_i!AD5,1)</f>
        <v>100</v>
      </c>
    </row>
    <row r="13" spans="1:34" x14ac:dyDescent="0.25">
      <c r="B13" s="18" t="str">
        <f>IF(T_i!C5=".","-",(CONCATENATE("[",ROUND(T_i!C5,1),"; ",ROUND(T_i!D5,1),"]")))</f>
        <v>[59.4; 89.8]</v>
      </c>
      <c r="C13" s="18" t="str">
        <f>IF(T_i!G5=".","-",(CONCATENATE("[",ROUND(T_i!G5,1),"; ",ROUND(T_i!H5,1),"]")))</f>
        <v>[64; 86.2]</v>
      </c>
      <c r="D13" s="18" t="str">
        <f>IF(T_i!K5=".","-",(CONCATENATE("[",ROUND(T_i!K5,1),"; ",ROUND(T_i!L5,1),"]")))</f>
        <v>[94.1; 99.3]</v>
      </c>
      <c r="E13" s="18" t="str">
        <f>IF(T_i!O5=".","-",(CONCATENATE("[",ROUND(T_i!O5,1),"; ",ROUND(T_i!P5,1),"]")))</f>
        <v>[100; 100]</v>
      </c>
      <c r="F13" s="18" t="str">
        <f>IF(T_i!S5=".","-",(CONCATENATE("[",ROUND(T_i!S5,1),"; ",ROUND(T_i!T5,1),"]")))</f>
        <v>[87.8; 92.5]</v>
      </c>
      <c r="G13" s="18" t="str">
        <f>IF(T_i!W5=".","-",(CONCATENATE("[",ROUND(T_i!W5,1),"; ",ROUND(T_i!X5,1),"]")))</f>
        <v>[72.3; 93.2]</v>
      </c>
      <c r="H13" s="18" t="str">
        <f>IF(T_i!AA5=".","-",(CONCATENATE("[",ROUND(T_i!AA5,1),"; ",ROUND(T_i!AB5,1),"]")))</f>
        <v>[88.9; 92.6]</v>
      </c>
      <c r="I13" s="18" t="str">
        <f>IF(T_i!AE5=".","-",(CONCATENATE("[",ROUND(T_i!AE5,1),"; ",ROUND(T_i!AF5,1),"]")))</f>
        <v>[100; 100]</v>
      </c>
    </row>
    <row r="14" spans="1:34" x14ac:dyDescent="0.25">
      <c r="A14" s="5" t="s">
        <v>46</v>
      </c>
      <c r="B14" s="4">
        <f>ROUND(T_i!B6,1)</f>
        <v>78.2</v>
      </c>
      <c r="C14" s="4">
        <f>ROUND(T_i!F6,1)</f>
        <v>72.900000000000006</v>
      </c>
      <c r="D14" s="4">
        <f>ROUND(T_i!J6,1)</f>
        <v>92.7</v>
      </c>
      <c r="E14" s="4">
        <f>ROUND(T_i!N6,1)</f>
        <v>100</v>
      </c>
      <c r="F14" s="4">
        <f>ROUND(T_i!R6,1)</f>
        <v>89.3</v>
      </c>
      <c r="G14" s="4">
        <f>ROUND(T_i!V6,1)</f>
        <v>84.3</v>
      </c>
      <c r="H14" s="4">
        <f>ROUND(T_i!Z6,1)</f>
        <v>89.1</v>
      </c>
      <c r="I14" s="4">
        <f>ROUND(T_i!AD6,1)</f>
        <v>100</v>
      </c>
    </row>
    <row r="15" spans="1:34" x14ac:dyDescent="0.25">
      <c r="B15" s="18" t="str">
        <f>IF(T_i!C6=".","-",(CONCATENATE("[",ROUND(T_i!C6,1),"; ",ROUND(T_i!D6,1),"]")))</f>
        <v>[59.4; 89.8]</v>
      </c>
      <c r="C15" s="18" t="str">
        <f>IF(T_i!G6=".","-",(CONCATENATE("[",ROUND(T_i!G6,1),"; ",ROUND(T_i!H6,1),"]")))</f>
        <v>[59.1; 83.3]</v>
      </c>
      <c r="D15" s="18" t="str">
        <f>IF(T_i!K6=".","-",(CONCATENATE("[",ROUND(T_i!K6,1),"; ",ROUND(T_i!L6,1),"]")))</f>
        <v>[88.7; 95.3]</v>
      </c>
      <c r="E15" s="18" t="str">
        <f>IF(T_i!O6=".","-",(CONCATENATE("[",ROUND(T_i!O6,1),"; ",ROUND(T_i!P6,1),"]")))</f>
        <v>[100; 100]</v>
      </c>
      <c r="F15" s="18" t="str">
        <f>IF(T_i!S6=".","-",(CONCATENATE("[",ROUND(T_i!S6,1),"; ",ROUND(T_i!T6,1),"]")))</f>
        <v>[86.7; 91.5]</v>
      </c>
      <c r="G15" s="18" t="str">
        <f>IF(T_i!W6=".","-",(CONCATENATE("[",ROUND(T_i!W6,1),"; ",ROUND(T_i!X6,1),"]")))</f>
        <v>[72.8; 91.5]</v>
      </c>
      <c r="H15" s="18" t="str">
        <f>IF(T_i!AA6=".","-",(CONCATENATE("[",ROUND(T_i!AA6,1),"; ",ROUND(T_i!AB6,1),"]")))</f>
        <v>[86.9; 90.9]</v>
      </c>
      <c r="I15" s="18" t="str">
        <f>IF(T_i!AE6=".","-",(CONCATENATE("[",ROUND(T_i!AE6,1),"; ",ROUND(T_i!AF6,1),"]")))</f>
        <v>[100; 100]</v>
      </c>
    </row>
    <row r="16" spans="1:34" x14ac:dyDescent="0.25">
      <c r="A16" s="5" t="s">
        <v>47</v>
      </c>
      <c r="B16" s="4">
        <f>ROUND(T_i!B7,1)</f>
        <v>2.8</v>
      </c>
      <c r="C16" s="4">
        <f>ROUND(T_i!F7,1)</f>
        <v>7</v>
      </c>
      <c r="D16" s="4">
        <f>ROUND(T_i!J7,1)</f>
        <v>22.2</v>
      </c>
      <c r="E16" s="4">
        <f>ROUND(T_i!N7,1)</f>
        <v>0</v>
      </c>
      <c r="F16" s="4">
        <f>ROUND(T_i!R7,1)</f>
        <v>4.4000000000000004</v>
      </c>
      <c r="G16" s="4">
        <f>ROUND(T_i!V7,1)</f>
        <v>1.1000000000000001</v>
      </c>
      <c r="H16" s="4">
        <f>ROUND(T_i!Z7,1)</f>
        <v>7.2</v>
      </c>
      <c r="I16" s="4">
        <f>ROUND(T_i!AD7,1)</f>
        <v>4.8</v>
      </c>
    </row>
    <row r="17" spans="1:9" x14ac:dyDescent="0.25">
      <c r="B17" s="18" t="str">
        <f>IF(T_i!C7=".","-",(CONCATENATE("[",ROUND(T_i!C7,1),"; ",ROUND(T_i!D7,1),"]")))</f>
        <v>[0.7; 10.1]</v>
      </c>
      <c r="C17" s="18" t="str">
        <f>IF(T_i!G7=".","-",(CONCATENATE("[",ROUND(T_i!G7,1),"; ",ROUND(T_i!H7,1),"]")))</f>
        <v>[3.4; 13.7]</v>
      </c>
      <c r="D17" s="18" t="str">
        <f>IF(T_i!K7=".","-",(CONCATENATE("[",ROUND(T_i!K7,1),"; ",ROUND(T_i!L7,1),"]")))</f>
        <v>[17.5; 27.6]</v>
      </c>
      <c r="E17" s="18" t="str">
        <f>IF(T_i!O7=".","-",(CONCATENATE("[",ROUND(T_i!O7,1),"; ",ROUND(T_i!P7,1),"]")))</f>
        <v>-</v>
      </c>
      <c r="F17" s="18" t="str">
        <f>IF(T_i!S7=".","-",(CONCATENATE("[",ROUND(T_i!S7,1),"; ",ROUND(T_i!T7,1),"]")))</f>
        <v>[3.3; 5.7]</v>
      </c>
      <c r="G17" s="18" t="str">
        <f>IF(T_i!W7=".","-",(CONCATENATE("[",ROUND(T_i!W7,1),"; ",ROUND(T_i!X7,1),"]")))</f>
        <v>[0.3; 4.1]</v>
      </c>
      <c r="H17" s="18" t="str">
        <f>IF(T_i!AA7=".","-",(CONCATENATE("[",ROUND(T_i!AA7,1),"; ",ROUND(T_i!AB7,1),"]")))</f>
        <v>[5.8; 8.9]</v>
      </c>
      <c r="I17" s="18" t="str">
        <f>IF(T_i!AE7=".","-",(CONCATENATE("[",ROUND(T_i!AE7,1),"; ",ROUND(T_i!AF7,1),"]")))</f>
        <v>[2.3; 9.8]</v>
      </c>
    </row>
    <row r="18" spans="1:9" x14ac:dyDescent="0.25">
      <c r="A18" s="5" t="s">
        <v>48</v>
      </c>
      <c r="B18" s="4">
        <f>ROUND(T_i!B8,1)</f>
        <v>2.4</v>
      </c>
      <c r="C18" s="4">
        <f>ROUND(T_i!F8,1)</f>
        <v>0.1</v>
      </c>
      <c r="D18" s="4">
        <f>ROUND(T_i!J8,1)</f>
        <v>12.1</v>
      </c>
      <c r="E18" s="4">
        <f>ROUND(T_i!N8,1)</f>
        <v>0</v>
      </c>
      <c r="F18" s="4">
        <f>ROUND(T_i!R8,1)</f>
        <v>1.5</v>
      </c>
      <c r="G18" s="4">
        <f>ROUND(T_i!V8,1)</f>
        <v>1.5</v>
      </c>
      <c r="H18" s="4">
        <f>ROUND(T_i!Z8,1)</f>
        <v>3.2</v>
      </c>
      <c r="I18" s="4">
        <f>ROUND(T_i!AD8,1)</f>
        <v>0</v>
      </c>
    </row>
    <row r="19" spans="1:9" x14ac:dyDescent="0.25">
      <c r="B19" s="18" t="str">
        <f>IF(T_i!C8=".","-",(CONCATENATE("[",ROUND(T_i!C8,1),"; ",ROUND(T_i!D8,1),"]")))</f>
        <v>[0.5; 10.4]</v>
      </c>
      <c r="C19" s="18" t="str">
        <f>IF(T_i!G8=".","-",(CONCATENATE("[",ROUND(T_i!G8,1),"; ",ROUND(T_i!H8,1),"]")))</f>
        <v>[0; 0.6]</v>
      </c>
      <c r="D19" s="18" t="str">
        <f>IF(T_i!K8=".","-",(CONCATENATE("[",ROUND(T_i!K8,1),"; ",ROUND(T_i!L8,1),"]")))</f>
        <v>[9.3; 15.6]</v>
      </c>
      <c r="E19" s="18" t="str">
        <f>IF(T_i!O8=".","-",(CONCATENATE("[",ROUND(T_i!O8,1),"; ",ROUND(T_i!P8,1),"]")))</f>
        <v>-</v>
      </c>
      <c r="F19" s="18" t="str">
        <f>IF(T_i!S8=".","-",(CONCATENATE("[",ROUND(T_i!S8,1),"; ",ROUND(T_i!T8,1),"]")))</f>
        <v>[0.6; 3.6]</v>
      </c>
      <c r="G19" s="18" t="str">
        <f>IF(T_i!W8=".","-",(CONCATENATE("[",ROUND(T_i!W8,1),"; ",ROUND(T_i!X8,1),"]")))</f>
        <v>[0.3; 7.6]</v>
      </c>
      <c r="H19" s="18" t="str">
        <f>IF(T_i!AA8=".","-",(CONCATENATE("[",ROUND(T_i!AA8,1),"; ",ROUND(T_i!AB8,1),"]")))</f>
        <v>[2.1; 4.9]</v>
      </c>
      <c r="I19" s="18" t="str">
        <f>IF(T_i!AE8=".","-",(CONCATENATE("[",ROUND(T_i!AE8,1),"; ",ROUND(T_i!AF8,1),"]")))</f>
        <v>-</v>
      </c>
    </row>
    <row r="20" spans="1:9" x14ac:dyDescent="0.25">
      <c r="A20" s="5" t="s">
        <v>49</v>
      </c>
      <c r="B20" s="4">
        <f>ROUND(T_i!B9,1)</f>
        <v>2.8</v>
      </c>
      <c r="C20" s="4">
        <f>ROUND(T_i!F9,1)</f>
        <v>6.1</v>
      </c>
      <c r="D20" s="4">
        <f>ROUND(T_i!J9,1)</f>
        <v>43.8</v>
      </c>
      <c r="E20" s="4">
        <f>ROUND(T_i!N9,1)</f>
        <v>0</v>
      </c>
      <c r="F20" s="4">
        <f>ROUND(T_i!R9,1)</f>
        <v>13.7</v>
      </c>
      <c r="G20" s="4">
        <f>ROUND(T_i!V9,1)</f>
        <v>5.4</v>
      </c>
      <c r="H20" s="4">
        <f>ROUND(T_i!Z9,1)</f>
        <v>18</v>
      </c>
      <c r="I20" s="4">
        <f>ROUND(T_i!AD9,1)</f>
        <v>33.200000000000003</v>
      </c>
    </row>
    <row r="21" spans="1:9" x14ac:dyDescent="0.25">
      <c r="B21" s="18" t="str">
        <f>IF(T_i!C9=".","-",(CONCATENATE("[",ROUND(T_i!C9,1),"; ",ROUND(T_i!D9,1),"]")))</f>
        <v>[0.7; 10.1]</v>
      </c>
      <c r="C21" s="18" t="str">
        <f>IF(T_i!G9=".","-",(CONCATENATE("[",ROUND(T_i!G9,1),"; ",ROUND(T_i!H9,1),"]")))</f>
        <v>[3.6; 10]</v>
      </c>
      <c r="D21" s="18" t="str">
        <f>IF(T_i!K9=".","-",(CONCATENATE("[",ROUND(T_i!K9,1),"; ",ROUND(T_i!L9,1),"]")))</f>
        <v>[36.6; 51.3]</v>
      </c>
      <c r="E21" s="18" t="str">
        <f>IF(T_i!O9=".","-",(CONCATENATE("[",ROUND(T_i!O9,1),"; ",ROUND(T_i!P9,1),"]")))</f>
        <v>-</v>
      </c>
      <c r="F21" s="18" t="str">
        <f>IF(T_i!S9=".","-",(CONCATENATE("[",ROUND(T_i!S9,1),"; ",ROUND(T_i!T9,1),"]")))</f>
        <v>[11.9; 15.7]</v>
      </c>
      <c r="G21" s="18" t="str">
        <f>IF(T_i!W9=".","-",(CONCATENATE("[",ROUND(T_i!W9,1),"; ",ROUND(T_i!X9,1),"]")))</f>
        <v>[2; 13.8]</v>
      </c>
      <c r="H21" s="18" t="str">
        <f>IF(T_i!AA9=".","-",(CONCATENATE("[",ROUND(T_i!AA9,1),"; ",ROUND(T_i!AB9,1),"]")))</f>
        <v>[15.7; 20.5]</v>
      </c>
      <c r="I21" s="18" t="str">
        <f>IF(T_i!AE9=".","-",(CONCATENATE("[",ROUND(T_i!AE9,1),"; ",ROUND(T_i!AF9,1),"]")))</f>
        <v>[19.1; 51]</v>
      </c>
    </row>
    <row r="22" spans="1:9" x14ac:dyDescent="0.25">
      <c r="A22" s="5" t="s">
        <v>50</v>
      </c>
      <c r="B22" s="4">
        <f>ROUND(T_i!B10,1)</f>
        <v>0</v>
      </c>
      <c r="C22" s="4">
        <f>ROUND(T_i!F10,1)</f>
        <v>0</v>
      </c>
      <c r="D22" s="4">
        <f>ROUND(T_i!J10,1)</f>
        <v>4.5999999999999996</v>
      </c>
      <c r="E22" s="4">
        <f>ROUND(T_i!N10,1)</f>
        <v>0</v>
      </c>
      <c r="F22" s="4">
        <f>ROUND(T_i!R10,1)</f>
        <v>0.2</v>
      </c>
      <c r="G22" s="4">
        <f>ROUND(T_i!V10,1)</f>
        <v>0</v>
      </c>
      <c r="H22" s="4">
        <f>ROUND(T_i!Z10,1)</f>
        <v>0.9</v>
      </c>
      <c r="I22" s="4">
        <f>ROUND(T_i!AD10,1)</f>
        <v>0</v>
      </c>
    </row>
    <row r="23" spans="1:9" x14ac:dyDescent="0.25">
      <c r="B23" s="18" t="str">
        <f>IF(T_i!C10=".","-",(CONCATENATE("[",ROUND(T_i!C10,1),"; ",ROUND(T_i!D10,1),"]")))</f>
        <v>-</v>
      </c>
      <c r="C23" s="18" t="str">
        <f>IF(T_i!G10=".","-",(CONCATENATE("[",ROUND(T_i!G10,1),"; ",ROUND(T_i!H10,1),"]")))</f>
        <v>-</v>
      </c>
      <c r="D23" s="18" t="str">
        <f>IF(T_i!K10=".","-",(CONCATENATE("[",ROUND(T_i!K10,1),"; ",ROUND(T_i!L10,1),"]")))</f>
        <v>[2.5; 8.4]</v>
      </c>
      <c r="E23" s="18" t="str">
        <f>IF(T_i!O10=".","-",(CONCATENATE("[",ROUND(T_i!O10,1),"; ",ROUND(T_i!P10,1),"]")))</f>
        <v>-</v>
      </c>
      <c r="F23" s="18" t="str">
        <f>IF(T_i!S10=".","-",(CONCATENATE("[",ROUND(T_i!S10,1),"; ",ROUND(T_i!T10,1),"]")))</f>
        <v>[0.1; 0.5]</v>
      </c>
      <c r="G23" s="18" t="str">
        <f>IF(T_i!W10=".","-",(CONCATENATE("[",ROUND(T_i!W10,1),"; ",ROUND(T_i!X10,1),"]")))</f>
        <v>-</v>
      </c>
      <c r="H23" s="18" t="str">
        <f>IF(T_i!AA10=".","-",(CONCATENATE("[",ROUND(T_i!AA10,1),"; ",ROUND(T_i!AB10,1),"]")))</f>
        <v>[0.5; 1.7]</v>
      </c>
      <c r="I23" s="18" t="str">
        <f>IF(T_i!AE10=".","-",(CONCATENATE("[",ROUND(T_i!AE10,1),"; ",ROUND(T_i!AF10,1),"]")))</f>
        <v>-</v>
      </c>
    </row>
    <row r="24" spans="1:9" x14ac:dyDescent="0.25">
      <c r="A24" s="5" t="s">
        <v>51</v>
      </c>
      <c r="B24" s="4">
        <f>ROUND(T_i!B11,1)</f>
        <v>0</v>
      </c>
      <c r="C24" s="4">
        <f>ROUND(T_i!F11,1)</f>
        <v>0</v>
      </c>
      <c r="D24" s="4">
        <f>ROUND(T_i!J11,1)</f>
        <v>0.2</v>
      </c>
      <c r="E24" s="4">
        <f>ROUND(T_i!N11,1)</f>
        <v>0</v>
      </c>
      <c r="F24" s="4">
        <f>ROUND(T_i!R11,1)</f>
        <v>0</v>
      </c>
      <c r="G24" s="4">
        <f>ROUND(T_i!V11,1)</f>
        <v>0</v>
      </c>
      <c r="H24" s="4">
        <f>ROUND(T_i!Z11,1)</f>
        <v>0</v>
      </c>
      <c r="I24" s="4">
        <f>ROUND(T_i!AD11,1)</f>
        <v>0</v>
      </c>
    </row>
    <row r="25" spans="1:9" x14ac:dyDescent="0.25">
      <c r="B25" s="18" t="str">
        <f>IF(T_i!C11=".","-",(CONCATENATE("[",ROUND(T_i!C11,1),"; ",ROUND(T_i!D11,1),"]")))</f>
        <v>-</v>
      </c>
      <c r="C25" s="18" t="str">
        <f>IF(T_i!G11=".","-",(CONCATENATE("[",ROUND(T_i!G11,1),"; ",ROUND(T_i!H11,1),"]")))</f>
        <v>-</v>
      </c>
      <c r="D25" s="18" t="str">
        <f>IF(T_i!K11=".","-",(CONCATENATE("[",ROUND(T_i!K11,1),"; ",ROUND(T_i!L11,1),"]")))</f>
        <v>[0; 1.6]</v>
      </c>
      <c r="E25" s="18" t="str">
        <f>IF(T_i!O11=".","-",(CONCATENATE("[",ROUND(T_i!O11,1),"; ",ROUND(T_i!P11,1),"]")))</f>
        <v>-</v>
      </c>
      <c r="F25" s="18" t="str">
        <f>IF(T_i!S11=".","-",(CONCATENATE("[",ROUND(T_i!S11,1),"; ",ROUND(T_i!T11,1),"]")))</f>
        <v>-</v>
      </c>
      <c r="G25" s="18" t="str">
        <f>IF(T_i!W11=".","-",(CONCATENATE("[",ROUND(T_i!W11,1),"; ",ROUND(T_i!X11,1),"]")))</f>
        <v>-</v>
      </c>
      <c r="H25" s="18" t="str">
        <f>IF(T_i!AA11=".","-",(CONCATENATE("[",ROUND(T_i!AA11,1),"; ",ROUND(T_i!AB11,1),"]")))</f>
        <v>[0; 0.3]</v>
      </c>
      <c r="I25" s="18" t="str">
        <f>IF(T_i!AE11=".","-",(CONCATENATE("[",ROUND(T_i!AE11,1),"; ",ROUND(T_i!AF11,1),"]")))</f>
        <v>-</v>
      </c>
    </row>
    <row r="26" spans="1:9" x14ac:dyDescent="0.25">
      <c r="A26" s="3" t="s">
        <v>52</v>
      </c>
      <c r="B26" s="4">
        <f>ROUND(T_i!B12,1)</f>
        <v>57.5</v>
      </c>
      <c r="C26" s="4">
        <f>ROUND(T_i!F12,1)</f>
        <v>69.2</v>
      </c>
      <c r="D26" s="4">
        <f>ROUND(T_i!J12,1)</f>
        <v>89.2</v>
      </c>
      <c r="E26" s="4">
        <f>ROUND(T_i!N12,1)</f>
        <v>100</v>
      </c>
      <c r="F26" s="4">
        <f>ROUND(T_i!R12,1)</f>
        <v>85.2</v>
      </c>
      <c r="G26" s="4">
        <f>ROUND(T_i!V12,1)</f>
        <v>74.3</v>
      </c>
      <c r="H26" s="4">
        <f>ROUND(T_i!Z12,1)</f>
        <v>84.7</v>
      </c>
      <c r="I26" s="4">
        <f>ROUND(T_i!AD12,1)</f>
        <v>95.7</v>
      </c>
    </row>
    <row r="27" spans="1:9" x14ac:dyDescent="0.25">
      <c r="B27" s="18" t="str">
        <f>IF(T_i!C12=".","-",(CONCATENATE("[",ROUND(T_i!C12,1),"; ",ROUND(T_i!D12,1),"]")))</f>
        <v>[33.6; 78.4]</v>
      </c>
      <c r="C27" s="18" t="str">
        <f>IF(T_i!G12=".","-",(CONCATENATE("[",ROUND(T_i!G12,1),"; ",ROUND(T_i!H12,1),"]")))</f>
        <v>[57.3; 79.1]</v>
      </c>
      <c r="D27" s="18" t="str">
        <f>IF(T_i!K12=".","-",(CONCATENATE("[",ROUND(T_i!K12,1),"; ",ROUND(T_i!L12,1),"]")))</f>
        <v>[84.9; 92.4]</v>
      </c>
      <c r="E27" s="18" t="str">
        <f>IF(T_i!O12=".","-",(CONCATENATE("[",ROUND(T_i!O12,1),"; ",ROUND(T_i!P12,1),"]")))</f>
        <v>[100; 100]</v>
      </c>
      <c r="F27" s="18" t="str">
        <f>IF(T_i!S12=".","-",(CONCATENATE("[",ROUND(T_i!S12,1),"; ",ROUND(T_i!T12,1),"]")))</f>
        <v>[82.7; 87.4]</v>
      </c>
      <c r="G27" s="18" t="str">
        <f>IF(T_i!W12=".","-",(CONCATENATE("[",ROUND(T_i!W12,1),"; ",ROUND(T_i!X12,1),"]")))</f>
        <v>[61.6; 84]</v>
      </c>
      <c r="H27" s="18" t="str">
        <f>IF(T_i!AA12=".","-",(CONCATENATE("[",ROUND(T_i!AA12,1),"; ",ROUND(T_i!AB12,1),"]")))</f>
        <v>[82.3; 86.7]</v>
      </c>
      <c r="I27" s="18" t="str">
        <f>IF(T_i!AE12=".","-",(CONCATENATE("[",ROUND(T_i!AE12,1),"; ",ROUND(T_i!AF12,1),"]")))</f>
        <v>[91.5; 97.8]</v>
      </c>
    </row>
    <row r="28" spans="1:9" x14ac:dyDescent="0.25">
      <c r="A28" s="3" t="s">
        <v>53</v>
      </c>
      <c r="B28" s="4">
        <f>ROUND(T_i!B13,1)</f>
        <v>0</v>
      </c>
      <c r="C28" s="4">
        <f>ROUND(T_i!F13,1)</f>
        <v>8.9</v>
      </c>
      <c r="D28" s="4">
        <f>ROUND(T_i!J13,1)</f>
        <v>19.3</v>
      </c>
      <c r="E28" s="4">
        <f>ROUND(T_i!N13,1)</f>
        <v>0</v>
      </c>
      <c r="F28" s="4">
        <f>ROUND(T_i!R13,1)</f>
        <v>9.6999999999999993</v>
      </c>
      <c r="G28" s="4">
        <f>ROUND(T_i!V13,1)</f>
        <v>10.9</v>
      </c>
      <c r="H28" s="4">
        <f>ROUND(T_i!Z13,1)</f>
        <v>11.3</v>
      </c>
      <c r="I28" s="4">
        <f>ROUND(T_i!AD13,1)</f>
        <v>12</v>
      </c>
    </row>
    <row r="29" spans="1:9" x14ac:dyDescent="0.25">
      <c r="B29" s="18" t="str">
        <f>IF(T_i!C13=".","-",(CONCATENATE("[",ROUND(T_i!C13,1),"; ",ROUND(T_i!D13,1),"]")))</f>
        <v>-</v>
      </c>
      <c r="C29" s="18" t="str">
        <f>IF(T_i!G13=".","-",(CONCATENATE("[",ROUND(T_i!G13,1),"; ",ROUND(T_i!H13,1),"]")))</f>
        <v>[3.5; 20.5]</v>
      </c>
      <c r="D29" s="18" t="str">
        <f>IF(T_i!K13=".","-",(CONCATENATE("[",ROUND(T_i!K13,1),"; ",ROUND(T_i!L13,1),"]")))</f>
        <v>[14.4; 25.5]</v>
      </c>
      <c r="E29" s="18" t="str">
        <f>IF(T_i!O13=".","-",(CONCATENATE("[",ROUND(T_i!O13,1),"; ",ROUND(T_i!P13,1),"]")))</f>
        <v>-</v>
      </c>
      <c r="F29" s="18" t="str">
        <f>IF(T_i!S13=".","-",(CONCATENATE("[",ROUND(T_i!S13,1),"; ",ROUND(T_i!T13,1),"]")))</f>
        <v>[7.9; 12]</v>
      </c>
      <c r="G29" s="18" t="str">
        <f>IF(T_i!W13=".","-",(CONCATENATE("[",ROUND(T_i!W13,1),"; ",ROUND(T_i!X13,1),"]")))</f>
        <v>[7.5; 15.5]</v>
      </c>
      <c r="H29" s="18" t="str">
        <f>IF(T_i!AA13=".","-",(CONCATENATE("[",ROUND(T_i!AA13,1),"; ",ROUND(T_i!AB13,1),"]")))</f>
        <v>[9.5; 13.5]</v>
      </c>
      <c r="I29" s="18" t="str">
        <f>IF(T_i!AE13=".","-",(CONCATENATE("[",ROUND(T_i!AE13,1),"; ",ROUND(T_i!AF13,1),"]")))</f>
        <v>[4.2; 29.6]</v>
      </c>
    </row>
    <row r="30" spans="1:9" x14ac:dyDescent="0.25">
      <c r="A30" s="184" t="s">
        <v>54</v>
      </c>
      <c r="B30" s="4">
        <f>ROUND(T_i!B14,1)</f>
        <v>0</v>
      </c>
      <c r="C30" s="4">
        <f>ROUND(T_i!F14,1)</f>
        <v>0.9</v>
      </c>
      <c r="D30" s="4">
        <f>ROUND(T_i!J14,1)</f>
        <v>2.4</v>
      </c>
      <c r="E30" s="4">
        <f>ROUND(T_i!N14,1)</f>
        <v>0</v>
      </c>
      <c r="F30" s="4">
        <f>ROUND(T_i!R14,1)</f>
        <v>3.5</v>
      </c>
      <c r="G30" s="4">
        <f>ROUND(T_i!V14,1)</f>
        <v>2.7</v>
      </c>
      <c r="H30" s="4">
        <f>ROUND(T_i!Z14,1)</f>
        <v>3.2</v>
      </c>
      <c r="I30" s="4">
        <f>ROUND(T_i!AD14,1)</f>
        <v>3.5</v>
      </c>
    </row>
    <row r="31" spans="1:9" x14ac:dyDescent="0.25">
      <c r="A31" s="185"/>
      <c r="B31" s="18" t="str">
        <f>IF(T_i!C14=".","-",(CONCATENATE("[",ROUND(T_i!C14,1),"; ",ROUND(T_i!D14,1),"]")))</f>
        <v>-</v>
      </c>
      <c r="C31" s="18" t="str">
        <f>IF(T_i!G14=".","-",(CONCATENATE("[",ROUND(T_i!G14,1),"; ",ROUND(T_i!H14,1),"]")))</f>
        <v>[0.4; 2.1]</v>
      </c>
      <c r="D31" s="18" t="str">
        <f>IF(T_i!K14=".","-",(CONCATENATE("[",ROUND(T_i!K14,1),"; ",ROUND(T_i!L14,1),"]")))</f>
        <v>[1; 5.5]</v>
      </c>
      <c r="E31" s="18" t="str">
        <f>IF(T_i!O14=".","-",(CONCATENATE("[",ROUND(T_i!O14,1),"; ",ROUND(T_i!P14,1),"]")))</f>
        <v>-</v>
      </c>
      <c r="F31" s="18" t="str">
        <f>IF(T_i!S14=".","-",(CONCATENATE("[",ROUND(T_i!S14,1),"; ",ROUND(T_i!T14,1),"]")))</f>
        <v>[2.5; 4.8]</v>
      </c>
      <c r="G31" s="18" t="str">
        <f>IF(T_i!W14=".","-",(CONCATENATE("[",ROUND(T_i!W14,1),"; ",ROUND(T_i!X14,1),"]")))</f>
        <v>[0.8; 8.4]</v>
      </c>
      <c r="H31" s="18" t="str">
        <f>IF(T_i!AA14=".","-",(CONCATENATE("[",ROUND(T_i!AA14,1),"; ",ROUND(T_i!AB14,1),"]")))</f>
        <v>[2.4; 4.2]</v>
      </c>
      <c r="I31" s="18" t="str">
        <f>IF(T_i!AE14=".","-",(CONCATENATE("[",ROUND(T_i!AE14,1),"; ",ROUND(T_i!AF14,1),"]")))</f>
        <v>[1; 11.7]</v>
      </c>
    </row>
    <row r="32" spans="1:9" x14ac:dyDescent="0.25">
      <c r="A32" s="184" t="s">
        <v>55</v>
      </c>
      <c r="B32" s="4">
        <f>ROUND(T_i!B15,1)</f>
        <v>0</v>
      </c>
      <c r="C32" s="4">
        <f>ROUND(T_i!F15,1)</f>
        <v>7.9</v>
      </c>
      <c r="D32" s="4">
        <f>ROUND(T_i!J15,1)</f>
        <v>17.100000000000001</v>
      </c>
      <c r="E32" s="4">
        <f>ROUND(T_i!N15,1)</f>
        <v>0</v>
      </c>
      <c r="F32" s="4">
        <f>ROUND(T_i!R15,1)</f>
        <v>6.9</v>
      </c>
      <c r="G32" s="4">
        <f>ROUND(T_i!V15,1)</f>
        <v>8.5</v>
      </c>
      <c r="H32" s="4">
        <f>ROUND(T_i!Z15,1)</f>
        <v>8.6999999999999993</v>
      </c>
      <c r="I32" s="4">
        <f>ROUND(T_i!AD15,1)</f>
        <v>8.4</v>
      </c>
    </row>
    <row r="33" spans="1:9" x14ac:dyDescent="0.25">
      <c r="A33" s="185"/>
      <c r="B33" s="18" t="str">
        <f>IF(T_i!C15=".","-",(CONCATENATE("[",ROUND(T_i!C15,1),"; ",ROUND(T_i!D15,1),"]")))</f>
        <v>-</v>
      </c>
      <c r="C33" s="18" t="str">
        <f>IF(T_i!G15=".","-",(CONCATENATE("[",ROUND(T_i!G15,1),"; ",ROUND(T_i!H15,1),"]")))</f>
        <v>[2.8; 20.2]</v>
      </c>
      <c r="D33" s="18" t="str">
        <f>IF(T_i!K15=".","-",(CONCATENATE("[",ROUND(T_i!K15,1),"; ",ROUND(T_i!L15,1),"]")))</f>
        <v>[12.8; 22.4]</v>
      </c>
      <c r="E33" s="18" t="str">
        <f>IF(T_i!O15=".","-",(CONCATENATE("[",ROUND(T_i!O15,1),"; ",ROUND(T_i!P15,1),"]")))</f>
        <v>-</v>
      </c>
      <c r="F33" s="18" t="str">
        <f>IF(T_i!S15=".","-",(CONCATENATE("[",ROUND(T_i!S15,1),"; ",ROUND(T_i!T15,1),"]")))</f>
        <v>[5.4; 8.8]</v>
      </c>
      <c r="G33" s="18" t="str">
        <f>IF(T_i!W15=".","-",(CONCATENATE("[",ROUND(T_i!W15,1),"; ",ROUND(T_i!X15,1),"]")))</f>
        <v>[4.8; 14.5]</v>
      </c>
      <c r="H33" s="18" t="str">
        <f>IF(T_i!AA15=".","-",(CONCATENATE("[",ROUND(T_i!AA15,1),"; ",ROUND(T_i!AB15,1),"]")))</f>
        <v>[7.1; 10.6]</v>
      </c>
      <c r="I33" s="18" t="str">
        <f>IF(T_i!AE15=".","-",(CONCATENATE("[",ROUND(T_i!AE15,1),"; ",ROUND(T_i!AF15,1),"]")))</f>
        <v>[2.2; 26.9]</v>
      </c>
    </row>
    <row r="34" spans="1:9" x14ac:dyDescent="0.25">
      <c r="A34" s="184" t="s">
        <v>56</v>
      </c>
      <c r="B34" s="4">
        <f>ROUND(T_i!B16,1)</f>
        <v>39.200000000000003</v>
      </c>
      <c r="C34" s="4">
        <f>ROUND(T_i!F16,1)</f>
        <v>54.7</v>
      </c>
      <c r="D34" s="4">
        <f>ROUND(T_i!J16,1)</f>
        <v>87.1</v>
      </c>
      <c r="E34" s="4">
        <f>ROUND(T_i!N16,1)</f>
        <v>100</v>
      </c>
      <c r="F34" s="4">
        <f>ROUND(T_i!R16,1)</f>
        <v>76.599999999999994</v>
      </c>
      <c r="G34" s="4">
        <f>ROUND(T_i!V16,1)</f>
        <v>61.7</v>
      </c>
      <c r="H34" s="4">
        <f>ROUND(T_i!Z16,1)</f>
        <v>76.7</v>
      </c>
      <c r="I34" s="4">
        <f>ROUND(T_i!AD16,1)</f>
        <v>95.7</v>
      </c>
    </row>
    <row r="35" spans="1:9" x14ac:dyDescent="0.25">
      <c r="A35" s="185"/>
      <c r="B35" s="18" t="str">
        <f>IF(T_i!C16=".","-",(CONCATENATE("[",ROUND(T_i!C16,1),"; ",ROUND(T_i!D16,1),"]")))</f>
        <v>[18.8; 64.2]</v>
      </c>
      <c r="C35" s="18" t="str">
        <f>IF(T_i!G16=".","-",(CONCATENATE("[",ROUND(T_i!G16,1),"; ",ROUND(T_i!H16,1),"]")))</f>
        <v>[38.5; 69.9]</v>
      </c>
      <c r="D35" s="18" t="str">
        <f>IF(T_i!K16=".","-",(CONCATENATE("[",ROUND(T_i!K16,1),"; ",ROUND(T_i!L16,1),"]")))</f>
        <v>[81.9; 91]</v>
      </c>
      <c r="E35" s="18" t="str">
        <f>IF(T_i!O16=".","-",(CONCATENATE("[",ROUND(T_i!O16,1),"; ",ROUND(T_i!P16,1),"]")))</f>
        <v>[100; 100]</v>
      </c>
      <c r="F35" s="18" t="str">
        <f>IF(T_i!S16=".","-",(CONCATENATE("[",ROUND(T_i!S16,1),"; ",ROUND(T_i!T16,1),"]")))</f>
        <v>[73.2; 79.6]</v>
      </c>
      <c r="G35" s="18" t="str">
        <f>IF(T_i!W16=".","-",(CONCATENATE("[",ROUND(T_i!W16,1),"; ",ROUND(T_i!X16,1),"]")))</f>
        <v>[54.3; 68.7]</v>
      </c>
      <c r="H35" s="18" t="str">
        <f>IF(T_i!AA16=".","-",(CONCATENATE("[",ROUND(T_i!AA16,1),"; ",ROUND(T_i!AB16,1),"]")))</f>
        <v>[73.8; 79.3]</v>
      </c>
      <c r="I35" s="18" t="str">
        <f>IF(T_i!AE16=".","-",(CONCATENATE("[",ROUND(T_i!AE16,1),"; ",ROUND(T_i!AF16,1),"]")))</f>
        <v>[91.5; 97.8]</v>
      </c>
    </row>
    <row r="36" spans="1:9" x14ac:dyDescent="0.25">
      <c r="A36" s="184" t="s">
        <v>57</v>
      </c>
      <c r="B36" s="4">
        <f>ROUND(T_i!B17,1)</f>
        <v>66.599999999999994</v>
      </c>
      <c r="C36" s="4">
        <f>ROUND(T_i!F17,1)</f>
        <v>29.7</v>
      </c>
      <c r="D36" s="4">
        <f>ROUND(T_i!J17,1)</f>
        <v>69.599999999999994</v>
      </c>
      <c r="E36" s="4">
        <f>ROUND(T_i!N17,1)</f>
        <v>0</v>
      </c>
      <c r="F36" s="4">
        <f>ROUND(T_i!R17,1)</f>
        <v>52</v>
      </c>
      <c r="G36" s="4">
        <f>ROUND(T_i!V17,1)</f>
        <v>52.4</v>
      </c>
      <c r="H36" s="4">
        <f>ROUND(T_i!Z17,1)</f>
        <v>54.3</v>
      </c>
      <c r="I36" s="4">
        <f>ROUND(T_i!AD17,1)</f>
        <v>71.2</v>
      </c>
    </row>
    <row r="37" spans="1:9" x14ac:dyDescent="0.25">
      <c r="A37" s="185"/>
      <c r="B37" s="18" t="str">
        <f>IF(T_i!C17=".","-",(CONCATENATE("[",ROUND(T_i!C17,1),"; ",ROUND(T_i!D17,1),"]")))</f>
        <v>[45.8; 82.4]</v>
      </c>
      <c r="C37" s="18" t="str">
        <f>IF(T_i!G17=".","-",(CONCATENATE("[",ROUND(T_i!G17,1),"; ",ROUND(T_i!H17,1),"]")))</f>
        <v>[20.7; 40.7]</v>
      </c>
      <c r="D37" s="18" t="str">
        <f>IF(T_i!K17=".","-",(CONCATENATE("[",ROUND(T_i!K17,1),"; ",ROUND(T_i!L17,1),"]")))</f>
        <v>[63.2; 75.2]</v>
      </c>
      <c r="E37" s="18" t="str">
        <f>IF(T_i!O17=".","-",(CONCATENATE("[",ROUND(T_i!O17,1),"; ",ROUND(T_i!P17,1),"]")))</f>
        <v>-</v>
      </c>
      <c r="F37" s="18" t="str">
        <f>IF(T_i!S17=".","-",(CONCATENATE("[",ROUND(T_i!S17,1),"; ",ROUND(T_i!T17,1),"]")))</f>
        <v>[48.7; 55.2]</v>
      </c>
      <c r="G37" s="18" t="str">
        <f>IF(T_i!W17=".","-",(CONCATENATE("[",ROUND(T_i!W17,1),"; ",ROUND(T_i!X17,1),"]")))</f>
        <v>[37.4; 67]</v>
      </c>
      <c r="H37" s="18" t="str">
        <f>IF(T_i!AA17=".","-",(CONCATENATE("[",ROUND(T_i!AA17,1),"; ",ROUND(T_i!AB17,1),"]")))</f>
        <v>[51.3; 57.3]</v>
      </c>
      <c r="I37" s="18" t="str">
        <f>IF(T_i!AE17=".","-",(CONCATENATE("[",ROUND(T_i!AE17,1),"; ",ROUND(T_i!AF17,1),"]")))</f>
        <v>[55.9; 82.9]</v>
      </c>
    </row>
    <row r="38" spans="1:9" x14ac:dyDescent="0.25">
      <c r="A38" s="3" t="s">
        <v>58</v>
      </c>
      <c r="B38" s="4">
        <f>ROUND(T_i!B18,1)</f>
        <v>2.8</v>
      </c>
      <c r="C38" s="4">
        <f>ROUND(T_i!F18,1)</f>
        <v>8.1</v>
      </c>
      <c r="D38" s="4">
        <f>ROUND(T_i!J18,1)</f>
        <v>54.2</v>
      </c>
      <c r="E38" s="4">
        <f>ROUND(T_i!N18,1)</f>
        <v>0</v>
      </c>
      <c r="F38" s="4">
        <f>ROUND(T_i!R18,1)</f>
        <v>16.100000000000001</v>
      </c>
      <c r="G38" s="4">
        <f>ROUND(T_i!V18,1)</f>
        <v>6.4</v>
      </c>
      <c r="H38" s="4">
        <f>ROUND(T_i!Z18,1)</f>
        <v>21.6</v>
      </c>
      <c r="I38" s="4">
        <f>ROUND(T_i!AD18,1)</f>
        <v>33.200000000000003</v>
      </c>
    </row>
    <row r="39" spans="1:9" x14ac:dyDescent="0.25">
      <c r="A39" s="6"/>
      <c r="B39" s="18" t="str">
        <f>IF(T_i!C18=".","-",(CONCATENATE("[",ROUND(T_i!C18,1),"; ",ROUND(T_i!D18,1),"]")))</f>
        <v>[0.7; 10.1]</v>
      </c>
      <c r="C39" s="18" t="str">
        <f>IF(T_i!G18=".","-",(CONCATENATE("[",ROUND(T_i!G18,1),"; ",ROUND(T_i!H18,1),"]")))</f>
        <v>[4.5; 14.2]</v>
      </c>
      <c r="D39" s="18" t="str">
        <f>IF(T_i!K18=".","-",(CONCATENATE("[",ROUND(T_i!K18,1),"; ",ROUND(T_i!L18,1),"]")))</f>
        <v>[47.7; 60.6]</v>
      </c>
      <c r="E39" s="18" t="str">
        <f>IF(T_i!O18=".","-",(CONCATENATE("[",ROUND(T_i!O18,1),"; ",ROUND(T_i!P18,1),"]")))</f>
        <v>-</v>
      </c>
      <c r="F39" s="18" t="str">
        <f>IF(T_i!S18=".","-",(CONCATENATE("[",ROUND(T_i!S18,1),"; ",ROUND(T_i!T18,1),"]")))</f>
        <v>[14.2; 18.2]</v>
      </c>
      <c r="G39" s="18" t="str">
        <f>IF(T_i!W18=".","-",(CONCATENATE("[",ROUND(T_i!W18,1),"; ",ROUND(T_i!X18,1),"]")))</f>
        <v>[2.4; 16]</v>
      </c>
      <c r="H39" s="18" t="str">
        <f>IF(T_i!AA18=".","-",(CONCATENATE("[",ROUND(T_i!AA18,1),"; ",ROUND(T_i!AB18,1),"]")))</f>
        <v>[18.8; 24.7]</v>
      </c>
      <c r="I39" s="18" t="str">
        <f>IF(T_i!AE18=".","-",(CONCATENATE("[",ROUND(T_i!AE18,1),"; ",ROUND(T_i!AF18,1),"]")))</f>
        <v>[19.1; 51]</v>
      </c>
    </row>
    <row r="40" spans="1:9" x14ac:dyDescent="0.25">
      <c r="A40" s="7" t="s">
        <v>59</v>
      </c>
      <c r="B40" s="4">
        <f>ROUND(T_i!B19,1)</f>
        <v>22</v>
      </c>
      <c r="C40" s="4">
        <f>ROUND(T_i!F19,1)</f>
        <v>17.600000000000001</v>
      </c>
      <c r="D40" s="4">
        <f>ROUND(T_i!J19,1)</f>
        <v>25.9</v>
      </c>
      <c r="E40" s="4">
        <f>ROUND(T_i!N19,1)</f>
        <v>28.1</v>
      </c>
      <c r="F40" s="4">
        <f>ROUND(T_i!R19,1)</f>
        <v>38.5</v>
      </c>
      <c r="G40" s="4">
        <f>ROUND(T_i!V19,1)</f>
        <v>41.4</v>
      </c>
      <c r="H40" s="4">
        <f>ROUND(T_i!Z19,1)</f>
        <v>35.799999999999997</v>
      </c>
      <c r="I40" s="4">
        <f>ROUND(T_i!AD19,1)</f>
        <v>45.5</v>
      </c>
    </row>
    <row r="41" spans="1:9" x14ac:dyDescent="0.25">
      <c r="A41" s="8"/>
      <c r="B41" s="18" t="str">
        <f>IF(T_i!C19=".","-",(CONCATENATE("[",ROUND(T_i!C19,1),"; ",ROUND(T_i!D19,1),"]")))</f>
        <v>[10.4; 40.7]</v>
      </c>
      <c r="C41" s="18" t="str">
        <f>IF(T_i!G19=".","-",(CONCATENATE("[",ROUND(T_i!G19,1),"; ",ROUND(T_i!H19,1),"]")))</f>
        <v>[10.6; 28]</v>
      </c>
      <c r="D41" s="18" t="str">
        <f>IF(T_i!K19=".","-",(CONCATENATE("[",ROUND(T_i!K19,1),"; ",ROUND(T_i!L19,1),"]")))</f>
        <v>[20.9; 31.6]</v>
      </c>
      <c r="E41" s="18" t="str">
        <f>IF(T_i!O19=".","-",(CONCATENATE("[",ROUND(T_i!O19,1),"; ",ROUND(T_i!P19,1),"]")))</f>
        <v>[6.1; 70.2]</v>
      </c>
      <c r="F41" s="18" t="str">
        <f>IF(T_i!S19=".","-",(CONCATENATE("[",ROUND(T_i!S19,1),"; ",ROUND(T_i!T19,1),"]")))</f>
        <v>[35.6; 41.5]</v>
      </c>
      <c r="G41" s="18" t="str">
        <f>IF(T_i!W19=".","-",(CONCATENATE("[",ROUND(T_i!W19,1),"; ",ROUND(T_i!X19,1),"]")))</f>
        <v>[33.2; 50]</v>
      </c>
      <c r="H41" s="18" t="str">
        <f>IF(T_i!AA19=".","-",(CONCATENATE("[",ROUND(T_i!AA19,1),"; ",ROUND(T_i!AB19,1),"]")))</f>
        <v>[33.1; 38.7]</v>
      </c>
      <c r="I41" s="18" t="str">
        <f>IF(T_i!AE19=".","-",(CONCATENATE("[",ROUND(T_i!AE19,1),"; ",ROUND(T_i!AF19,1),"]")))</f>
        <v>[30; 62]</v>
      </c>
    </row>
    <row r="42" spans="1:9" x14ac:dyDescent="0.25">
      <c r="A42" s="5" t="s">
        <v>60</v>
      </c>
      <c r="B42" s="4">
        <f>ROUND(T_i!B20,1)</f>
        <v>7.2</v>
      </c>
      <c r="C42" s="4">
        <f>ROUND(T_i!F20,1)</f>
        <v>2.2999999999999998</v>
      </c>
      <c r="D42" s="4">
        <f>ROUND(T_i!J20,1)</f>
        <v>3.6</v>
      </c>
      <c r="E42" s="4">
        <f>ROUND(T_i!N20,1)</f>
        <v>0</v>
      </c>
      <c r="F42" s="4">
        <f>ROUND(T_i!R20,1)</f>
        <v>1.2</v>
      </c>
      <c r="G42" s="4">
        <f>ROUND(T_i!V20,1)</f>
        <v>0</v>
      </c>
      <c r="H42" s="4">
        <f>ROUND(T_i!Z20,1)</f>
        <v>1.6</v>
      </c>
      <c r="I42" s="4">
        <f>ROUND(T_i!AD20,1)</f>
        <v>0.4</v>
      </c>
    </row>
    <row r="43" spans="1:9" x14ac:dyDescent="0.25">
      <c r="A43" s="9"/>
      <c r="B43" s="18" t="str">
        <f>IF(T_i!C20=".","-",(CONCATENATE("[",ROUND(T_i!C20,1),"; ",ROUND(T_i!D20,1),"]")))</f>
        <v>[2.3; 20.8]</v>
      </c>
      <c r="C43" s="18" t="str">
        <f>IF(T_i!G20=".","-",(CONCATENATE("[",ROUND(T_i!G20,1),"; ",ROUND(T_i!H20,1),"]")))</f>
        <v>[0.9; 5.9]</v>
      </c>
      <c r="D43" s="18" t="str">
        <f>IF(T_i!K20=".","-",(CONCATENATE("[",ROUND(T_i!K20,1),"; ",ROUND(T_i!L20,1),"]")))</f>
        <v>[1.8; 7]</v>
      </c>
      <c r="E43" s="18" t="str">
        <f>IF(T_i!O20=".","-",(CONCATENATE("[",ROUND(T_i!O20,1),"; ",ROUND(T_i!P20,1),"]")))</f>
        <v>-</v>
      </c>
      <c r="F43" s="18" t="str">
        <f>IF(T_i!S20=".","-",(CONCATENATE("[",ROUND(T_i!S20,1),"; ",ROUND(T_i!T20,1),"]")))</f>
        <v>[0.8; 1.8]</v>
      </c>
      <c r="G43" s="18" t="str">
        <f>IF(T_i!W20=".","-",(CONCATENATE("[",ROUND(T_i!W20,1),"; ",ROUND(T_i!X20,1),"]")))</f>
        <v>-</v>
      </c>
      <c r="H43" s="18" t="str">
        <f>IF(T_i!AA20=".","-",(CONCATENATE("[",ROUND(T_i!AA20,1),"; ",ROUND(T_i!AB20,1),"]")))</f>
        <v>[1; 2.4]</v>
      </c>
      <c r="I43" s="18" t="str">
        <f>IF(T_i!AE20=".","-",(CONCATENATE("[",ROUND(T_i!AE20,1),"; ",ROUND(T_i!AF20,1),"]")))</f>
        <v>[0.1; 2]</v>
      </c>
    </row>
    <row r="44" spans="1:9" x14ac:dyDescent="0.25">
      <c r="A44" s="5" t="s">
        <v>61</v>
      </c>
      <c r="B44" s="4">
        <f>ROUND(T_i!B21,1)</f>
        <v>4</v>
      </c>
      <c r="C44" s="4">
        <f>ROUND(T_i!F21,1)</f>
        <v>2</v>
      </c>
      <c r="D44" s="4">
        <f>ROUND(T_i!J21,1)</f>
        <v>10.4</v>
      </c>
      <c r="E44" s="4">
        <f>ROUND(T_i!N21,1)</f>
        <v>0</v>
      </c>
      <c r="F44" s="4">
        <f>ROUND(T_i!R21,1)</f>
        <v>21.5</v>
      </c>
      <c r="G44" s="4">
        <f>ROUND(T_i!V21,1)</f>
        <v>11.5</v>
      </c>
      <c r="H44" s="4">
        <f>ROUND(T_i!Z21,1)</f>
        <v>18.399999999999999</v>
      </c>
      <c r="I44" s="4">
        <f>ROUND(T_i!AD21,1)</f>
        <v>28.3</v>
      </c>
    </row>
    <row r="45" spans="1:9" x14ac:dyDescent="0.25">
      <c r="A45" s="10"/>
      <c r="B45" s="18" t="str">
        <f>IF(T_i!C21=".","-",(CONCATENATE("[",ROUND(T_i!C21,1),"; ",ROUND(T_i!D21,1),"]")))</f>
        <v>[1.5; 10.1]</v>
      </c>
      <c r="C45" s="18" t="str">
        <f>IF(T_i!G21=".","-",(CONCATENATE("[",ROUND(T_i!G21,1),"; ",ROUND(T_i!H21,1),"]")))</f>
        <v>[1; 4.2]</v>
      </c>
      <c r="D45" s="18" t="str">
        <f>IF(T_i!K21=".","-",(CONCATENATE("[",ROUND(T_i!K21,1),"; ",ROUND(T_i!L21,1),"]")))</f>
        <v>[8; 13.5]</v>
      </c>
      <c r="E45" s="18" t="str">
        <f>IF(T_i!O21=".","-",(CONCATENATE("[",ROUND(T_i!O21,1),"; ",ROUND(T_i!P21,1),"]")))</f>
        <v>-</v>
      </c>
      <c r="F45" s="18" t="str">
        <f>IF(T_i!S21=".","-",(CONCATENATE("[",ROUND(T_i!S21,1),"; ",ROUND(T_i!T21,1),"]")))</f>
        <v>[19; 24.2]</v>
      </c>
      <c r="G45" s="18" t="str">
        <f>IF(T_i!W21=".","-",(CONCATENATE("[",ROUND(T_i!W21,1),"; ",ROUND(T_i!X21,1),"]")))</f>
        <v>[3.9; 29.7]</v>
      </c>
      <c r="H45" s="18" t="str">
        <f>IF(T_i!AA21=".","-",(CONCATENATE("[",ROUND(T_i!AA21,1),"; ",ROUND(T_i!AB21,1),"]")))</f>
        <v>[16.2; 20.9]</v>
      </c>
      <c r="I45" s="18" t="str">
        <f>IF(T_i!AE21=".","-",(CONCATENATE("[",ROUND(T_i!AE21,1),"; ",ROUND(T_i!AF21,1),"]")))</f>
        <v>[18.6; 40.7]</v>
      </c>
    </row>
    <row r="46" spans="1:9" x14ac:dyDescent="0.25">
      <c r="A46" s="5" t="s">
        <v>62</v>
      </c>
      <c r="B46" s="4">
        <f>ROUND(T_i!B22,1)</f>
        <v>12</v>
      </c>
      <c r="C46" s="4">
        <f>ROUND(T_i!F22,1)</f>
        <v>12</v>
      </c>
      <c r="D46" s="4">
        <f>ROUND(T_i!J22,1)</f>
        <v>18.3</v>
      </c>
      <c r="E46" s="4">
        <f>ROUND(T_i!N22,1)</f>
        <v>28.1</v>
      </c>
      <c r="F46" s="4">
        <f>ROUND(T_i!R22,1)</f>
        <v>20.7</v>
      </c>
      <c r="G46" s="4">
        <f>ROUND(T_i!V22,1)</f>
        <v>30.1</v>
      </c>
      <c r="H46" s="4">
        <f>ROUND(T_i!Z22,1)</f>
        <v>20.5</v>
      </c>
      <c r="I46" s="4">
        <f>ROUND(T_i!AD22,1)</f>
        <v>25</v>
      </c>
    </row>
    <row r="47" spans="1:9" x14ac:dyDescent="0.25">
      <c r="A47" s="9"/>
      <c r="B47" s="18" t="str">
        <f>IF(T_i!C22=".","-",(CONCATENATE("[",ROUND(T_i!C22,1),"; ",ROUND(T_i!D22,1),"]")))</f>
        <v>[5.1; 25.8]</v>
      </c>
      <c r="C47" s="18" t="str">
        <f>IF(T_i!G22=".","-",(CONCATENATE("[",ROUND(T_i!G22,1),"; ",ROUND(T_i!H22,1),"]")))</f>
        <v>[6.1; 22.2]</v>
      </c>
      <c r="D47" s="18" t="str">
        <f>IF(T_i!K22=".","-",(CONCATENATE("[",ROUND(T_i!K22,1),"; ",ROUND(T_i!L22,1),"]")))</f>
        <v>[14.7; 22.6]</v>
      </c>
      <c r="E47" s="18" t="str">
        <f>IF(T_i!O22=".","-",(CONCATENATE("[",ROUND(T_i!O22,1),"; ",ROUND(T_i!P22,1),"]")))</f>
        <v>[6.1; 70.2]</v>
      </c>
      <c r="F47" s="18" t="str">
        <f>IF(T_i!S22=".","-",(CONCATENATE("[",ROUND(T_i!S22,1),"; ",ROUND(T_i!T22,1),"]")))</f>
        <v>[18.3; 23.2]</v>
      </c>
      <c r="G47" s="18" t="str">
        <f>IF(T_i!W22=".","-",(CONCATENATE("[",ROUND(T_i!W22,1),"; ",ROUND(T_i!X22,1),"]")))</f>
        <v>[22.3; 39.2]</v>
      </c>
      <c r="H47" s="18" t="str">
        <f>IF(T_i!AA22=".","-",(CONCATENATE("[",ROUND(T_i!AA22,1),"; ",ROUND(T_i!AB22,1),"]")))</f>
        <v>[18; 23.1]</v>
      </c>
      <c r="I47" s="18" t="str">
        <f>IF(T_i!AE22=".","-",(CONCATENATE("[",ROUND(T_i!AE22,1),"; ",ROUND(T_i!AF22,1),"]")))</f>
        <v>[11.5; 46]</v>
      </c>
    </row>
    <row r="48" spans="1:9" x14ac:dyDescent="0.25">
      <c r="A48" s="5" t="s">
        <v>63</v>
      </c>
      <c r="B48" s="4">
        <f>ROUND(T_i!B23,1)</f>
        <v>0</v>
      </c>
      <c r="C48" s="4">
        <f>ROUND(T_i!F23,1)</f>
        <v>1.1000000000000001</v>
      </c>
      <c r="D48" s="4">
        <f>ROUND(T_i!J23,1)</f>
        <v>0.3</v>
      </c>
      <c r="E48" s="4">
        <f>ROUND(T_i!N23,1)</f>
        <v>0</v>
      </c>
      <c r="F48" s="4">
        <f>ROUND(T_i!R23,1)</f>
        <v>0.7</v>
      </c>
      <c r="G48" s="4">
        <f>ROUND(T_i!V23,1)</f>
        <v>6.4</v>
      </c>
      <c r="H48" s="4">
        <f>ROUND(T_i!Z23,1)</f>
        <v>1</v>
      </c>
      <c r="I48" s="4">
        <f>ROUND(T_i!AD23,1)</f>
        <v>0</v>
      </c>
    </row>
    <row r="49" spans="1:9" x14ac:dyDescent="0.25">
      <c r="A49" s="9"/>
      <c r="B49" s="18" t="str">
        <f>IF(T_i!C23=".","-",(CONCATENATE("[",ROUND(T_i!C23,1),"; ",ROUND(T_i!D23,1),"]")))</f>
        <v>-</v>
      </c>
      <c r="C49" s="18" t="str">
        <f>IF(T_i!G23=".","-",(CONCATENATE("[",ROUND(T_i!G23,1),"; ",ROUND(T_i!H23,1),"]")))</f>
        <v>[0.5; 2.6]</v>
      </c>
      <c r="D49" s="18" t="str">
        <f>IF(T_i!K23=".","-",(CONCATENATE("[",ROUND(T_i!K23,1),"; ",ROUND(T_i!L23,1),"]")))</f>
        <v>[0.1; 1.1]</v>
      </c>
      <c r="E49" s="18" t="str">
        <f>IF(T_i!O23=".","-",(CONCATENATE("[",ROUND(T_i!O23,1),"; ",ROUND(T_i!P23,1),"]")))</f>
        <v>-</v>
      </c>
      <c r="F49" s="18" t="str">
        <f>IF(T_i!S23=".","-",(CONCATENATE("[",ROUND(T_i!S23,1),"; ",ROUND(T_i!T23,1),"]")))</f>
        <v>[0.5; 1.1]</v>
      </c>
      <c r="G49" s="18" t="str">
        <f>IF(T_i!W23=".","-",(CONCATENATE("[",ROUND(T_i!W23,1),"; ",ROUND(T_i!X23,1),"]")))</f>
        <v>[2.8; 14.3]</v>
      </c>
      <c r="H49" s="18" t="str">
        <f>IF(T_i!AA23=".","-",(CONCATENATE("[",ROUND(T_i!AA23,1),"; ",ROUND(T_i!AB23,1),"]")))</f>
        <v>[0.6; 1.7]</v>
      </c>
      <c r="I49" s="18" t="str">
        <f>IF(T_i!AE23=".","-",(CONCATENATE("[",ROUND(T_i!AE23,1),"; ",ROUND(T_i!AF23,1),"]")))</f>
        <v>-</v>
      </c>
    </row>
    <row r="50" spans="1:9" x14ac:dyDescent="0.25">
      <c r="A50" s="5" t="s">
        <v>64</v>
      </c>
      <c r="B50" s="4">
        <f>ROUND(T_i!B24,1)</f>
        <v>1.5</v>
      </c>
      <c r="C50" s="4">
        <f>ROUND(T_i!F24,1)</f>
        <v>0.5</v>
      </c>
      <c r="D50" s="4">
        <f>ROUND(T_i!J24,1)</f>
        <v>0.6</v>
      </c>
      <c r="E50" s="4">
        <f>ROUND(T_i!N24,1)</f>
        <v>0</v>
      </c>
      <c r="F50" s="4">
        <f>ROUND(T_i!R24,1)</f>
        <v>0.3</v>
      </c>
      <c r="G50" s="4">
        <f>ROUND(T_i!V24,1)</f>
        <v>0</v>
      </c>
      <c r="H50" s="4">
        <f>ROUND(T_i!Z24,1)</f>
        <v>0.3</v>
      </c>
      <c r="I50" s="4">
        <f>ROUND(T_i!AD24,1)</f>
        <v>0</v>
      </c>
    </row>
    <row r="51" spans="1:9" x14ac:dyDescent="0.25">
      <c r="A51" s="9"/>
      <c r="B51" s="18" t="str">
        <f>IF(T_i!C24=".","-",(CONCATENATE("[",ROUND(T_i!C24,1),"; ",ROUND(T_i!D24,1),"]")))</f>
        <v>[0.3; 6.2]</v>
      </c>
      <c r="C51" s="18" t="str">
        <f>IF(T_i!G24=".","-",(CONCATENATE("[",ROUND(T_i!G24,1),"; ",ROUND(T_i!H24,1),"]")))</f>
        <v>[0.1; 1.9]</v>
      </c>
      <c r="D51" s="18" t="str">
        <f>IF(T_i!K24=".","-",(CONCATENATE("[",ROUND(T_i!K24,1),"; ",ROUND(T_i!L24,1),"]")))</f>
        <v>[0.2; 1.4]</v>
      </c>
      <c r="E51" s="18" t="str">
        <f>IF(T_i!O24=".","-",(CONCATENATE("[",ROUND(T_i!O24,1),"; ",ROUND(T_i!P24,1),"]")))</f>
        <v>-</v>
      </c>
      <c r="F51" s="18" t="str">
        <f>IF(T_i!S24=".","-",(CONCATENATE("[",ROUND(T_i!S24,1),"; ",ROUND(T_i!T24,1),"]")))</f>
        <v>[0.1; 0.6]</v>
      </c>
      <c r="G51" s="18" t="str">
        <f>IF(T_i!W24=".","-",(CONCATENATE("[",ROUND(T_i!W24,1),"; ",ROUND(T_i!X24,1),"]")))</f>
        <v>-</v>
      </c>
      <c r="H51" s="18" t="str">
        <f>IF(T_i!AA24=".","-",(CONCATENATE("[",ROUND(T_i!AA24,1),"; ",ROUND(T_i!AB24,1),"]")))</f>
        <v>[0.2; 0.6]</v>
      </c>
      <c r="I51" s="18" t="str">
        <f>IF(T_i!AE24=".","-",(CONCATENATE("[",ROUND(T_i!AE24,1),"; ",ROUND(T_i!AF24,1),"]")))</f>
        <v>-</v>
      </c>
    </row>
    <row r="52" spans="1:9" x14ac:dyDescent="0.25">
      <c r="A52" s="3" t="s">
        <v>65</v>
      </c>
      <c r="B52" s="4">
        <f>ROUND(T_i!B25,1)</f>
        <v>0</v>
      </c>
      <c r="C52" s="4">
        <f>ROUND(T_i!F25,1)</f>
        <v>0</v>
      </c>
      <c r="D52" s="4">
        <f>ROUND(T_i!J25,1)</f>
        <v>0</v>
      </c>
      <c r="E52" s="4">
        <f>ROUND(T_i!N25,1)</f>
        <v>0</v>
      </c>
      <c r="F52" s="4">
        <f>ROUND(T_i!R25,1)</f>
        <v>0</v>
      </c>
      <c r="G52" s="4">
        <f>ROUND(T_i!V25,1)</f>
        <v>0</v>
      </c>
      <c r="H52" s="4">
        <f>ROUND(T_i!Z25,1)</f>
        <v>0</v>
      </c>
      <c r="I52" s="4">
        <f>ROUND(T_i!AD25,1)</f>
        <v>0</v>
      </c>
    </row>
    <row r="53" spans="1:9" x14ac:dyDescent="0.25">
      <c r="A53" s="11"/>
      <c r="B53" s="18" t="str">
        <f>IF(T_i!C25=".","-",(CONCATENATE("[",ROUND(T_i!C25,1),"; ",ROUND(T_i!D25,1),"]")))</f>
        <v>-</v>
      </c>
      <c r="C53" s="18" t="str">
        <f>IF(T_i!G25=".","-",(CONCATENATE("[",ROUND(T_i!G25,1),"; ",ROUND(T_i!H25,1),"]")))</f>
        <v>-</v>
      </c>
      <c r="D53" s="18" t="str">
        <f>IF(T_i!K25=".","-",(CONCATENATE("[",ROUND(T_i!K25,1),"; ",ROUND(T_i!L25,1),"]")))</f>
        <v>-</v>
      </c>
      <c r="E53" s="18" t="str">
        <f>IF(T_i!O25=".","-",(CONCATENATE("[",ROUND(T_i!O25,1),"; ",ROUND(T_i!P25,1),"]")))</f>
        <v>-</v>
      </c>
      <c r="F53" s="18" t="str">
        <f>IF(T_i!S25=".","-",(CONCATENATE("[",ROUND(T_i!S25,1),"; ",ROUND(T_i!T25,1),"]")))</f>
        <v>-</v>
      </c>
      <c r="G53" s="18" t="str">
        <f>IF(T_i!W25=".","-",(CONCATENATE("[",ROUND(T_i!W25,1),"; ",ROUND(T_i!X25,1),"]")))</f>
        <v>-</v>
      </c>
      <c r="H53" s="18" t="str">
        <f>IF(T_i!AA25=".","-",(CONCATENATE("[",ROUND(T_i!AA25,1),"; ",ROUND(T_i!AB25,1),"]")))</f>
        <v>-</v>
      </c>
      <c r="I53" s="18" t="str">
        <f>IF(T_i!AE25=".","-",(CONCATENATE("[",ROUND(T_i!AE25,1),"; ",ROUND(T_i!AF25,1),"]")))</f>
        <v>-</v>
      </c>
    </row>
    <row r="54" spans="1:9" x14ac:dyDescent="0.25">
      <c r="A54" s="3" t="s">
        <v>66</v>
      </c>
      <c r="B54" s="4">
        <f>ROUND(T_i!B26,1)</f>
        <v>29.2</v>
      </c>
      <c r="C54" s="4">
        <f>ROUND(T_i!F26,1)</f>
        <v>46</v>
      </c>
      <c r="D54" s="4">
        <f>ROUND(T_i!J26,1)</f>
        <v>16.3</v>
      </c>
      <c r="E54" s="4">
        <f>ROUND(T_i!N26,1)</f>
        <v>0</v>
      </c>
      <c r="F54" s="4">
        <f>ROUND(T_i!R26,1)</f>
        <v>28.4</v>
      </c>
      <c r="G54" s="4">
        <f>ROUND(T_i!V26,1)</f>
        <v>8.9</v>
      </c>
      <c r="H54" s="4">
        <f>ROUND(T_i!Z26,1)</f>
        <v>25.9</v>
      </c>
      <c r="I54" s="4">
        <f>ROUND(T_i!AD26,1)</f>
        <v>42.6</v>
      </c>
    </row>
    <row r="55" spans="1:9" x14ac:dyDescent="0.25">
      <c r="A55" s="9"/>
      <c r="B55" s="18" t="str">
        <f>IF(T_i!C26=".","-",(CONCATENATE("[",ROUND(T_i!C26,1),"; ",ROUND(T_i!D26,1),"]")))</f>
        <v>[14.9; 49.3]</v>
      </c>
      <c r="C55" s="18" t="str">
        <f>IF(T_i!G26=".","-",(CONCATENATE("[",ROUND(T_i!G26,1),"; ",ROUND(T_i!H26,1),"]")))</f>
        <v>[33.1; 59.5]</v>
      </c>
      <c r="D55" s="18" t="str">
        <f>IF(T_i!K26=".","-",(CONCATENATE("[",ROUND(T_i!K26,1),"; ",ROUND(T_i!L26,1),"]")))</f>
        <v>[12; 21.7]</v>
      </c>
      <c r="E55" s="18" t="str">
        <f>IF(T_i!O26=".","-",(CONCATENATE("[",ROUND(T_i!O26,1),"; ",ROUND(T_i!P26,1),"]")))</f>
        <v>-</v>
      </c>
      <c r="F55" s="18" t="str">
        <f>IF(T_i!S26=".","-",(CONCATENATE("[",ROUND(T_i!S26,1),"; ",ROUND(T_i!T26,1),"]")))</f>
        <v>[22; 35.8]</v>
      </c>
      <c r="G55" s="18" t="str">
        <f>IF(T_i!W26=".","-",(CONCATENATE("[",ROUND(T_i!W26,1),"; ",ROUND(T_i!X26,1),"]")))</f>
        <v>[2.9; 24.4]</v>
      </c>
      <c r="H55" s="18" t="str">
        <f>IF(T_i!AA26=".","-",(CONCATENATE("[",ROUND(T_i!AA26,1),"; ",ROUND(T_i!AB26,1),"]")))</f>
        <v>[20.3; 32.4]</v>
      </c>
      <c r="I55" s="18" t="str">
        <f>IF(T_i!AE26=".","-",(CONCATENATE("[",ROUND(T_i!AE26,1),"; ",ROUND(T_i!AF26,1),"]")))</f>
        <v>[20.9; 67.6]</v>
      </c>
    </row>
    <row r="56" spans="1:9" x14ac:dyDescent="0.25">
      <c r="A56" s="5" t="s">
        <v>67</v>
      </c>
      <c r="B56" s="4">
        <f>ROUND(T_i!B27,1)</f>
        <v>37.200000000000003</v>
      </c>
      <c r="C56" s="4">
        <f>ROUND(T_i!F27,1)</f>
        <v>46.9</v>
      </c>
      <c r="D56" s="4">
        <f>ROUND(T_i!J27,1)</f>
        <v>16.5</v>
      </c>
      <c r="E56" s="4">
        <f>ROUND(T_i!N27,1)</f>
        <v>0</v>
      </c>
      <c r="F56" s="4">
        <f>ROUND(T_i!R27,1)</f>
        <v>28.4</v>
      </c>
      <c r="G56" s="4">
        <f>ROUND(T_i!V27,1)</f>
        <v>8.9</v>
      </c>
      <c r="H56" s="4">
        <f>ROUND(T_i!Z27,1)</f>
        <v>26</v>
      </c>
      <c r="I56" s="4">
        <f>ROUND(T_i!AD27,1)</f>
        <v>42.6</v>
      </c>
    </row>
    <row r="57" spans="1:9" x14ac:dyDescent="0.25">
      <c r="A57" s="9"/>
      <c r="B57" s="18" t="str">
        <f>IF(T_i!C27=".","-",(CONCATENATE("[",ROUND(T_i!C27,1),"; ",ROUND(T_i!D27,1),"]")))</f>
        <v>[19.6; 59]</v>
      </c>
      <c r="C57" s="18" t="str">
        <f>IF(T_i!G27=".","-",(CONCATENATE("[",ROUND(T_i!G27,1),"; ",ROUND(T_i!H27,1),"]")))</f>
        <v>[33.7; 60.5]</v>
      </c>
      <c r="D57" s="18" t="str">
        <f>IF(T_i!K27=".","-",(CONCATENATE("[",ROUND(T_i!K27,1),"; ",ROUND(T_i!L27,1),"]")))</f>
        <v>[12.2; 22]</v>
      </c>
      <c r="E57" s="18" t="str">
        <f>IF(T_i!O27=".","-",(CONCATENATE("[",ROUND(T_i!O27,1),"; ",ROUND(T_i!P27,1),"]")))</f>
        <v>-</v>
      </c>
      <c r="F57" s="18" t="str">
        <f>IF(T_i!S27=".","-",(CONCATENATE("[",ROUND(T_i!S27,1),"; ",ROUND(T_i!T27,1),"]")))</f>
        <v>[22; 35.9]</v>
      </c>
      <c r="G57" s="18" t="str">
        <f>IF(T_i!W27=".","-",(CONCATENATE("[",ROUND(T_i!W27,1),"; ",ROUND(T_i!X27,1),"]")))</f>
        <v>[2.9; 24.4]</v>
      </c>
      <c r="H57" s="18" t="str">
        <f>IF(T_i!AA27=".","-",(CONCATENATE("[",ROUND(T_i!AA27,1),"; ",ROUND(T_i!AB27,1),"]")))</f>
        <v>[20.5; 32.6]</v>
      </c>
      <c r="I57" s="18" t="str">
        <f>IF(T_i!AE27=".","-",(CONCATENATE("[",ROUND(T_i!AE27,1),"; ",ROUND(T_i!AF27,1),"]")))</f>
        <v>[20.9; 67.6]</v>
      </c>
    </row>
    <row r="58" spans="1:9" x14ac:dyDescent="0.25">
      <c r="A58" s="5" t="s">
        <v>68</v>
      </c>
      <c r="B58" s="4">
        <f>ROUND(T_i!B28,1)</f>
        <v>0</v>
      </c>
      <c r="C58" s="4">
        <f>ROUND(T_i!F28,1)</f>
        <v>0</v>
      </c>
      <c r="D58" s="4">
        <f>ROUND(T_i!J28,1)</f>
        <v>0</v>
      </c>
      <c r="E58" s="4">
        <f>ROUND(T_i!N28,1)</f>
        <v>0</v>
      </c>
      <c r="F58" s="4">
        <f>ROUND(T_i!R28,1)</f>
        <v>0</v>
      </c>
      <c r="G58" s="4">
        <f>ROUND(T_i!V28,1)</f>
        <v>0</v>
      </c>
      <c r="H58" s="4">
        <f>ROUND(T_i!Z28,1)</f>
        <v>0</v>
      </c>
      <c r="I58" s="4">
        <f>ROUND(T_i!AD28,1)</f>
        <v>0</v>
      </c>
    </row>
    <row r="59" spans="1:9" x14ac:dyDescent="0.25">
      <c r="A59" s="10"/>
      <c r="B59" s="18" t="str">
        <f>IF(T_i!C28=".","-",(CONCATENATE("[",ROUND(T_i!C28,1),"; ",ROUND(T_i!D28,1),"]")))</f>
        <v>-</v>
      </c>
      <c r="C59" s="18" t="str">
        <f>IF(T_i!G28=".","-",(CONCATENATE("[",ROUND(T_i!G28,1),"; ",ROUND(T_i!H28,1),"]")))</f>
        <v>-</v>
      </c>
      <c r="D59" s="18" t="str">
        <f>IF(T_i!K28=".","-",(CONCATENATE("[",ROUND(T_i!K28,1),"; ",ROUND(T_i!L28,1),"]")))</f>
        <v>-</v>
      </c>
      <c r="E59" s="18" t="str">
        <f>IF(T_i!O28=".","-",(CONCATENATE("[",ROUND(T_i!O28,1),"; ",ROUND(T_i!P28,1),"]")))</f>
        <v>-</v>
      </c>
      <c r="F59" s="18" t="str">
        <f>IF(T_i!S28=".","-",(CONCATENATE("[",ROUND(T_i!S28,1),"; ",ROUND(T_i!T28,1),"]")))</f>
        <v>-</v>
      </c>
      <c r="G59" s="18" t="str">
        <f>IF(T_i!W28=".","-",(CONCATENATE("[",ROUND(T_i!W28,1),"; ",ROUND(T_i!X28,1),"]")))</f>
        <v>-</v>
      </c>
      <c r="H59" s="18" t="str">
        <f>IF(T_i!AA28=".","-",(CONCATENATE("[",ROUND(T_i!AA28,1),"; ",ROUND(T_i!AB28,1),"]")))</f>
        <v>-</v>
      </c>
      <c r="I59" s="18" t="str">
        <f>IF(T_i!AE28=".","-",(CONCATENATE("[",ROUND(T_i!AE28,1),"; ",ROUND(T_i!AF28,1),"]")))</f>
        <v>-</v>
      </c>
    </row>
    <row r="60" spans="1:9" x14ac:dyDescent="0.25">
      <c r="A60" s="5" t="s">
        <v>69</v>
      </c>
      <c r="B60" s="4">
        <f>ROUND(T_i!B29,1)</f>
        <v>11</v>
      </c>
      <c r="C60" s="4">
        <f>ROUND(T_i!F29,1)</f>
        <v>12.9</v>
      </c>
      <c r="D60" s="4">
        <f>ROUND(T_i!J29,1)</f>
        <v>4.8</v>
      </c>
      <c r="E60" s="4">
        <f>ROUND(T_i!N29,1)</f>
        <v>0</v>
      </c>
      <c r="F60" s="4">
        <f>ROUND(T_i!R29,1)</f>
        <v>4.4000000000000004</v>
      </c>
      <c r="G60" s="4">
        <f>ROUND(T_i!V29,1)</f>
        <v>2.2000000000000002</v>
      </c>
      <c r="H60" s="4">
        <f>ROUND(T_i!Z29,1)</f>
        <v>4.5999999999999996</v>
      </c>
      <c r="I60" s="4">
        <f>ROUND(T_i!AD29,1)</f>
        <v>21.5</v>
      </c>
    </row>
    <row r="61" spans="1:9" x14ac:dyDescent="0.25">
      <c r="A61" s="12"/>
      <c r="B61" s="18" t="str">
        <f>IF(T_i!C29=".","-",(CONCATENATE("[",ROUND(T_i!C29,1),"; ",ROUND(T_i!D29,1),"]")))</f>
        <v>[4.8; 23.3]</v>
      </c>
      <c r="C61" s="18" t="str">
        <f>IF(T_i!G29=".","-",(CONCATENATE("[",ROUND(T_i!G29,1),"; ",ROUND(T_i!H29,1),"]")))</f>
        <v>[8; 20.1]</v>
      </c>
      <c r="D61" s="18" t="str">
        <f>IF(T_i!K29=".","-",(CONCATENATE("[",ROUND(T_i!K29,1),"; ",ROUND(T_i!L29,1),"]")))</f>
        <v>[2.7; 8.2]</v>
      </c>
      <c r="E61" s="18" t="str">
        <f>IF(T_i!O29=".","-",(CONCATENATE("[",ROUND(T_i!O29,1),"; ",ROUND(T_i!P29,1),"]")))</f>
        <v>-</v>
      </c>
      <c r="F61" s="18" t="str">
        <f>IF(T_i!S29=".","-",(CONCATENATE("[",ROUND(T_i!S29,1),"; ",ROUND(T_i!T29,1),"]")))</f>
        <v>[3.2; 6]</v>
      </c>
      <c r="G61" s="18" t="str">
        <f>IF(T_i!W29=".","-",(CONCATENATE("[",ROUND(T_i!W29,1),"; ",ROUND(T_i!X29,1),"]")))</f>
        <v>[0.6; 7.8]</v>
      </c>
      <c r="H61" s="18" t="str">
        <f>IF(T_i!AA29=".","-",(CONCATENATE("[",ROUND(T_i!AA29,1),"; ",ROUND(T_i!AB29,1),"]")))</f>
        <v>[3.4; 6.2]</v>
      </c>
      <c r="I61" s="18" t="str">
        <f>IF(T_i!AE29=".","-",(CONCATENATE("[",ROUND(T_i!AE29,1),"; ",ROUND(T_i!AF29,1),"]")))</f>
        <v>[7.5; 47.9]</v>
      </c>
    </row>
    <row r="62" spans="1:9" x14ac:dyDescent="0.25">
      <c r="A62" s="5" t="s">
        <v>70</v>
      </c>
      <c r="B62" s="4">
        <f>ROUND(T_i!B30,1)</f>
        <v>18.8</v>
      </c>
      <c r="C62" s="4">
        <f>ROUND(T_i!F30,1)</f>
        <v>36.299999999999997</v>
      </c>
      <c r="D62" s="4">
        <f>ROUND(T_i!J30,1)</f>
        <v>8</v>
      </c>
      <c r="E62" s="4">
        <f>ROUND(T_i!N30,1)</f>
        <v>0</v>
      </c>
      <c r="F62" s="4">
        <f>ROUND(T_i!R30,1)</f>
        <v>25.2</v>
      </c>
      <c r="G62" s="4">
        <f>ROUND(T_i!V30,1)</f>
        <v>6.9</v>
      </c>
      <c r="H62" s="4">
        <f>ROUND(T_i!Z30,1)</f>
        <v>21.7</v>
      </c>
      <c r="I62" s="4">
        <f>ROUND(T_i!AD30,1)</f>
        <v>26.4</v>
      </c>
    </row>
    <row r="63" spans="1:9" x14ac:dyDescent="0.25">
      <c r="A63" s="12"/>
      <c r="B63" s="18" t="str">
        <f>IF(T_i!C30=".","-",(CONCATENATE("[",ROUND(T_i!C30,1),"; ",ROUND(T_i!D30,1),"]")))</f>
        <v>[8.8; 35.6]</v>
      </c>
      <c r="C63" s="18" t="str">
        <f>IF(T_i!G30=".","-",(CONCATENATE("[",ROUND(T_i!G30,1),"; ",ROUND(T_i!H30,1),"]")))</f>
        <v>[23.8; 51.1]</v>
      </c>
      <c r="D63" s="18" t="str">
        <f>IF(T_i!K30=".","-",(CONCATENATE("[",ROUND(T_i!K30,1),"; ",ROUND(T_i!L30,1),"]")))</f>
        <v>[6.1; 10.4]</v>
      </c>
      <c r="E63" s="18" t="str">
        <f>IF(T_i!O30=".","-",(CONCATENATE("[",ROUND(T_i!O30,1),"; ",ROUND(T_i!P30,1),"]")))</f>
        <v>-</v>
      </c>
      <c r="F63" s="18" t="str">
        <f>IF(T_i!S30=".","-",(CONCATENATE("[",ROUND(T_i!S30,1),"; ",ROUND(T_i!T30,1),"]")))</f>
        <v>[19.9; 31.3]</v>
      </c>
      <c r="G63" s="18" t="str">
        <f>IF(T_i!W30=".","-",(CONCATENATE("[",ROUND(T_i!W30,1),"; ",ROUND(T_i!X30,1),"]")))</f>
        <v>[2.2; 19.9]</v>
      </c>
      <c r="H63" s="18" t="str">
        <f>IF(T_i!AA30=".","-",(CONCATENATE("[",ROUND(T_i!AA30,1),"; ",ROUND(T_i!AB30,1),"]")))</f>
        <v>[17.4; 26.7]</v>
      </c>
      <c r="I63" s="18" t="str">
        <f>IF(T_i!AE30=".","-",(CONCATENATE("[",ROUND(T_i!AE30,1),"; ",ROUND(T_i!AF30,1),"]")))</f>
        <v>[12.5; 47.3]</v>
      </c>
    </row>
    <row r="64" spans="1:9" x14ac:dyDescent="0.25">
      <c r="A64" s="5" t="s">
        <v>71</v>
      </c>
      <c r="B64" s="4">
        <f>ROUND(T_i!B31,1)</f>
        <v>15.8</v>
      </c>
      <c r="C64" s="4">
        <f>ROUND(T_i!F31,1)</f>
        <v>14.9</v>
      </c>
      <c r="D64" s="4">
        <f>ROUND(T_i!J31,1)</f>
        <v>11.2</v>
      </c>
      <c r="E64" s="4">
        <f>ROUND(T_i!N31,1)</f>
        <v>0</v>
      </c>
      <c r="F64" s="4">
        <f>ROUND(T_i!R31,1)</f>
        <v>9</v>
      </c>
      <c r="G64" s="4">
        <f>ROUND(T_i!V31,1)</f>
        <v>3.2</v>
      </c>
      <c r="H64" s="4">
        <f>ROUND(T_i!Z31,1)</f>
        <v>9.3000000000000007</v>
      </c>
      <c r="I64" s="4">
        <f>ROUND(T_i!AD31,1)</f>
        <v>19.2</v>
      </c>
    </row>
    <row r="65" spans="1:9" x14ac:dyDescent="0.25">
      <c r="A65" s="12"/>
      <c r="B65" s="18" t="str">
        <f>IF(T_i!C31=".","-",(CONCATENATE("[",ROUND(T_i!C31,1),"; ",ROUND(T_i!D31,1),"]")))</f>
        <v>[6.7; 32.8]</v>
      </c>
      <c r="C65" s="18" t="str">
        <f>IF(T_i!G31=".","-",(CONCATENATE("[",ROUND(T_i!G31,1),"; ",ROUND(T_i!H31,1),"]")))</f>
        <v>[9.9; 21.9]</v>
      </c>
      <c r="D65" s="18" t="str">
        <f>IF(T_i!K31=".","-",(CONCATENATE("[",ROUND(T_i!K31,1),"; ",ROUND(T_i!L31,1),"]")))</f>
        <v>[7.1; 17.3]</v>
      </c>
      <c r="E65" s="18" t="str">
        <f>IF(T_i!O31=".","-",(CONCATENATE("[",ROUND(T_i!O31,1),"; ",ROUND(T_i!P31,1),"]")))</f>
        <v>-</v>
      </c>
      <c r="F65" s="18" t="str">
        <f>IF(T_i!S31=".","-",(CONCATENATE("[",ROUND(T_i!S31,1),"; ",ROUND(T_i!T31,1),"]")))</f>
        <v>[6.6; 12.2]</v>
      </c>
      <c r="G65" s="18" t="str">
        <f>IF(T_i!W31=".","-",(CONCATENATE("[",ROUND(T_i!W31,1),"; ",ROUND(T_i!X31,1),"]")))</f>
        <v>[1; 9.3]</v>
      </c>
      <c r="H65" s="18" t="str">
        <f>IF(T_i!AA31=".","-",(CONCATENATE("[",ROUND(T_i!AA31,1),"; ",ROUND(T_i!AB31,1),"]")))</f>
        <v>[6.9; 12.4]</v>
      </c>
      <c r="I65" s="18" t="str">
        <f>IF(T_i!AE31=".","-",(CONCATENATE("[",ROUND(T_i!AE31,1),"; ",ROUND(T_i!AF31,1),"]")))</f>
        <v>[8.4; 38.1]</v>
      </c>
    </row>
    <row r="66" spans="1:9" x14ac:dyDescent="0.25">
      <c r="A66" s="5" t="s">
        <v>72</v>
      </c>
      <c r="B66" s="4">
        <f>ROUND(T_i!B32,1)</f>
        <v>8</v>
      </c>
      <c r="C66" s="4">
        <f>ROUND(T_i!F32,1)</f>
        <v>2.2000000000000002</v>
      </c>
      <c r="D66" s="4">
        <f>ROUND(T_i!J32,1)</f>
        <v>0.3</v>
      </c>
      <c r="E66" s="4">
        <f>ROUND(T_i!N32,1)</f>
        <v>0</v>
      </c>
      <c r="F66" s="4">
        <f>ROUND(T_i!R32,1)</f>
        <v>0.1</v>
      </c>
      <c r="G66" s="4">
        <f>ROUND(T_i!V32,1)</f>
        <v>0</v>
      </c>
      <c r="H66" s="4">
        <f>ROUND(T_i!Z32,1)</f>
        <v>0.3</v>
      </c>
      <c r="I66" s="4">
        <f>ROUND(T_i!AD32,1)</f>
        <v>0</v>
      </c>
    </row>
    <row r="67" spans="1:9" x14ac:dyDescent="0.25">
      <c r="A67" s="12"/>
      <c r="B67" s="18" t="str">
        <f>IF(T_i!C32=".","-",(CONCATENATE("[",ROUND(T_i!C32,1),"; ",ROUND(T_i!D32,1),"]")))</f>
        <v>[2; 27.5]</v>
      </c>
      <c r="C67" s="18" t="str">
        <f>IF(T_i!G32=".","-",(CONCATENATE("[",ROUND(T_i!G32,1),"; ",ROUND(T_i!H32,1),"]")))</f>
        <v>[0.7; 6.5]</v>
      </c>
      <c r="D67" s="18" t="str">
        <f>IF(T_i!K32=".","-",(CONCATENATE("[",ROUND(T_i!K32,1),"; ",ROUND(T_i!L32,1),"]")))</f>
        <v>[0.1; 1.4]</v>
      </c>
      <c r="E67" s="18" t="str">
        <f>IF(T_i!O32=".","-",(CONCATENATE("[",ROUND(T_i!O32,1),"; ",ROUND(T_i!P32,1),"]")))</f>
        <v>-</v>
      </c>
      <c r="F67" s="18" t="str">
        <f>IF(T_i!S32=".","-",(CONCATENATE("[",ROUND(T_i!S32,1),"; ",ROUND(T_i!T32,1),"]")))</f>
        <v>[0.1; 0.3]</v>
      </c>
      <c r="G67" s="18" t="str">
        <f>IF(T_i!W32=".","-",(CONCATENATE("[",ROUND(T_i!W32,1),"; ",ROUND(T_i!X32,1),"]")))</f>
        <v>-</v>
      </c>
      <c r="H67" s="18" t="str">
        <f>IF(T_i!AA32=".","-",(CONCATENATE("[",ROUND(T_i!AA32,1),"; ",ROUND(T_i!AB32,1),"]")))</f>
        <v>[0.2; 0.5]</v>
      </c>
      <c r="I67" s="18" t="str">
        <f>IF(T_i!AE32=".","-",(CONCATENATE("[",ROUND(T_i!AE32,1),"; ",ROUND(T_i!AF32,1),"]")))</f>
        <v>-</v>
      </c>
    </row>
    <row r="68" spans="1:9" ht="30.75" customHeight="1" thickBot="1" x14ac:dyDescent="0.3">
      <c r="A68" s="186" t="str">
        <f>T_i!C1</f>
        <v xml:space="preserve"> Footnote - N anyAM outlets: Private not for profit=20; private not for profit=139; pharmacy=464; PPMV=2943; informal=93; labs = 3; wholesalers= 50. Outlets that met screening criteria for a full interview but did not complete the interview (were not interviewed or completed a partial interview) = 0 </v>
      </c>
      <c r="B68" s="186"/>
      <c r="C68" s="186"/>
      <c r="D68" s="186"/>
      <c r="E68" s="186"/>
      <c r="F68" s="186"/>
      <c r="G68" s="186"/>
      <c r="H68" s="186"/>
      <c r="I68" s="186"/>
    </row>
  </sheetData>
  <mergeCells count="7">
    <mergeCell ref="A5:I5"/>
    <mergeCell ref="A36:A37"/>
    <mergeCell ref="A68:I68"/>
    <mergeCell ref="A32:A33"/>
    <mergeCell ref="A34:A35"/>
    <mergeCell ref="A6:A9"/>
    <mergeCell ref="A30:A31"/>
  </mergeCells>
  <conditionalFormatting sqref="A1:I2 K1:XFD2">
    <cfRule type="cellIs" dxfId="14" priority="3" operator="equal">
      <formula>1</formula>
    </cfRule>
  </conditionalFormatting>
  <conditionalFormatting sqref="A3:XFD4">
    <cfRule type="cellIs" dxfId="13" priority="1" operator="equal">
      <formula>1</formula>
    </cfRule>
  </conditionalFormatting>
  <conditionalFormatting sqref="B10">
    <cfRule type="expression" dxfId="12" priority="6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204-1FF7-438C-B719-6AC04E04E3A9}">
  <sheetPr>
    <tabColor rgb="FFFFFF00"/>
  </sheetPr>
  <dimension ref="A1:R71"/>
  <sheetViews>
    <sheetView showGridLines="0" zoomScale="90" zoomScaleNormal="90" workbookViewId="0">
      <selection activeCell="C22" sqref="C22"/>
    </sheetView>
  </sheetViews>
  <sheetFormatPr defaultColWidth="9.140625" defaultRowHeight="15" x14ac:dyDescent="0.25"/>
  <cols>
    <col min="1" max="1" width="59.28515625" style="2" bestFit="1" customWidth="1"/>
    <col min="2" max="3" width="16.85546875" style="13" customWidth="1"/>
    <col min="4" max="5" width="16.85546875" style="2" customWidth="1"/>
    <col min="6" max="6" width="16.85546875" style="13" customWidth="1"/>
    <col min="7" max="7" width="16.85546875" style="2" customWidth="1"/>
    <col min="8" max="8" width="16.85546875" style="13" customWidth="1"/>
    <col min="9" max="17" width="16.85546875" style="2" customWidth="1"/>
    <col min="19" max="16384" width="9.140625" style="2"/>
  </cols>
  <sheetData>
    <row r="1" spans="1:17" x14ac:dyDescent="0.25">
      <c r="A1" s="26" t="s">
        <v>43</v>
      </c>
      <c r="B1" s="13">
        <f t="shared" ref="B1:Q1" si="0">IFERROR(IF((RIGHT(B9,LEN(B9)-2)*1)&gt;50,0,1),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1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1</v>
      </c>
    </row>
    <row r="3" spans="1:17" x14ac:dyDescent="0.25">
      <c r="A3" s="2" t="s">
        <v>130</v>
      </c>
    </row>
    <row r="4" spans="1:17" ht="15.75" thickBot="1" x14ac:dyDescent="0.3"/>
    <row r="5" spans="1:17" s="131" customFormat="1" ht="12.75" x14ac:dyDescent="0.2">
      <c r="A5" s="190" t="str">
        <f>'[1]Quantitative Indicators '!$B$8</f>
        <v>Availability of antimalarial types in all antimalarial-stocking outlets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</row>
    <row r="6" spans="1:17" s="132" customFormat="1" ht="12.75" x14ac:dyDescent="0.2">
      <c r="A6" s="191" t="s">
        <v>20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</row>
    <row r="7" spans="1:17" s="120" customFormat="1" ht="12.75" x14ac:dyDescent="0.2">
      <c r="A7" s="119"/>
      <c r="B7" s="192" t="s">
        <v>22</v>
      </c>
      <c r="C7" s="192"/>
      <c r="D7" s="192"/>
      <c r="E7" s="192"/>
      <c r="F7" s="192"/>
      <c r="G7" s="192"/>
      <c r="H7" s="192"/>
      <c r="I7" s="192"/>
      <c r="J7" s="192" t="s">
        <v>21</v>
      </c>
      <c r="K7" s="192"/>
      <c r="L7" s="192"/>
      <c r="M7" s="192"/>
      <c r="N7" s="192"/>
      <c r="O7" s="192"/>
      <c r="P7" s="192"/>
      <c r="Q7" s="192"/>
    </row>
    <row r="8" spans="1:17" ht="23.25" x14ac:dyDescent="0.25">
      <c r="A8" s="194" t="str">
        <f>'[1]Quantitative Indicators '!$C$8</f>
        <v>Proportion of antimalarial-stocking outlets with antimalarial medicine in stock on the day of the visit, among all outlets surveyed with one or more antimalarials in stock</v>
      </c>
      <c r="B8" s="121" t="str">
        <f>IF(T_ii!B2="","",T_ii!B2)</f>
        <v>Private Not For-Profit Facility</v>
      </c>
      <c r="C8" s="121" t="str">
        <f>IF(T_ii!F2="","",T_ii!F2)</f>
        <v>Private For-Profit Facility</v>
      </c>
      <c r="D8" s="121" t="str">
        <f>IF(T_ii!J2="","",T_ii!J2)</f>
        <v>Pharmacy</v>
      </c>
      <c r="E8" s="121" t="str">
        <f>IF(T_ii!N2="","",T_ii!N2)</f>
        <v>Laboratory</v>
      </c>
      <c r="F8" s="121" t="str">
        <f>IF(T_ii!R2="","",T_ii!R2)</f>
        <v>Drug store</v>
      </c>
      <c r="G8" s="121" t="str">
        <f>IF(T_ii!V2="","",T_ii!V2)</f>
        <v>Informal TOTAL</v>
      </c>
      <c r="H8" s="121" t="str">
        <f>IF(T_ii!Z2="","",T_ii!Z2)</f>
        <v>Retail TOTAL</v>
      </c>
      <c r="I8" s="121" t="str">
        <f>IF(T_ii!AD2="","",T_ii!AD2)</f>
        <v>Wholesale</v>
      </c>
      <c r="J8" s="122" t="str">
        <f>IF(T_ii!AH2="","",T_ii!AH2)</f>
        <v>Private Not For-Profit Facility</v>
      </c>
      <c r="K8" s="121" t="str">
        <f>IF(T_ii!AL2="","",T_ii!AL2)</f>
        <v>Private For-Profit Facility</v>
      </c>
      <c r="L8" s="121" t="str">
        <f>IF(T_ii!AP2="","",T_ii!AP2)</f>
        <v>Pharmacy</v>
      </c>
      <c r="M8" s="121" t="str">
        <f>IF(T_ii!AT2="","",T_ii!AT2)</f>
        <v>Laboratory</v>
      </c>
      <c r="N8" s="121" t="str">
        <f>IF(T_ii!AX2="","",T_ii!AX2)</f>
        <v>Drug store</v>
      </c>
      <c r="O8" s="121" t="str">
        <f>IF(T_ii!BB2="","",T_ii!BB2)</f>
        <v>Informal TOTAL</v>
      </c>
      <c r="P8" s="121" t="str">
        <f>IF(T_ii!BF2="","",T_ii!BF2)</f>
        <v>Retail TOTAL</v>
      </c>
      <c r="Q8" s="121" t="str">
        <f>IF(T_ii!BJ2="","",T_ii!BJ2)</f>
        <v>Wholesale</v>
      </c>
    </row>
    <row r="9" spans="1:17" x14ac:dyDescent="0.25">
      <c r="A9" s="195"/>
      <c r="B9" s="123" t="str">
        <f>CONCATENATE("N=",T_ii!E4)</f>
        <v>N=2</v>
      </c>
      <c r="C9" s="123" t="str">
        <f>CONCATENATE("N=",T_ii!I4)</f>
        <v>N=14</v>
      </c>
      <c r="D9" s="123" t="str">
        <f>CONCATENATE("N=",T_ii!M4)</f>
        <v>N=67</v>
      </c>
      <c r="E9" s="123" t="str">
        <f>CONCATENATE("N=",T_ii!Q4)</f>
        <v>N=0</v>
      </c>
      <c r="F9" s="123" t="str">
        <f>CONCATENATE("N=",T_ii!U4)</f>
        <v>N=682</v>
      </c>
      <c r="G9" s="123" t="str">
        <f>CONCATENATE("N=",T_ii!Y4)</f>
        <v>N=20</v>
      </c>
      <c r="H9" s="123" t="str">
        <f>CONCATENATE("N=",T_ii!AC4)</f>
        <v>N=785</v>
      </c>
      <c r="I9" s="123" t="str">
        <f>CONCATENATE("N=",T_ii!AG4)</f>
        <v>N=11</v>
      </c>
      <c r="J9" s="124" t="str">
        <f>CONCATENATE("N=",T_ii!AK4)</f>
        <v>N=18</v>
      </c>
      <c r="K9" s="123" t="str">
        <f>CONCATENATE("N=",T_ii!AO4)</f>
        <v>N=125</v>
      </c>
      <c r="L9" s="123" t="str">
        <f>CONCATENATE("N=",T_ii!AS4)</f>
        <v>N=397</v>
      </c>
      <c r="M9" s="123" t="str">
        <f>CONCATENATE("N=",T_ii!AW4)</f>
        <v>N=3</v>
      </c>
      <c r="N9" s="123" t="str">
        <f>CONCATENATE("N=",T_ii!BA4)</f>
        <v>N=2261</v>
      </c>
      <c r="O9" s="123" t="str">
        <f>CONCATENATE("N=",T_ii!BE4)</f>
        <v>N=73</v>
      </c>
      <c r="P9" s="123" t="str">
        <f>CONCATENATE("N=",T_ii!BI4)</f>
        <v>N=2877</v>
      </c>
      <c r="Q9" s="123" t="str">
        <f>CONCATENATE("N=",T_ii!BM4)</f>
        <v>N=39</v>
      </c>
    </row>
    <row r="10" spans="1:17" x14ac:dyDescent="0.25">
      <c r="A10" s="195"/>
      <c r="B10" s="125" t="str">
        <f t="shared" ref="B10:Q10" si="1">"%"</f>
        <v>%</v>
      </c>
      <c r="C10" s="125" t="str">
        <f t="shared" si="1"/>
        <v>%</v>
      </c>
      <c r="D10" s="125" t="str">
        <f t="shared" si="1"/>
        <v>%</v>
      </c>
      <c r="E10" s="125" t="str">
        <f t="shared" si="1"/>
        <v>%</v>
      </c>
      <c r="F10" s="125" t="str">
        <f t="shared" si="1"/>
        <v>%</v>
      </c>
      <c r="G10" s="125" t="str">
        <f t="shared" si="1"/>
        <v>%</v>
      </c>
      <c r="H10" s="125" t="str">
        <f t="shared" si="1"/>
        <v>%</v>
      </c>
      <c r="I10" s="125" t="str">
        <f t="shared" si="1"/>
        <v>%</v>
      </c>
      <c r="J10" s="126" t="str">
        <f t="shared" si="1"/>
        <v>%</v>
      </c>
      <c r="K10" s="125" t="str">
        <f t="shared" si="1"/>
        <v>%</v>
      </c>
      <c r="L10" s="125" t="str">
        <f t="shared" si="1"/>
        <v>%</v>
      </c>
      <c r="M10" s="125" t="str">
        <f t="shared" si="1"/>
        <v>%</v>
      </c>
      <c r="N10" s="125" t="str">
        <f t="shared" si="1"/>
        <v>%</v>
      </c>
      <c r="O10" s="125" t="str">
        <f t="shared" si="1"/>
        <v>%</v>
      </c>
      <c r="P10" s="125" t="str">
        <f t="shared" si="1"/>
        <v>%</v>
      </c>
      <c r="Q10" s="125" t="str">
        <f t="shared" si="1"/>
        <v>%</v>
      </c>
    </row>
    <row r="11" spans="1:17" x14ac:dyDescent="0.25">
      <c r="A11" s="196"/>
      <c r="B11" s="127" t="str">
        <f t="shared" ref="B11:Q11" si="2">"[95% CI]"</f>
        <v>[95% CI]</v>
      </c>
      <c r="C11" s="127" t="str">
        <f t="shared" si="2"/>
        <v>[95% CI]</v>
      </c>
      <c r="D11" s="127" t="str">
        <f t="shared" si="2"/>
        <v>[95% CI]</v>
      </c>
      <c r="E11" s="127" t="str">
        <f t="shared" si="2"/>
        <v>[95% CI]</v>
      </c>
      <c r="F11" s="127" t="str">
        <f t="shared" si="2"/>
        <v>[95% CI]</v>
      </c>
      <c r="G11" s="127" t="str">
        <f t="shared" si="2"/>
        <v>[95% CI]</v>
      </c>
      <c r="H11" s="127" t="str">
        <f t="shared" si="2"/>
        <v>[95% CI]</v>
      </c>
      <c r="I11" s="127" t="str">
        <f t="shared" si="2"/>
        <v>[95% CI]</v>
      </c>
      <c r="J11" s="128" t="str">
        <f t="shared" si="2"/>
        <v>[95% CI]</v>
      </c>
      <c r="K11" s="127" t="str">
        <f t="shared" si="2"/>
        <v>[95% CI]</v>
      </c>
      <c r="L11" s="127" t="str">
        <f t="shared" si="2"/>
        <v>[95% CI]</v>
      </c>
      <c r="M11" s="127" t="str">
        <f t="shared" si="2"/>
        <v>[95% CI]</v>
      </c>
      <c r="N11" s="127" t="str">
        <f t="shared" si="2"/>
        <v>[95% CI]</v>
      </c>
      <c r="O11" s="127" t="str">
        <f t="shared" si="2"/>
        <v>[95% CI]</v>
      </c>
      <c r="P11" s="127" t="str">
        <f t="shared" si="2"/>
        <v>[95% CI]</v>
      </c>
      <c r="Q11" s="127" t="str">
        <f t="shared" si="2"/>
        <v>[95% CI]</v>
      </c>
    </row>
    <row r="12" spans="1:17" x14ac:dyDescent="0.25">
      <c r="A12" s="3" t="s">
        <v>44</v>
      </c>
      <c r="B12" s="4">
        <f>ROUND(T_ii!B4,1)</f>
        <v>100</v>
      </c>
      <c r="C12" s="4">
        <f>ROUND(T_ii!F4,1)</f>
        <v>100</v>
      </c>
      <c r="D12" s="4">
        <f>ROUND(T_ii!J4,1)</f>
        <v>100</v>
      </c>
      <c r="E12" s="4">
        <f>ROUND(T_ii!N4,1)</f>
        <v>0</v>
      </c>
      <c r="F12" s="4">
        <f>ROUND(T_ii!R4,1)</f>
        <v>100</v>
      </c>
      <c r="G12" s="4">
        <f>ROUND(T_ii!V4,1)</f>
        <v>100</v>
      </c>
      <c r="H12" s="4">
        <f>ROUND(T_ii!Z4,1)</f>
        <v>100</v>
      </c>
      <c r="I12" s="4">
        <f>ROUND(T_ii!AD4,1)</f>
        <v>100</v>
      </c>
      <c r="J12" s="65">
        <f>ROUND(T_ii!AH4,1)</f>
        <v>100</v>
      </c>
      <c r="K12" s="4">
        <f>ROUND(T_ii!AL4,1)</f>
        <v>100</v>
      </c>
      <c r="L12" s="4">
        <f>ROUND(T_ii!AP4,1)</f>
        <v>100</v>
      </c>
      <c r="M12" s="4">
        <f>ROUND(T_ii!AT4,1)</f>
        <v>100</v>
      </c>
      <c r="N12" s="4">
        <f>ROUND(T_ii!AX4,1)</f>
        <v>100</v>
      </c>
      <c r="O12" s="4">
        <f>ROUND(T_ii!BB4,1)</f>
        <v>100</v>
      </c>
      <c r="P12" s="4">
        <f>ROUND(T_ii!BF4,1)</f>
        <v>100</v>
      </c>
      <c r="Q12" s="4">
        <f>ROUND(T_ii!BJ4,1)</f>
        <v>100</v>
      </c>
    </row>
    <row r="13" spans="1:17" x14ac:dyDescent="0.25">
      <c r="B13" s="18" t="str">
        <f>IF(T_ii!C4=".","-",(CONCATENATE("[",ROUND(T_ii!C4,1),"; ",ROUND(T_ii!D4,1),"]")))</f>
        <v>[100; 100]</v>
      </c>
      <c r="C13" s="18" t="str">
        <f>IF(T_ii!G4=".","-",(CONCATENATE("[",ROUND(T_ii!G4,1),"; ",ROUND(T_ii!H4,1),"]")))</f>
        <v>[100; 100]</v>
      </c>
      <c r="D13" s="18" t="str">
        <f>IF(T_ii!K4=".","-",(IF(T_ii!K4="","-",(CONCATENATE("[",ROUND(T_ii!K4,1),"; ",ROUND(T_ii!L4,1),"]")))))</f>
        <v>[100; 100]</v>
      </c>
      <c r="E13" s="18" t="str">
        <f>IF(T_ii!O4=".","-",(CONCATENATE("[",ROUND(T_ii!O4,1),"; ",ROUND(T_ii!P4,1),"]")))</f>
        <v>-</v>
      </c>
      <c r="F13" s="18" t="str">
        <f>IF(T_ii!S4=".","-",(CONCATENATE("[",ROUND(T_ii!S4,1),"; ",ROUND(T_ii!T4,1),"]")))</f>
        <v>[100; 100]</v>
      </c>
      <c r="G13" s="18" t="str">
        <f>IF(T_ii!W4=".","-",(CONCATENATE("[",ROUND(T_ii!W4,1),"; ",ROUND(T_ii!X4,1),"]")))</f>
        <v>[100; 100]</v>
      </c>
      <c r="H13" s="18" t="str">
        <f>IF(T_ii!AA4=".","-",(CONCATENATE("[",ROUND(T_ii!AA4,1),"; ",ROUND(T_ii!AB4,1),"]")))</f>
        <v>[100; 100]</v>
      </c>
      <c r="I13" s="18" t="str">
        <f>IF(T_ii!AE4=".","-",(CONCATENATE("[",ROUND(T_ii!AE4,1),"; ",ROUND(T_ii!AF4,1),"]")))</f>
        <v>[100; 100]</v>
      </c>
      <c r="J13" s="114" t="str">
        <f>IF(T_ii!AI4=".","-",(CONCATENATE("[",ROUND(T_ii!AI4,1),"; ",ROUND(T_ii!AJ4,1),"]")))</f>
        <v>[100; 100]</v>
      </c>
      <c r="K13" s="18" t="str">
        <f>IF(T_ii!AM4=".","-",(CONCATENATE("[",ROUND(T_ii!AM4,1),"; ",ROUND(T_ii!AN4,1),"]")))</f>
        <v>[100; 100]</v>
      </c>
      <c r="L13" s="18" t="str">
        <f>IF(T_ii!AQ4=".","-",(CONCATENATE("[",ROUND(T_ii!AQ4,1),"; ",ROUND(T_ii!AR4,1),"]")))</f>
        <v>[100; 100]</v>
      </c>
      <c r="M13" s="18" t="str">
        <f>IF(T_ii!AU4=".","-",(CONCATENATE("[",ROUND(T_ii!AU4,1),"; ",ROUND(T_ii!AV4,1),"]")))</f>
        <v>[100; 100]</v>
      </c>
      <c r="N13" s="18" t="str">
        <f>IF(T_ii!AY4=".","-",(CONCATENATE("[",ROUND(T_ii!AY4,1),"; ",ROUND(T_ii!AZ4,1),"]")))</f>
        <v>[100; 100]</v>
      </c>
      <c r="O13" s="18" t="str">
        <f>IF(T_ii!BC4=".","-",(CONCATENATE("[",ROUND(T_ii!BC4,1),"; ",ROUND(T_ii!BD4,1),"]")))</f>
        <v>[100; 100]</v>
      </c>
      <c r="P13" s="18" t="str">
        <f>IF(T_ii!BG4=".","-",(CONCATENATE("[",ROUND(T_ii!BG4,1),"; ",ROUND(T_ii!BH4,1),"]")))</f>
        <v>[100; 100]</v>
      </c>
      <c r="Q13" s="18" t="str">
        <f>IF(T_ii!BK4=".","-",(CONCATENATE("[",ROUND(T_ii!BK4,1),"; ",ROUND(T_ii!BL4,1),"]")))</f>
        <v>[100; 100]</v>
      </c>
    </row>
    <row r="14" spans="1:17" x14ac:dyDescent="0.25">
      <c r="A14" s="3" t="s">
        <v>45</v>
      </c>
      <c r="B14" s="4">
        <f>ROUND(T_ii!B5,1)</f>
        <v>52</v>
      </c>
      <c r="C14" s="4">
        <f>ROUND(T_ii!F5,1)</f>
        <v>76.900000000000006</v>
      </c>
      <c r="D14" s="4">
        <f>ROUND(T_ii!J5,1)</f>
        <v>90.7</v>
      </c>
      <c r="E14" s="4">
        <f>ROUND(T_ii!N5,1)</f>
        <v>0</v>
      </c>
      <c r="F14" s="4">
        <f>ROUND(T_ii!R5,1)</f>
        <v>85.3</v>
      </c>
      <c r="G14" s="4">
        <f>ROUND(T_ii!V5,1)</f>
        <v>89.4</v>
      </c>
      <c r="H14" s="4">
        <f>ROUND(T_ii!Z5,1)</f>
        <v>85.7</v>
      </c>
      <c r="I14" s="4">
        <f>ROUND(T_ii!AD5,1)</f>
        <v>100</v>
      </c>
      <c r="J14" s="65">
        <f>ROUND(T_ii!AH5,1)</f>
        <v>82.9</v>
      </c>
      <c r="K14" s="4">
        <f>ROUND(T_ii!AL5,1)</f>
        <v>77</v>
      </c>
      <c r="L14" s="4">
        <f>ROUND(T_ii!AP5,1)</f>
        <v>99.2</v>
      </c>
      <c r="M14" s="4">
        <f>ROUND(T_ii!AT5,1)</f>
        <v>100</v>
      </c>
      <c r="N14" s="4">
        <f>ROUND(T_ii!AX5,1)</f>
        <v>94.6</v>
      </c>
      <c r="O14" s="4">
        <f>ROUND(T_ii!BB5,1)</f>
        <v>84.5</v>
      </c>
      <c r="P14" s="4">
        <f>ROUND(T_ii!BF5,1)</f>
        <v>94.2</v>
      </c>
      <c r="Q14" s="4">
        <f>ROUND(T_ii!BJ5,1)</f>
        <v>100</v>
      </c>
    </row>
    <row r="15" spans="1:17" x14ac:dyDescent="0.25">
      <c r="B15" s="18" t="str">
        <f>IF(T_ii!C5=".","-",(CONCATENATE("[",ROUND(T_ii!C5,1),"; ",ROUND(T_ii!D5,1),"]")))</f>
        <v>[12.9; 88.8]</v>
      </c>
      <c r="C15" s="18" t="str">
        <f>IF(T_ii!G5=".","-",(CONCATENATE("[",ROUND(T_ii!G5,1),"; ",ROUND(T_ii!H5,1),"]")))</f>
        <v>[54.4; 90.3]</v>
      </c>
      <c r="D15" s="18" t="str">
        <f>IF(T_ii!K5=".","-",(CONCATENATE("[",ROUND(T_ii!K5,1),"; ",ROUND(T_ii!L5,1),"]")))</f>
        <v>[72.8; 97.3]</v>
      </c>
      <c r="E15" s="18" t="str">
        <f>IF(T_ii!O5=".","-",(CONCATENATE("[",ROUND(T_ii!O5,1),"; ",ROUND(T_ii!P5,1),"]")))</f>
        <v>-</v>
      </c>
      <c r="F15" s="18" t="str">
        <f>IF(T_ii!S5=".","-",(CONCATENATE("[",ROUND(T_ii!S5,1),"; ",ROUND(T_ii!T5,1),"]")))</f>
        <v>[80.6; 89]</v>
      </c>
      <c r="G15" s="18" t="str">
        <f>IF(T_ii!W5=".","-",(CONCATENATE("[",ROUND(T_ii!W5,1),"; ",ROUND(T_ii!X5,1),"]")))</f>
        <v>[62.8; 97.7]</v>
      </c>
      <c r="H15" s="18" t="str">
        <f>IF(T_ii!AA5=".","-",(CONCATENATE("[",ROUND(T_ii!AA5,1),"; ",ROUND(T_ii!AB5,1),"]")))</f>
        <v>[81.6; 88.9]</v>
      </c>
      <c r="I15" s="18" t="str">
        <f>IF(T_ii!AE5=".","-",(CONCATENATE("[",ROUND(T_ii!AE5,1),"; ",ROUND(T_ii!AF5,1),"]")))</f>
        <v>[100; 100]</v>
      </c>
      <c r="J15" s="114" t="str">
        <f>IF(T_ii!AI5=".","-",(CONCATENATE("[",ROUND(T_ii!AI5,1),"; ",ROUND(T_ii!AJ5,1),"]")))</f>
        <v>[64.8; 92.8]</v>
      </c>
      <c r="K15" s="18" t="str">
        <f>IF(T_ii!AM5=".","-",(CONCATENATE("[",ROUND(T_ii!AM5,1),"; ",ROUND(T_ii!AN5,1),"]")))</f>
        <v>[62.2; 87.2]</v>
      </c>
      <c r="L15" s="18" t="str">
        <f>IF(T_ii!AQ5=".","-",(CONCATENATE("[",ROUND(T_ii!AQ5,1),"; ",ROUND(T_ii!AR5,1),"]")))</f>
        <v>[98; 99.7]</v>
      </c>
      <c r="M15" s="18" t="str">
        <f>IF(T_ii!AU5=".","-",(CONCATENATE("[",ROUND(T_ii!AU5,1),"; ",ROUND(T_ii!AV5,1),"]")))</f>
        <v>[100; 100]</v>
      </c>
      <c r="N15" s="18" t="str">
        <f>IF(T_ii!AY5=".","-",(CONCATENATE("[",ROUND(T_ii!AY5,1),"; ",ROUND(T_ii!AZ5,1),"]")))</f>
        <v>[92; 96.4]</v>
      </c>
      <c r="O15" s="18" t="str">
        <f>IF(T_ii!BC5=".","-",(CONCATENATE("[",ROUND(T_ii!BC5,1),"; ",ROUND(T_ii!BD5,1),"]")))</f>
        <v>[69.6; 92.8]</v>
      </c>
      <c r="P15" s="18" t="str">
        <f>IF(T_ii!BG5=".","-",(CONCATENATE("[",ROUND(T_ii!BG5,1),"; ",ROUND(T_ii!BH5,1),"]")))</f>
        <v>[92.1; 95.7]</v>
      </c>
      <c r="Q15" s="18" t="str">
        <f>IF(T_ii!BK5=".","-",(CONCATENATE("[",ROUND(T_ii!BK5,1),"; ",ROUND(T_ii!BL5,1),"]")))</f>
        <v>[100; 100]</v>
      </c>
    </row>
    <row r="16" spans="1:17" x14ac:dyDescent="0.25">
      <c r="A16" s="5" t="s">
        <v>46</v>
      </c>
      <c r="B16" s="4">
        <f>ROUND(T_ii!B6,1)</f>
        <v>52</v>
      </c>
      <c r="C16" s="4">
        <f>ROUND(T_ii!F6,1)</f>
        <v>76.900000000000006</v>
      </c>
      <c r="D16" s="4">
        <f>ROUND(T_ii!J6,1)</f>
        <v>88.4</v>
      </c>
      <c r="E16" s="4">
        <f>ROUND(T_ii!N6,1)</f>
        <v>0</v>
      </c>
      <c r="F16" s="4">
        <f>ROUND(T_ii!R6,1)</f>
        <v>84</v>
      </c>
      <c r="G16" s="4">
        <f>ROUND(T_ii!V6,1)</f>
        <v>83.8</v>
      </c>
      <c r="H16" s="4">
        <f>ROUND(T_ii!Z6,1)</f>
        <v>84.2</v>
      </c>
      <c r="I16" s="4">
        <f>ROUND(T_ii!AD6,1)</f>
        <v>100</v>
      </c>
      <c r="J16" s="65">
        <f>ROUND(T_ii!AH6,1)</f>
        <v>82.9</v>
      </c>
      <c r="K16" s="4">
        <f>ROUND(T_ii!AL6,1)</f>
        <v>72.2</v>
      </c>
      <c r="L16" s="4">
        <f>ROUND(T_ii!AP6,1)</f>
        <v>93.5</v>
      </c>
      <c r="M16" s="4">
        <f>ROUND(T_ii!AT6,1)</f>
        <v>100</v>
      </c>
      <c r="N16" s="4">
        <f>ROUND(T_ii!AX6,1)</f>
        <v>93.7</v>
      </c>
      <c r="O16" s="4">
        <f>ROUND(T_ii!BB6,1)</f>
        <v>84.5</v>
      </c>
      <c r="P16" s="4">
        <f>ROUND(T_ii!BF6,1)</f>
        <v>92.1</v>
      </c>
      <c r="Q16" s="4">
        <f>ROUND(T_ii!BJ6,1)</f>
        <v>100</v>
      </c>
    </row>
    <row r="17" spans="1:17" x14ac:dyDescent="0.25">
      <c r="B17" s="18" t="str">
        <f>IF(T_ii!C6=".","-",(CONCATENATE("[",ROUND(T_ii!C6,1),"; ",ROUND(T_ii!D6,1),"]")))</f>
        <v>[12.9; 88.8]</v>
      </c>
      <c r="C17" s="18" t="str">
        <f>IF(T_ii!G6=".","-",(CONCATENATE("[",ROUND(T_ii!G6,1),"; ",ROUND(T_ii!H6,1),"]")))</f>
        <v>[54.4; 90.3]</v>
      </c>
      <c r="D17" s="18" t="str">
        <f>IF(T_ii!K6=".","-",(CONCATENATE("[",ROUND(T_ii!K6,1),"; ",ROUND(T_ii!L6,1),"]")))</f>
        <v>[73.4; 95.5]</v>
      </c>
      <c r="E17" s="18" t="str">
        <f>IF(T_ii!O6=".","-",(CONCATENATE("[",ROUND(T_ii!O6,1),"; ",ROUND(T_ii!P6,1),"]")))</f>
        <v>-</v>
      </c>
      <c r="F17" s="18" t="str">
        <f>IF(T_ii!S6=".","-",(CONCATENATE("[",ROUND(T_ii!S6,1),"; ",ROUND(T_ii!T6,1),"]")))</f>
        <v>[79.6; 87.6]</v>
      </c>
      <c r="G17" s="18" t="str">
        <f>IF(T_ii!W6=".","-",(CONCATENATE("[",ROUND(T_ii!W6,1),"; ",ROUND(T_ii!X6,1),"]")))</f>
        <v>[61.9; 94.3]</v>
      </c>
      <c r="H17" s="18" t="str">
        <f>IF(T_ii!AA6=".","-",(CONCATENATE("[",ROUND(T_ii!AA6,1),"; ",ROUND(T_ii!AB6,1),"]")))</f>
        <v>[80.1; 87.5]</v>
      </c>
      <c r="I17" s="18" t="str">
        <f>IF(T_ii!AE6=".","-",(CONCATENATE("[",ROUND(T_ii!AE6,1),"; ",ROUND(T_ii!AF6,1),"]")))</f>
        <v>[100; 100]</v>
      </c>
      <c r="J17" s="114" t="str">
        <f>IF(T_ii!AI6=".","-",(CONCATENATE("[",ROUND(T_ii!AI6,1),"; ",ROUND(T_ii!AJ6,1),"]")))</f>
        <v>[64.8; 92.8]</v>
      </c>
      <c r="K17" s="18" t="str">
        <f>IF(T_ii!AM6=".","-",(CONCATENATE("[",ROUND(T_ii!AM6,1),"; ",ROUND(T_ii!AN6,1),"]")))</f>
        <v>[56.6; 83.8]</v>
      </c>
      <c r="L17" s="18" t="str">
        <f>IF(T_ii!AQ6=".","-",(CONCATENATE("[",ROUND(T_ii!AQ6,1),"; ",ROUND(T_ii!AR6,1),"]")))</f>
        <v>[89.6; 96]</v>
      </c>
      <c r="M17" s="18" t="str">
        <f>IF(T_ii!AU6=".","-",(CONCATENATE("[",ROUND(T_ii!AU6,1),"; ",ROUND(T_ii!AV6,1),"]")))</f>
        <v>[100; 100]</v>
      </c>
      <c r="N17" s="18" t="str">
        <f>IF(T_ii!AY6=".","-",(CONCATENATE("[",ROUND(T_ii!AY6,1),"; ",ROUND(T_ii!AZ6,1),"]")))</f>
        <v>[91.2; 95.6]</v>
      </c>
      <c r="O17" s="18" t="str">
        <f>IF(T_ii!BC6=".","-",(CONCATENATE("[",ROUND(T_ii!BC6,1),"; ",ROUND(T_ii!BD6,1),"]")))</f>
        <v>[69.6; 92.8]</v>
      </c>
      <c r="P17" s="18" t="str">
        <f>IF(T_ii!BG6=".","-",(CONCATENATE("[",ROUND(T_ii!BG6,1),"; ",ROUND(T_ii!BH6,1),"]")))</f>
        <v>[89.7; 93.9]</v>
      </c>
      <c r="Q17" s="18" t="str">
        <f>IF(T_ii!BK6=".","-",(CONCATENATE("[",ROUND(T_ii!BK6,1),"; ",ROUND(T_ii!BL6,1),"]")))</f>
        <v>[100; 100]</v>
      </c>
    </row>
    <row r="18" spans="1:17" x14ac:dyDescent="0.25">
      <c r="A18" s="5" t="s">
        <v>47</v>
      </c>
      <c r="B18" s="4">
        <f>ROUND(T_ii!B7,1)</f>
        <v>0</v>
      </c>
      <c r="C18" s="4">
        <f>ROUND(T_ii!F7,1)</f>
        <v>0</v>
      </c>
      <c r="D18" s="4">
        <f>ROUND(T_ii!J7,1)</f>
        <v>19.399999999999999</v>
      </c>
      <c r="E18" s="4">
        <f>ROUND(T_ii!N7,1)</f>
        <v>0</v>
      </c>
      <c r="F18" s="4">
        <f>ROUND(T_ii!R7,1)</f>
        <v>2.1</v>
      </c>
      <c r="G18" s="4">
        <f>ROUND(T_ii!V7,1)</f>
        <v>0.7</v>
      </c>
      <c r="H18" s="4">
        <f>ROUND(T_ii!Z7,1)</f>
        <v>3.2</v>
      </c>
      <c r="I18" s="4">
        <f>ROUND(T_ii!AD7,1)</f>
        <v>0</v>
      </c>
      <c r="J18" s="65">
        <f>ROUND(T_ii!AH7,1)</f>
        <v>3.3</v>
      </c>
      <c r="K18" s="4">
        <f>ROUND(T_ii!AL7,1)</f>
        <v>8.1</v>
      </c>
      <c r="L18" s="4">
        <f>ROUND(T_ii!AP7,1)</f>
        <v>22.7</v>
      </c>
      <c r="M18" s="4">
        <f>ROUND(T_ii!AT7,1)</f>
        <v>0</v>
      </c>
      <c r="N18" s="4">
        <f>ROUND(T_ii!AX7,1)</f>
        <v>6.2</v>
      </c>
      <c r="O18" s="4">
        <f>ROUND(T_ii!BB7,1)</f>
        <v>1.3</v>
      </c>
      <c r="P18" s="4">
        <f>ROUND(T_ii!BF7,1)</f>
        <v>9.6999999999999993</v>
      </c>
      <c r="Q18" s="4">
        <f>ROUND(T_ii!BJ7,1)</f>
        <v>8.3000000000000007</v>
      </c>
    </row>
    <row r="19" spans="1:17" x14ac:dyDescent="0.25">
      <c r="B19" s="18" t="str">
        <f>IF(T_ii!C7=".","-",(CONCATENATE("[",ROUND(T_ii!C7,1),"; ",ROUND(T_ii!D7,1),"]")))</f>
        <v>-</v>
      </c>
      <c r="C19" s="18" t="str">
        <f>IF(T_ii!G7=".","-",(CONCATENATE("[",ROUND(T_ii!G7,1),"; ",ROUND(T_ii!H7,1),"]")))</f>
        <v>-</v>
      </c>
      <c r="D19" s="18" t="str">
        <f>IF(T_ii!K7=".","-",(CONCATENATE("[",ROUND(T_ii!K7,1),"; ",ROUND(T_ii!L7,1),"]")))</f>
        <v>[10.6; 32.8]</v>
      </c>
      <c r="E19" s="18" t="str">
        <f>IF(T_ii!O7=".","-",(CONCATENATE("[",ROUND(T_ii!O7,1),"; ",ROUND(T_ii!P7,1),"]")))</f>
        <v>-</v>
      </c>
      <c r="F19" s="18" t="str">
        <f>IF(T_ii!S7=".","-",(CONCATENATE("[",ROUND(T_ii!S7,1),"; ",ROUND(T_ii!T7,1),"]")))</f>
        <v>[1.3; 3.6]</v>
      </c>
      <c r="G19" s="18" t="str">
        <f>IF(T_ii!W7=".","-",(CONCATENATE("[",ROUND(T_ii!W7,1),"; ",ROUND(T_ii!X7,1),"]")))</f>
        <v>[0.2; 3]</v>
      </c>
      <c r="H19" s="18" t="str">
        <f>IF(T_ii!AA7=".","-",(CONCATENATE("[",ROUND(T_ii!AA7,1),"; ",ROUND(T_ii!AB7,1),"]")))</f>
        <v>[2.2; 4.7]</v>
      </c>
      <c r="I19" s="18" t="str">
        <f>IF(T_ii!AE7=".","-",(CONCATENATE("[",ROUND(T_ii!AE7,1),"; ",ROUND(T_ii!AF7,1),"]")))</f>
        <v>-</v>
      </c>
      <c r="J19" s="114" t="str">
        <f>IF(T_ii!AI7=".","-",(CONCATENATE("[",ROUND(T_ii!AI7,1),"; ",ROUND(T_ii!AJ7,1),"]")))</f>
        <v>[0.9; 12.1]</v>
      </c>
      <c r="K19" s="18" t="str">
        <f>IF(T_ii!AM7=".","-",(CONCATENATE("[",ROUND(T_ii!AM7,1),"; ",ROUND(T_ii!AN7,1),"]")))</f>
        <v>[4; 15.9]</v>
      </c>
      <c r="L19" s="18" t="str">
        <f>IF(T_ii!AQ7=".","-",(CONCATENATE("[",ROUND(T_ii!AQ7,1),"; ",ROUND(T_ii!AR7,1),"]")))</f>
        <v>[17.4; 28.9]</v>
      </c>
      <c r="M19" s="18" t="str">
        <f>IF(T_ii!AU7=".","-",(CONCATENATE("[",ROUND(T_ii!AU7,1),"; ",ROUND(T_ii!AV7,1),"]")))</f>
        <v>-</v>
      </c>
      <c r="N19" s="18" t="str">
        <f>IF(T_ii!AY7=".","-",(CONCATENATE("[",ROUND(T_ii!AY7,1),"; ",ROUND(T_ii!AZ7,1),"]")))</f>
        <v>[4.7; 8.2]</v>
      </c>
      <c r="O19" s="18" t="str">
        <f>IF(T_ii!BC7=".","-",(CONCATENATE("[",ROUND(T_ii!BC7,1),"; ",ROUND(T_ii!BD7,1),"]")))</f>
        <v>[0.3; 6.3]</v>
      </c>
      <c r="P19" s="18" t="str">
        <f>IF(T_ii!BG7=".","-",(CONCATENATE("[",ROUND(T_ii!BG7,1),"; ",ROUND(T_ii!BH7,1),"]")))</f>
        <v>[7.7; 12.1]</v>
      </c>
      <c r="Q19" s="18" t="str">
        <f>IF(T_ii!BK7=".","-",(CONCATENATE("[",ROUND(T_ii!BK7,1),"; ",ROUND(T_ii!BL7,1),"]")))</f>
        <v>[3.8; 17.3]</v>
      </c>
    </row>
    <row r="20" spans="1:17" x14ac:dyDescent="0.25">
      <c r="A20" s="5" t="s">
        <v>48</v>
      </c>
      <c r="B20" s="4">
        <f>ROUND(T_ii!B8,1)</f>
        <v>0</v>
      </c>
      <c r="C20" s="4">
        <f>ROUND(T_ii!F8,1)</f>
        <v>0</v>
      </c>
      <c r="D20" s="4">
        <f>ROUND(T_ii!J8,1)</f>
        <v>16.3</v>
      </c>
      <c r="E20" s="4">
        <f>ROUND(T_ii!N8,1)</f>
        <v>0</v>
      </c>
      <c r="F20" s="4">
        <f>ROUND(T_ii!R8,1)</f>
        <v>2.4</v>
      </c>
      <c r="G20" s="4">
        <f>ROUND(T_ii!V8,1)</f>
        <v>5.8</v>
      </c>
      <c r="H20" s="4">
        <f>ROUND(T_ii!Z8,1)</f>
        <v>3.4</v>
      </c>
      <c r="I20" s="4">
        <f>ROUND(T_ii!AD8,1)</f>
        <v>0</v>
      </c>
      <c r="J20" s="65">
        <f>ROUND(T_ii!AH8,1)</f>
        <v>2.8</v>
      </c>
      <c r="K20" s="4">
        <f>ROUND(T_ii!AL8,1)</f>
        <v>0.1</v>
      </c>
      <c r="L20" s="4">
        <f>ROUND(T_ii!AP8,1)</f>
        <v>11.3</v>
      </c>
      <c r="M20" s="4">
        <f>ROUND(T_ii!AT8,1)</f>
        <v>0</v>
      </c>
      <c r="N20" s="4">
        <f>ROUND(T_ii!AX8,1)</f>
        <v>0.8</v>
      </c>
      <c r="O20" s="4">
        <f>ROUND(T_ii!BB8,1)</f>
        <v>0</v>
      </c>
      <c r="P20" s="4">
        <f>ROUND(T_ii!BF8,1)</f>
        <v>3.1</v>
      </c>
      <c r="Q20" s="4">
        <f>ROUND(T_ii!BJ8,1)</f>
        <v>0</v>
      </c>
    </row>
    <row r="21" spans="1:17" x14ac:dyDescent="0.25">
      <c r="B21" s="18" t="str">
        <f>IF(T_ii!C8=".","-",(CONCATENATE("[",ROUND(T_ii!C8,1),"; ",ROUND(T_ii!D8,1),"]")))</f>
        <v>-</v>
      </c>
      <c r="C21" s="18" t="str">
        <f>IF(T_ii!G8=".","-",(CONCATENATE("[",ROUND(T_ii!G8,1),"; ",ROUND(T_ii!H8,1),"]")))</f>
        <v>-</v>
      </c>
      <c r="D21" s="18" t="str">
        <f>IF(T_ii!K8=".","-",(CONCATENATE("[",ROUND(T_ii!K8,1),"; ",ROUND(T_ii!L8,1),"]")))</f>
        <v>[9.6; 26.4]</v>
      </c>
      <c r="E21" s="18" t="str">
        <f>IF(T_ii!O8=".","-",(CONCATENATE("[",ROUND(T_ii!O8,1),"; ",ROUND(T_ii!P8,1),"]")))</f>
        <v>-</v>
      </c>
      <c r="F21" s="18" t="str">
        <f>IF(T_ii!S8=".","-",(CONCATENATE("[",ROUND(T_ii!S8,1),"; ",ROUND(T_ii!T8,1),"]")))</f>
        <v>[0.7; 7.3]</v>
      </c>
      <c r="G21" s="18" t="str">
        <f>IF(T_ii!W8=".","-",(CONCATENATE("[",ROUND(T_ii!W8,1),"; ",ROUND(T_ii!X8,1),"]")))</f>
        <v>[1.3; 21.7]</v>
      </c>
      <c r="H21" s="18" t="str">
        <f>IF(T_ii!AA8=".","-",(CONCATENATE("[",ROUND(T_ii!AA8,1),"; ",ROUND(T_ii!AB8,1),"]")))</f>
        <v>[1.3; 8.3]</v>
      </c>
      <c r="I21" s="18" t="str">
        <f>IF(T_ii!AE8=".","-",(CONCATENATE("[",ROUND(T_ii!AE8,1),"; ",ROUND(T_ii!AF8,1),"]")))</f>
        <v>-</v>
      </c>
      <c r="J21" s="114" t="str">
        <f>IF(T_ii!AI8=".","-",(CONCATENATE("[",ROUND(T_ii!AI8,1),"; ",ROUND(T_ii!AJ8,1),"]")))</f>
        <v>[0.6; 12.4]</v>
      </c>
      <c r="K21" s="18" t="str">
        <f>IF(T_ii!AM8=".","-",(CONCATENATE("[",ROUND(T_ii!AM8,1),"; ",ROUND(T_ii!AN8,1),"]")))</f>
        <v>[0; 0.7]</v>
      </c>
      <c r="L21" s="18" t="str">
        <f>IF(T_ii!AQ8=".","-",(CONCATENATE("[",ROUND(T_ii!AQ8,1),"; ",ROUND(T_ii!AR8,1),"]")))</f>
        <v>[8.5; 14.9]</v>
      </c>
      <c r="M21" s="18" t="str">
        <f>IF(T_ii!AU8=".","-",(CONCATENATE("[",ROUND(T_ii!AU8,1),"; ",ROUND(T_ii!AV8,1),"]")))</f>
        <v>-</v>
      </c>
      <c r="N21" s="18" t="str">
        <f>IF(T_ii!AY8=".","-",(CONCATENATE("[",ROUND(T_ii!AY8,1),"; ",ROUND(T_ii!AZ8,1),"]")))</f>
        <v>[0.5; 1.1]</v>
      </c>
      <c r="O21" s="18" t="str">
        <f>IF(T_ii!BC8=".","-",(CONCATENATE("[",ROUND(T_ii!BC8,1),"; ",ROUND(T_ii!BD8,1),"]")))</f>
        <v>-</v>
      </c>
      <c r="P21" s="18" t="str">
        <f>IF(T_ii!BG8=".","-",(CONCATENATE("[",ROUND(T_ii!BG8,1),"; ",ROUND(T_ii!BH8,1),"]")))</f>
        <v>[2.2; 4.3]</v>
      </c>
      <c r="Q21" s="18" t="str">
        <f>IF(T_ii!BK8=".","-",(CONCATENATE("[",ROUND(T_ii!BK8,1),"; ",ROUND(T_ii!BL8,1),"]")))</f>
        <v>-</v>
      </c>
    </row>
    <row r="22" spans="1:17" x14ac:dyDescent="0.25">
      <c r="A22" s="5" t="s">
        <v>49</v>
      </c>
      <c r="B22" s="4">
        <f>ROUND(T_ii!B9,1)</f>
        <v>0</v>
      </c>
      <c r="C22" s="4">
        <f>ROUND(T_ii!F9,1)</f>
        <v>0</v>
      </c>
      <c r="D22" s="4">
        <f>ROUND(T_ii!J9,1)</f>
        <v>41.8</v>
      </c>
      <c r="E22" s="4">
        <f>ROUND(T_ii!N9,1)</f>
        <v>0</v>
      </c>
      <c r="F22" s="4">
        <f>ROUND(T_ii!R9,1)</f>
        <v>13.4</v>
      </c>
      <c r="G22" s="4">
        <f>ROUND(T_ii!V9,1)</f>
        <v>12.2</v>
      </c>
      <c r="H22" s="4">
        <f>ROUND(T_ii!Z9,1)</f>
        <v>15.1</v>
      </c>
      <c r="I22" s="4">
        <f>ROUND(T_ii!AD9,1)</f>
        <v>32.1</v>
      </c>
      <c r="J22" s="65">
        <f>ROUND(T_ii!AH9,1)</f>
        <v>3.3</v>
      </c>
      <c r="K22" s="4">
        <f>ROUND(T_ii!AL9,1)</f>
        <v>7.1</v>
      </c>
      <c r="L22" s="4">
        <f>ROUND(T_ii!AP9,1)</f>
        <v>44.2</v>
      </c>
      <c r="M22" s="4">
        <f>ROUND(T_ii!AT9,1)</f>
        <v>0</v>
      </c>
      <c r="N22" s="4">
        <f>ROUND(T_ii!AX9,1)</f>
        <v>13.9</v>
      </c>
      <c r="O22" s="4">
        <f>ROUND(T_ii!BB9,1)</f>
        <v>3</v>
      </c>
      <c r="P22" s="4">
        <f>ROUND(T_ii!BF9,1)</f>
        <v>19.7</v>
      </c>
      <c r="Q22" s="4">
        <f>ROUND(T_ii!BJ9,1)</f>
        <v>34</v>
      </c>
    </row>
    <row r="23" spans="1:17" x14ac:dyDescent="0.25">
      <c r="B23" s="18" t="str">
        <f>IF(T_ii!C9=".","-",(CONCATENATE("[",ROUND(T_ii!C9,1),"; ",ROUND(T_ii!D9,1),"]")))</f>
        <v>-</v>
      </c>
      <c r="C23" s="18" t="str">
        <f>IF(T_ii!G9=".","-",(CONCATENATE("[",ROUND(T_ii!G9,1),"; ",ROUND(T_ii!H9,1),"]")))</f>
        <v>-</v>
      </c>
      <c r="D23" s="18" t="str">
        <f>IF(T_ii!K9=".","-",(CONCATENATE("[",ROUND(T_ii!K9,1),"; ",ROUND(T_ii!L9,1),"]")))</f>
        <v>[34.1; 50.1]</v>
      </c>
      <c r="E23" s="18" t="str">
        <f>IF(T_ii!O9=".","-",(CONCATENATE("[",ROUND(T_ii!O9,1),"; ",ROUND(T_ii!P9,1),"]")))</f>
        <v>-</v>
      </c>
      <c r="F23" s="18" t="str">
        <f>IF(T_ii!S9=".","-",(CONCATENATE("[",ROUND(T_ii!S9,1),"; ",ROUND(T_ii!T9,1),"]")))</f>
        <v>[10.3; 17.2]</v>
      </c>
      <c r="G23" s="18" t="str">
        <f>IF(T_ii!W9=".","-",(CONCATENATE("[",ROUND(T_ii!W9,1),"; ",ROUND(T_ii!X9,1),"]")))</f>
        <v>[5.2; 26.1]</v>
      </c>
      <c r="H23" s="18" t="str">
        <f>IF(T_ii!AA9=".","-",(CONCATENATE("[",ROUND(T_ii!AA9,1),"; ",ROUND(T_ii!AB9,1),"]")))</f>
        <v>[12.1; 18.6]</v>
      </c>
      <c r="I23" s="18" t="str">
        <f>IF(T_ii!AE9=".","-",(CONCATENATE("[",ROUND(T_ii!AE9,1),"; ",ROUND(T_ii!AF9,1),"]")))</f>
        <v>[8.8; 69.7]</v>
      </c>
      <c r="J23" s="114" t="str">
        <f>IF(T_ii!AI9=".","-",(CONCATENATE("[",ROUND(T_ii!AI9,1),"; ",ROUND(T_ii!AJ9,1),"]")))</f>
        <v>[0.9; 12.1]</v>
      </c>
      <c r="K23" s="18" t="str">
        <f>IF(T_ii!AM9=".","-",(CONCATENATE("[",ROUND(T_ii!AM9,1),"; ",ROUND(T_ii!AN9,1),"]")))</f>
        <v>[4.2; 11.7]</v>
      </c>
      <c r="L23" s="18" t="str">
        <f>IF(T_ii!AQ9=".","-",(CONCATENATE("[",ROUND(T_ii!AQ9,1),"; ",ROUND(T_ii!AR9,1),"]")))</f>
        <v>[35.8; 52.9]</v>
      </c>
      <c r="M23" s="18" t="str">
        <f>IF(T_ii!AU9=".","-",(CONCATENATE("[",ROUND(T_ii!AU9,1),"; ",ROUND(T_ii!AV9,1),"]")))</f>
        <v>-</v>
      </c>
      <c r="N23" s="18" t="str">
        <f>IF(T_ii!AY9=".","-",(CONCATENATE("[",ROUND(T_ii!AY9,1),"; ",ROUND(T_ii!AZ9,1),"]")))</f>
        <v>[12.1; 16.1]</v>
      </c>
      <c r="O23" s="18" t="str">
        <f>IF(T_ii!BC9=".","-",(CONCATENATE("[",ROUND(T_ii!BC9,1),"; ",ROUND(T_ii!BD9,1),"]")))</f>
        <v>[0.8; 10.4]</v>
      </c>
      <c r="P23" s="18" t="str">
        <f>IF(T_ii!BG9=".","-",(CONCATENATE("[",ROUND(T_ii!BG9,1),"; ",ROUND(T_ii!BH9,1),"]")))</f>
        <v>[16.6; 23.4]</v>
      </c>
      <c r="Q23" s="18" t="str">
        <f>IF(T_ii!BK9=".","-",(CONCATENATE("[",ROUND(T_ii!BK9,1),"; ",ROUND(T_ii!BL9,1),"]")))</f>
        <v>[21.8; 48.6]</v>
      </c>
    </row>
    <row r="24" spans="1:17" x14ac:dyDescent="0.25">
      <c r="A24" s="5" t="s">
        <v>50</v>
      </c>
      <c r="B24" s="4">
        <f>ROUND(T_ii!B10,1)</f>
        <v>0</v>
      </c>
      <c r="C24" s="4">
        <f>ROUND(T_ii!F10,1)</f>
        <v>0</v>
      </c>
      <c r="D24" s="4">
        <f>ROUND(T_ii!J10,1)</f>
        <v>2.6</v>
      </c>
      <c r="E24" s="4">
        <f>ROUND(T_ii!N10,1)</f>
        <v>0</v>
      </c>
      <c r="F24" s="4">
        <f>ROUND(T_ii!R10,1)</f>
        <v>0</v>
      </c>
      <c r="G24" s="4">
        <f>ROUND(T_ii!V10,1)</f>
        <v>0</v>
      </c>
      <c r="H24" s="4">
        <f>ROUND(T_ii!Z10,1)</f>
        <v>0.2</v>
      </c>
      <c r="I24" s="4">
        <f>ROUND(T_ii!AD10,1)</f>
        <v>0</v>
      </c>
      <c r="J24" s="65">
        <f>ROUND(T_ii!AH10,1)</f>
        <v>0</v>
      </c>
      <c r="K24" s="4">
        <f>ROUND(T_ii!AL10,1)</f>
        <v>0</v>
      </c>
      <c r="L24" s="4">
        <f>ROUND(T_ii!AP10,1)</f>
        <v>5</v>
      </c>
      <c r="M24" s="4">
        <f>ROUND(T_ii!AT10,1)</f>
        <v>0</v>
      </c>
      <c r="N24" s="4">
        <f>ROUND(T_ii!AX10,1)</f>
        <v>0.4</v>
      </c>
      <c r="O24" s="4">
        <f>ROUND(T_ii!BB10,1)</f>
        <v>0</v>
      </c>
      <c r="P24" s="4">
        <f>ROUND(T_ii!BF10,1)</f>
        <v>1.4</v>
      </c>
      <c r="Q24" s="4">
        <f>ROUND(T_ii!BJ10,1)</f>
        <v>0</v>
      </c>
    </row>
    <row r="25" spans="1:17" x14ac:dyDescent="0.25">
      <c r="B25" s="18" t="str">
        <f>IF(T_ii!C10=".","-",(CONCATENATE("[",ROUND(T_ii!C10,1),"; ",ROUND(T_ii!D10,1),"]")))</f>
        <v>-</v>
      </c>
      <c r="C25" s="18" t="str">
        <f>IF(T_ii!G10=".","-",(CONCATENATE("[",ROUND(T_ii!G10,1),"; ",ROUND(T_ii!H10,1),"]")))</f>
        <v>-</v>
      </c>
      <c r="D25" s="18" t="str">
        <f>IF(T_ii!K10=".","-",(CONCATENATE("[",ROUND(T_ii!K10,1),"; ",ROUND(T_ii!L10,1),"]")))</f>
        <v>[0.6; 10.6]</v>
      </c>
      <c r="E25" s="18" t="str">
        <f>IF(T_ii!O10=".","-",(CONCATENATE("[",ROUND(T_ii!O10,1),"; ",ROUND(T_ii!P10,1),"]")))</f>
        <v>-</v>
      </c>
      <c r="F25" s="18" t="str">
        <f>IF(T_ii!S10=".","-",(CONCATENATE("[",ROUND(T_ii!S10,1),"; ",ROUND(T_ii!T10,1),"]")))</f>
        <v>-</v>
      </c>
      <c r="G25" s="18" t="str">
        <f>IF(T_ii!W10=".","-",(CONCATENATE("[",ROUND(T_ii!W10,1),"; ",ROUND(T_ii!X10,1),"]")))</f>
        <v>-</v>
      </c>
      <c r="H25" s="18" t="str">
        <f>IF(T_ii!AA10=".","-",(CONCATENATE("[",ROUND(T_ii!AA10,1),"; ",ROUND(T_ii!AB10,1),"]")))</f>
        <v>[0; 0.8]</v>
      </c>
      <c r="I25" s="18" t="str">
        <f>IF(T_ii!AE10=".","-",(CONCATENATE("[",ROUND(T_ii!AE10,1),"; ",ROUND(T_ii!AF10,1),"]")))</f>
        <v>-</v>
      </c>
      <c r="J25" s="114" t="str">
        <f>IF(T_ii!AI10=".","-",(CONCATENATE("[",ROUND(T_ii!AI10,1),"; ",ROUND(T_ii!AJ10,1),"]")))</f>
        <v>-</v>
      </c>
      <c r="K25" s="18" t="str">
        <f>IF(T_ii!AM10=".","-",(CONCATENATE("[",ROUND(T_ii!AM10,1),"; ",ROUND(T_ii!AN10,1),"]")))</f>
        <v>-</v>
      </c>
      <c r="L25" s="18" t="str">
        <f>IF(T_ii!AQ10=".","-",(CONCATENATE("[",ROUND(T_ii!AQ10,1),"; ",ROUND(T_ii!AR10,1),"]")))</f>
        <v>[2.6; 9.4]</v>
      </c>
      <c r="M25" s="18" t="str">
        <f>IF(T_ii!AU10=".","-",(CONCATENATE("[",ROUND(T_ii!AU10,1),"; ",ROUND(T_ii!AV10,1),"]")))</f>
        <v>-</v>
      </c>
      <c r="N25" s="18" t="str">
        <f>IF(T_ii!AY10=".","-",(CONCATENATE("[",ROUND(T_ii!AY10,1),"; ",ROUND(T_ii!AZ10,1),"]")))</f>
        <v>[0.2; 1]</v>
      </c>
      <c r="O25" s="18" t="str">
        <f>IF(T_ii!BC10=".","-",(CONCATENATE("[",ROUND(T_ii!BC10,1),"; ",ROUND(T_ii!BD10,1),"]")))</f>
        <v>-</v>
      </c>
      <c r="P25" s="18" t="str">
        <f>IF(T_ii!BG10=".","-",(CONCATENATE("[",ROUND(T_ii!BG10,1),"; ",ROUND(T_ii!BH10,1),"]")))</f>
        <v>[0.8; 2.5]</v>
      </c>
      <c r="Q25" s="18" t="str">
        <f>IF(T_ii!BK10=".","-",(CONCATENATE("[",ROUND(T_ii!BK10,1),"; ",ROUND(T_ii!BL10,1),"]")))</f>
        <v>-</v>
      </c>
    </row>
    <row r="26" spans="1:17" x14ac:dyDescent="0.25">
      <c r="A26" s="5" t="s">
        <v>51</v>
      </c>
      <c r="B26" s="4">
        <f>ROUND(T_ii!B11,1)</f>
        <v>0</v>
      </c>
      <c r="C26" s="4">
        <f>ROUND(T_ii!F11,1)</f>
        <v>0</v>
      </c>
      <c r="D26" s="4">
        <f>ROUND(T_ii!J11,1)</f>
        <v>0</v>
      </c>
      <c r="E26" s="4">
        <f>ROUND(T_ii!N11,1)</f>
        <v>0</v>
      </c>
      <c r="F26" s="4">
        <f>ROUND(T_ii!R11,1)</f>
        <v>0</v>
      </c>
      <c r="G26" s="4">
        <f>ROUND(T_ii!V11,1)</f>
        <v>0</v>
      </c>
      <c r="H26" s="4">
        <f>ROUND(T_ii!Z11,1)</f>
        <v>0</v>
      </c>
      <c r="I26" s="4">
        <f>ROUND(T_ii!AD11,1)</f>
        <v>0</v>
      </c>
      <c r="J26" s="65">
        <f>ROUND(T_ii!AH11,1)</f>
        <v>0</v>
      </c>
      <c r="K26" s="4">
        <f>ROUND(T_ii!AL11,1)</f>
        <v>0</v>
      </c>
      <c r="L26" s="4">
        <f>ROUND(T_ii!AP11,1)</f>
        <v>0.3</v>
      </c>
      <c r="M26" s="4">
        <f>ROUND(T_ii!AT11,1)</f>
        <v>0</v>
      </c>
      <c r="N26" s="4">
        <f>ROUND(T_ii!AX11,1)</f>
        <v>0</v>
      </c>
      <c r="O26" s="4">
        <f>ROUND(T_ii!BB11,1)</f>
        <v>0</v>
      </c>
      <c r="P26" s="4">
        <f>ROUND(T_ii!BF11,1)</f>
        <v>0.1</v>
      </c>
      <c r="Q26" s="4">
        <f>ROUND(T_ii!BJ11,1)</f>
        <v>0</v>
      </c>
    </row>
    <row r="27" spans="1:17" x14ac:dyDescent="0.25">
      <c r="B27" s="18" t="str">
        <f>IF(T_ii!C11=".","-",(CONCATENATE("[",ROUND(T_ii!C11,1),"; ",ROUND(T_ii!D11,1),"]")))</f>
        <v>-</v>
      </c>
      <c r="C27" s="18" t="str">
        <f>IF(T_ii!G11=".","-",(CONCATENATE("[",ROUND(T_ii!G11,1),"; ",ROUND(T_ii!H11,1),"]")))</f>
        <v>-</v>
      </c>
      <c r="D27" s="18" t="str">
        <f>IF(T_ii!K11=".","-",(CONCATENATE("[",ROUND(T_ii!K11,1),"; ",ROUND(T_ii!L11,1),"]")))</f>
        <v>-</v>
      </c>
      <c r="E27" s="18" t="str">
        <f>IF(T_ii!O11=".","-",(CONCATENATE("[",ROUND(T_ii!O11,1),"; ",ROUND(T_ii!P11,1),"]")))</f>
        <v>-</v>
      </c>
      <c r="F27" s="18" t="str">
        <f>IF(T_ii!S11=".","-",(CONCATENATE("[",ROUND(T_ii!S11,1),"; ",ROUND(T_ii!T11,1),"]")))</f>
        <v>-</v>
      </c>
      <c r="G27" s="18" t="str">
        <f>IF(T_ii!W11=".","-",(CONCATENATE("[",ROUND(T_ii!W11,1),"; ",ROUND(T_ii!X11,1),"]")))</f>
        <v>-</v>
      </c>
      <c r="H27" s="18" t="str">
        <f>IF(T_ii!AA11=".","-",(CONCATENATE("[",ROUND(T_ii!AA11,1),"; ",ROUND(T_ii!AB11,1),"]")))</f>
        <v>-</v>
      </c>
      <c r="I27" s="18" t="str">
        <f>IF(T_ii!AE11=".","-",(CONCATENATE("[",ROUND(T_ii!AE11,1),"; ",ROUND(T_ii!AF11,1),"]")))</f>
        <v>-</v>
      </c>
      <c r="J27" s="114" t="str">
        <f>IF(T_ii!AI11=".","-",(CONCATENATE("[",ROUND(T_ii!AI11,1),"; ",ROUND(T_ii!AJ11,1),"]")))</f>
        <v>-</v>
      </c>
      <c r="K27" s="18" t="str">
        <f>IF(T_ii!AM11=".","-",(CONCATENATE("[",ROUND(T_ii!AM11,1),"; ",ROUND(T_ii!AN11,1),"]")))</f>
        <v>-</v>
      </c>
      <c r="L27" s="18" t="str">
        <f>IF(T_ii!AQ11=".","-",(CONCATENATE("[",ROUND(T_ii!AQ11,1),"; ",ROUND(T_ii!AR11,1),"]")))</f>
        <v>[0; 1.9]</v>
      </c>
      <c r="M27" s="18" t="str">
        <f>IF(T_ii!AU11=".","-",(CONCATENATE("[",ROUND(T_ii!AU11,1),"; ",ROUND(T_ii!AV11,1),"]")))</f>
        <v>-</v>
      </c>
      <c r="N27" s="18" t="str">
        <f>IF(T_ii!AY11=".","-",(CONCATENATE("[",ROUND(T_ii!AY11,1),"; ",ROUND(T_ii!AZ11,1),"]")))</f>
        <v>-</v>
      </c>
      <c r="O27" s="18" t="str">
        <f>IF(T_ii!BC11=".","-",(CONCATENATE("[",ROUND(T_ii!BC11,1),"; ",ROUND(T_ii!BD11,1),"]")))</f>
        <v>-</v>
      </c>
      <c r="P27" s="18" t="str">
        <f>IF(T_ii!BG11=".","-",(CONCATENATE("[",ROUND(T_ii!BG11,1),"; ",ROUND(T_ii!BH11,1),"]")))</f>
        <v>[0; 0.4]</v>
      </c>
      <c r="Q27" s="18" t="str">
        <f>IF(T_ii!BK11=".","-",(CONCATENATE("[",ROUND(T_ii!BK11,1),"; ",ROUND(T_ii!BL11,1),"]")))</f>
        <v>-</v>
      </c>
    </row>
    <row r="28" spans="1:17" x14ac:dyDescent="0.25">
      <c r="A28" s="3" t="s">
        <v>52</v>
      </c>
      <c r="B28" s="4">
        <f>ROUND(T_ii!B12,1)</f>
        <v>48</v>
      </c>
      <c r="C28" s="4">
        <f>ROUND(T_ii!F12,1)</f>
        <v>61.7</v>
      </c>
      <c r="D28" s="4">
        <f>ROUND(T_ii!J12,1)</f>
        <v>81.400000000000006</v>
      </c>
      <c r="E28" s="4">
        <f>ROUND(T_ii!N12,1)</f>
        <v>0</v>
      </c>
      <c r="F28" s="4">
        <f>ROUND(T_ii!R12,1)</f>
        <v>84</v>
      </c>
      <c r="G28" s="4">
        <f>ROUND(T_ii!V12,1)</f>
        <v>85.9</v>
      </c>
      <c r="H28" s="4">
        <f>ROUND(T_ii!Z12,1)</f>
        <v>83.6</v>
      </c>
      <c r="I28" s="4">
        <f>ROUND(T_ii!AD12,1)</f>
        <v>97.4</v>
      </c>
      <c r="J28" s="65">
        <f>ROUND(T_ii!AH12,1)</f>
        <v>59.2</v>
      </c>
      <c r="K28" s="4">
        <f>ROUND(T_ii!AL12,1)</f>
        <v>70.5</v>
      </c>
      <c r="L28" s="4">
        <f>ROUND(T_ii!AP12,1)</f>
        <v>90.6</v>
      </c>
      <c r="M28" s="4">
        <f>ROUND(T_ii!AT12,1)</f>
        <v>100</v>
      </c>
      <c r="N28" s="4">
        <f>ROUND(T_ii!AX12,1)</f>
        <v>86.2</v>
      </c>
      <c r="O28" s="4">
        <f>ROUND(T_ii!BB12,1)</f>
        <v>70.400000000000006</v>
      </c>
      <c r="P28" s="4">
        <f>ROUND(T_ii!BF12,1)</f>
        <v>85.3</v>
      </c>
      <c r="Q28" s="4">
        <f>ROUND(T_ii!BJ12,1)</f>
        <v>94.4</v>
      </c>
    </row>
    <row r="29" spans="1:17" x14ac:dyDescent="0.25">
      <c r="B29" s="18" t="str">
        <f>IF(T_ii!C12=".","-",(CONCATENATE("[",ROUND(T_ii!C12,1),"; ",ROUND(T_ii!D12,1),"]")))</f>
        <v>[11.2; 87.1]</v>
      </c>
      <c r="C29" s="18" t="str">
        <f>IF(T_ii!G12=".","-",(CONCATENATE("[",ROUND(T_ii!G12,1),"; ",ROUND(T_ii!H12,1),"]")))</f>
        <v>[30.1; 85.8]</v>
      </c>
      <c r="D29" s="18" t="str">
        <f>IF(T_ii!K12=".","-",(CONCATENATE("[",ROUND(T_ii!K12,1),"; ",ROUND(T_ii!L12,1),"]")))</f>
        <v>[71.8; 88.3]</v>
      </c>
      <c r="E29" s="18" t="str">
        <f>IF(T_ii!O12=".","-",(CONCATENATE("[",ROUND(T_ii!O12,1),"; ",ROUND(T_ii!P12,1),"]")))</f>
        <v>-</v>
      </c>
      <c r="F29" s="18" t="str">
        <f>IF(T_ii!S12=".","-",(CONCATENATE("[",ROUND(T_ii!S12,1),"; ",ROUND(T_ii!T12,1),"]")))</f>
        <v>[79.3; 87.8]</v>
      </c>
      <c r="G29" s="18" t="str">
        <f>IF(T_ii!W12=".","-",(CONCATENATE("[",ROUND(T_ii!W12,1),"; ",ROUND(T_ii!X12,1),"]")))</f>
        <v>[70.4; 94]</v>
      </c>
      <c r="H29" s="18" t="str">
        <f>IF(T_ii!AA12=".","-",(CONCATENATE("[",ROUND(T_ii!AA12,1),"; ",ROUND(T_ii!AB12,1),"]")))</f>
        <v>[79.4; 87]</v>
      </c>
      <c r="I29" s="18" t="str">
        <f>IF(T_ii!AE12=".","-",(CONCATENATE("[",ROUND(T_ii!AE12,1),"; ",ROUND(T_ii!AF12,1),"]")))</f>
        <v>[90.4; 99.4]</v>
      </c>
      <c r="J29" s="114" t="str">
        <f>IF(T_ii!AI12=".","-",(CONCATENATE("[",ROUND(T_ii!AI12,1),"; ",ROUND(T_ii!AJ12,1),"]")))</f>
        <v>[32.2; 81.6]</v>
      </c>
      <c r="K29" s="18" t="str">
        <f>IF(T_ii!AM12=".","-",(CONCATENATE("[",ROUND(T_ii!AM12,1),"; ",ROUND(T_ii!AN12,1),"]")))</f>
        <v>[57.6; 80.7]</v>
      </c>
      <c r="L29" s="18" t="str">
        <f>IF(T_ii!AQ12=".","-",(CONCATENATE("[",ROUND(T_ii!AQ12,1),"; ",ROUND(T_ii!AR12,1),"]")))</f>
        <v>[86.2; 93.7]</v>
      </c>
      <c r="M29" s="18" t="str">
        <f>IF(T_ii!AU12=".","-",(CONCATENATE("[",ROUND(T_ii!AU12,1),"; ",ROUND(T_ii!AV12,1),"]")))</f>
        <v>[100; 100]</v>
      </c>
      <c r="N29" s="18" t="str">
        <f>IF(T_ii!AY12=".","-",(CONCATENATE("[",ROUND(T_ii!AY12,1),"; ",ROUND(T_ii!AZ12,1),"]")))</f>
        <v>[83.5; 88.5]</v>
      </c>
      <c r="O29" s="18" t="str">
        <f>IF(T_ii!BC12=".","-",(CONCATENATE("[",ROUND(T_ii!BC12,1),"; ",ROUND(T_ii!BD12,1),"]")))</f>
        <v>[58.7; 79.9]</v>
      </c>
      <c r="P29" s="18" t="str">
        <f>IF(T_ii!BG12=".","-",(CONCATENATE("[",ROUND(T_ii!BG12,1),"; ",ROUND(T_ii!BH12,1),"]")))</f>
        <v>[82.5; 87.8]</v>
      </c>
      <c r="Q29" s="18" t="str">
        <f>IF(T_ii!BK12=".","-",(CONCATENATE("[",ROUND(T_ii!BK12,1),"; ",ROUND(T_ii!BL12,1),"]")))</f>
        <v>[89.8; 97]</v>
      </c>
    </row>
    <row r="30" spans="1:17" x14ac:dyDescent="0.25">
      <c r="A30" s="3" t="s">
        <v>53</v>
      </c>
      <c r="B30" s="4">
        <f>ROUND(T_ii!B13,1)</f>
        <v>0</v>
      </c>
      <c r="C30" s="4">
        <f>ROUND(T_ii!F13,1)</f>
        <v>7.4</v>
      </c>
      <c r="D30" s="4">
        <f>ROUND(T_ii!J13,1)</f>
        <v>24.2</v>
      </c>
      <c r="E30" s="4">
        <f>ROUND(T_ii!N13,1)</f>
        <v>0</v>
      </c>
      <c r="F30" s="4">
        <f>ROUND(T_ii!R13,1)</f>
        <v>14.5</v>
      </c>
      <c r="G30" s="4">
        <f>ROUND(T_ii!V13,1)</f>
        <v>5.6</v>
      </c>
      <c r="H30" s="4">
        <f>ROUND(T_ii!Z13,1)</f>
        <v>14.8</v>
      </c>
      <c r="I30" s="4">
        <f>ROUND(T_ii!AD13,1)</f>
        <v>0</v>
      </c>
      <c r="J30" s="65">
        <f>ROUND(T_ii!AH13,1)</f>
        <v>0</v>
      </c>
      <c r="K30" s="4">
        <f>ROUND(T_ii!AL13,1)</f>
        <v>9.1</v>
      </c>
      <c r="L30" s="4">
        <f>ROUND(T_ii!AP13,1)</f>
        <v>18.5</v>
      </c>
      <c r="M30" s="4">
        <f>ROUND(T_ii!AT13,1)</f>
        <v>0</v>
      </c>
      <c r="N30" s="4">
        <f>ROUND(T_ii!AX13,1)</f>
        <v>5.8</v>
      </c>
      <c r="O30" s="4">
        <f>ROUND(T_ii!BB13,1)</f>
        <v>12.7</v>
      </c>
      <c r="P30" s="4">
        <f>ROUND(T_ii!BF13,1)</f>
        <v>9.1999999999999993</v>
      </c>
      <c r="Q30" s="4">
        <f>ROUND(T_ii!BJ13,1)</f>
        <v>20.8</v>
      </c>
    </row>
    <row r="31" spans="1:17" x14ac:dyDescent="0.25">
      <c r="B31" s="18" t="str">
        <f>IF(T_ii!C13=".","-",(CONCATENATE("[",ROUND(T_ii!C13,1),"; ",ROUND(T_ii!D13,1),"]")))</f>
        <v>-</v>
      </c>
      <c r="C31" s="18" t="str">
        <f>IF(T_ii!G13=".","-",(CONCATENATE("[",ROUND(T_ii!G13,1),"; ",ROUND(T_ii!H13,1),"]")))</f>
        <v>[1.5; 29.1]</v>
      </c>
      <c r="D31" s="18" t="str">
        <f>IF(T_ii!K13=".","-",(CONCATENATE("[",ROUND(T_ii!K13,1),"; ",ROUND(T_ii!L13,1),"]")))</f>
        <v>[16; 34.8]</v>
      </c>
      <c r="E31" s="18" t="str">
        <f>IF(T_ii!O13=".","-",(CONCATENATE("[",ROUND(T_ii!O13,1),"; ",ROUND(T_ii!P13,1),"]")))</f>
        <v>-</v>
      </c>
      <c r="F31" s="18" t="str">
        <f>IF(T_ii!S13=".","-",(CONCATENATE("[",ROUND(T_ii!S13,1),"; ",ROUND(T_ii!T13,1),"]")))</f>
        <v>[11.4; 18.4]</v>
      </c>
      <c r="G31" s="18" t="str">
        <f>IF(T_ii!W13=".","-",(CONCATENATE("[",ROUND(T_ii!W13,1),"; ",ROUND(T_ii!X13,1),"]")))</f>
        <v>[1.4; 19.5]</v>
      </c>
      <c r="H31" s="18" t="str">
        <f>IF(T_ii!AA13=".","-",(CONCATENATE("[",ROUND(T_ii!AA13,1),"; ",ROUND(T_ii!AB13,1),"]")))</f>
        <v>[11.6; 18.6]</v>
      </c>
      <c r="I31" s="18" t="str">
        <f>IF(T_ii!AE13=".","-",(CONCATENATE("[",ROUND(T_ii!AE13,1),"; ",ROUND(T_ii!AF13,1),"]")))</f>
        <v>-</v>
      </c>
      <c r="J31" s="114" t="str">
        <f>IF(T_ii!AI13=".","-",(CONCATENATE("[",ROUND(T_ii!AI13,1),"; ",ROUND(T_ii!AJ13,1),"]")))</f>
        <v>-</v>
      </c>
      <c r="K31" s="18" t="str">
        <f>IF(T_ii!AM13=".","-",(CONCATENATE("[",ROUND(T_ii!AM13,1),"; ",ROUND(T_ii!AN13,1),"]")))</f>
        <v>[3.3; 22.9]</v>
      </c>
      <c r="L31" s="18" t="str">
        <f>IF(T_ii!AQ13=".","-",(CONCATENATE("[",ROUND(T_ii!AQ13,1),"; ",ROUND(T_ii!AR13,1),"]")))</f>
        <v>[12.9; 25.6]</v>
      </c>
      <c r="M31" s="18" t="str">
        <f>IF(T_ii!AU13=".","-",(CONCATENATE("[",ROUND(T_ii!AU13,1),"; ",ROUND(T_ii!AV13,1),"]")))</f>
        <v>-</v>
      </c>
      <c r="N31" s="18" t="str">
        <f>IF(T_ii!AY13=".","-",(CONCATENATE("[",ROUND(T_ii!AY13,1),"; ",ROUND(T_ii!AZ13,1),"]")))</f>
        <v>[4.4; 7.5]</v>
      </c>
      <c r="O31" s="18" t="str">
        <f>IF(T_ii!BC13=".","-",(CONCATENATE("[",ROUND(T_ii!BC13,1),"; ",ROUND(T_ii!BD13,1),"]")))</f>
        <v>[9; 17.6]</v>
      </c>
      <c r="P31" s="18" t="str">
        <f>IF(T_ii!BG13=".","-",(CONCATENATE("[",ROUND(T_ii!BG13,1),"; ",ROUND(T_ii!BH13,1),"]")))</f>
        <v>[7.2; 11.7]</v>
      </c>
      <c r="Q31" s="18" t="str">
        <f>IF(T_ii!BK13=".","-",(CONCATENATE("[",ROUND(T_ii!BK13,1),"; ",ROUND(T_ii!BL13,1),"]")))</f>
        <v>[6.1; 51.2]</v>
      </c>
    </row>
    <row r="32" spans="1:17" x14ac:dyDescent="0.25">
      <c r="A32" s="184" t="s">
        <v>54</v>
      </c>
      <c r="B32" s="4">
        <f>ROUND(T_ii!B14,1)</f>
        <v>0</v>
      </c>
      <c r="C32" s="4">
        <f>ROUND(T_ii!F14,1)</f>
        <v>0</v>
      </c>
      <c r="D32" s="4">
        <f>ROUND(T_ii!J14,1)</f>
        <v>3</v>
      </c>
      <c r="E32" s="4">
        <f>ROUND(T_ii!N14,1)</f>
        <v>0</v>
      </c>
      <c r="F32" s="4">
        <f>ROUND(T_ii!R14,1)</f>
        <v>5.2</v>
      </c>
      <c r="G32" s="4">
        <f>ROUND(T_ii!V14,1)</f>
        <v>5.6</v>
      </c>
      <c r="H32" s="4">
        <f>ROUND(T_ii!Z14,1)</f>
        <v>5</v>
      </c>
      <c r="I32" s="4">
        <f>ROUND(T_ii!AD14,1)</f>
        <v>0</v>
      </c>
      <c r="J32" s="65">
        <f>ROUND(T_ii!AH14,1)</f>
        <v>0</v>
      </c>
      <c r="K32" s="4">
        <f>ROUND(T_ii!AL14,1)</f>
        <v>1.1000000000000001</v>
      </c>
      <c r="L32" s="4">
        <f>ROUND(T_ii!AP14,1)</f>
        <v>2.2000000000000002</v>
      </c>
      <c r="M32" s="4">
        <f>ROUND(T_ii!AT14,1)</f>
        <v>0</v>
      </c>
      <c r="N32" s="4">
        <f>ROUND(T_ii!AX14,1)</f>
        <v>2.1</v>
      </c>
      <c r="O32" s="4">
        <f>ROUND(T_ii!BB14,1)</f>
        <v>1.7</v>
      </c>
      <c r="P32" s="4">
        <f>ROUND(T_ii!BF14,1)</f>
        <v>2</v>
      </c>
      <c r="Q32" s="4">
        <f>ROUND(T_ii!BJ14,1)</f>
        <v>6.1</v>
      </c>
    </row>
    <row r="33" spans="1:17" x14ac:dyDescent="0.25">
      <c r="A33" s="185"/>
      <c r="B33" s="18" t="str">
        <f>IF(T_ii!C14=".","-",(CONCATENATE("[",ROUND(T_ii!C14,1),"; ",ROUND(T_ii!D14,1),"]")))</f>
        <v>-</v>
      </c>
      <c r="C33" s="18" t="str">
        <f>IF(T_ii!G14=".","-",(CONCATENATE("[",ROUND(T_ii!G14,1),"; ",ROUND(T_ii!H14,1),"]")))</f>
        <v>-</v>
      </c>
      <c r="D33" s="18" t="str">
        <f>IF(T_ii!K14=".","-",(CONCATENATE("[",ROUND(T_ii!K14,1),"; ",ROUND(T_ii!L14,1),"]")))</f>
        <v>[0.6; 13.8]</v>
      </c>
      <c r="E33" s="18" t="str">
        <f>IF(T_ii!O14=".","-",(CONCATENATE("[",ROUND(T_ii!O14,1),"; ",ROUND(T_ii!P14,1),"]")))</f>
        <v>-</v>
      </c>
      <c r="F33" s="18" t="str">
        <f>IF(T_ii!S14=".","-",(CONCATENATE("[",ROUND(T_ii!S14,1),"; ",ROUND(T_ii!T14,1),"]")))</f>
        <v>[3.4; 7.8]</v>
      </c>
      <c r="G33" s="18" t="str">
        <f>IF(T_ii!W14=".","-",(CONCATENATE("[",ROUND(T_ii!W14,1),"; ",ROUND(T_ii!X14,1),"]")))</f>
        <v>[1.4; 19.5]</v>
      </c>
      <c r="H33" s="18" t="str">
        <f>IF(T_ii!AA14=".","-",(CONCATENATE("[",ROUND(T_ii!AA14,1),"; ",ROUND(T_ii!AB14,1),"]")))</f>
        <v>[3.3; 7.3]</v>
      </c>
      <c r="I33" s="18" t="str">
        <f>IF(T_ii!AE14=".","-",(CONCATENATE("[",ROUND(T_ii!AE14,1),"; ",ROUND(T_ii!AF14,1),"]")))</f>
        <v>-</v>
      </c>
      <c r="J33" s="114" t="str">
        <f>IF(T_ii!AI14=".","-",(CONCATENATE("[",ROUND(T_ii!AI14,1),"; ",ROUND(T_ii!AJ14,1),"]")))</f>
        <v>-</v>
      </c>
      <c r="K33" s="18" t="str">
        <f>IF(T_ii!AM14=".","-",(CONCATENATE("[",ROUND(T_ii!AM14,1),"; ",ROUND(T_ii!AN14,1),"]")))</f>
        <v>[0.5; 2.5]</v>
      </c>
      <c r="L33" s="18" t="str">
        <f>IF(T_ii!AQ14=".","-",(CONCATENATE("[",ROUND(T_ii!AQ14,1),"; ",ROUND(T_ii!AR14,1),"]")))</f>
        <v>[0.8; 6]</v>
      </c>
      <c r="M33" s="18" t="str">
        <f>IF(T_ii!AU14=".","-",(CONCATENATE("[",ROUND(T_ii!AU14,1),"; ",ROUND(T_ii!AV14,1),"]")))</f>
        <v>-</v>
      </c>
      <c r="N33" s="18" t="str">
        <f>IF(T_ii!AY14=".","-",(CONCATENATE("[",ROUND(T_ii!AY14,1),"; ",ROUND(T_ii!AZ14,1),"]")))</f>
        <v>[1.5; 2.9]</v>
      </c>
      <c r="O33" s="18" t="str">
        <f>IF(T_ii!BC14=".","-",(CONCATENATE("[",ROUND(T_ii!BC14,1),"; ",ROUND(T_ii!BD14,1),"]")))</f>
        <v>[0.4; 6.6]</v>
      </c>
      <c r="P33" s="18" t="str">
        <f>IF(T_ii!BG14=".","-",(CONCATENATE("[",ROUND(T_ii!BG14,1),"; ",ROUND(T_ii!BH14,1),"]")))</f>
        <v>[1.5; 2.9]</v>
      </c>
      <c r="Q33" s="18" t="str">
        <f>IF(T_ii!BK14=".","-",(CONCATENATE("[",ROUND(T_ii!BK14,1),"; ",ROUND(T_ii!BL14,1),"]")))</f>
        <v>[1.5; 21.6]</v>
      </c>
    </row>
    <row r="34" spans="1:17" x14ac:dyDescent="0.25">
      <c r="A34" s="184" t="s">
        <v>55</v>
      </c>
      <c r="B34" s="4">
        <f>ROUND(T_ii!B15,1)</f>
        <v>0</v>
      </c>
      <c r="C34" s="4">
        <f>ROUND(T_ii!F15,1)</f>
        <v>7.4</v>
      </c>
      <c r="D34" s="4">
        <f>ROUND(T_ii!J15,1)</f>
        <v>21.2</v>
      </c>
      <c r="E34" s="4">
        <f>ROUND(T_ii!N15,1)</f>
        <v>0</v>
      </c>
      <c r="F34" s="4">
        <f>ROUND(T_ii!R15,1)</f>
        <v>10.4</v>
      </c>
      <c r="G34" s="4">
        <f>ROUND(T_ii!V15,1)</f>
        <v>0</v>
      </c>
      <c r="H34" s="4">
        <f>ROUND(T_ii!Z15,1)</f>
        <v>10.7</v>
      </c>
      <c r="I34" s="4">
        <f>ROUND(T_ii!AD15,1)</f>
        <v>0</v>
      </c>
      <c r="J34" s="65">
        <f>ROUND(T_ii!AH15,1)</f>
        <v>0</v>
      </c>
      <c r="K34" s="4">
        <f>ROUND(T_ii!AL15,1)</f>
        <v>8</v>
      </c>
      <c r="L34" s="4">
        <f>ROUND(T_ii!AP15,1)</f>
        <v>16.399999999999999</v>
      </c>
      <c r="M34" s="4">
        <f>ROUND(T_ii!AT15,1)</f>
        <v>0</v>
      </c>
      <c r="N34" s="4">
        <f>ROUND(T_ii!AX15,1)</f>
        <v>4.0999999999999996</v>
      </c>
      <c r="O34" s="4">
        <f>ROUND(T_ii!BB15,1)</f>
        <v>11.4</v>
      </c>
      <c r="P34" s="4">
        <f>ROUND(T_ii!BF15,1)</f>
        <v>7.5</v>
      </c>
      <c r="Q34" s="4">
        <f>ROUND(T_ii!BJ15,1)</f>
        <v>14.6</v>
      </c>
    </row>
    <row r="35" spans="1:17" x14ac:dyDescent="0.25">
      <c r="A35" s="185"/>
      <c r="B35" s="18" t="str">
        <f>IF(T_ii!C15=".","-",(CONCATENATE("[",ROUND(T_ii!C15,1),"; ",ROUND(T_ii!D15,1),"]")))</f>
        <v>-</v>
      </c>
      <c r="C35" s="18" t="str">
        <f>IF(T_ii!G15=".","-",(CONCATENATE("[",ROUND(T_ii!G15,1),"; ",ROUND(T_ii!H15,1),"]")))</f>
        <v>[1.5; 29.1]</v>
      </c>
      <c r="D35" s="18" t="str">
        <f>IF(T_ii!K15=".","-",(CONCATENATE("[",ROUND(T_ii!K15,1),"; ",ROUND(T_ii!L15,1),"]")))</f>
        <v>[13.6; 31.4]</v>
      </c>
      <c r="E35" s="18" t="str">
        <f>IF(T_ii!O15=".","-",(CONCATENATE("[",ROUND(T_ii!O15,1),"; ",ROUND(T_ii!P15,1),"]")))</f>
        <v>-</v>
      </c>
      <c r="F35" s="18" t="str">
        <f>IF(T_ii!S15=".","-",(CONCATENATE("[",ROUND(T_ii!S15,1),"; ",ROUND(T_ii!T15,1),"]")))</f>
        <v>[7.8; 13.8]</v>
      </c>
      <c r="G35" s="18" t="str">
        <f>IF(T_ii!W15=".","-",(CONCATENATE("[",ROUND(T_ii!W15,1),"; ",ROUND(T_ii!X15,1),"]")))</f>
        <v>-</v>
      </c>
      <c r="H35" s="18" t="str">
        <f>IF(T_ii!AA15=".","-",(CONCATENATE("[",ROUND(T_ii!AA15,1),"; ",ROUND(T_ii!AB15,1),"]")))</f>
        <v>[8; 14.3]</v>
      </c>
      <c r="I35" s="18" t="str">
        <f>IF(T_ii!AE15=".","-",(CONCATENATE("[",ROUND(T_ii!AE15,1),"; ",ROUND(T_ii!AF15,1),"]")))</f>
        <v>-</v>
      </c>
      <c r="J35" s="114" t="str">
        <f>IF(T_ii!AI15=".","-",(CONCATENATE("[",ROUND(T_ii!AI15,1),"; ",ROUND(T_ii!AJ15,1),"]")))</f>
        <v>-</v>
      </c>
      <c r="K35" s="18" t="str">
        <f>IF(T_ii!AM15=".","-",(CONCATENATE("[",ROUND(T_ii!AM15,1),"; ",ROUND(T_ii!AN15,1),"]")))</f>
        <v>[2.5; 22.8]</v>
      </c>
      <c r="L35" s="18" t="str">
        <f>IF(T_ii!AQ15=".","-",(CONCATENATE("[",ROUND(T_ii!AQ15,1),"; ",ROUND(T_ii!AR15,1),"]")))</f>
        <v>[11.7; 22.5]</v>
      </c>
      <c r="M35" s="18" t="str">
        <f>IF(T_ii!AU15=".","-",(CONCATENATE("[",ROUND(T_ii!AU15,1),"; ",ROUND(T_ii!AV15,1),"]")))</f>
        <v>-</v>
      </c>
      <c r="N35" s="18" t="str">
        <f>IF(T_ii!AY15=".","-",(CONCATENATE("[",ROUND(T_ii!AY15,1),"; ",ROUND(T_ii!AZ15,1),"]")))</f>
        <v>[3.1; 5.3]</v>
      </c>
      <c r="O35" s="18" t="str">
        <f>IF(T_ii!BC15=".","-",(CONCATENATE("[",ROUND(T_ii!BC15,1),"; ",ROUND(T_ii!BD15,1),"]")))</f>
        <v>[7.7; 16.5]</v>
      </c>
      <c r="P35" s="18" t="str">
        <f>IF(T_ii!BG15=".","-",(CONCATENATE("[",ROUND(T_ii!BG15,1),"; ",ROUND(T_ii!BH15,1),"]")))</f>
        <v>[5.7; 9.7]</v>
      </c>
      <c r="Q35" s="18" t="str">
        <f>IF(T_ii!BK15=".","-",(CONCATENATE("[",ROUND(T_ii!BK15,1),"; ",ROUND(T_ii!BL15,1),"]")))</f>
        <v>[3.4; 45.3]</v>
      </c>
    </row>
    <row r="36" spans="1:17" x14ac:dyDescent="0.25">
      <c r="A36" s="184" t="s">
        <v>56</v>
      </c>
      <c r="B36" s="4">
        <f>ROUND(T_ii!B16,1)</f>
        <v>0</v>
      </c>
      <c r="C36" s="4">
        <f>ROUND(T_ii!F16,1)</f>
        <v>52.3</v>
      </c>
      <c r="D36" s="4">
        <f>ROUND(T_ii!J16,1)</f>
        <v>81.400000000000006</v>
      </c>
      <c r="E36" s="4">
        <f>ROUND(T_ii!N16,1)</f>
        <v>0</v>
      </c>
      <c r="F36" s="4">
        <f>ROUND(T_ii!R16,1)</f>
        <v>70</v>
      </c>
      <c r="G36" s="4">
        <f>ROUND(T_ii!V16,1)</f>
        <v>56.4</v>
      </c>
      <c r="H36" s="4">
        <f>ROUND(T_ii!Z16,1)</f>
        <v>70</v>
      </c>
      <c r="I36" s="4">
        <f>ROUND(T_ii!AD16,1)</f>
        <v>97.4</v>
      </c>
      <c r="J36" s="65">
        <f>ROUND(T_ii!AH16,1)</f>
        <v>46.3</v>
      </c>
      <c r="K36" s="4">
        <f>ROUND(T_ii!AL16,1)</f>
        <v>55.1</v>
      </c>
      <c r="L36" s="4">
        <f>ROUND(T_ii!AP16,1)</f>
        <v>88.1</v>
      </c>
      <c r="M36" s="4">
        <f>ROUND(T_ii!AT16,1)</f>
        <v>100</v>
      </c>
      <c r="N36" s="4">
        <f>ROUND(T_ii!AX16,1)</f>
        <v>82.1</v>
      </c>
      <c r="O36" s="4">
        <f>ROUND(T_ii!BB16,1)</f>
        <v>63.6</v>
      </c>
      <c r="P36" s="4">
        <f>ROUND(T_ii!BF16,1)</f>
        <v>80.900000000000006</v>
      </c>
      <c r="Q36" s="4">
        <f>ROUND(T_ii!BJ16,1)</f>
        <v>94.4</v>
      </c>
    </row>
    <row r="37" spans="1:17" x14ac:dyDescent="0.25">
      <c r="A37" s="185"/>
      <c r="B37" s="18" t="str">
        <f>IF(T_ii!C16=".","-",(CONCATENATE("[",ROUND(T_ii!C16,1),"; ",ROUND(T_ii!D16,1),"]")))</f>
        <v>-</v>
      </c>
      <c r="C37" s="18" t="str">
        <f>IF(T_ii!G16=".","-",(CONCATENATE("[",ROUND(T_ii!G16,1),"; ",ROUND(T_ii!H16,1),"]")))</f>
        <v>[24.5; 78.7]</v>
      </c>
      <c r="D37" s="18" t="str">
        <f>IF(T_ii!K16=".","-",(CONCATENATE("[",ROUND(T_ii!K16,1),"; ",ROUND(T_ii!L16,1),"]")))</f>
        <v>[71.8; 88.3]</v>
      </c>
      <c r="E37" s="18" t="str">
        <f>IF(T_ii!O16=".","-",(CONCATENATE("[",ROUND(T_ii!O16,1),"; ",ROUND(T_ii!P16,1),"]")))</f>
        <v>-</v>
      </c>
      <c r="F37" s="18" t="str">
        <f>IF(T_ii!S16=".","-",(CONCATENATE("[",ROUND(T_ii!S16,1),"; ",ROUND(T_ii!T16,1),"]")))</f>
        <v>[64; 75.4]</v>
      </c>
      <c r="G37" s="18" t="str">
        <f>IF(T_ii!W16=".","-",(CONCATENATE("[",ROUND(T_ii!W16,1),"; ",ROUND(T_ii!X16,1),"]")))</f>
        <v>[36.2; 74.8]</v>
      </c>
      <c r="H37" s="18" t="str">
        <f>IF(T_ii!AA16=".","-",(CONCATENATE("[",ROUND(T_ii!AA16,1),"; ",ROUND(T_ii!AB16,1),"]")))</f>
        <v>[64.3; 75.1]</v>
      </c>
      <c r="I37" s="18" t="str">
        <f>IF(T_ii!AE16=".","-",(CONCATENATE("[",ROUND(T_ii!AE16,1),"; ",ROUND(T_ii!AF16,1),"]")))</f>
        <v>[90.4; 99.4]</v>
      </c>
      <c r="J37" s="114" t="str">
        <f>IF(T_ii!AI16=".","-",(CONCATENATE("[",ROUND(T_ii!AI16,1),"; ",ROUND(T_ii!AJ16,1),"]")))</f>
        <v>[22.3; 72.2]</v>
      </c>
      <c r="K37" s="18" t="str">
        <f>IF(T_ii!AM16=".","-",(CONCATENATE("[",ROUND(T_ii!AM16,1),"; ",ROUND(T_ii!AN16,1),"]")))</f>
        <v>[36.9; 71.9]</v>
      </c>
      <c r="L37" s="18" t="str">
        <f>IF(T_ii!AQ16=".","-",(CONCATENATE("[",ROUND(T_ii!AQ16,1),"; ",ROUND(T_ii!AR16,1),"]")))</f>
        <v>[82.4; 92.2]</v>
      </c>
      <c r="M37" s="18" t="str">
        <f>IF(T_ii!AU16=".","-",(CONCATENATE("[",ROUND(T_ii!AU16,1),"; ",ROUND(T_ii!AV16,1),"]")))</f>
        <v>[100; 100]</v>
      </c>
      <c r="N37" s="18" t="str">
        <f>IF(T_ii!AY16=".","-",(CONCATENATE("[",ROUND(T_ii!AY16,1),"; ",ROUND(T_ii!AZ16,1),"]")))</f>
        <v>[78.8; 84.9]</v>
      </c>
      <c r="O37" s="18" t="str">
        <f>IF(T_ii!BC16=".","-",(CONCATENATE("[",ROUND(T_ii!BC16,1),"; ",ROUND(T_ii!BD16,1),"]")))</f>
        <v>[56.7; 69.9]</v>
      </c>
      <c r="P37" s="18" t="str">
        <f>IF(T_ii!BG16=".","-",(CONCATENATE("[",ROUND(T_ii!BG16,1),"; ",ROUND(T_ii!BH16,1),"]")))</f>
        <v>[77.8; 83.6]</v>
      </c>
      <c r="Q37" s="18" t="str">
        <f>IF(T_ii!BK16=".","-",(CONCATENATE("[",ROUND(T_ii!BK16,1),"; ",ROUND(T_ii!BL16,1),"]")))</f>
        <v>[89.8; 97]</v>
      </c>
    </row>
    <row r="38" spans="1:17" x14ac:dyDescent="0.25">
      <c r="A38" s="184" t="s">
        <v>57</v>
      </c>
      <c r="B38" s="4">
        <f>ROUND(T_ii!B17,1)</f>
        <v>52</v>
      </c>
      <c r="C38" s="4">
        <f>ROUND(T_ii!F17,1)</f>
        <v>26.2</v>
      </c>
      <c r="D38" s="4">
        <f>ROUND(T_ii!J17,1)</f>
        <v>57.2</v>
      </c>
      <c r="E38" s="4">
        <f>ROUND(T_ii!N17,1)</f>
        <v>0</v>
      </c>
      <c r="F38" s="4">
        <f>ROUND(T_ii!R17,1)</f>
        <v>44.8</v>
      </c>
      <c r="G38" s="4">
        <f>ROUND(T_ii!V17,1)</f>
        <v>57.1</v>
      </c>
      <c r="H38" s="4">
        <f>ROUND(T_ii!Z17,1)</f>
        <v>45.9</v>
      </c>
      <c r="I38" s="4">
        <f>ROUND(T_ii!AD17,1)</f>
        <v>68.5</v>
      </c>
      <c r="J38" s="65">
        <f>ROUND(T_ii!AH17,1)</f>
        <v>69.2</v>
      </c>
      <c r="K38" s="4">
        <f>ROUND(T_ii!AL17,1)</f>
        <v>30.3</v>
      </c>
      <c r="L38" s="4">
        <f>ROUND(T_ii!AP17,1)</f>
        <v>71.8</v>
      </c>
      <c r="M38" s="4">
        <f>ROUND(T_ii!AT17,1)</f>
        <v>0</v>
      </c>
      <c r="N38" s="4">
        <f>ROUND(T_ii!AX17,1)</f>
        <v>57.9</v>
      </c>
      <c r="O38" s="4">
        <f>ROUND(T_ii!BB17,1)</f>
        <v>50.8</v>
      </c>
      <c r="P38" s="4">
        <f>ROUND(T_ii!BF17,1)</f>
        <v>59.5</v>
      </c>
      <c r="Q38" s="4">
        <f>ROUND(T_ii!BJ17,1)</f>
        <v>73.2</v>
      </c>
    </row>
    <row r="39" spans="1:17" x14ac:dyDescent="0.25">
      <c r="A39" s="185"/>
      <c r="B39" s="18" t="str">
        <f>IF(T_ii!C17=".","-",(CONCATENATE("[",ROUND(T_ii!C17,1),"; ",ROUND(T_ii!D17,1),"]")))</f>
        <v>[12.9; 88.8]</v>
      </c>
      <c r="C39" s="18" t="str">
        <f>IF(T_ii!G17=".","-",(CONCATENATE("[",ROUND(T_ii!G17,1),"; ",ROUND(T_ii!H17,1),"]")))</f>
        <v>[5.9; 67]</v>
      </c>
      <c r="D39" s="18" t="str">
        <f>IF(T_ii!K17=".","-",(CONCATENATE("[",ROUND(T_ii!K17,1),"; ",ROUND(T_ii!L17,1),"]")))</f>
        <v>[43; 70.3]</v>
      </c>
      <c r="E39" s="18" t="str">
        <f>IF(T_ii!O17=".","-",(CONCATENATE("[",ROUND(T_ii!O17,1),"; ",ROUND(T_ii!P17,1),"]")))</f>
        <v>-</v>
      </c>
      <c r="F39" s="18" t="str">
        <f>IF(T_ii!S17=".","-",(CONCATENATE("[",ROUND(T_ii!S17,1),"; ",ROUND(T_ii!T17,1),"]")))</f>
        <v>[38.9; 50.9]</v>
      </c>
      <c r="G39" s="18" t="str">
        <f>IF(T_ii!W17=".","-",(CONCATENATE("[",ROUND(T_ii!W17,1),"; ",ROUND(T_ii!X17,1),"]")))</f>
        <v>[37; 75.1]</v>
      </c>
      <c r="H39" s="18" t="str">
        <f>IF(T_ii!AA17=".","-",(CONCATENATE("[",ROUND(T_ii!AA17,1),"; ",ROUND(T_ii!AB17,1),"]")))</f>
        <v>[40.8; 51.1]</v>
      </c>
      <c r="I39" s="18" t="str">
        <f>IF(T_ii!AE17=".","-",(CONCATENATE("[",ROUND(T_ii!AE17,1),"; ",ROUND(T_ii!AF17,1),"]")))</f>
        <v>[35.2; 89.7]</v>
      </c>
      <c r="J39" s="114" t="str">
        <f>IF(T_ii!AI17=".","-",(CONCATENATE("[",ROUND(T_ii!AI17,1),"; ",ROUND(T_ii!AJ17,1),"]")))</f>
        <v>[47.1; 85]</v>
      </c>
      <c r="K39" s="18" t="str">
        <f>IF(T_ii!AM17=".","-",(CONCATENATE("[",ROUND(T_ii!AM17,1),"; ",ROUND(T_ii!AN17,1),"]")))</f>
        <v>[21; 41.6]</v>
      </c>
      <c r="L39" s="18" t="str">
        <f>IF(T_ii!AQ17=".","-",(CONCATENATE("[",ROUND(T_ii!AQ17,1),"; ",ROUND(T_ii!AR17,1),"]")))</f>
        <v>[65; 77.7]</v>
      </c>
      <c r="M39" s="18" t="str">
        <f>IF(T_ii!AU17=".","-",(CONCATENATE("[",ROUND(T_ii!AU17,1),"; ",ROUND(T_ii!AV17,1),"]")))</f>
        <v>-</v>
      </c>
      <c r="N39" s="18" t="str">
        <f>IF(T_ii!AY17=".","-",(CONCATENATE("[",ROUND(T_ii!AY17,1),"; ",ROUND(T_ii!AZ17,1),"]")))</f>
        <v>[55.1; 60.7]</v>
      </c>
      <c r="O39" s="18" t="str">
        <f>IF(T_ii!BC17=".","-",(CONCATENATE("[",ROUND(T_ii!BC17,1),"; ",ROUND(T_ii!BD17,1),"]")))</f>
        <v>[33.6; 67.8]</v>
      </c>
      <c r="P39" s="18" t="str">
        <f>IF(T_ii!BG17=".","-",(CONCATENATE("[",ROUND(T_ii!BG17,1),"; ",ROUND(T_ii!BH17,1),"]")))</f>
        <v>[56.2; 62.6]</v>
      </c>
      <c r="Q39" s="18" t="str">
        <f>IF(T_ii!BK17=".","-",(CONCATENATE("[",ROUND(T_ii!BK17,1),"; ",ROUND(T_ii!BL17,1),"]")))</f>
        <v>[63.7; 81]</v>
      </c>
    </row>
    <row r="40" spans="1:17" x14ac:dyDescent="0.25">
      <c r="A40" s="3" t="s">
        <v>58</v>
      </c>
      <c r="B40" s="4">
        <f>ROUND(T_ii!B18,1)</f>
        <v>0</v>
      </c>
      <c r="C40" s="4">
        <f>ROUND(T_ii!F18,1)</f>
        <v>0</v>
      </c>
      <c r="D40" s="4">
        <f>ROUND(T_ii!J18,1)</f>
        <v>45.6</v>
      </c>
      <c r="E40" s="4">
        <f>ROUND(T_ii!N18,1)</f>
        <v>0</v>
      </c>
      <c r="F40" s="4">
        <f>ROUND(T_ii!R18,1)</f>
        <v>14.3</v>
      </c>
      <c r="G40" s="4">
        <f>ROUND(T_ii!V18,1)</f>
        <v>13.1</v>
      </c>
      <c r="H40" s="4">
        <f>ROUND(T_ii!Z18,1)</f>
        <v>16.100000000000001</v>
      </c>
      <c r="I40" s="4">
        <f>ROUND(T_ii!AD18,1)</f>
        <v>32.1</v>
      </c>
      <c r="J40" s="65">
        <f>ROUND(T_ii!AH18,1)</f>
        <v>3.3</v>
      </c>
      <c r="K40" s="4">
        <f>ROUND(T_ii!AL18,1)</f>
        <v>9.5</v>
      </c>
      <c r="L40" s="4">
        <f>ROUND(T_ii!AP18,1)</f>
        <v>55.8</v>
      </c>
      <c r="M40" s="4">
        <f>ROUND(T_ii!AT18,1)</f>
        <v>0</v>
      </c>
      <c r="N40" s="4">
        <f>ROUND(T_ii!AX18,1)</f>
        <v>17.600000000000001</v>
      </c>
      <c r="O40" s="4">
        <f>ROUND(T_ii!BB18,1)</f>
        <v>4</v>
      </c>
      <c r="P40" s="4">
        <f>ROUND(T_ii!BF18,1)</f>
        <v>25</v>
      </c>
      <c r="Q40" s="4">
        <f>ROUND(T_ii!BJ18,1)</f>
        <v>34</v>
      </c>
    </row>
    <row r="41" spans="1:17" x14ac:dyDescent="0.25">
      <c r="A41" s="6"/>
      <c r="B41" s="18" t="str">
        <f>IF(T_ii!C18=".","-",(CONCATENATE("[",ROUND(T_ii!C18,1),"; ",ROUND(T_ii!D18,1),"]")))</f>
        <v>-</v>
      </c>
      <c r="C41" s="18" t="str">
        <f>IF(T_ii!G18=".","-",(CONCATENATE("[",ROUND(T_ii!G18,1),"; ",ROUND(T_ii!H18,1),"]")))</f>
        <v>-</v>
      </c>
      <c r="D41" s="18" t="str">
        <f>IF(T_ii!K18=".","-",(CONCATENATE("[",ROUND(T_ii!K18,1),"; ",ROUND(T_ii!L18,1),"]")))</f>
        <v>[36.4; 55.1]</v>
      </c>
      <c r="E41" s="18" t="str">
        <f>IF(T_ii!O18=".","-",(CONCATENATE("[",ROUND(T_ii!O18,1),"; ",ROUND(T_ii!P18,1),"]")))</f>
        <v>-</v>
      </c>
      <c r="F41" s="18" t="str">
        <f>IF(T_ii!S18=".","-",(CONCATENATE("[",ROUND(T_ii!S18,1),"; ",ROUND(T_ii!T18,1),"]")))</f>
        <v>[11.2; 17.9]</v>
      </c>
      <c r="G41" s="18" t="str">
        <f>IF(T_ii!W18=".","-",(CONCATENATE("[",ROUND(T_ii!W18,1),"; ",ROUND(T_ii!X18,1),"]")))</f>
        <v>[5.4; 28.6]</v>
      </c>
      <c r="H41" s="18" t="str">
        <f>IF(T_ii!AA18=".","-",(CONCATENATE("[",ROUND(T_ii!AA18,1),"; ",ROUND(T_ii!AB18,1),"]")))</f>
        <v>[13.2; 19.6]</v>
      </c>
      <c r="I41" s="18" t="str">
        <f>IF(T_ii!AE18=".","-",(CONCATENATE("[",ROUND(T_ii!AE18,1),"; ",ROUND(T_ii!AF18,1),"]")))</f>
        <v>[8.8; 69.7]</v>
      </c>
      <c r="J41" s="114" t="str">
        <f>IF(T_ii!AI18=".","-",(CONCATENATE("[",ROUND(T_ii!AI18,1),"; ",ROUND(T_ii!AJ18,1),"]")))</f>
        <v>[0.9; 12.1]</v>
      </c>
      <c r="K41" s="18" t="str">
        <f>IF(T_ii!AM18=".","-",(CONCATENATE("[",ROUND(T_ii!AM18,1),"; ",ROUND(T_ii!AN18,1),"]")))</f>
        <v>[5.2; 16.5]</v>
      </c>
      <c r="L41" s="18" t="str">
        <f>IF(T_ii!AQ18=".","-",(CONCATENATE("[",ROUND(T_ii!AQ18,1),"; ",ROUND(T_ii!AR18,1),"]")))</f>
        <v>[48.3; 63.1]</v>
      </c>
      <c r="M41" s="18" t="str">
        <f>IF(T_ii!AU18=".","-",(CONCATENATE("[",ROUND(T_ii!AU18,1),"; ",ROUND(T_ii!AV18,1),"]")))</f>
        <v>-</v>
      </c>
      <c r="N41" s="18" t="str">
        <f>IF(T_ii!AY18=".","-",(CONCATENATE("[",ROUND(T_ii!AY18,1),"; ",ROUND(T_ii!AZ18,1),"]")))</f>
        <v>[15.2; 20.3]</v>
      </c>
      <c r="O41" s="18" t="str">
        <f>IF(T_ii!BC18=".","-",(CONCATENATE("[",ROUND(T_ii!BC18,1),"; ",ROUND(T_ii!BD18,1),"]")))</f>
        <v>[1.1; 13.4]</v>
      </c>
      <c r="P41" s="18" t="str">
        <f>IF(T_ii!BG18=".","-",(CONCATENATE("[",ROUND(T_ii!BG18,1),"; ",ROUND(T_ii!BH18,1),"]")))</f>
        <v>[20.9; 29.5]</v>
      </c>
      <c r="Q41" s="18" t="str">
        <f>IF(T_ii!BK18=".","-",(CONCATENATE("[",ROUND(T_ii!BK18,1),"; ",ROUND(T_ii!BL18,1),"]")))</f>
        <v>[21.8; 48.6]</v>
      </c>
    </row>
    <row r="42" spans="1:17" x14ac:dyDescent="0.25">
      <c r="A42" s="7" t="s">
        <v>59</v>
      </c>
      <c r="B42" s="4">
        <f>ROUND(T_ii!B19,1)</f>
        <v>52</v>
      </c>
      <c r="C42" s="4">
        <f>ROUND(T_ii!F19,1)</f>
        <v>7.7</v>
      </c>
      <c r="D42" s="4">
        <f>ROUND(T_ii!J19,1)</f>
        <v>44.7</v>
      </c>
      <c r="E42" s="4">
        <f>ROUND(T_ii!N19,1)</f>
        <v>0</v>
      </c>
      <c r="F42" s="4">
        <f>ROUND(T_ii!R19,1)</f>
        <v>43.3</v>
      </c>
      <c r="G42" s="4">
        <f>ROUND(T_ii!V19,1)</f>
        <v>57.6</v>
      </c>
      <c r="H42" s="4">
        <f>ROUND(T_ii!Z19,1)</f>
        <v>43.5</v>
      </c>
      <c r="I42" s="4">
        <f>ROUND(T_ii!AD19,1)</f>
        <v>72.5</v>
      </c>
      <c r="J42" s="65">
        <f>ROUND(T_ii!AH19,1)</f>
        <v>16.600000000000001</v>
      </c>
      <c r="K42" s="4">
        <f>ROUND(T_ii!AL19,1)</f>
        <v>19.3</v>
      </c>
      <c r="L42" s="4">
        <f>ROUND(T_ii!AP19,1)</f>
        <v>22.4</v>
      </c>
      <c r="M42" s="4">
        <f>ROUND(T_ii!AT19,1)</f>
        <v>28.1</v>
      </c>
      <c r="N42" s="4">
        <f>ROUND(T_ii!AX19,1)</f>
        <v>34.5</v>
      </c>
      <c r="O42" s="4">
        <f>ROUND(T_ii!BB19,1)</f>
        <v>35.799999999999997</v>
      </c>
      <c r="P42" s="4">
        <f>ROUND(T_ii!BF19,1)</f>
        <v>31.1</v>
      </c>
      <c r="Q42" s="4">
        <f>ROUND(T_ii!BJ19,1)</f>
        <v>25.7</v>
      </c>
    </row>
    <row r="43" spans="1:17" x14ac:dyDescent="0.25">
      <c r="A43" s="8"/>
      <c r="B43" s="18" t="str">
        <f>IF(T_ii!C19=".","-",(CONCATENATE("[",ROUND(T_ii!C19,1),"; ",ROUND(T_ii!D19,1),"]")))</f>
        <v>[12.9; 88.8]</v>
      </c>
      <c r="C43" s="18" t="str">
        <f>IF(T_ii!G19=".","-",(CONCATENATE("[",ROUND(T_ii!G19,1),"; ",ROUND(T_ii!H19,1),"]")))</f>
        <v>[1.7; 28.3]</v>
      </c>
      <c r="D43" s="18" t="str">
        <f>IF(T_ii!K19=".","-",(CONCATENATE("[",ROUND(T_ii!K19,1),"; ",ROUND(T_ii!L19,1),"]")))</f>
        <v>[30.1; 60.3]</v>
      </c>
      <c r="E43" s="18" t="str">
        <f>IF(T_ii!O19=".","-",(CONCATENATE("[",ROUND(T_ii!O19,1),"; ",ROUND(T_ii!P19,1),"]")))</f>
        <v>-</v>
      </c>
      <c r="F43" s="18" t="str">
        <f>IF(T_ii!S19=".","-",(CONCATENATE("[",ROUND(T_ii!S19,1),"; ",ROUND(T_ii!T19,1),"]")))</f>
        <v>[39.3; 47.5]</v>
      </c>
      <c r="G43" s="18" t="str">
        <f>IF(T_ii!W19=".","-",(CONCATENATE("[",ROUND(T_ii!W19,1),"; ",ROUND(T_ii!X19,1),"]")))</f>
        <v>[34.5; 77.8]</v>
      </c>
      <c r="H43" s="18" t="str">
        <f>IF(T_ii!AA19=".","-",(CONCATENATE("[",ROUND(T_ii!AA19,1),"; ",ROUND(T_ii!AB19,1),"]")))</f>
        <v>[39.4; 47.7]</v>
      </c>
      <c r="I43" s="18" t="str">
        <f>IF(T_ii!AE19=".","-",(CONCATENATE("[",ROUND(T_ii!AE19,1),"; ",ROUND(T_ii!AF19,1),"]")))</f>
        <v>[47.5; 88.5]</v>
      </c>
      <c r="J43" s="114" t="str">
        <f>IF(T_ii!AI19=".","-",(CONCATENATE("[",ROUND(T_ii!AI19,1),"; ",ROUND(T_ii!AJ19,1),"]")))</f>
        <v>[7.3; 33.5]</v>
      </c>
      <c r="K43" s="18" t="str">
        <f>IF(T_ii!AM19=".","-",(CONCATENATE("[",ROUND(T_ii!AM19,1),"; ",ROUND(T_ii!AN19,1),"]")))</f>
        <v>[11.2; 31.1]</v>
      </c>
      <c r="L43" s="18" t="str">
        <f>IF(T_ii!AQ19=".","-",(CONCATENATE("[",ROUND(T_ii!AQ19,1),"; ",ROUND(T_ii!AR19,1),"]")))</f>
        <v>[18; 27.5]</v>
      </c>
      <c r="M43" s="18" t="str">
        <f>IF(T_ii!AU19=".","-",(CONCATENATE("[",ROUND(T_ii!AU19,1),"; ",ROUND(T_ii!AV19,1),"]")))</f>
        <v>[6.1; 70.2]</v>
      </c>
      <c r="N43" s="18" t="str">
        <f>IF(T_ii!AY19=".","-",(CONCATENATE("[",ROUND(T_ii!AY19,1),"; ",ROUND(T_ii!AZ19,1),"]")))</f>
        <v>[30.8; 38.5]</v>
      </c>
      <c r="O43" s="18" t="str">
        <f>IF(T_ii!BC19=".","-",(CONCATENATE("[",ROUND(T_ii!BC19,1),"; ",ROUND(T_ii!BD19,1),"]")))</f>
        <v>[29.5; 42.5]</v>
      </c>
      <c r="P43" s="18" t="str">
        <f>IF(T_ii!BG19=".","-",(CONCATENATE("[",ROUND(T_ii!BG19,1),"; ",ROUND(T_ii!BH19,1),"]")))</f>
        <v>[27.9; 34.5]</v>
      </c>
      <c r="Q43" s="18" t="str">
        <f>IF(T_ii!BK19=".","-",(CONCATENATE("[",ROUND(T_ii!BK19,1),"; ",ROUND(T_ii!BL19,1),"]")))</f>
        <v>[19.1; 33.6]</v>
      </c>
    </row>
    <row r="44" spans="1:17" x14ac:dyDescent="0.25">
      <c r="A44" s="5" t="s">
        <v>60</v>
      </c>
      <c r="B44" s="4">
        <f>ROUND(T_ii!B20,1)</f>
        <v>0</v>
      </c>
      <c r="C44" s="4">
        <f>ROUND(T_ii!F20,1)</f>
        <v>6.1</v>
      </c>
      <c r="D44" s="4">
        <f>ROUND(T_ii!J20,1)</f>
        <v>13.2</v>
      </c>
      <c r="E44" s="4">
        <f>ROUND(T_ii!N20,1)</f>
        <v>0</v>
      </c>
      <c r="F44" s="4">
        <f>ROUND(T_ii!R20,1)</f>
        <v>1.3</v>
      </c>
      <c r="G44" s="4">
        <f>ROUND(T_ii!V20,1)</f>
        <v>0</v>
      </c>
      <c r="H44" s="4">
        <f>ROUND(T_ii!Z20,1)</f>
        <v>2.1</v>
      </c>
      <c r="I44" s="4">
        <f>ROUND(T_ii!AD20,1)</f>
        <v>0</v>
      </c>
      <c r="J44" s="65">
        <f>ROUND(T_ii!AH20,1)</f>
        <v>8.6</v>
      </c>
      <c r="K44" s="4">
        <f>ROUND(T_ii!AL20,1)</f>
        <v>1.7</v>
      </c>
      <c r="L44" s="4">
        <f>ROUND(T_ii!AP20,1)</f>
        <v>1.8</v>
      </c>
      <c r="M44" s="4">
        <f>ROUND(T_ii!AT20,1)</f>
        <v>0</v>
      </c>
      <c r="N44" s="4">
        <f>ROUND(T_ii!AX20,1)</f>
        <v>1.1000000000000001</v>
      </c>
      <c r="O44" s="4">
        <f>ROUND(T_ii!BB20,1)</f>
        <v>0</v>
      </c>
      <c r="P44" s="4">
        <f>ROUND(T_ii!BF20,1)</f>
        <v>1.3</v>
      </c>
      <c r="Q44" s="4">
        <f>ROUND(T_ii!BJ20,1)</f>
        <v>0.7</v>
      </c>
    </row>
    <row r="45" spans="1:17" x14ac:dyDescent="0.25">
      <c r="A45" s="9"/>
      <c r="B45" s="18" t="str">
        <f>IF(T_ii!C20=".","-",(CONCATENATE("[",ROUND(T_ii!C20,1),"; ",ROUND(T_ii!D20,1),"]")))</f>
        <v>-</v>
      </c>
      <c r="C45" s="18" t="str">
        <f>IF(T_ii!G20=".","-",(CONCATENATE("[",ROUND(T_ii!G20,1),"; ",ROUND(T_ii!H20,1),"]")))</f>
        <v>[1; 30]</v>
      </c>
      <c r="D45" s="18" t="str">
        <f>IF(T_ii!K20=".","-",(CONCATENATE("[",ROUND(T_ii!K20,1),"; ",ROUND(T_ii!L20,1),"]")))</f>
        <v>[5.6; 28.3]</v>
      </c>
      <c r="E45" s="18" t="str">
        <f>IF(T_ii!O20=".","-",(CONCATENATE("[",ROUND(T_ii!O20,1),"; ",ROUND(T_ii!P20,1),"]")))</f>
        <v>-</v>
      </c>
      <c r="F45" s="18" t="str">
        <f>IF(T_ii!S20=".","-",(CONCATENATE("[",ROUND(T_ii!S20,1),"; ",ROUND(T_ii!T20,1),"]")))</f>
        <v>[0.6; 2.6]</v>
      </c>
      <c r="G45" s="18" t="str">
        <f>IF(T_ii!W20=".","-",(CONCATENATE("[",ROUND(T_ii!W20,1),"; ",ROUND(T_ii!X20,1),"]")))</f>
        <v>-</v>
      </c>
      <c r="H45" s="18" t="str">
        <f>IF(T_ii!AA20=".","-",(CONCATENATE("[",ROUND(T_ii!AA20,1),"; ",ROUND(T_ii!AB20,1),"]")))</f>
        <v>[1; 4.3]</v>
      </c>
      <c r="I45" s="18" t="str">
        <f>IF(T_ii!AE20=".","-",(CONCATENATE("[",ROUND(T_ii!AE20,1),"; ",ROUND(T_ii!AF20,1),"]")))</f>
        <v>-</v>
      </c>
      <c r="J45" s="114" t="str">
        <f>IF(T_ii!AI20=".","-",(CONCATENATE("[",ROUND(T_ii!AI20,1),"; ",ROUND(T_ii!AJ20,1),"]")))</f>
        <v>[2.6; 24.6]</v>
      </c>
      <c r="K45" s="18" t="str">
        <f>IF(T_ii!AM20=".","-",(CONCATENATE("[",ROUND(T_ii!AM20,1),"; ",ROUND(T_ii!AN20,1),"]")))</f>
        <v>[0.7; 4.3]</v>
      </c>
      <c r="L45" s="18" t="str">
        <f>IF(T_ii!AQ20=".","-",(CONCATENATE("[",ROUND(T_ii!AQ20,1),"; ",ROUND(T_ii!AR20,1),"]")))</f>
        <v>[0.9; 3.8]</v>
      </c>
      <c r="M45" s="18" t="str">
        <f>IF(T_ii!AU20=".","-",(CONCATENATE("[",ROUND(T_ii!AU20,1),"; ",ROUND(T_ii!AV20,1),"]")))</f>
        <v>-</v>
      </c>
      <c r="N45" s="18" t="str">
        <f>IF(T_ii!AY20=".","-",(CONCATENATE("[",ROUND(T_ii!AY20,1),"; ",ROUND(T_ii!AZ20,1),"]")))</f>
        <v>[0.7; 1.6]</v>
      </c>
      <c r="O45" s="18" t="str">
        <f>IF(T_ii!BC20=".","-",(CONCATENATE("[",ROUND(T_ii!BC20,1),"; ",ROUND(T_ii!BD20,1),"]")))</f>
        <v>-</v>
      </c>
      <c r="P45" s="18" t="str">
        <f>IF(T_ii!BG20=".","-",(CONCATENATE("[",ROUND(T_ii!BG20,1),"; ",ROUND(T_ii!BH20,1),"]")))</f>
        <v>[0.9; 1.8]</v>
      </c>
      <c r="Q45" s="18" t="str">
        <f>IF(T_ii!BK20=".","-",(CONCATENATE("[",ROUND(T_ii!BK20,1),"; ",ROUND(T_ii!BL20,1),"]")))</f>
        <v>[0.1; 3.8]</v>
      </c>
    </row>
    <row r="46" spans="1:17" x14ac:dyDescent="0.25">
      <c r="A46" s="5" t="s">
        <v>61</v>
      </c>
      <c r="B46" s="4">
        <f>ROUND(T_ii!B21,1)</f>
        <v>0</v>
      </c>
      <c r="C46" s="4">
        <f>ROUND(T_ii!F21,1)</f>
        <v>0</v>
      </c>
      <c r="D46" s="4">
        <f>ROUND(T_ii!J21,1)</f>
        <v>11.9</v>
      </c>
      <c r="E46" s="4">
        <f>ROUND(T_ii!N21,1)</f>
        <v>0</v>
      </c>
      <c r="F46" s="4">
        <f>ROUND(T_ii!R21,1)</f>
        <v>27.2</v>
      </c>
      <c r="G46" s="4">
        <f>ROUND(T_ii!V21,1)</f>
        <v>30.9</v>
      </c>
      <c r="H46" s="4">
        <f>ROUND(T_ii!Z21,1)</f>
        <v>25.9</v>
      </c>
      <c r="I46" s="4">
        <f>ROUND(T_ii!AD21,1)</f>
        <v>41</v>
      </c>
      <c r="J46" s="65">
        <f>ROUND(T_ii!AH21,1)</f>
        <v>4.7</v>
      </c>
      <c r="K46" s="4">
        <f>ROUND(T_ii!AL21,1)</f>
        <v>2.4</v>
      </c>
      <c r="L46" s="4">
        <f>ROUND(T_ii!AP21,1)</f>
        <v>10.199999999999999</v>
      </c>
      <c r="M46" s="4">
        <f>ROUND(T_ii!AT21,1)</f>
        <v>0</v>
      </c>
      <c r="N46" s="4">
        <f>ROUND(T_ii!AX21,1)</f>
        <v>16.7</v>
      </c>
      <c r="O46" s="4">
        <f>ROUND(T_ii!BB21,1)</f>
        <v>4.8</v>
      </c>
      <c r="P46" s="4">
        <f>ROUND(T_ii!BF21,1)</f>
        <v>13.8</v>
      </c>
      <c r="Q46" s="4">
        <f>ROUND(T_ii!BJ21,1)</f>
        <v>19.100000000000001</v>
      </c>
    </row>
    <row r="47" spans="1:17" x14ac:dyDescent="0.25">
      <c r="A47" s="10"/>
      <c r="B47" s="18" t="str">
        <f>IF(T_ii!C21=".","-",(CONCATENATE("[",ROUND(T_ii!C21,1),"; ",ROUND(T_ii!D21,1),"]")))</f>
        <v>-</v>
      </c>
      <c r="C47" s="18" t="str">
        <f>IF(T_ii!G21=".","-",(CONCATENATE("[",ROUND(T_ii!G21,1),"; ",ROUND(T_ii!H21,1),"]")))</f>
        <v>-</v>
      </c>
      <c r="D47" s="18" t="str">
        <f>IF(T_ii!K21=".","-",(CONCATENATE("[",ROUND(T_ii!K21,1),"; ",ROUND(T_ii!L21,1),"]")))</f>
        <v>[5.6; 23.7]</v>
      </c>
      <c r="E47" s="18" t="str">
        <f>IF(T_ii!O21=".","-",(CONCATENATE("[",ROUND(T_ii!O21,1),"; ",ROUND(T_ii!P21,1),"]")))</f>
        <v>-</v>
      </c>
      <c r="F47" s="18" t="str">
        <f>IF(T_ii!S21=".","-",(CONCATENATE("[",ROUND(T_ii!S21,1),"; ",ROUND(T_ii!T21,1),"]")))</f>
        <v>[23.4; 31.4]</v>
      </c>
      <c r="G47" s="18" t="str">
        <f>IF(T_ii!W21=".","-",(CONCATENATE("[",ROUND(T_ii!W21,1),"; ",ROUND(T_ii!X21,1),"]")))</f>
        <v>[13.6; 55.9]</v>
      </c>
      <c r="H47" s="18" t="str">
        <f>IF(T_ii!AA21=".","-",(CONCATENATE("[",ROUND(T_ii!AA21,1),"; ",ROUND(T_ii!AB21,1),"]")))</f>
        <v>[22.1; 30.1]</v>
      </c>
      <c r="I47" s="18" t="str">
        <f>IF(T_ii!AE21=".","-",(CONCATENATE("[",ROUND(T_ii!AE21,1),"; ",ROUND(T_ii!AF21,1),"]")))</f>
        <v>[21.1; 64.3]</v>
      </c>
      <c r="J47" s="114" t="str">
        <f>IF(T_ii!AI21=".","-",(CONCATENATE("[",ROUND(T_ii!AI21,1),"; ",ROUND(T_ii!AJ21,1),"]")))</f>
        <v>[1.7; 12.1]</v>
      </c>
      <c r="K47" s="18" t="str">
        <f>IF(T_ii!AM21=".","-",(CONCATENATE("[",ROUND(T_ii!AM21,1),"; ",ROUND(T_ii!AN21,1),"]")))</f>
        <v>[1.1; 5]</v>
      </c>
      <c r="L47" s="18" t="str">
        <f>IF(T_ii!AQ21=".","-",(CONCATENATE("[",ROUND(T_ii!AQ21,1),"; ",ROUND(T_ii!AR21,1),"]")))</f>
        <v>[7.7; 13.3]</v>
      </c>
      <c r="M47" s="18" t="str">
        <f>IF(T_ii!AU21=".","-",(CONCATENATE("[",ROUND(T_ii!AU21,1),"; ",ROUND(T_ii!AV21,1),"]")))</f>
        <v>-</v>
      </c>
      <c r="N47" s="18" t="str">
        <f>IF(T_ii!AY21=".","-",(CONCATENATE("[",ROUND(T_ii!AY21,1),"; ",ROUND(T_ii!AZ21,1),"]")))</f>
        <v>[14; 19.9]</v>
      </c>
      <c r="O47" s="18" t="str">
        <f>IF(T_ii!BC21=".","-",(CONCATENATE("[",ROUND(T_ii!BC21,1),"; ",ROUND(T_ii!BD21,1),"]")))</f>
        <v>[1; 20.8]</v>
      </c>
      <c r="P47" s="18" t="str">
        <f>IF(T_ii!BG21=".","-",(CONCATENATE("[",ROUND(T_ii!BG21,1),"; ",ROUND(T_ii!BH21,1),"]")))</f>
        <v>[11.5; 16.4]</v>
      </c>
      <c r="Q47" s="18" t="str">
        <f>IF(T_ii!BK21=".","-",(CONCATENATE("[",ROUND(T_ii!BK21,1),"; ",ROUND(T_ii!BL21,1),"]")))</f>
        <v>[13.8; 25.8]</v>
      </c>
    </row>
    <row r="48" spans="1:17" x14ac:dyDescent="0.25">
      <c r="A48" s="5" t="s">
        <v>62</v>
      </c>
      <c r="B48" s="4">
        <f>ROUND(T_ii!B22,1)</f>
        <v>0</v>
      </c>
      <c r="C48" s="4">
        <f>ROUND(T_ii!F22,1)</f>
        <v>0</v>
      </c>
      <c r="D48" s="4">
        <f>ROUND(T_ii!J22,1)</f>
        <v>22.9</v>
      </c>
      <c r="E48" s="4">
        <f>ROUND(T_ii!N22,1)</f>
        <v>0</v>
      </c>
      <c r="F48" s="4">
        <f>ROUND(T_ii!R22,1)</f>
        <v>21.8</v>
      </c>
      <c r="G48" s="4">
        <f>ROUND(T_ii!V22,1)</f>
        <v>26.7</v>
      </c>
      <c r="H48" s="4">
        <f>ROUND(T_ii!Z22,1)</f>
        <v>21.8</v>
      </c>
      <c r="I48" s="4">
        <f>ROUND(T_ii!AD22,1)</f>
        <v>46.3</v>
      </c>
      <c r="J48" s="65">
        <f>ROUND(T_ii!AH22,1)</f>
        <v>14.2</v>
      </c>
      <c r="K48" s="4">
        <f>ROUND(T_ii!AL22,1)</f>
        <v>14</v>
      </c>
      <c r="L48" s="4">
        <f>ROUND(T_ii!AP22,1)</f>
        <v>17.5</v>
      </c>
      <c r="M48" s="4">
        <f>ROUND(T_ii!AT22,1)</f>
        <v>28.1</v>
      </c>
      <c r="N48" s="4">
        <f>ROUND(T_ii!AX22,1)</f>
        <v>19.7</v>
      </c>
      <c r="O48" s="4">
        <f>ROUND(T_ii!BB22,1)</f>
        <v>31.3</v>
      </c>
      <c r="P48" s="4">
        <f>ROUND(T_ii!BF22,1)</f>
        <v>19.7</v>
      </c>
      <c r="Q48" s="4">
        <f>ROUND(T_ii!BJ22,1)</f>
        <v>9.3000000000000007</v>
      </c>
    </row>
    <row r="49" spans="1:17" x14ac:dyDescent="0.25">
      <c r="A49" s="9"/>
      <c r="B49" s="18" t="str">
        <f>IF(T_ii!C22=".","-",(CONCATENATE("[",ROUND(T_ii!C22,1),"; ",ROUND(T_ii!D22,1),"]")))</f>
        <v>-</v>
      </c>
      <c r="C49" s="18" t="str">
        <f>IF(T_ii!G22=".","-",(CONCATENATE("[",ROUND(T_ii!G22,1),"; ",ROUND(T_ii!H22,1),"]")))</f>
        <v>-</v>
      </c>
      <c r="D49" s="18" t="str">
        <f>IF(T_ii!K22=".","-",(CONCATENATE("[",ROUND(T_ii!K22,1),"; ",ROUND(T_ii!L22,1),"]")))</f>
        <v>[15.4; 32.6]</v>
      </c>
      <c r="E49" s="18" t="str">
        <f>IF(T_ii!O22=".","-",(CONCATENATE("[",ROUND(T_ii!O22,1),"; ",ROUND(T_ii!P22,1),"]")))</f>
        <v>-</v>
      </c>
      <c r="F49" s="18" t="str">
        <f>IF(T_ii!S22=".","-",(CONCATENATE("[",ROUND(T_ii!S22,1),"; ",ROUND(T_ii!T22,1),"]")))</f>
        <v>[18.4; 25.7]</v>
      </c>
      <c r="G49" s="18" t="str">
        <f>IF(T_ii!W22=".","-",(CONCATENATE("[",ROUND(T_ii!W22,1),"; ",ROUND(T_ii!X22,1),"]")))</f>
        <v>[12.2; 48.9]</v>
      </c>
      <c r="H49" s="18" t="str">
        <f>IF(T_ii!AA22=".","-",(CONCATENATE("[",ROUND(T_ii!AA22,1),"; ",ROUND(T_ii!AB22,1),"]")))</f>
        <v>[18.2; 25.8]</v>
      </c>
      <c r="I49" s="18" t="str">
        <f>IF(T_ii!AE22=".","-",(CONCATENATE("[",ROUND(T_ii!AE22,1),"; ",ROUND(T_ii!AF22,1),"]")))</f>
        <v>[24.7; 69.3]</v>
      </c>
      <c r="J49" s="114" t="str">
        <f>IF(T_ii!AI22=".","-",(CONCATENATE("[",ROUND(T_ii!AI22,1),"; ",ROUND(T_ii!AJ22,1),"]")))</f>
        <v>[5.8; 30.8]</v>
      </c>
      <c r="K49" s="18" t="str">
        <f>IF(T_ii!AM22=".","-",(CONCATENATE("[",ROUND(T_ii!AM22,1),"; ",ROUND(T_ii!AN22,1),"]")))</f>
        <v>[7.2; 25.6]</v>
      </c>
      <c r="L49" s="18" t="str">
        <f>IF(T_ii!AQ22=".","-",(CONCATENATE("[",ROUND(T_ii!AQ22,1),"; ",ROUND(T_ii!AR22,1),"]")))</f>
        <v>[13.4; 22.4]</v>
      </c>
      <c r="M49" s="18" t="str">
        <f>IF(T_ii!AU22=".","-",(CONCATENATE("[",ROUND(T_ii!AU22,1),"; ",ROUND(T_ii!AV22,1),"]")))</f>
        <v>[6.1; 70.2]</v>
      </c>
      <c r="N49" s="18" t="str">
        <f>IF(T_ii!AY22=".","-",(CONCATENATE("[",ROUND(T_ii!AY22,1),"; ",ROUND(T_ii!AZ22,1),"]")))</f>
        <v>[16.7; 23.2]</v>
      </c>
      <c r="O49" s="18" t="str">
        <f>IF(T_ii!BC22=".","-",(CONCATENATE("[",ROUND(T_ii!BC22,1),"; ",ROUND(T_ii!BD22,1),"]")))</f>
        <v>[23.6; 40.1]</v>
      </c>
      <c r="P49" s="18" t="str">
        <f>IF(T_ii!BG22=".","-",(CONCATENATE("[",ROUND(T_ii!BG22,1),"; ",ROUND(T_ii!BH22,1),"]")))</f>
        <v>[16.5; 23.3]</v>
      </c>
      <c r="Q49" s="18" t="str">
        <f>IF(T_ii!BK22=".","-",(CONCATENATE("[",ROUND(T_ii!BK22,1),"; ",ROUND(T_ii!BL22,1),"]")))</f>
        <v>[3.1; 24.5]</v>
      </c>
    </row>
    <row r="50" spans="1:17" x14ac:dyDescent="0.25">
      <c r="A50" s="5" t="s">
        <v>63</v>
      </c>
      <c r="B50" s="4">
        <f>ROUND(T_ii!B23,1)</f>
        <v>0</v>
      </c>
      <c r="C50" s="4">
        <f>ROUND(T_ii!F23,1)</f>
        <v>0</v>
      </c>
      <c r="D50" s="4">
        <f>ROUND(T_ii!J23,1)</f>
        <v>0</v>
      </c>
      <c r="E50" s="4">
        <f>ROUND(T_ii!N23,1)</f>
        <v>0</v>
      </c>
      <c r="F50" s="4">
        <f>ROUND(T_ii!R23,1)</f>
        <v>0.3</v>
      </c>
      <c r="G50" s="4">
        <f>ROUND(T_ii!V23,1)</f>
        <v>0</v>
      </c>
      <c r="H50" s="4">
        <f>ROUND(T_ii!Z23,1)</f>
        <v>0.2</v>
      </c>
      <c r="I50" s="4">
        <f>ROUND(T_ii!AD23,1)</f>
        <v>0</v>
      </c>
      <c r="J50" s="65">
        <f>ROUND(T_ii!AH23,1)</f>
        <v>0</v>
      </c>
      <c r="K50" s="4">
        <f>ROUND(T_ii!AL23,1)</f>
        <v>1.3</v>
      </c>
      <c r="L50" s="4">
        <f>ROUND(T_ii!AP23,1)</f>
        <v>0.4</v>
      </c>
      <c r="M50" s="4">
        <f>ROUND(T_ii!AT23,1)</f>
        <v>0</v>
      </c>
      <c r="N50" s="4">
        <f>ROUND(T_ii!AX23,1)</f>
        <v>1.1000000000000001</v>
      </c>
      <c r="O50" s="4">
        <f>ROUND(T_ii!BB23,1)</f>
        <v>8.6</v>
      </c>
      <c r="P50" s="4">
        <f>ROUND(T_ii!BF23,1)</f>
        <v>1.4</v>
      </c>
      <c r="Q50" s="4">
        <f>ROUND(T_ii!BJ23,1)</f>
        <v>0</v>
      </c>
    </row>
    <row r="51" spans="1:17" x14ac:dyDescent="0.25">
      <c r="A51" s="9"/>
      <c r="B51" s="18" t="str">
        <f>IF(T_ii!C23=".","-",(CONCATENATE("[",ROUND(T_ii!C23,1),"; ",ROUND(T_ii!D23,1),"]")))</f>
        <v>-</v>
      </c>
      <c r="C51" s="18" t="str">
        <f>IF(T_ii!G23=".","-",(CONCATENATE("[",ROUND(T_ii!G23,1),"; ",ROUND(T_ii!H23,1),"]")))</f>
        <v>-</v>
      </c>
      <c r="D51" s="18" t="str">
        <f>IF(T_ii!K23=".","-",(CONCATENATE("[",ROUND(T_ii!K23,1),"; ",ROUND(T_ii!L23,1),"]")))</f>
        <v>-</v>
      </c>
      <c r="E51" s="18" t="str">
        <f>IF(T_ii!O23=".","-",(CONCATENATE("[",ROUND(T_ii!O23,1),"; ",ROUND(T_ii!P23,1),"]")))</f>
        <v>-</v>
      </c>
      <c r="F51" s="18" t="str">
        <f>IF(T_ii!S23=".","-",(CONCATENATE("[",ROUND(T_ii!S23,1),"; ",ROUND(T_ii!T23,1),"]")))</f>
        <v>[0.1; 0.6]</v>
      </c>
      <c r="G51" s="18" t="str">
        <f>IF(T_ii!W23=".","-",(CONCATENATE("[",ROUND(T_ii!W23,1),"; ",ROUND(T_ii!X23,1),"]")))</f>
        <v>-</v>
      </c>
      <c r="H51" s="18" t="str">
        <f>IF(T_ii!AA23=".","-",(CONCATENATE("[",ROUND(T_ii!AA23,1),"; ",ROUND(T_ii!AB23,1),"]")))</f>
        <v>[0.1; 0.5]</v>
      </c>
      <c r="I51" s="18" t="str">
        <f>IF(T_ii!AE23=".","-",(CONCATENATE("[",ROUND(T_ii!AE23,1),"; ",ROUND(T_ii!AF23,1),"]")))</f>
        <v>-</v>
      </c>
      <c r="J51" s="114" t="str">
        <f>IF(T_ii!AI23=".","-",(CONCATENATE("[",ROUND(T_ii!AI23,1),"; ",ROUND(T_ii!AJ23,1),"]")))</f>
        <v>-</v>
      </c>
      <c r="K51" s="18" t="str">
        <f>IF(T_ii!AM23=".","-",(CONCATENATE("[",ROUND(T_ii!AM23,1),"; ",ROUND(T_ii!AN23,1),"]")))</f>
        <v>[0.5; 3.1]</v>
      </c>
      <c r="L51" s="18" t="str">
        <f>IF(T_ii!AQ23=".","-",(CONCATENATE("[",ROUND(T_ii!AQ23,1),"; ",ROUND(T_ii!AR23,1),"]")))</f>
        <v>[0.1; 1.3]</v>
      </c>
      <c r="M51" s="18" t="str">
        <f>IF(T_ii!AU23=".","-",(CONCATENATE("[",ROUND(T_ii!AU23,1),"; ",ROUND(T_ii!AV23,1),"]")))</f>
        <v>-</v>
      </c>
      <c r="N51" s="18" t="str">
        <f>IF(T_ii!AY23=".","-",(CONCATENATE("[",ROUND(T_ii!AY23,1),"; ",ROUND(T_ii!AZ23,1),"]")))</f>
        <v>[0.7; 1.7]</v>
      </c>
      <c r="O51" s="18" t="str">
        <f>IF(T_ii!BC23=".","-",(CONCATENATE("[",ROUND(T_ii!BC23,1),"; ",ROUND(T_ii!BD23,1),"]")))</f>
        <v>[4.9; 14.8]</v>
      </c>
      <c r="P51" s="18" t="str">
        <f>IF(T_ii!BG23=".","-",(CONCATENATE("[",ROUND(T_ii!BG23,1),"; ",ROUND(T_ii!BH23,1),"]")))</f>
        <v>[0.8; 2.5]</v>
      </c>
      <c r="Q51" s="18" t="str">
        <f>IF(T_ii!BK23=".","-",(CONCATENATE("[",ROUND(T_ii!BK23,1),"; ",ROUND(T_ii!BL23,1),"]")))</f>
        <v>-</v>
      </c>
    </row>
    <row r="52" spans="1:17" x14ac:dyDescent="0.25">
      <c r="A52" s="5" t="s">
        <v>64</v>
      </c>
      <c r="B52" s="4">
        <f>ROUND(T_ii!B24,1)</f>
        <v>0</v>
      </c>
      <c r="C52" s="4">
        <f>ROUND(T_ii!F24,1)</f>
        <v>0</v>
      </c>
      <c r="D52" s="4">
        <f>ROUND(T_ii!J24,1)</f>
        <v>0</v>
      </c>
      <c r="E52" s="4">
        <f>ROUND(T_ii!N24,1)</f>
        <v>0</v>
      </c>
      <c r="F52" s="4">
        <f>ROUND(T_ii!R24,1)</f>
        <v>0</v>
      </c>
      <c r="G52" s="4">
        <f>ROUND(T_ii!V24,1)</f>
        <v>0</v>
      </c>
      <c r="H52" s="4">
        <f>ROUND(T_ii!Z24,1)</f>
        <v>0</v>
      </c>
      <c r="I52" s="4">
        <f>ROUND(T_ii!AD24,1)</f>
        <v>0</v>
      </c>
      <c r="J52" s="65">
        <f>ROUND(T_ii!AH24,1)</f>
        <v>1.8</v>
      </c>
      <c r="K52" s="4">
        <f>ROUND(T_ii!AL24,1)</f>
        <v>0.6</v>
      </c>
      <c r="L52" s="4">
        <f>ROUND(T_ii!AP24,1)</f>
        <v>0.7</v>
      </c>
      <c r="M52" s="4">
        <f>ROUND(T_ii!AT24,1)</f>
        <v>0</v>
      </c>
      <c r="N52" s="4">
        <f>ROUND(T_ii!AX24,1)</f>
        <v>0.5</v>
      </c>
      <c r="O52" s="4">
        <f>ROUND(T_ii!BB24,1)</f>
        <v>0</v>
      </c>
      <c r="P52" s="4">
        <f>ROUND(T_ii!BF24,1)</f>
        <v>0.5</v>
      </c>
      <c r="Q52" s="4">
        <f>ROUND(T_ii!BJ24,1)</f>
        <v>0</v>
      </c>
    </row>
    <row r="53" spans="1:17" x14ac:dyDescent="0.25">
      <c r="A53" s="9"/>
      <c r="B53" s="18" t="str">
        <f>IF(T_ii!C24=".","-",(CONCATENATE("[",ROUND(T_ii!C24,1),"; ",ROUND(T_ii!D24,1),"]")))</f>
        <v>-</v>
      </c>
      <c r="C53" s="18" t="str">
        <f>IF(T_ii!G24=".","-",(CONCATENATE("[",ROUND(T_ii!G24,1),"; ",ROUND(T_ii!H24,1),"]")))</f>
        <v>-</v>
      </c>
      <c r="D53" s="18" t="str">
        <f>IF(T_ii!K24=".","-",(CONCATENATE("[",ROUND(T_ii!K24,1),"; ",ROUND(T_ii!L24,1),"]")))</f>
        <v>-</v>
      </c>
      <c r="E53" s="18" t="str">
        <f>IF(T_ii!O24=".","-",(CONCATENATE("[",ROUND(T_ii!O24,1),"; ",ROUND(T_ii!P24,1),"]")))</f>
        <v>-</v>
      </c>
      <c r="F53" s="18" t="str">
        <f>IF(T_ii!S24=".","-",(CONCATENATE("[",ROUND(T_ii!S24,1),"; ",ROUND(T_ii!T24,1),"]")))</f>
        <v>[0; 0.1]</v>
      </c>
      <c r="G53" s="18" t="str">
        <f>IF(T_ii!W24=".","-",(CONCATENATE("[",ROUND(T_ii!W24,1),"; ",ROUND(T_ii!X24,1),"]")))</f>
        <v>-</v>
      </c>
      <c r="H53" s="18" t="str">
        <f>IF(T_ii!AA24=".","-",(CONCATENATE("[",ROUND(T_ii!AA24,1),"; ",ROUND(T_ii!AB24,1),"]")))</f>
        <v>[0; 0.1]</v>
      </c>
      <c r="I53" s="18" t="str">
        <f>IF(T_ii!AE24=".","-",(CONCATENATE("[",ROUND(T_ii!AE24,1),"; ",ROUND(T_ii!AF24,1),"]")))</f>
        <v>-</v>
      </c>
      <c r="J53" s="114" t="str">
        <f>IF(T_ii!AI24=".","-",(CONCATENATE("[",ROUND(T_ii!AI24,1),"; ",ROUND(T_ii!AJ24,1),"]")))</f>
        <v>[0.4; 7.4]</v>
      </c>
      <c r="K53" s="18" t="str">
        <f>IF(T_ii!AM24=".","-",(CONCATENATE("[",ROUND(T_ii!AM24,1),"; ",ROUND(T_ii!AN24,1),"]")))</f>
        <v>[0.1; 2.2]</v>
      </c>
      <c r="L53" s="18" t="str">
        <f>IF(T_ii!AQ24=".","-",(CONCATENATE("[",ROUND(T_ii!AQ24,1),"; ",ROUND(T_ii!AR24,1),"]")))</f>
        <v>[0.2; 1.7]</v>
      </c>
      <c r="M53" s="18" t="str">
        <f>IF(T_ii!AU24=".","-",(CONCATENATE("[",ROUND(T_ii!AU24,1),"; ",ROUND(T_ii!AV24,1),"]")))</f>
        <v>-</v>
      </c>
      <c r="N53" s="18" t="str">
        <f>IF(T_ii!AY24=".","-",(CONCATENATE("[",ROUND(T_ii!AY24,1),"; ",ROUND(T_ii!AZ24,1),"]")))</f>
        <v>[0.2; 1]</v>
      </c>
      <c r="O53" s="18" t="str">
        <f>IF(T_ii!BC24=".","-",(CONCATENATE("[",ROUND(T_ii!BC24,1),"; ",ROUND(T_ii!BD24,1),"]")))</f>
        <v>-</v>
      </c>
      <c r="P53" s="18" t="str">
        <f>IF(T_ii!BG24=".","-",(CONCATENATE("[",ROUND(T_ii!BG24,1),"; ",ROUND(T_ii!BH24,1),"]")))</f>
        <v>[0.2; 1]</v>
      </c>
      <c r="Q53" s="18" t="str">
        <f>IF(T_ii!BK24=".","-",(CONCATENATE("[",ROUND(T_ii!BK24,1),"; ",ROUND(T_ii!BL24,1),"]")))</f>
        <v>-</v>
      </c>
    </row>
    <row r="54" spans="1:17" x14ac:dyDescent="0.25">
      <c r="A54" s="3" t="s">
        <v>65</v>
      </c>
      <c r="B54" s="4">
        <f>ROUND(T_ii!B25,1)</f>
        <v>0</v>
      </c>
      <c r="C54" s="4">
        <f>ROUND(T_ii!F25,1)</f>
        <v>0</v>
      </c>
      <c r="D54" s="4">
        <f>ROUND(T_ii!J25,1)</f>
        <v>0</v>
      </c>
      <c r="E54" s="4">
        <f>ROUND(T_ii!N25,1)</f>
        <v>0</v>
      </c>
      <c r="F54" s="4">
        <f>ROUND(T_ii!R25,1)</f>
        <v>0</v>
      </c>
      <c r="G54" s="4">
        <f>ROUND(T_ii!V25,1)</f>
        <v>0</v>
      </c>
      <c r="H54" s="4">
        <f>ROUND(T_ii!Z25,1)</f>
        <v>0</v>
      </c>
      <c r="I54" s="4">
        <f>ROUND(T_ii!AD25,1)</f>
        <v>0</v>
      </c>
      <c r="J54" s="65">
        <f>ROUND(T_ii!AH25,1)</f>
        <v>0</v>
      </c>
      <c r="K54" s="4">
        <f>ROUND(T_ii!AL25,1)</f>
        <v>0</v>
      </c>
      <c r="L54" s="4">
        <f>ROUND(T_ii!AP25,1)</f>
        <v>0</v>
      </c>
      <c r="M54" s="4">
        <f>ROUND(T_ii!AT25,1)</f>
        <v>0</v>
      </c>
      <c r="N54" s="4">
        <f>ROUND(T_ii!AX25,1)</f>
        <v>0</v>
      </c>
      <c r="O54" s="4">
        <f>ROUND(T_ii!BB25,1)</f>
        <v>0</v>
      </c>
      <c r="P54" s="4">
        <f>ROUND(T_ii!BF25,1)</f>
        <v>0</v>
      </c>
      <c r="Q54" s="4">
        <f>ROUND(T_ii!BJ25,1)</f>
        <v>0</v>
      </c>
    </row>
    <row r="55" spans="1:17" x14ac:dyDescent="0.25">
      <c r="A55" s="11"/>
      <c r="B55" s="18" t="str">
        <f>IF(T_ii!C25=".","-",(CONCATENATE("[",ROUND(T_ii!C25,1),"; ",ROUND(T_ii!D25,1),"]")))</f>
        <v>-</v>
      </c>
      <c r="C55" s="18" t="str">
        <f>IF(T_ii!G25=".","-",(CONCATENATE("[",ROUND(T_ii!G25,1),"; ",ROUND(T_ii!H25,1),"]")))</f>
        <v>-</v>
      </c>
      <c r="D55" s="18" t="str">
        <f>IF(T_ii!K25=".","-",(CONCATENATE("[",ROUND(T_ii!K25,1),"; ",ROUND(T_ii!L25,1),"]")))</f>
        <v>-</v>
      </c>
      <c r="E55" s="18" t="str">
        <f>IF(T_ii!O25=".","-",(CONCATENATE("[",ROUND(T_ii!O25,1),"; ",ROUND(T_ii!P25,1),"]")))</f>
        <v>-</v>
      </c>
      <c r="F55" s="18" t="str">
        <f>IF(T_ii!S25=".","-",(CONCATENATE("[",ROUND(T_ii!S25,1),"; ",ROUND(T_ii!T25,1),"]")))</f>
        <v>-</v>
      </c>
      <c r="G55" s="18" t="str">
        <f>IF(T_ii!W25=".","-",(CONCATENATE("[",ROUND(T_ii!W25,1),"; ",ROUND(T_ii!X25,1),"]")))</f>
        <v>-</v>
      </c>
      <c r="H55" s="18" t="str">
        <f>IF(T_ii!AA25=".","-",(CONCATENATE("[",ROUND(T_ii!AA25,1),"; ",ROUND(T_ii!AB25,1),"]")))</f>
        <v>-</v>
      </c>
      <c r="I55" s="18" t="str">
        <f>IF(T_ii!AE25=".","-",(CONCATENATE("[",ROUND(T_ii!AE25,1),"; ",ROUND(T_ii!AF25,1),"]")))</f>
        <v>-</v>
      </c>
      <c r="J55" s="114" t="str">
        <f>IF(T_ii!AI25=".","-",(CONCATENATE("[",ROUND(T_ii!AI25,1),"; ",ROUND(T_ii!AJ25,1),"]")))</f>
        <v>-</v>
      </c>
      <c r="K55" s="18" t="str">
        <f>IF(T_ii!AM25=".","-",(CONCATENATE("[",ROUND(T_ii!AM25,1),"; ",ROUND(T_ii!AN25,1),"]")))</f>
        <v>-</v>
      </c>
      <c r="L55" s="18" t="str">
        <f>IF(T_ii!AQ25=".","-",(CONCATENATE("[",ROUND(T_ii!AQ25,1),"; ",ROUND(T_ii!AR25,1),"]")))</f>
        <v>-</v>
      </c>
      <c r="M55" s="18" t="str">
        <f>IF(T_ii!AU25=".","-",(CONCATENATE("[",ROUND(T_ii!AU25,1),"; ",ROUND(T_ii!AV25,1),"]")))</f>
        <v>-</v>
      </c>
      <c r="N55" s="18" t="str">
        <f>IF(T_ii!AY25=".","-",(CONCATENATE("[",ROUND(T_ii!AY25,1),"; ",ROUND(T_ii!AZ25,1),"]")))</f>
        <v>-</v>
      </c>
      <c r="O55" s="18" t="str">
        <f>IF(T_ii!BC25=".","-",(CONCATENATE("[",ROUND(T_ii!BC25,1),"; ",ROUND(T_ii!BD25,1),"]")))</f>
        <v>-</v>
      </c>
      <c r="P55" s="18" t="str">
        <f>IF(T_ii!BG25=".","-",(CONCATENATE("[",ROUND(T_ii!BG25,1),"; ",ROUND(T_ii!BH25,1),"]")))</f>
        <v>-</v>
      </c>
      <c r="Q55" s="18" t="str">
        <f>IF(T_ii!BK25=".","-",(CONCATENATE("[",ROUND(T_ii!BK25,1),"; ",ROUND(T_ii!BL25,1),"]")))</f>
        <v>-</v>
      </c>
    </row>
    <row r="56" spans="1:17" x14ac:dyDescent="0.25">
      <c r="A56" s="3" t="s">
        <v>66</v>
      </c>
      <c r="B56" s="4">
        <f>ROUND(T_ii!B26,1)</f>
        <v>48</v>
      </c>
      <c r="C56" s="4">
        <f>ROUND(T_ii!F26,1)</f>
        <v>55.5</v>
      </c>
      <c r="D56" s="4">
        <f>ROUND(T_ii!J26,1)</f>
        <v>32.5</v>
      </c>
      <c r="E56" s="4">
        <f>ROUND(T_ii!N26,1)</f>
        <v>0</v>
      </c>
      <c r="F56" s="4">
        <f>ROUND(T_ii!R26,1)</f>
        <v>47.9</v>
      </c>
      <c r="G56" s="4">
        <f>ROUND(T_ii!V26,1)</f>
        <v>27.3</v>
      </c>
      <c r="H56" s="4">
        <f>ROUND(T_ii!Z26,1)</f>
        <v>46.3</v>
      </c>
      <c r="I56" s="4">
        <f>ROUND(T_ii!AD26,1)</f>
        <v>81.400000000000006</v>
      </c>
      <c r="J56" s="65">
        <f>ROUND(T_ii!AH26,1)</f>
        <v>25.8</v>
      </c>
      <c r="K56" s="4">
        <f>ROUND(T_ii!AL26,1)</f>
        <v>44.5</v>
      </c>
      <c r="L56" s="4">
        <f>ROUND(T_ii!AP26,1)</f>
        <v>13.3</v>
      </c>
      <c r="M56" s="4">
        <f>ROUND(T_ii!AT26,1)</f>
        <v>0</v>
      </c>
      <c r="N56" s="4">
        <f>ROUND(T_ii!AX26,1)</f>
        <v>12.1</v>
      </c>
      <c r="O56" s="4">
        <f>ROUND(T_ii!BB26,1)</f>
        <v>2.6</v>
      </c>
      <c r="P56" s="4">
        <f>ROUND(T_ii!BF26,1)</f>
        <v>13.3</v>
      </c>
      <c r="Q56" s="4">
        <f>ROUND(T_ii!BJ26,1)</f>
        <v>14.1</v>
      </c>
    </row>
    <row r="57" spans="1:17" x14ac:dyDescent="0.25">
      <c r="A57" s="9"/>
      <c r="B57" s="18" t="str">
        <f>IF(T_ii!C26=".","-",(CONCATENATE("[",ROUND(T_ii!C26,1),"; ",ROUND(T_ii!D26,1),"]")))</f>
        <v>[11.2; 87.1]</v>
      </c>
      <c r="C57" s="18" t="str">
        <f>IF(T_ii!G26=".","-",(CONCATENATE("[",ROUND(T_ii!G26,1),"; ",ROUND(T_ii!H26,1),"]")))</f>
        <v>[27.8; 80.1]</v>
      </c>
      <c r="D57" s="18" t="str">
        <f>IF(T_ii!K26=".","-",(CONCATENATE("[",ROUND(T_ii!K26,1),"; ",ROUND(T_ii!L26,1),"]")))</f>
        <v>[15.5; 55.8]</v>
      </c>
      <c r="E57" s="18" t="str">
        <f>IF(T_ii!O26=".","-",(CONCATENATE("[",ROUND(T_ii!O26,1),"; ",ROUND(T_ii!P26,1),"]")))</f>
        <v>-</v>
      </c>
      <c r="F57" s="18" t="str">
        <f>IF(T_ii!S26=".","-",(CONCATENATE("[",ROUND(T_ii!S26,1),"; ",ROUND(T_ii!T26,1),"]")))</f>
        <v>[36.1; 60]</v>
      </c>
      <c r="G57" s="18" t="str">
        <f>IF(T_ii!W26=".","-",(CONCATENATE("[",ROUND(T_ii!W26,1),"; ",ROUND(T_ii!X26,1),"]")))</f>
        <v>[10.5; 54.5]</v>
      </c>
      <c r="H57" s="18" t="str">
        <f>IF(T_ii!AA26=".","-",(CONCATENATE("[",ROUND(T_ii!AA26,1),"; ",ROUND(T_ii!AB26,1),"]")))</f>
        <v>[34.4; 58.6]</v>
      </c>
      <c r="I57" s="18" t="str">
        <f>IF(T_ii!AE26=".","-",(CONCATENATE("[",ROUND(T_ii!AE26,1),"; ",ROUND(T_ii!AF26,1),"]")))</f>
        <v>[57.7; 93.4]</v>
      </c>
      <c r="J57" s="114" t="str">
        <f>IF(T_ii!AI26=".","-",(CONCATENATE("[",ROUND(T_ii!AI26,1),"; ",ROUND(T_ii!AJ26,1),"]")))</f>
        <v>[12.1; 46.7]</v>
      </c>
      <c r="K57" s="18" t="str">
        <f>IF(T_ii!AM26=".","-",(CONCATENATE("[",ROUND(T_ii!AM26,1),"; ",ROUND(T_ii!AN26,1),"]")))</f>
        <v>[30.4; 59.5]</v>
      </c>
      <c r="L57" s="18" t="str">
        <f>IF(T_ii!AQ26=".","-",(CONCATENATE("[",ROUND(T_ii!AQ26,1),"; ",ROUND(T_ii!AR26,1),"]")))</f>
        <v>[10.1; 17.4]</v>
      </c>
      <c r="M57" s="18" t="str">
        <f>IF(T_ii!AU26=".","-",(CONCATENATE("[",ROUND(T_ii!AU26,1),"; ",ROUND(T_ii!AV26,1),"]")))</f>
        <v>-</v>
      </c>
      <c r="N57" s="18" t="str">
        <f>IF(T_ii!AY26=".","-",(CONCATENATE("[",ROUND(T_ii!AY26,1),"; ",ROUND(T_ii!AZ26,1),"]")))</f>
        <v>[9.1; 15.9]</v>
      </c>
      <c r="O57" s="18" t="str">
        <f>IF(T_ii!BC26=".","-",(CONCATENATE("[",ROUND(T_ii!BC26,1),"; ",ROUND(T_ii!BD26,1),"]")))</f>
        <v>[0.7; 8.8]</v>
      </c>
      <c r="P57" s="18" t="str">
        <f>IF(T_ii!BG26=".","-",(CONCATENATE("[",ROUND(T_ii!BG26,1),"; ",ROUND(T_ii!BH26,1),"]")))</f>
        <v>[10.5; 16.6]</v>
      </c>
      <c r="Q57" s="18" t="str">
        <f>IF(T_ii!BK26=".","-",(CONCATENATE("[",ROUND(T_ii!BK26,1),"; ",ROUND(T_ii!BL26,1),"]")))</f>
        <v>[4.8; 34.6]</v>
      </c>
    </row>
    <row r="58" spans="1:17" x14ac:dyDescent="0.25">
      <c r="A58" s="5" t="s">
        <v>67</v>
      </c>
      <c r="B58" s="4">
        <f>ROUND(T_ii!B27,1)</f>
        <v>100</v>
      </c>
      <c r="C58" s="4">
        <f>ROUND(T_ii!F27,1)</f>
        <v>61.6</v>
      </c>
      <c r="D58" s="4">
        <f>ROUND(T_ii!J27,1)</f>
        <v>32.5</v>
      </c>
      <c r="E58" s="4">
        <f>ROUND(T_ii!N27,1)</f>
        <v>0</v>
      </c>
      <c r="F58" s="4">
        <f>ROUND(T_ii!R27,1)</f>
        <v>48</v>
      </c>
      <c r="G58" s="4">
        <f>ROUND(T_ii!V27,1)</f>
        <v>27.3</v>
      </c>
      <c r="H58" s="4">
        <f>ROUND(T_ii!Z27,1)</f>
        <v>46.5</v>
      </c>
      <c r="I58" s="4">
        <f>ROUND(T_ii!AD27,1)</f>
        <v>81.400000000000006</v>
      </c>
      <c r="J58" s="65">
        <f>ROUND(T_ii!AH27,1)</f>
        <v>25.8</v>
      </c>
      <c r="K58" s="4">
        <f>ROUND(T_ii!AL27,1)</f>
        <v>44.5</v>
      </c>
      <c r="L58" s="4">
        <f>ROUND(T_ii!AP27,1)</f>
        <v>13.6</v>
      </c>
      <c r="M58" s="4">
        <f>ROUND(T_ii!AT27,1)</f>
        <v>0</v>
      </c>
      <c r="N58" s="4">
        <f>ROUND(T_ii!AX27,1)</f>
        <v>12.2</v>
      </c>
      <c r="O58" s="4">
        <f>ROUND(T_ii!BB27,1)</f>
        <v>2.6</v>
      </c>
      <c r="P58" s="4">
        <f>ROUND(T_ii!BF27,1)</f>
        <v>13.4</v>
      </c>
      <c r="Q58" s="4">
        <f>ROUND(T_ii!BJ27,1)</f>
        <v>14.1</v>
      </c>
    </row>
    <row r="59" spans="1:17" x14ac:dyDescent="0.25">
      <c r="A59" s="9"/>
      <c r="B59" s="18" t="str">
        <f>IF(T_ii!C27=".","-",(CONCATENATE("[",ROUND(T_ii!C27,1),"; ",ROUND(T_ii!D27,1),"]")))</f>
        <v>[100; 100]</v>
      </c>
      <c r="C59" s="18" t="str">
        <f>IF(T_ii!G27=".","-",(CONCATENATE("[",ROUND(T_ii!G27,1),"; ",ROUND(T_ii!H27,1),"]")))</f>
        <v>[29.7; 85.9]</v>
      </c>
      <c r="D59" s="18" t="str">
        <f>IF(T_ii!K27=".","-",(CONCATENATE("[",ROUND(T_ii!K27,1),"; ",ROUND(T_ii!L27,1),"]")))</f>
        <v>[15.5; 55.8]</v>
      </c>
      <c r="E59" s="18" t="str">
        <f>IF(T_ii!O27=".","-",(CONCATENATE("[",ROUND(T_ii!O27,1),"; ",ROUND(T_ii!P27,1),"]")))</f>
        <v>-</v>
      </c>
      <c r="F59" s="18" t="str">
        <f>IF(T_ii!S27=".","-",(CONCATENATE("[",ROUND(T_ii!S27,1),"; ",ROUND(T_ii!T27,1),"]")))</f>
        <v>[36.2; 60]</v>
      </c>
      <c r="G59" s="18" t="str">
        <f>IF(T_ii!W27=".","-",(CONCATENATE("[",ROUND(T_ii!W27,1),"; ",ROUND(T_ii!X27,1),"]")))</f>
        <v>[10.5; 54.5]</v>
      </c>
      <c r="H59" s="18" t="str">
        <f>IF(T_ii!AA27=".","-",(CONCATENATE("[",ROUND(T_ii!AA27,1),"; ",ROUND(T_ii!AB27,1),"]")))</f>
        <v>[34.6; 58.8]</v>
      </c>
      <c r="I59" s="18" t="str">
        <f>IF(T_ii!AE27=".","-",(CONCATENATE("[",ROUND(T_ii!AE27,1),"; ",ROUND(T_ii!AF27,1),"]")))</f>
        <v>[57.7; 93.4]</v>
      </c>
      <c r="J59" s="114" t="str">
        <f>IF(T_ii!AI27=".","-",(CONCATENATE("[",ROUND(T_ii!AI27,1),"; ",ROUND(T_ii!AJ27,1),"]")))</f>
        <v>[12.1; 46.7]</v>
      </c>
      <c r="K59" s="18" t="str">
        <f>IF(T_ii!AM27=".","-",(CONCATENATE("[",ROUND(T_ii!AM27,1),"; ",ROUND(T_ii!AN27,1),"]")))</f>
        <v>[30.4; 59.5]</v>
      </c>
      <c r="L59" s="18" t="str">
        <f>IF(T_ii!AQ27=".","-",(CONCATENATE("[",ROUND(T_ii!AQ27,1),"; ",ROUND(T_ii!AR27,1),"]")))</f>
        <v>[10.3; 17.7]</v>
      </c>
      <c r="M59" s="18" t="str">
        <f>IF(T_ii!AU27=".","-",(CONCATENATE("[",ROUND(T_ii!AU27,1),"; ",ROUND(T_ii!AV27,1),"]")))</f>
        <v>-</v>
      </c>
      <c r="N59" s="18" t="str">
        <f>IF(T_ii!AY27=".","-",(CONCATENATE("[",ROUND(T_ii!AY27,1),"; ",ROUND(T_ii!AZ27,1),"]")))</f>
        <v>[9.2; 16]</v>
      </c>
      <c r="O59" s="18" t="str">
        <f>IF(T_ii!BC27=".","-",(CONCATENATE("[",ROUND(T_ii!BC27,1),"; ",ROUND(T_ii!BD27,1),"]")))</f>
        <v>[0.7; 8.8]</v>
      </c>
      <c r="P59" s="18" t="str">
        <f>IF(T_ii!BG27=".","-",(CONCATENATE("[",ROUND(T_ii!BG27,1),"; ",ROUND(T_ii!BH27,1),"]")))</f>
        <v>[10.6; 16.8]</v>
      </c>
      <c r="Q59" s="18" t="str">
        <f>IF(T_ii!BK27=".","-",(CONCATENATE("[",ROUND(T_ii!BK27,1),"; ",ROUND(T_ii!BL27,1),"]")))</f>
        <v>[4.8; 34.6]</v>
      </c>
    </row>
    <row r="60" spans="1:17" x14ac:dyDescent="0.25">
      <c r="A60" s="5" t="s">
        <v>68</v>
      </c>
      <c r="B60" s="4">
        <f>ROUND(T_ii!B28,1)</f>
        <v>0</v>
      </c>
      <c r="C60" s="4">
        <f>ROUND(T_ii!F28,1)</f>
        <v>0</v>
      </c>
      <c r="D60" s="4">
        <f>ROUND(T_ii!J28,1)</f>
        <v>0</v>
      </c>
      <c r="E60" s="4">
        <f>ROUND(T_ii!N28,1)</f>
        <v>0</v>
      </c>
      <c r="F60" s="4">
        <f>ROUND(T_ii!R28,1)</f>
        <v>0</v>
      </c>
      <c r="G60" s="4">
        <f>ROUND(T_ii!V28,1)</f>
        <v>0</v>
      </c>
      <c r="H60" s="4">
        <f>ROUND(T_ii!Z28,1)</f>
        <v>0</v>
      </c>
      <c r="I60" s="4">
        <f>ROUND(T_ii!AD28,1)</f>
        <v>0</v>
      </c>
      <c r="J60" s="65">
        <f>ROUND(T_ii!AH28,1)</f>
        <v>0</v>
      </c>
      <c r="K60" s="4">
        <f>ROUND(T_ii!AL28,1)</f>
        <v>0</v>
      </c>
      <c r="L60" s="4">
        <f>ROUND(T_ii!AP28,1)</f>
        <v>0</v>
      </c>
      <c r="M60" s="4">
        <f>ROUND(T_ii!AT28,1)</f>
        <v>0</v>
      </c>
      <c r="N60" s="4">
        <f>ROUND(T_ii!AX28,1)</f>
        <v>0</v>
      </c>
      <c r="O60" s="4">
        <f>ROUND(T_ii!BB28,1)</f>
        <v>0</v>
      </c>
      <c r="P60" s="4">
        <f>ROUND(T_ii!BF28,1)</f>
        <v>0</v>
      </c>
      <c r="Q60" s="4">
        <f>ROUND(T_ii!BJ28,1)</f>
        <v>0</v>
      </c>
    </row>
    <row r="61" spans="1:17" x14ac:dyDescent="0.25">
      <c r="A61" s="10"/>
      <c r="B61" s="18" t="str">
        <f>IF(T_ii!C28=".","-",(CONCATENATE("[",ROUND(T_ii!C28,1),"; ",ROUND(T_ii!D28,1),"]")))</f>
        <v>-</v>
      </c>
      <c r="C61" s="18" t="str">
        <f>IF(T_ii!G28=".","-",(CONCATENATE("[",ROUND(T_ii!G28,1),"; ",ROUND(T_ii!H28,1),"]")))</f>
        <v>-</v>
      </c>
      <c r="D61" s="18" t="str">
        <f>IF(T_ii!K28=".","-",(CONCATENATE("[",ROUND(T_ii!K28,1),"; ",ROUND(T_ii!L28,1),"]")))</f>
        <v>-</v>
      </c>
      <c r="E61" s="18" t="str">
        <f>IF(T_ii!O28=".","-",(CONCATENATE("[",ROUND(T_ii!O28,1),"; ",ROUND(T_ii!P28,1),"]")))</f>
        <v>-</v>
      </c>
      <c r="F61" s="18" t="str">
        <f>IF(T_ii!S28=".","-",(CONCATENATE("[",ROUND(T_ii!S28,1),"; ",ROUND(T_ii!T28,1),"]")))</f>
        <v>-</v>
      </c>
      <c r="G61" s="18" t="str">
        <f>IF(T_ii!W28=".","-",(CONCATENATE("[",ROUND(T_ii!W28,1),"; ",ROUND(T_ii!X28,1),"]")))</f>
        <v>-</v>
      </c>
      <c r="H61" s="18" t="str">
        <f>IF(T_ii!AA28=".","-",(CONCATENATE("[",ROUND(T_ii!AA28,1),"; ",ROUND(T_ii!AB28,1),"]")))</f>
        <v>-</v>
      </c>
      <c r="I61" s="18" t="str">
        <f>IF(T_ii!AE28=".","-",(CONCATENATE("[",ROUND(T_ii!AE28,1),"; ",ROUND(T_ii!AF28,1),"]")))</f>
        <v>-</v>
      </c>
      <c r="J61" s="114" t="str">
        <f>IF(T_ii!AI28=".","-",(CONCATENATE("[",ROUND(T_ii!AI28,1),"; ",ROUND(T_ii!AJ28,1),"]")))</f>
        <v>-</v>
      </c>
      <c r="K61" s="18" t="str">
        <f>IF(T_ii!AM28=".","-",(CONCATENATE("[",ROUND(T_ii!AM28,1),"; ",ROUND(T_ii!AN28,1),"]")))</f>
        <v>-</v>
      </c>
      <c r="L61" s="18" t="str">
        <f>IF(T_ii!AQ28=".","-",(CONCATENATE("[",ROUND(T_ii!AQ28,1),"; ",ROUND(T_ii!AR28,1),"]")))</f>
        <v>-</v>
      </c>
      <c r="M61" s="18" t="str">
        <f>IF(T_ii!AU28=".","-",(CONCATENATE("[",ROUND(T_ii!AU28,1),"; ",ROUND(T_ii!AV28,1),"]")))</f>
        <v>-</v>
      </c>
      <c r="N61" s="18" t="str">
        <f>IF(T_ii!AY28=".","-",(CONCATENATE("[",ROUND(T_ii!AY28,1),"; ",ROUND(T_ii!AZ28,1),"]")))</f>
        <v>-</v>
      </c>
      <c r="O61" s="18" t="str">
        <f>IF(T_ii!BC28=".","-",(CONCATENATE("[",ROUND(T_ii!BC28,1),"; ",ROUND(T_ii!BD28,1),"]")))</f>
        <v>-</v>
      </c>
      <c r="P61" s="18" t="str">
        <f>IF(T_ii!BG28=".","-",(CONCATENATE("[",ROUND(T_ii!BG28,1),"; ",ROUND(T_ii!BH28,1),"]")))</f>
        <v>-</v>
      </c>
      <c r="Q61" s="18" t="str">
        <f>IF(T_ii!BK28=".","-",(CONCATENATE("[",ROUND(T_ii!BK28,1),"; ",ROUND(T_ii!BL28,1),"]")))</f>
        <v>-</v>
      </c>
    </row>
    <row r="62" spans="1:17" x14ac:dyDescent="0.25">
      <c r="A62" s="5" t="s">
        <v>69</v>
      </c>
      <c r="B62" s="4">
        <f>ROUND(T_ii!B29,1)</f>
        <v>0</v>
      </c>
      <c r="C62" s="4">
        <f>ROUND(T_ii!F29,1)</f>
        <v>10.6</v>
      </c>
      <c r="D62" s="4">
        <f>ROUND(T_ii!J29,1)</f>
        <v>14.3</v>
      </c>
      <c r="E62" s="4">
        <f>ROUND(T_ii!N29,1)</f>
        <v>0</v>
      </c>
      <c r="F62" s="4">
        <f>ROUND(T_ii!R29,1)</f>
        <v>7.3</v>
      </c>
      <c r="G62" s="4">
        <f>ROUND(T_ii!V29,1)</f>
        <v>5.8</v>
      </c>
      <c r="H62" s="4">
        <f>ROUND(T_ii!Z29,1)</f>
        <v>7.7</v>
      </c>
      <c r="I62" s="4">
        <f>ROUND(T_ii!AD29,1)</f>
        <v>47.3</v>
      </c>
      <c r="J62" s="65">
        <f>ROUND(T_ii!AH29,1)</f>
        <v>13</v>
      </c>
      <c r="K62" s="4">
        <f>ROUND(T_ii!AL29,1)</f>
        <v>13.3</v>
      </c>
      <c r="L62" s="4">
        <f>ROUND(T_ii!AP29,1)</f>
        <v>3</v>
      </c>
      <c r="M62" s="4">
        <f>ROUND(T_ii!AT29,1)</f>
        <v>0</v>
      </c>
      <c r="N62" s="4">
        <f>ROUND(T_ii!AX29,1)</f>
        <v>2</v>
      </c>
      <c r="O62" s="4">
        <f>ROUND(T_ii!BB29,1)</f>
        <v>0.9</v>
      </c>
      <c r="P62" s="4">
        <f>ROUND(T_ii!BF29,1)</f>
        <v>2.7</v>
      </c>
      <c r="Q62" s="4">
        <f>ROUND(T_ii!BJ29,1)</f>
        <v>2.5</v>
      </c>
    </row>
    <row r="63" spans="1:17" x14ac:dyDescent="0.25">
      <c r="A63" s="12"/>
      <c r="B63" s="18" t="str">
        <f>IF(T_ii!C29=".","-",(CONCATENATE("[",ROUND(T_ii!C29,1),"; ",ROUND(T_ii!D29,1),"]")))</f>
        <v>-</v>
      </c>
      <c r="C63" s="18" t="str">
        <f>IF(T_ii!G29=".","-",(CONCATENATE("[",ROUND(T_ii!G29,1),"; ",ROUND(T_ii!H29,1),"]")))</f>
        <v>[2.9; 31.9]</v>
      </c>
      <c r="D63" s="18" t="str">
        <f>IF(T_ii!K29=".","-",(CONCATENATE("[",ROUND(T_ii!K29,1),"; ",ROUND(T_ii!L29,1),"]")))</f>
        <v>[6.4; 29.1]</v>
      </c>
      <c r="E63" s="18" t="str">
        <f>IF(T_ii!O29=".","-",(CONCATENATE("[",ROUND(T_ii!O29,1),"; ",ROUND(T_ii!P29,1),"]")))</f>
        <v>-</v>
      </c>
      <c r="F63" s="18" t="str">
        <f>IF(T_ii!S29=".","-",(CONCATENATE("[",ROUND(T_ii!S29,1),"; ",ROUND(T_ii!T29,1),"]")))</f>
        <v>[5; 10.3]</v>
      </c>
      <c r="G63" s="18" t="str">
        <f>IF(T_ii!W29=".","-",(CONCATENATE("[",ROUND(T_ii!W29,1),"; ",ROUND(T_ii!X29,1),"]")))</f>
        <v>[1.3; 21.7]</v>
      </c>
      <c r="H63" s="18" t="str">
        <f>IF(T_ii!AA29=".","-",(CONCATENATE("[",ROUND(T_ii!AA29,1),"; ",ROUND(T_ii!AB29,1),"]")))</f>
        <v>[5.2; 11.3]</v>
      </c>
      <c r="I63" s="18" t="str">
        <f>IF(T_ii!AE29=".","-",(CONCATENATE("[",ROUND(T_ii!AE29,1),"; ",ROUND(T_ii!AF29,1),"]")))</f>
        <v>[18; 78.7]</v>
      </c>
      <c r="J63" s="114" t="str">
        <f>IF(T_ii!AI29=".","-",(CONCATENATE("[",ROUND(T_ii!AI29,1),"; ",ROUND(T_ii!AJ29,1),"]")))</f>
        <v>[5.5; 27.9]</v>
      </c>
      <c r="K63" s="18" t="str">
        <f>IF(T_ii!AM29=".","-",(CONCATENATE("[",ROUND(T_ii!AM29,1),"; ",ROUND(T_ii!AN29,1),"]")))</f>
        <v>[7.9; 21.4]</v>
      </c>
      <c r="L63" s="18" t="str">
        <f>IF(T_ii!AQ29=".","-",(CONCATENATE("[",ROUND(T_ii!AQ29,1),"; ",ROUND(T_ii!AR29,1),"]")))</f>
        <v>[1.6; 5.6]</v>
      </c>
      <c r="M63" s="18" t="str">
        <f>IF(T_ii!AU29=".","-",(CONCATENATE("[",ROUND(T_ii!AU29,1),"; ",ROUND(T_ii!AV29,1),"]")))</f>
        <v>-</v>
      </c>
      <c r="N63" s="18" t="str">
        <f>IF(T_ii!AY29=".","-",(CONCATENATE("[",ROUND(T_ii!AY29,1),"; ",ROUND(T_ii!AZ29,1),"]")))</f>
        <v>[1.4; 2.8]</v>
      </c>
      <c r="O63" s="18" t="str">
        <f>IF(T_ii!BC29=".","-",(CONCATENATE("[",ROUND(T_ii!BC29,1),"; ",ROUND(T_ii!BD29,1),"]")))</f>
        <v>[0.2; 3.5]</v>
      </c>
      <c r="P63" s="18" t="str">
        <f>IF(T_ii!BG29=".","-",(CONCATENATE("[",ROUND(T_ii!BG29,1),"; ",ROUND(T_ii!BH29,1),"]")))</f>
        <v>[2; 3.7]</v>
      </c>
      <c r="Q63" s="18" t="str">
        <f>IF(T_ii!BK29=".","-",(CONCATENATE("[",ROUND(T_ii!BK29,1),"; ",ROUND(T_ii!BL29,1),"]")))</f>
        <v>[0.6; 9.5]</v>
      </c>
    </row>
    <row r="64" spans="1:17" x14ac:dyDescent="0.25">
      <c r="A64" s="5" t="s">
        <v>70</v>
      </c>
      <c r="B64" s="4">
        <f>ROUND(T_ii!B30,1)</f>
        <v>0</v>
      </c>
      <c r="C64" s="4">
        <f>ROUND(T_ii!F30,1)</f>
        <v>46</v>
      </c>
      <c r="D64" s="4">
        <f>ROUND(T_ii!J30,1)</f>
        <v>7</v>
      </c>
      <c r="E64" s="4">
        <f>ROUND(T_ii!N30,1)</f>
        <v>0</v>
      </c>
      <c r="F64" s="4">
        <f>ROUND(T_ii!R30,1)</f>
        <v>42.9</v>
      </c>
      <c r="G64" s="4">
        <f>ROUND(T_ii!V30,1)</f>
        <v>21.5</v>
      </c>
      <c r="H64" s="4">
        <f>ROUND(T_ii!Z30,1)</f>
        <v>39.700000000000003</v>
      </c>
      <c r="I64" s="4">
        <f>ROUND(T_ii!AD30,1)</f>
        <v>48.8</v>
      </c>
      <c r="J64" s="65">
        <f>ROUND(T_ii!AH30,1)</f>
        <v>22.2</v>
      </c>
      <c r="K64" s="4">
        <f>ROUND(T_ii!AL30,1)</f>
        <v>34.700000000000003</v>
      </c>
      <c r="L64" s="4">
        <f>ROUND(T_ii!AP30,1)</f>
        <v>8.1999999999999993</v>
      </c>
      <c r="M64" s="4">
        <f>ROUND(T_ii!AT30,1)</f>
        <v>0</v>
      </c>
      <c r="N64" s="4">
        <f>ROUND(T_ii!AX30,1)</f>
        <v>10.5</v>
      </c>
      <c r="O64" s="4">
        <f>ROUND(T_ii!BB30,1)</f>
        <v>1.9</v>
      </c>
      <c r="P64" s="4">
        <f>ROUND(T_ii!BF30,1)</f>
        <v>10.6</v>
      </c>
      <c r="Q64" s="4">
        <f>ROUND(T_ii!BJ30,1)</f>
        <v>9.9</v>
      </c>
    </row>
    <row r="65" spans="1:17" x14ac:dyDescent="0.25">
      <c r="A65" s="12"/>
      <c r="B65" s="18" t="str">
        <f>IF(T_ii!C30=".","-",(CONCATENATE("[",ROUND(T_ii!C30,1),"; ",ROUND(T_ii!D30,1),"]")))</f>
        <v>-</v>
      </c>
      <c r="C65" s="18" t="str">
        <f>IF(T_ii!G30=".","-",(CONCATENATE("[",ROUND(T_ii!G30,1),"; ",ROUND(T_ii!H30,1),"]")))</f>
        <v>[21.9; 72.2]</v>
      </c>
      <c r="D65" s="18" t="str">
        <f>IF(T_ii!K30=".","-",(CONCATENATE("[",ROUND(T_ii!K30,1),"; ",ROUND(T_ii!L30,1),"]")))</f>
        <v>[2.8; 16.2]</v>
      </c>
      <c r="E65" s="18" t="str">
        <f>IF(T_ii!O30=".","-",(CONCATENATE("[",ROUND(T_ii!O30,1),"; ",ROUND(T_ii!P30,1),"]")))</f>
        <v>-</v>
      </c>
      <c r="F65" s="18" t="str">
        <f>IF(T_ii!S30=".","-",(CONCATENATE("[",ROUND(T_ii!S30,1),"; ",ROUND(T_ii!T30,1),"]")))</f>
        <v>[33.3; 53]</v>
      </c>
      <c r="G65" s="18" t="str">
        <f>IF(T_ii!W30=".","-",(CONCATENATE("[",ROUND(T_ii!W30,1),"; ",ROUND(T_ii!X30,1),"]")))</f>
        <v>[8; 46.3]</v>
      </c>
      <c r="H65" s="18" t="str">
        <f>IF(T_ii!AA30=".","-",(CONCATENATE("[",ROUND(T_ii!AA30,1),"; ",ROUND(T_ii!AB30,1),"]")))</f>
        <v>[30.6; 49.5]</v>
      </c>
      <c r="I65" s="18" t="str">
        <f>IF(T_ii!AE30=".","-",(CONCATENATE("[",ROUND(T_ii!AE30,1),"; ",ROUND(T_ii!AF30,1),"]")))</f>
        <v>[27.7; 70.4]</v>
      </c>
      <c r="J65" s="114" t="str">
        <f>IF(T_ii!AI30=".","-",(CONCATENATE("[",ROUND(T_ii!AI30,1),"; ",ROUND(T_ii!AJ30,1),"]")))</f>
        <v>[10; 42.3]</v>
      </c>
      <c r="K65" s="18" t="str">
        <f>IF(T_ii!AM30=".","-",(CONCATENATE("[",ROUND(T_ii!AM30,1),"; ",ROUND(T_ii!AN30,1),"]")))</f>
        <v>[21.1; 51.5]</v>
      </c>
      <c r="L65" s="18" t="str">
        <f>IF(T_ii!AQ30=".","-",(CONCATENATE("[",ROUND(T_ii!AQ30,1),"; ",ROUND(T_ii!AR30,1),"]")))</f>
        <v>[6.2; 10.8]</v>
      </c>
      <c r="M65" s="18" t="str">
        <f>IF(T_ii!AU30=".","-",(CONCATENATE("[",ROUND(T_ii!AU30,1),"; ",ROUND(T_ii!AV30,1),"]")))</f>
        <v>-</v>
      </c>
      <c r="N65" s="18" t="str">
        <f>IF(T_ii!AY30=".","-",(CONCATENATE("[",ROUND(T_ii!AY30,1),"; ",ROUND(T_ii!AZ30,1),"]")))</f>
        <v>[7.9; 13.9]</v>
      </c>
      <c r="O65" s="18" t="str">
        <f>IF(T_ii!BC30=".","-",(CONCATENATE("[",ROUND(T_ii!BC30,1),"; ",ROUND(T_ii!BD30,1),"]")))</f>
        <v>[0.5; 7]</v>
      </c>
      <c r="P65" s="18" t="str">
        <f>IF(T_ii!BG30=".","-",(CONCATENATE("[",ROUND(T_ii!BG30,1),"; ",ROUND(T_ii!BH30,1),"]")))</f>
        <v>[8.2; 13.5]</v>
      </c>
      <c r="Q65" s="18" t="str">
        <f>IF(T_ii!BK30=".","-",(CONCATENATE("[",ROUND(T_ii!BK30,1),"; ",ROUND(T_ii!BL30,1),"]")))</f>
        <v>[3; 27.8]</v>
      </c>
    </row>
    <row r="66" spans="1:17" x14ac:dyDescent="0.25">
      <c r="A66" s="5" t="s">
        <v>71</v>
      </c>
      <c r="B66" s="4">
        <f>ROUND(T_ii!B31,1)</f>
        <v>48</v>
      </c>
      <c r="C66" s="4">
        <f>ROUND(T_ii!F31,1)</f>
        <v>22.8</v>
      </c>
      <c r="D66" s="4">
        <f>ROUND(T_ii!J31,1)</f>
        <v>28.8</v>
      </c>
      <c r="E66" s="4">
        <f>ROUND(T_ii!N31,1)</f>
        <v>0</v>
      </c>
      <c r="F66" s="4">
        <f>ROUND(T_ii!R31,1)</f>
        <v>14</v>
      </c>
      <c r="G66" s="4">
        <f>ROUND(T_ii!V31,1)</f>
        <v>8.1999999999999993</v>
      </c>
      <c r="H66" s="4">
        <f>ROUND(T_ii!Z31,1)</f>
        <v>15</v>
      </c>
      <c r="I66" s="4">
        <f>ROUND(T_ii!AD31,1)</f>
        <v>32.6</v>
      </c>
      <c r="J66" s="65">
        <f>ROUND(T_ii!AH31,1)</f>
        <v>10</v>
      </c>
      <c r="K66" s="4">
        <f>ROUND(T_ii!AL31,1)</f>
        <v>13.7</v>
      </c>
      <c r="L66" s="4">
        <f>ROUND(T_ii!AP31,1)</f>
        <v>8</v>
      </c>
      <c r="M66" s="4">
        <f>ROUND(T_ii!AT31,1)</f>
        <v>0</v>
      </c>
      <c r="N66" s="4">
        <f>ROUND(T_ii!AX31,1)</f>
        <v>4.9000000000000004</v>
      </c>
      <c r="O66" s="4">
        <f>ROUND(T_ii!BB31,1)</f>
        <v>1.4</v>
      </c>
      <c r="P66" s="4">
        <f>ROUND(T_ii!BF31,1)</f>
        <v>5.8</v>
      </c>
      <c r="Q66" s="4">
        <f>ROUND(T_ii!BJ31,1)</f>
        <v>9.3000000000000007</v>
      </c>
    </row>
    <row r="67" spans="1:17" x14ac:dyDescent="0.25">
      <c r="A67" s="12"/>
      <c r="B67" s="18" t="str">
        <f>IF(T_ii!C31=".","-",(CONCATENATE("[",ROUND(T_ii!C31,1),"; ",ROUND(T_ii!D31,1),"]")))</f>
        <v>[11.2; 87.1]</v>
      </c>
      <c r="C67" s="18" t="str">
        <f>IF(T_ii!G31=".","-",(CONCATENATE("[",ROUND(T_ii!G31,1),"; ",ROUND(T_ii!H31,1),"]")))</f>
        <v>[8.8; 47.4]</v>
      </c>
      <c r="D67" s="18" t="str">
        <f>IF(T_ii!K31=".","-",(CONCATENATE("[",ROUND(T_ii!K31,1),"; ",ROUND(T_ii!L31,1),"]")))</f>
        <v>[12.7; 52.9]</v>
      </c>
      <c r="E67" s="18" t="str">
        <f>IF(T_ii!O31=".","-",(CONCATENATE("[",ROUND(T_ii!O31,1),"; ",ROUND(T_ii!P31,1),"]")))</f>
        <v>-</v>
      </c>
      <c r="F67" s="18" t="str">
        <f>IF(T_ii!S31=".","-",(CONCATENATE("[",ROUND(T_ii!S31,1),"; ",ROUND(T_ii!T31,1),"]")))</f>
        <v>[9.5; 20.2]</v>
      </c>
      <c r="G67" s="18" t="str">
        <f>IF(T_ii!W31=".","-",(CONCATENATE("[",ROUND(T_ii!W31,1),"; ",ROUND(T_ii!X31,1),"]")))</f>
        <v>[2.6; 22.7]</v>
      </c>
      <c r="H67" s="18" t="str">
        <f>IF(T_ii!AA31=".","-",(CONCATENATE("[",ROUND(T_ii!AA31,1),"; ",ROUND(T_ii!AB31,1),"]")))</f>
        <v>[9.8; 22.2]</v>
      </c>
      <c r="I67" s="18" t="str">
        <f>IF(T_ii!AE31=".","-",(CONCATENATE("[",ROUND(T_ii!AE31,1),"; ",ROUND(T_ii!AF31,1),"]")))</f>
        <v>[13.5; 60]</v>
      </c>
      <c r="J67" s="114" t="str">
        <f>IF(T_ii!AI31=".","-",(CONCATENATE("[",ROUND(T_ii!AI31,1),"; ",ROUND(T_ii!AJ31,1),"]")))</f>
        <v>[3.9; 23]</v>
      </c>
      <c r="K67" s="18" t="str">
        <f>IF(T_ii!AM31=".","-",(CONCATENATE("[",ROUND(T_ii!AM31,1),"; ",ROUND(T_ii!AN31,1),"]")))</f>
        <v>[8.5; 21.2]</v>
      </c>
      <c r="L67" s="18" t="str">
        <f>IF(T_ii!AQ31=".","-",(CONCATENATE("[",ROUND(T_ii!AQ31,1),"; ",ROUND(T_ii!AR31,1),"]")))</f>
        <v>[5.2; 12.1]</v>
      </c>
      <c r="M67" s="18" t="str">
        <f>IF(T_ii!AU31=".","-",(CONCATENATE("[",ROUND(T_ii!AU31,1),"; ",ROUND(T_ii!AV31,1),"]")))</f>
        <v>-</v>
      </c>
      <c r="N67" s="18" t="str">
        <f>IF(T_ii!AY31=".","-",(CONCATENATE("[",ROUND(T_ii!AY31,1),"; ",ROUND(T_ii!AZ31,1),"]")))</f>
        <v>[3.6; 6.6]</v>
      </c>
      <c r="O67" s="18" t="str">
        <f>IF(T_ii!BC31=".","-",(CONCATENATE("[",ROUND(T_ii!BC31,1),"; ",ROUND(T_ii!BD31,1),"]")))</f>
        <v>[0.4; 5.1]</v>
      </c>
      <c r="P67" s="18" t="str">
        <f>IF(T_ii!BG31=".","-",(CONCATENATE("[",ROUND(T_ii!BG31,1),"; ",ROUND(T_ii!BH31,1),"]")))</f>
        <v>[4.5; 7.4]</v>
      </c>
      <c r="Q67" s="18" t="str">
        <f>IF(T_ii!BK31=".","-",(CONCATENATE("[",ROUND(T_ii!BK31,1),"; ",ROUND(T_ii!BL31,1),"]")))</f>
        <v>[3.4; 23.2]</v>
      </c>
    </row>
    <row r="68" spans="1:17" x14ac:dyDescent="0.25">
      <c r="A68" s="5" t="s">
        <v>72</v>
      </c>
      <c r="B68" s="4">
        <f>ROUND(T_ii!B32,1)</f>
        <v>52</v>
      </c>
      <c r="C68" s="4">
        <f>ROUND(T_ii!F32,1)</f>
        <v>7.7</v>
      </c>
      <c r="D68" s="4">
        <f>ROUND(T_ii!J32,1)</f>
        <v>0</v>
      </c>
      <c r="E68" s="4">
        <f>ROUND(T_ii!N32,1)</f>
        <v>0</v>
      </c>
      <c r="F68" s="4">
        <f>ROUND(T_ii!R32,1)</f>
        <v>0.1</v>
      </c>
      <c r="G68" s="4">
        <f>ROUND(T_ii!V32,1)</f>
        <v>0</v>
      </c>
      <c r="H68" s="4">
        <f>ROUND(T_ii!Z32,1)</f>
        <v>0.3</v>
      </c>
      <c r="I68" s="4">
        <f>ROUND(T_ii!AD32,1)</f>
        <v>0</v>
      </c>
      <c r="J68" s="65">
        <f>ROUND(T_ii!AH32,1)</f>
        <v>0</v>
      </c>
      <c r="K68" s="4">
        <f>ROUND(T_ii!AL32,1)</f>
        <v>1.3</v>
      </c>
      <c r="L68" s="4">
        <f>ROUND(T_ii!AP32,1)</f>
        <v>0.4</v>
      </c>
      <c r="M68" s="4">
        <f>ROUND(T_ii!AT32,1)</f>
        <v>0</v>
      </c>
      <c r="N68" s="4">
        <f>ROUND(T_ii!AX32,1)</f>
        <v>0.2</v>
      </c>
      <c r="O68" s="4">
        <f>ROUND(T_ii!BB32,1)</f>
        <v>0</v>
      </c>
      <c r="P68" s="4">
        <f>ROUND(T_ii!BF32,1)</f>
        <v>0.2</v>
      </c>
      <c r="Q68" s="4">
        <f>ROUND(T_ii!BJ32,1)</f>
        <v>0</v>
      </c>
    </row>
    <row r="69" spans="1:17" x14ac:dyDescent="0.25">
      <c r="A69" s="12"/>
      <c r="B69" s="18" t="str">
        <f>IF(T_ii!C32=".","-",(CONCATENATE("[",ROUND(T_ii!C32,1),"; ",ROUND(T_ii!D32,1),"]")))</f>
        <v>[12.9; 88.8]</v>
      </c>
      <c r="C69" s="18" t="str">
        <f>IF(T_ii!G32=".","-",(CONCATENATE("[",ROUND(T_ii!G32,1),"; ",ROUND(T_ii!H32,1),"]")))</f>
        <v>[1.7; 28.3]</v>
      </c>
      <c r="D69" s="18" t="str">
        <f>IF(T_ii!K32=".","-",(CONCATENATE("[",ROUND(T_ii!K32,1),"; ",ROUND(T_ii!L32,1),"]")))</f>
        <v>-</v>
      </c>
      <c r="E69" s="18" t="str">
        <f>IF(T_ii!O32=".","-",(CONCATENATE("[",ROUND(T_ii!O32,1),"; ",ROUND(T_ii!P32,1),"]")))</f>
        <v>-</v>
      </c>
      <c r="F69" s="18" t="str">
        <f>IF(T_ii!S32=".","-",(CONCATENATE("[",ROUND(T_ii!S32,1),"; ",ROUND(T_ii!T32,1),"]")))</f>
        <v>[0; 0.5]</v>
      </c>
      <c r="G69" s="18" t="str">
        <f>IF(T_ii!W32=".","-",(CONCATENATE("[",ROUND(T_ii!W32,1),"; ",ROUND(T_ii!X32,1),"]")))</f>
        <v>-</v>
      </c>
      <c r="H69" s="18" t="str">
        <f>IF(T_ii!AA32=".","-",(CONCATENATE("[",ROUND(T_ii!AA32,1),"; ",ROUND(T_ii!AB32,1),"]")))</f>
        <v>[0.1; 0.7]</v>
      </c>
      <c r="I69" s="18" t="str">
        <f>IF(T_ii!AE32=".","-",(CONCATENATE("[",ROUND(T_ii!AE32,1),"; ",ROUND(T_ii!AF32,1),"]")))</f>
        <v>-</v>
      </c>
      <c r="J69" s="114" t="str">
        <f>IF(T_ii!AI32=".","-",(CONCATENATE("[",ROUND(T_ii!AI32,1),"; ",ROUND(T_ii!AJ32,1),"]")))</f>
        <v>-</v>
      </c>
      <c r="K69" s="18" t="str">
        <f>IF(T_ii!AM32=".","-",(CONCATENATE("[",ROUND(T_ii!AM32,1),"; ",ROUND(T_ii!AN32,1),"]")))</f>
        <v>[0.3; 5.8]</v>
      </c>
      <c r="L69" s="18" t="str">
        <f>IF(T_ii!AQ32=".","-",(CONCATENATE("[",ROUND(T_ii!AQ32,1),"; ",ROUND(T_ii!AR32,1),"]")))</f>
        <v>[0.1; 1.7]</v>
      </c>
      <c r="M69" s="18" t="str">
        <f>IF(T_ii!AU32=".","-",(CONCATENATE("[",ROUND(T_ii!AU32,1),"; ",ROUND(T_ii!AV32,1),"]")))</f>
        <v>-</v>
      </c>
      <c r="N69" s="18" t="str">
        <f>IF(T_ii!AY32=".","-",(CONCATENATE("[",ROUND(T_ii!AY32,1),"; ",ROUND(T_ii!AZ32,1),"]")))</f>
        <v>[0.1; 0.4]</v>
      </c>
      <c r="O69" s="18" t="str">
        <f>IF(T_ii!BC32=".","-",(CONCATENATE("[",ROUND(T_ii!BC32,1),"; ",ROUND(T_ii!BD32,1),"]")))</f>
        <v>-</v>
      </c>
      <c r="P69" s="18" t="str">
        <f>IF(T_ii!BG32=".","-",(CONCATENATE("[",ROUND(T_ii!BG32,1),"; ",ROUND(T_ii!BH32,1),"]")))</f>
        <v>[0.1; 0.5]</v>
      </c>
      <c r="Q69" s="18" t="str">
        <f>IF(T_ii!BK32=".","-",(CONCATENATE("[",ROUND(T_ii!BK32,1),"; ",ROUND(T_ii!BL32,1),"]")))</f>
        <v>-</v>
      </c>
    </row>
    <row r="70" spans="1:17" s="26" customFormat="1" ht="11.25" x14ac:dyDescent="0.2">
      <c r="A70" s="193" t="str">
        <f>T_ii!C1</f>
        <v xml:space="preserve">Rural Footnote - N anyAM outlets: Private not for profit=2; private not for profit=14; pharmacy=67; PPMV=682; informal=20; labs = 0; wholesalers= 11. Outlets that met screening criteria for a full interview but did not complete the interview (were not interviewed or completed a partial interview) = 0 </v>
      </c>
      <c r="B70" s="193"/>
      <c r="C70" s="193"/>
      <c r="D70" s="193"/>
      <c r="E70" s="193"/>
      <c r="F70" s="193"/>
      <c r="G70" s="193"/>
      <c r="H70" s="193"/>
      <c r="I70" s="193"/>
      <c r="J70" s="193"/>
      <c r="K70" s="193"/>
      <c r="L70" s="193"/>
      <c r="M70" s="193"/>
      <c r="N70" s="193"/>
      <c r="O70" s="193"/>
      <c r="P70" s="193"/>
      <c r="Q70" s="193"/>
    </row>
    <row r="71" spans="1:17" s="129" customFormat="1" ht="12" thickBot="1" x14ac:dyDescent="0.25">
      <c r="A71" s="186" t="str">
        <f>T_ii!D1</f>
        <v xml:space="preserve">Urban Footnote - N anyAM outlets: Private not for profit=18; private not for profit=125; pharmacy=397; PPMV=2261; informal=73; labs = 3; wholesalers= 39. Outlets that met screening criteria for a full interview but did not complete the interview (were not interviewed or completed a partial interview) = 0 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</row>
  </sheetData>
  <mergeCells count="11">
    <mergeCell ref="A71:Q71"/>
    <mergeCell ref="A8:A11"/>
    <mergeCell ref="A32:A33"/>
    <mergeCell ref="A34:A35"/>
    <mergeCell ref="A36:A37"/>
    <mergeCell ref="A38:A39"/>
    <mergeCell ref="A5:Q5"/>
    <mergeCell ref="A6:Q6"/>
    <mergeCell ref="B7:I7"/>
    <mergeCell ref="J7:Q7"/>
    <mergeCell ref="A70:Q70"/>
  </mergeCells>
  <conditionalFormatting sqref="A1:Q3 S1:XFD3">
    <cfRule type="cellIs" dxfId="11" priority="2" operator="equal">
      <formula>1</formula>
    </cfRule>
  </conditionalFormatting>
  <conditionalFormatting sqref="B12">
    <cfRule type="expression" dxfId="10" priority="3">
      <formula>"(RIGHT(B4, LEN(B4)-2)*1)&lt;50"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C3-7FB9-47C9-AB44-1838CD9EC0FA}">
  <sheetPr>
    <tabColor rgb="FFFFFF00"/>
  </sheetPr>
  <dimension ref="A1:BB68"/>
  <sheetViews>
    <sheetView showGridLines="0" workbookViewId="0">
      <selection activeCell="D27" sqref="D27"/>
    </sheetView>
  </sheetViews>
  <sheetFormatPr defaultColWidth="9.140625" defaultRowHeight="15" x14ac:dyDescent="0.25"/>
  <cols>
    <col min="1" max="1" width="65.85546875" style="2" bestFit="1" customWidth="1"/>
    <col min="2" max="3" width="14.7109375" style="13" customWidth="1"/>
    <col min="4" max="5" width="14.7109375" style="2" customWidth="1"/>
    <col min="6" max="6" width="14.7109375" style="13" customWidth="1"/>
    <col min="7" max="7" width="14.7109375" style="2" customWidth="1"/>
    <col min="8" max="8" width="14.7109375" style="13" customWidth="1"/>
    <col min="9" max="9" width="14.7109375" style="2" customWidth="1"/>
    <col min="11" max="11" width="9.140625" style="2"/>
    <col min="12" max="12" width="66.7109375" style="2" bestFit="1" customWidth="1"/>
    <col min="13" max="20" width="14.7109375" style="2" customWidth="1"/>
    <col min="21" max="22" width="9.140625" style="2"/>
    <col min="23" max="23" width="68.140625" style="2" bestFit="1" customWidth="1"/>
    <col min="24" max="31" width="14.7109375" style="2" customWidth="1"/>
    <col min="32" max="16384" width="9.140625" style="2"/>
  </cols>
  <sheetData>
    <row r="1" spans="1:54" x14ac:dyDescent="0.25">
      <c r="A1" s="26" t="s">
        <v>43</v>
      </c>
      <c r="B1" s="13">
        <f t="shared" ref="B1:I1" si="0">IFERROR(IF((RIGHT(B7,LEN(B7)-2)*1)&gt;50,0,1), "")</f>
        <v>1</v>
      </c>
      <c r="C1" s="13">
        <f t="shared" si="0"/>
        <v>1</v>
      </c>
      <c r="D1" s="2">
        <f t="shared" si="0"/>
        <v>0</v>
      </c>
      <c r="E1" s="2">
        <f t="shared" si="0"/>
        <v>1</v>
      </c>
      <c r="F1" s="13">
        <f t="shared" si="0"/>
        <v>0</v>
      </c>
      <c r="G1" s="2">
        <f t="shared" si="0"/>
        <v>1</v>
      </c>
      <c r="H1" s="13">
        <f t="shared" si="0"/>
        <v>0</v>
      </c>
      <c r="I1" s="2">
        <f t="shared" si="0"/>
        <v>1</v>
      </c>
      <c r="K1" s="2" t="str">
        <f t="shared" ref="K1:AS1" si="1">IFERROR(IF((RIGHT(K7,LEN(K7)-2)*1)&gt;50,0,1), "")</f>
        <v/>
      </c>
      <c r="L1" s="2" t="str">
        <f t="shared" si="1"/>
        <v/>
      </c>
      <c r="M1" s="2">
        <f t="shared" si="1"/>
        <v>1</v>
      </c>
      <c r="N1" s="2">
        <f t="shared" si="1"/>
        <v>0</v>
      </c>
      <c r="O1" s="2">
        <f t="shared" si="1"/>
        <v>0</v>
      </c>
      <c r="P1" s="2">
        <f t="shared" si="1"/>
        <v>0</v>
      </c>
      <c r="Q1" s="2">
        <f t="shared" si="1"/>
        <v>0</v>
      </c>
      <c r="R1" s="2">
        <f t="shared" si="1"/>
        <v>0</v>
      </c>
      <c r="S1" s="2">
        <f t="shared" si="1"/>
        <v>0</v>
      </c>
      <c r="T1" s="2">
        <f t="shared" si="1"/>
        <v>1</v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>
        <f t="shared" si="1"/>
        <v>1</v>
      </c>
      <c r="Y1" s="2">
        <f t="shared" si="1"/>
        <v>0</v>
      </c>
      <c r="Z1" s="2">
        <f t="shared" si="1"/>
        <v>0</v>
      </c>
      <c r="AA1" s="2">
        <f t="shared" si="1"/>
        <v>0</v>
      </c>
      <c r="AB1" s="2">
        <f t="shared" si="1"/>
        <v>0</v>
      </c>
      <c r="AC1" s="2">
        <f t="shared" si="1"/>
        <v>0</v>
      </c>
      <c r="AD1" s="2">
        <f t="shared" si="1"/>
        <v>0</v>
      </c>
      <c r="AE1" s="2">
        <f t="shared" si="1"/>
        <v>1</v>
      </c>
      <c r="AF1" s="2" t="str">
        <f t="shared" si="1"/>
        <v/>
      </c>
      <c r="AG1" s="2" t="str">
        <f t="shared" si="1"/>
        <v/>
      </c>
      <c r="AH1" s="2" t="str">
        <f t="shared" si="1"/>
        <v/>
      </c>
      <c r="AI1" s="2" t="str">
        <f t="shared" si="1"/>
        <v/>
      </c>
      <c r="AJ1" s="2" t="str">
        <f t="shared" si="1"/>
        <v/>
      </c>
      <c r="AK1" s="2" t="str">
        <f t="shared" si="1"/>
        <v/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ref="AT1:BB1" si="2">IFERROR(IF((RIGHT(AT7,LEN(AT7)-2)*1)&gt;50,1,0), "")</f>
        <v/>
      </c>
      <c r="AU1" s="2" t="str">
        <f t="shared" si="2"/>
        <v/>
      </c>
      <c r="AV1" s="2" t="str">
        <f t="shared" si="2"/>
        <v/>
      </c>
      <c r="AW1" s="2" t="str">
        <f t="shared" si="2"/>
        <v/>
      </c>
      <c r="AX1" s="2" t="str">
        <f t="shared" si="2"/>
        <v/>
      </c>
      <c r="AY1" s="2" t="str">
        <f t="shared" si="2"/>
        <v/>
      </c>
      <c r="AZ1" s="2" t="str">
        <f t="shared" si="2"/>
        <v/>
      </c>
      <c r="BA1" s="2" t="str">
        <f t="shared" si="2"/>
        <v/>
      </c>
      <c r="BB1" s="2" t="str">
        <f t="shared" si="2"/>
        <v/>
      </c>
    </row>
    <row r="3" spans="1:54" x14ac:dyDescent="0.25">
      <c r="A3" s="2" t="str">
        <f>T_iii_strat1!A1</f>
        <v>T_iii_strat1</v>
      </c>
      <c r="L3" s="2" t="str">
        <f>T_iii_strat2!A1</f>
        <v>T_iii_strat2</v>
      </c>
      <c r="W3" s="2" t="str">
        <f>T_iii_strat3!A1</f>
        <v>T_iii_strat3</v>
      </c>
    </row>
    <row r="4" spans="1:54" ht="15.75" thickBot="1" x14ac:dyDescent="0.3"/>
    <row r="5" spans="1:54" s="131" customFormat="1" ht="12.75" x14ac:dyDescent="0.2">
      <c r="A5" s="183" t="str">
        <f>_xlfn.CONCAT(UPPER(RIGHT(A3,LEN(A3)-6)),": ",'[1]Quantitative Indicators '!$B$8)</f>
        <v>STRAT1: Availability of antimalarial types in all antimalarial-stocking outlets</v>
      </c>
      <c r="B5" s="183"/>
      <c r="C5" s="183"/>
      <c r="D5" s="183"/>
      <c r="E5" s="183"/>
      <c r="F5" s="183"/>
      <c r="G5" s="183"/>
      <c r="H5" s="183"/>
      <c r="I5" s="183"/>
      <c r="L5" s="183" t="str">
        <f>_xlfn.CONCAT(UPPER(RIGHT(L3,LEN(L3)-6)),": ",'[1]Quantitative Indicators '!$B$8)</f>
        <v>STRAT2: Availability of antimalarial types in all antimalarial-stocking outlets</v>
      </c>
      <c r="M5" s="183"/>
      <c r="N5" s="183"/>
      <c r="O5" s="183"/>
      <c r="P5" s="183"/>
      <c r="Q5" s="183"/>
      <c r="R5" s="183"/>
      <c r="S5" s="183"/>
      <c r="T5" s="183"/>
      <c r="W5" s="183" t="str">
        <f>_xlfn.CONCAT(UPPER(RIGHT(W3,LEN(W3)-6)),": ",'[1]Quantitative Indicators '!$B$8)</f>
        <v>STRAT3: Availability of antimalarial types in all antimalarial-stocking outlets</v>
      </c>
      <c r="X5" s="183"/>
      <c r="Y5" s="183"/>
      <c r="Z5" s="183"/>
      <c r="AA5" s="183"/>
      <c r="AB5" s="183"/>
      <c r="AC5" s="183"/>
      <c r="AD5" s="183"/>
      <c r="AE5" s="183"/>
    </row>
    <row r="6" spans="1:54" ht="23.25" x14ac:dyDescent="0.25">
      <c r="A6" s="197" t="str">
        <f>'[1]Quantitative Indicators '!$C$8</f>
        <v>Proportion of antimalarial-stocking outlets with antimalarial medicine in stock on the day of the visit, among all outlets surveyed with one or more antimalarials in stock</v>
      </c>
      <c r="B6" s="32" t="str">
        <f>IF(T_iii_strat1!B2="","",T_iii_strat1!B2)</f>
        <v>Private Not For-Profit Facility</v>
      </c>
      <c r="C6" s="32" t="str">
        <f>IF(T_iii_strat1!F2="","",T_iii_strat1!F2)</f>
        <v>Private For-Profit Facility</v>
      </c>
      <c r="D6" s="32" t="str">
        <f>IF(T_iii_strat1!J2="","",T_iii_strat1!J2)</f>
        <v>Pharmacy</v>
      </c>
      <c r="E6" s="32" t="str">
        <f>IF(T_iii_strat1!N2="","",T_iii_strat1!N2)</f>
        <v>Laboratory</v>
      </c>
      <c r="F6" s="32" t="str">
        <f>IF(T_iii_strat1!R2="","",T_iii_strat1!R2)</f>
        <v>Drug store</v>
      </c>
      <c r="G6" s="32" t="str">
        <f>IF(T_iii_strat1!V2="","",T_iii_strat1!V2)</f>
        <v>Informal</v>
      </c>
      <c r="H6" s="32" t="str">
        <f>IF(T_iii_strat1!Z2="","",T_iii_strat1!Z2)</f>
        <v>Retail total</v>
      </c>
      <c r="I6" s="32" t="str">
        <f>IF(T_iii_strat1!AD2="","",T_iii_strat1!AD2)</f>
        <v>Wholesale</v>
      </c>
      <c r="L6" s="200" t="str">
        <f>A6</f>
        <v>Proportion of antimalarial-stocking outlets with antimalarial medicine in stock on the day of the visit, among all outlets surveyed with one or more antimalarials in stock</v>
      </c>
      <c r="M6" s="36" t="str">
        <f>IF(T_iii_strat2!B2="","",T_iii_strat2!B2)</f>
        <v>Private Not For-Profit Facility</v>
      </c>
      <c r="N6" s="36" t="str">
        <f>IF(T_iii_strat2!F2="","",T_iii_strat2!F2)</f>
        <v>Private For-Profit Facility</v>
      </c>
      <c r="O6" s="36" t="str">
        <f>IF(T_iii_strat2!J2="","",T_iii_strat2!J2)</f>
        <v>Pharmacy</v>
      </c>
      <c r="P6" s="36" t="str">
        <f>IF(T_iii_strat2!N2="","",T_iii_strat2!N2)</f>
        <v>Laboratory</v>
      </c>
      <c r="Q6" s="36" t="str">
        <f>IF(T_iii_strat2!R2="","",T_iii_strat2!R2)</f>
        <v>Drug store</v>
      </c>
      <c r="R6" s="36" t="str">
        <f>IF(T_iii_strat2!V2="","",T_iii_strat2!V2)</f>
        <v>Informal</v>
      </c>
      <c r="S6" s="36" t="str">
        <f>IF(T_iii_strat2!Z2="","",T_iii_strat2!Z2)</f>
        <v>Retail total</v>
      </c>
      <c r="T6" s="36" t="str">
        <f>IF(T_iii_strat2!AD2="","",T_iii_strat2!AD2)</f>
        <v>Wholesale</v>
      </c>
      <c r="W6" s="203" t="str">
        <f>A6</f>
        <v>Proportion of antimalarial-stocking outlets with antimalarial medicine in stock on the day of the visit, among all outlets surveyed with one or more antimalarials in stock</v>
      </c>
      <c r="X6" s="40" t="str">
        <f>IF(T_iii_strat3!B2="","",T_iii_strat3!B2)</f>
        <v>Private Not For-Profit Facility</v>
      </c>
      <c r="Y6" s="40" t="str">
        <f>IF(T_iii_strat3!F2="","",T_iii_strat3!F2)</f>
        <v>Private For-Profit Facility</v>
      </c>
      <c r="Z6" s="40" t="str">
        <f>IF(T_iii_strat3!J2="","",T_iii_strat3!J2)</f>
        <v>Pharmacy</v>
      </c>
      <c r="AA6" s="40" t="str">
        <f>IF(T_iii_strat3!N2="","",T_iii_strat3!N2)</f>
        <v>Laboratory</v>
      </c>
      <c r="AB6" s="40" t="str">
        <f>IF(T_iii_strat3!R2="","",T_iii_strat3!R2)</f>
        <v>Drug store</v>
      </c>
      <c r="AC6" s="40" t="str">
        <f>IF(T_iii_strat3!V2="","",T_iii_strat3!V2)</f>
        <v>Informal</v>
      </c>
      <c r="AD6" s="40" t="str">
        <f>IF(T_iii_strat3!Z2="","",T_iii_strat3!Z2)</f>
        <v>Retail total</v>
      </c>
      <c r="AE6" s="40" t="str">
        <f>IF(T_iii_strat3!AD2="","",T_iii_strat3!AD2)</f>
        <v>Wholesale</v>
      </c>
    </row>
    <row r="7" spans="1:54" x14ac:dyDescent="0.25">
      <c r="A7" s="198"/>
      <c r="B7" s="33" t="str">
        <f>CONCATENATE("N=",T_iii_strat1!E4)</f>
        <v>N=15</v>
      </c>
      <c r="C7" s="33" t="str">
        <f>CONCATENATE("N=",T_iii_strat1!I4)</f>
        <v>N=16</v>
      </c>
      <c r="D7" s="33" t="str">
        <f>CONCATENATE("N=",T_iii_strat1!M4)</f>
        <v>N=52</v>
      </c>
      <c r="E7" s="33" t="str">
        <f>CONCATENATE("N=",T_iii_strat1!Q4)</f>
        <v>N=2</v>
      </c>
      <c r="F7" s="33" t="str">
        <f>CONCATENATE("N=",T_iii_strat1!U4)</f>
        <v>N=1312</v>
      </c>
      <c r="G7" s="33" t="str">
        <f>CONCATENATE("N=",T_iii_strat1!Y4)</f>
        <v>N=11</v>
      </c>
      <c r="H7" s="33" t="str">
        <f>CONCATENATE("N=",T_iii_strat1!AC4)</f>
        <v>N=1408</v>
      </c>
      <c r="I7" s="33" t="str">
        <f>CONCATENATE("N=",T_iii_strat1!AG4)</f>
        <v>N=29</v>
      </c>
      <c r="L7" s="201"/>
      <c r="M7" s="37" t="str">
        <f>CONCATENATE("N=",T_iii_strat2!E4)</f>
        <v>N=10</v>
      </c>
      <c r="N7" s="37" t="str">
        <f>CONCATENATE("N=",T_iii_strat2!I4)</f>
        <v>N=98</v>
      </c>
      <c r="O7" s="37" t="str">
        <f>CONCATENATE("N=",T_iii_strat2!M4)</f>
        <v>N=130</v>
      </c>
      <c r="P7" s="37" t="str">
        <f>CONCATENATE("N=",T_iii_strat2!Q4)</f>
        <v>N=68</v>
      </c>
      <c r="Q7" s="37" t="str">
        <f>CONCATENATE("N=",T_iii_strat2!U4)</f>
        <v>N=1357</v>
      </c>
      <c r="R7" s="37" t="str">
        <f>CONCATENATE("N=",T_iii_strat2!Y4)</f>
        <v>N=53</v>
      </c>
      <c r="S7" s="37" t="str">
        <f>CONCATENATE("N=",T_iii_strat2!AC4)</f>
        <v>N=1716</v>
      </c>
      <c r="T7" s="37" t="str">
        <f>CONCATENATE("N=",T_iii_strat2!AG4)</f>
        <v>N=20</v>
      </c>
      <c r="W7" s="204"/>
      <c r="X7" s="41" t="str">
        <f>CONCATENATE("N=",T_iii_strat3!E4)</f>
        <v>N=3</v>
      </c>
      <c r="Y7" s="41" t="str">
        <f>CONCATENATE("N=",T_iii_strat3!I4)</f>
        <v>N=80</v>
      </c>
      <c r="Z7" s="41" t="str">
        <f>CONCATENATE("N=",T_iii_strat3!M4)</f>
        <v>N=337</v>
      </c>
      <c r="AA7" s="41" t="str">
        <f>CONCATENATE("N=",T_iii_strat3!Q4)</f>
        <v>N=69</v>
      </c>
      <c r="AB7" s="41" t="str">
        <f>CONCATENATE("N=",T_iii_strat3!U4)</f>
        <v>N=500</v>
      </c>
      <c r="AC7" s="41" t="str">
        <f>CONCATENATE("N=",T_iii_strat3!Y4)</f>
        <v>N=59</v>
      </c>
      <c r="AD7" s="41" t="str">
        <f>CONCATENATE("N=",T_iii_strat3!AC4)</f>
        <v>N=1048</v>
      </c>
      <c r="AE7" s="41" t="str">
        <f>CONCATENATE("N=",T_iii_strat3!AG4)</f>
        <v>N=3</v>
      </c>
    </row>
    <row r="8" spans="1:54" x14ac:dyDescent="0.25">
      <c r="A8" s="198"/>
      <c r="B8" s="34" t="str">
        <f t="shared" ref="B8:I8" si="3">"%"</f>
        <v>%</v>
      </c>
      <c r="C8" s="34" t="str">
        <f t="shared" si="3"/>
        <v>%</v>
      </c>
      <c r="D8" s="34" t="str">
        <f t="shared" si="3"/>
        <v>%</v>
      </c>
      <c r="E8" s="34" t="str">
        <f t="shared" si="3"/>
        <v>%</v>
      </c>
      <c r="F8" s="34" t="str">
        <f t="shared" si="3"/>
        <v>%</v>
      </c>
      <c r="G8" s="34" t="str">
        <f t="shared" si="3"/>
        <v>%</v>
      </c>
      <c r="H8" s="34" t="str">
        <f t="shared" si="3"/>
        <v>%</v>
      </c>
      <c r="I8" s="34" t="str">
        <f t="shared" si="3"/>
        <v>%</v>
      </c>
      <c r="L8" s="201"/>
      <c r="M8" s="38" t="str">
        <f t="shared" ref="M8:T8" si="4">"%"</f>
        <v>%</v>
      </c>
      <c r="N8" s="38" t="str">
        <f t="shared" si="4"/>
        <v>%</v>
      </c>
      <c r="O8" s="38" t="str">
        <f t="shared" si="4"/>
        <v>%</v>
      </c>
      <c r="P8" s="38" t="str">
        <f t="shared" si="4"/>
        <v>%</v>
      </c>
      <c r="Q8" s="38" t="str">
        <f t="shared" si="4"/>
        <v>%</v>
      </c>
      <c r="R8" s="38" t="str">
        <f t="shared" si="4"/>
        <v>%</v>
      </c>
      <c r="S8" s="38" t="str">
        <f t="shared" si="4"/>
        <v>%</v>
      </c>
      <c r="T8" s="38" t="str">
        <f t="shared" si="4"/>
        <v>%</v>
      </c>
      <c r="W8" s="204"/>
      <c r="X8" s="42" t="str">
        <f t="shared" ref="X8:AE8" si="5">"%"</f>
        <v>%</v>
      </c>
      <c r="Y8" s="42" t="str">
        <f t="shared" si="5"/>
        <v>%</v>
      </c>
      <c r="Z8" s="42" t="str">
        <f t="shared" si="5"/>
        <v>%</v>
      </c>
      <c r="AA8" s="42" t="str">
        <f t="shared" si="5"/>
        <v>%</v>
      </c>
      <c r="AB8" s="42" t="str">
        <f t="shared" si="5"/>
        <v>%</v>
      </c>
      <c r="AC8" s="42" t="str">
        <f t="shared" si="5"/>
        <v>%</v>
      </c>
      <c r="AD8" s="42" t="str">
        <f t="shared" si="5"/>
        <v>%</v>
      </c>
      <c r="AE8" s="42" t="str">
        <f t="shared" si="5"/>
        <v>%</v>
      </c>
    </row>
    <row r="9" spans="1:54" x14ac:dyDescent="0.25">
      <c r="A9" s="199"/>
      <c r="B9" s="35" t="str">
        <f t="shared" ref="B9:I9" si="6">"[95% CI]"</f>
        <v>[95% CI]</v>
      </c>
      <c r="C9" s="35" t="str">
        <f t="shared" si="6"/>
        <v>[95% CI]</v>
      </c>
      <c r="D9" s="35" t="str">
        <f t="shared" si="6"/>
        <v>[95% CI]</v>
      </c>
      <c r="E9" s="35" t="str">
        <f t="shared" si="6"/>
        <v>[95% CI]</v>
      </c>
      <c r="F9" s="35" t="str">
        <f t="shared" si="6"/>
        <v>[95% CI]</v>
      </c>
      <c r="G9" s="35" t="str">
        <f t="shared" si="6"/>
        <v>[95% CI]</v>
      </c>
      <c r="H9" s="35" t="str">
        <f t="shared" si="6"/>
        <v>[95% CI]</v>
      </c>
      <c r="I9" s="35" t="str">
        <f t="shared" si="6"/>
        <v>[95% CI]</v>
      </c>
      <c r="L9" s="202"/>
      <c r="M9" s="39" t="str">
        <f t="shared" ref="M9:T9" si="7">"[95% CI]"</f>
        <v>[95% CI]</v>
      </c>
      <c r="N9" s="39" t="str">
        <f t="shared" si="7"/>
        <v>[95% CI]</v>
      </c>
      <c r="O9" s="39" t="str">
        <f t="shared" si="7"/>
        <v>[95% CI]</v>
      </c>
      <c r="P9" s="39" t="str">
        <f t="shared" si="7"/>
        <v>[95% CI]</v>
      </c>
      <c r="Q9" s="39" t="str">
        <f t="shared" si="7"/>
        <v>[95% CI]</v>
      </c>
      <c r="R9" s="39" t="str">
        <f t="shared" si="7"/>
        <v>[95% CI]</v>
      </c>
      <c r="S9" s="39" t="str">
        <f t="shared" si="7"/>
        <v>[95% CI]</v>
      </c>
      <c r="T9" s="39" t="str">
        <f t="shared" si="7"/>
        <v>[95% CI]</v>
      </c>
      <c r="W9" s="205"/>
      <c r="X9" s="43" t="str">
        <f t="shared" ref="X9:AE9" si="8">"[95% CI]"</f>
        <v>[95% CI]</v>
      </c>
      <c r="Y9" s="43" t="str">
        <f t="shared" si="8"/>
        <v>[95% CI]</v>
      </c>
      <c r="Z9" s="43" t="str">
        <f t="shared" si="8"/>
        <v>[95% CI]</v>
      </c>
      <c r="AA9" s="43" t="str">
        <f t="shared" si="8"/>
        <v>[95% CI]</v>
      </c>
      <c r="AB9" s="43" t="str">
        <f t="shared" si="8"/>
        <v>[95% CI]</v>
      </c>
      <c r="AC9" s="43" t="str">
        <f t="shared" si="8"/>
        <v>[95% CI]</v>
      </c>
      <c r="AD9" s="43" t="str">
        <f t="shared" si="8"/>
        <v>[95% CI]</v>
      </c>
      <c r="AE9" s="43" t="str">
        <f t="shared" si="8"/>
        <v>[95% CI]</v>
      </c>
    </row>
    <row r="10" spans="1:54" x14ac:dyDescent="0.25">
      <c r="A10" s="3" t="s">
        <v>44</v>
      </c>
      <c r="B10" s="4">
        <f>ROUND(T_iii_strat1!B4,1)</f>
        <v>100</v>
      </c>
      <c r="C10" s="4">
        <f>ROUND(T_iii_strat1!F4,1)</f>
        <v>100</v>
      </c>
      <c r="D10" s="4">
        <f>ROUND(T_iii_strat1!J4,1)</f>
        <v>100</v>
      </c>
      <c r="E10" s="4">
        <f>ROUND(T_iii_strat1!N4,1)</f>
        <v>100</v>
      </c>
      <c r="F10" s="4">
        <f>ROUND(T_iii_strat1!R4,1)</f>
        <v>100</v>
      </c>
      <c r="G10" s="4">
        <f>ROUND(T_iii_strat1!V4,1)</f>
        <v>100</v>
      </c>
      <c r="H10" s="4">
        <f>ROUND(T_iii_strat1!Z4,1)</f>
        <v>100</v>
      </c>
      <c r="I10" s="4">
        <f>ROUND(T_iii_strat1!AD4,1)</f>
        <v>100</v>
      </c>
      <c r="L10" s="3" t="s">
        <v>44</v>
      </c>
      <c r="M10" s="4">
        <f>ROUND(T_iii_strat2!B4,1)</f>
        <v>99.4</v>
      </c>
      <c r="N10" s="4">
        <f>ROUND(T_iii_strat2!F4,1)</f>
        <v>89.1</v>
      </c>
      <c r="O10" s="4">
        <f>ROUND(T_iii_strat2!J4,1)</f>
        <v>98.3</v>
      </c>
      <c r="P10" s="4">
        <f>ROUND(T_iii_strat2!N4,1)</f>
        <v>0.4</v>
      </c>
      <c r="Q10" s="4">
        <f>ROUND(T_iii_strat2!R4,1)</f>
        <v>93</v>
      </c>
      <c r="R10" s="4">
        <f>ROUND(T_iii_strat2!V4,1)</f>
        <v>46.2</v>
      </c>
      <c r="S10" s="4">
        <f>ROUND(T_iii_strat2!Z4,1)</f>
        <v>84.9</v>
      </c>
      <c r="T10" s="4">
        <f>ROUND(T_iii_strat2!AD4,1)</f>
        <v>99.2</v>
      </c>
      <c r="W10" s="3" t="s">
        <v>44</v>
      </c>
      <c r="X10" s="4">
        <f>ROUND(T_iii_strat3!B4,1)</f>
        <v>100</v>
      </c>
      <c r="Y10" s="4">
        <f>ROUND(T_iii_strat3!F4,1)</f>
        <v>86.1</v>
      </c>
      <c r="Z10" s="4">
        <f>ROUND(T_iii_strat3!J4,1)</f>
        <v>92</v>
      </c>
      <c r="AA10" s="4">
        <f>ROUND(T_iii_strat3!N4,1)</f>
        <v>0</v>
      </c>
      <c r="AB10" s="4">
        <f>ROUND(T_iii_strat3!R4,1)</f>
        <v>96.4</v>
      </c>
      <c r="AC10" s="4">
        <f>ROUND(T_iii_strat3!V4,1)</f>
        <v>85.3</v>
      </c>
      <c r="AD10" s="4">
        <f>ROUND(T_iii_strat3!Z4,1)</f>
        <v>88.2</v>
      </c>
      <c r="AE10" s="4">
        <f>ROUND(T_iii_strat3!AD4,1)</f>
        <v>100</v>
      </c>
    </row>
    <row r="11" spans="1:54" s="17" customFormat="1" ht="8.25" x14ac:dyDescent="0.15">
      <c r="B11" s="18" t="str">
        <f>IF(T_iii_strat1!C4=".","-",(CONCATENATE("[",ROUND(T_iii_strat1!C4,1),"; ",ROUND(T_iii_strat1!D4,1),"]")))</f>
        <v>[100; 100]</v>
      </c>
      <c r="C11" s="18" t="str">
        <f>IF(T_iii_strat1!G4=".","-",(CONCATENATE("[",ROUND(T_iii_strat1!G4,1),"; ",ROUND(T_iii_strat1!H4,1),"]")))</f>
        <v>[100; 100]</v>
      </c>
      <c r="D11" s="18" t="str">
        <f>IF(T_iii_strat1!K4=".","-",(IF(T_iii_strat1!K4="","-",(CONCATENATE("[",ROUND(T_iii_strat1!K4,1),"; ",ROUND(T_iii_strat1!L4,1),"]")))))</f>
        <v>[100; 100]</v>
      </c>
      <c r="E11" s="18" t="str">
        <f>IF(T_iii_strat1!O4=".","-",(CONCATENATE("[",ROUND(T_iii_strat1!O4,1),"; ",ROUND(T_iii_strat1!P4,1),"]")))</f>
        <v>[100; 100]</v>
      </c>
      <c r="F11" s="18" t="str">
        <f>IF(T_iii_strat1!S4=".","-",(CONCATENATE("[",ROUND(T_iii_strat1!S4,1),"; ",ROUND(T_iii_strat1!T4,1),"]")))</f>
        <v>[100; 100]</v>
      </c>
      <c r="G11" s="18" t="str">
        <f>IF(T_iii_strat1!W4=".","-",(CONCATENATE("[",ROUND(T_iii_strat1!W4,1),"; ",ROUND(T_iii_strat1!X4,1),"]")))</f>
        <v>[100; 100]</v>
      </c>
      <c r="H11" s="18" t="str">
        <f>IF(T_iii_strat1!AA4=".","-",(CONCATENATE("[",ROUND(T_iii_strat1!AA4,1),"; ",ROUND(T_iii_strat1!AB4,1),"]")))</f>
        <v>[100; 100]</v>
      </c>
      <c r="I11" s="18" t="str">
        <f>IF(T_iii_strat1!AE4=".","-",(CONCATENATE("[",ROUND(T_iii_strat1!AE4,1),"; ",ROUND(T_iii_strat1!AF4,1),"]")))</f>
        <v>[100; 100]</v>
      </c>
      <c r="M11" s="18" t="str">
        <f>IF(T_iii_strat2!C4=".","-",(CONCATENATE("[",ROUND(T_iii_strat2!C4,1),"; ",ROUND(T_iii_strat2!D4,1),"]")))</f>
        <v>[95.2; 99.9]</v>
      </c>
      <c r="N11" s="18" t="str">
        <f>IF(T_iii_strat2!G4=".","-",(CONCATENATE("[",ROUND(T_iii_strat2!G4,1),"; ",ROUND(T_iii_strat2!H4,1),"]")))</f>
        <v>[80.3; 94.3]</v>
      </c>
      <c r="O11" s="18" t="str">
        <f>IF(T_iii_strat2!K4=".","-",(CONCATENATE("[",ROUND(T_iii_strat2!K4,1),"; ",ROUND(T_iii_strat2!L4,1),"]")))</f>
        <v>[92.8; 99.6]</v>
      </c>
      <c r="P11" s="18" t="str">
        <f>IF(T_iii_strat2!O4=".","-",(CONCATENATE("[",ROUND(T_iii_strat2!O4,1),"; ",ROUND(T_iii_strat2!P4,1),"]")))</f>
        <v>[0; 4]</v>
      </c>
      <c r="Q11" s="18" t="str">
        <f>IF(T_iii_strat2!S4=".","-",(CONCATENATE("[",ROUND(T_iii_strat2!S4,1),"; ",ROUND(T_iii_strat2!T4,1),"]")))</f>
        <v>[86.7; 96.4]</v>
      </c>
      <c r="R11" s="18" t="str">
        <f>IF(T_iii_strat2!W4=".","-",(CONCATENATE("[",ROUND(T_iii_strat2!W4,1),"; ",ROUND(T_iii_strat2!X4,1),"]")))</f>
        <v>[23.4; 70.7]</v>
      </c>
      <c r="S11" s="18" t="str">
        <f>IF(T_iii_strat2!AA4=".","-",(CONCATENATE("[",ROUND(T_iii_strat2!AA4,1),"; ",ROUND(T_iii_strat2!AB4,1),"]")))</f>
        <v>[80; 88.8]</v>
      </c>
      <c r="T11" s="18" t="str">
        <f>IF(T_iii_strat2!AE4=".","-",(CONCATENATE("[",ROUND(T_iii_strat2!AE4,1),"; ",ROUND(T_iii_strat2!AF4,1),"]")))</f>
        <v>[93.8; 99.9]</v>
      </c>
      <c r="X11" s="18" t="str">
        <f>IF(T_iii_strat3!C4=".","-",(CONCATENATE("[",ROUND(T_iii_strat3!C4,1),"; ",ROUND(T_iii_strat3!D4,1),"]")))</f>
        <v>[100; 100]</v>
      </c>
      <c r="Y11" s="18" t="str">
        <f>IF(T_iii_strat3!G4=".","-",(CONCATENATE("[",ROUND(T_iii_strat3!G4,1),"; ",ROUND(T_iii_strat3!H4,1),"]")))</f>
        <v>[77.3; 91.8]</v>
      </c>
      <c r="Z11" s="18" t="str">
        <f>IF(T_iii_strat3!K4=".","-",(CONCATENATE("[",ROUND(T_iii_strat3!K4,1),"; ",ROUND(T_iii_strat3!L4,1),"]")))</f>
        <v>[85.8; 95.6]</v>
      </c>
      <c r="AA11" s="18" t="str">
        <f>IF(T_iii_strat3!O4=".","-",(CONCATENATE("[",ROUND(T_iii_strat3!O4,1),"; ",ROUND(T_iii_strat3!P4,1),"]")))</f>
        <v>-</v>
      </c>
      <c r="AB11" s="18" t="str">
        <f>IF(T_iii_strat3!S4=".","-",(CONCATENATE("[",ROUND(T_iii_strat3!S4,1),"; ",ROUND(T_iii_strat3!T4,1),"]")))</f>
        <v>[91; 98.6]</v>
      </c>
      <c r="AC11" s="18" t="str">
        <f>IF(T_iii_strat3!W4=".","-",(CONCATENATE("[",ROUND(T_iii_strat3!W4,1),"; ",ROUND(T_iii_strat3!X4,1),"]")))</f>
        <v>[76; 91.4]</v>
      </c>
      <c r="AD11" s="18" t="str">
        <f>IF(T_iii_strat3!AA4=".","-",(CONCATENATE("[",ROUND(T_iii_strat3!AA4,1),"; ",ROUND(T_iii_strat3!AB4,1),"]")))</f>
        <v>[85.2; 90.7]</v>
      </c>
      <c r="AE11" s="18" t="str">
        <f>IF(T_iii_strat3!AE4=".","-",(CONCATENATE("[",ROUND(T_iii_strat3!AE4,1),"; ",ROUND(T_iii_strat3!AF4,1),"]")))</f>
        <v>[100; 100]</v>
      </c>
    </row>
    <row r="12" spans="1:54" x14ac:dyDescent="0.25">
      <c r="A12" s="3" t="s">
        <v>45</v>
      </c>
      <c r="B12" s="4">
        <f>ROUND(T_iii_strat1!B5,1)</f>
        <v>95.8</v>
      </c>
      <c r="C12" s="4">
        <f>ROUND(T_iii_strat1!F5,1)</f>
        <v>72.2</v>
      </c>
      <c r="D12" s="4">
        <f>ROUND(T_iii_strat1!J5,1)</f>
        <v>100</v>
      </c>
      <c r="E12" s="4">
        <f>ROUND(T_iii_strat1!N5,1)</f>
        <v>100</v>
      </c>
      <c r="F12" s="4">
        <f>ROUND(T_iii_strat1!R5,1)</f>
        <v>98.9</v>
      </c>
      <c r="G12" s="4">
        <f>ROUND(T_iii_strat1!V5,1)</f>
        <v>100</v>
      </c>
      <c r="H12" s="4">
        <f>ROUND(T_iii_strat1!Z5,1)</f>
        <v>98.6</v>
      </c>
      <c r="I12" s="4">
        <f>ROUND(T_iii_strat1!AD5,1)</f>
        <v>100</v>
      </c>
      <c r="L12" s="3" t="s">
        <v>45</v>
      </c>
      <c r="M12" s="4">
        <f>ROUND(T_iii_strat2!B5,1)</f>
        <v>71.900000000000006</v>
      </c>
      <c r="N12" s="4">
        <f>ROUND(T_iii_strat2!F5,1)</f>
        <v>81</v>
      </c>
      <c r="O12" s="4">
        <f>ROUND(T_iii_strat2!J5,1)</f>
        <v>98.3</v>
      </c>
      <c r="P12" s="4">
        <f>ROUND(T_iii_strat2!N5,1)</f>
        <v>0.4</v>
      </c>
      <c r="Q12" s="4">
        <f>ROUND(T_iii_strat2!R5,1)</f>
        <v>76.3</v>
      </c>
      <c r="R12" s="4">
        <f>ROUND(T_iii_strat2!V5,1)</f>
        <v>41.1</v>
      </c>
      <c r="S12" s="4">
        <f>ROUND(T_iii_strat2!Z5,1)</f>
        <v>71</v>
      </c>
      <c r="T12" s="4">
        <f>ROUND(T_iii_strat2!AD5,1)</f>
        <v>99.2</v>
      </c>
      <c r="W12" s="3" t="s">
        <v>45</v>
      </c>
      <c r="X12" s="4">
        <f>ROUND(T_iii_strat3!B5,1)</f>
        <v>85.7</v>
      </c>
      <c r="Y12" s="4">
        <f>ROUND(T_iii_strat3!F5,1)</f>
        <v>61.7</v>
      </c>
      <c r="Z12" s="4">
        <f>ROUND(T_iii_strat3!J5,1)</f>
        <v>92</v>
      </c>
      <c r="AA12" s="4">
        <f>ROUND(T_iii_strat3!N5,1)</f>
        <v>0</v>
      </c>
      <c r="AB12" s="4">
        <f>ROUND(T_iii_strat3!R5,1)</f>
        <v>95.5</v>
      </c>
      <c r="AC12" s="4">
        <f>ROUND(T_iii_strat3!V5,1)</f>
        <v>78.2</v>
      </c>
      <c r="AD12" s="4">
        <f>ROUND(T_iii_strat3!Z5,1)</f>
        <v>85.5</v>
      </c>
      <c r="AE12" s="4">
        <f>ROUND(T_iii_strat3!AD5,1)</f>
        <v>100</v>
      </c>
    </row>
    <row r="13" spans="1:54" s="17" customFormat="1" ht="8.25" x14ac:dyDescent="0.15">
      <c r="B13" s="18" t="str">
        <f>IF(T_iii_strat1!C5=".","-",(CONCATENATE("[",ROUND(T_iii_strat1!C5,1),"; ",ROUND(T_iii_strat1!D5,1),"]")))</f>
        <v>[75.8; 99.4]</v>
      </c>
      <c r="C13" s="18" t="str">
        <f>IF(T_iii_strat1!G5=".","-",(CONCATENATE("[",ROUND(T_iii_strat1!G5,1),"; ",ROUND(T_iii_strat1!H5,1),"]")))</f>
        <v>[41.7; 90.4]</v>
      </c>
      <c r="D13" s="18" t="str">
        <f>IF(T_iii_strat1!K5=".","-",(CONCATENATE("[",ROUND(T_iii_strat1!K5,1),"; ",ROUND(T_iii_strat1!L5,1),"]")))</f>
        <v>[100; 100]</v>
      </c>
      <c r="E13" s="18" t="str">
        <f>IF(T_iii_strat1!O5=".","-",(CONCATENATE("[",ROUND(T_iii_strat1!O5,1),"; ",ROUND(T_iii_strat1!P5,1),"]")))</f>
        <v>[100; 100]</v>
      </c>
      <c r="F13" s="18" t="str">
        <f>IF(T_iii_strat1!S5=".","-",(CONCATENATE("[",ROUND(T_iii_strat1!S5,1),"; ",ROUND(T_iii_strat1!T5,1),"]")))</f>
        <v>[97.6; 99.5]</v>
      </c>
      <c r="G13" s="18" t="str">
        <f>IF(T_iii_strat1!W5=".","-",(CONCATENATE("[",ROUND(T_iii_strat1!W5,1),"; ",ROUND(T_iii_strat1!X5,1),"]")))</f>
        <v>[100; 100]</v>
      </c>
      <c r="H13" s="18" t="str">
        <f>IF(T_iii_strat1!AA5=".","-",(CONCATENATE("[",ROUND(T_iii_strat1!AA5,1),"; ",ROUND(T_iii_strat1!AB5,1),"]")))</f>
        <v>[97.1; 99.3]</v>
      </c>
      <c r="I13" s="18" t="str">
        <f>IF(T_iii_strat1!AE5=".","-",(CONCATENATE("[",ROUND(T_iii_strat1!AE5,1),"; ",ROUND(T_iii_strat1!AF5,1),"]")))</f>
        <v>[100; 100]</v>
      </c>
      <c r="M13" s="18" t="str">
        <f>IF(T_iii_strat2!C5=".","-",(CONCATENATE("[",ROUND(T_iii_strat2!C5,1),"; ",ROUND(T_iii_strat2!D5,1),"]")))</f>
        <v>[23.5; 95.5]</v>
      </c>
      <c r="N13" s="18" t="str">
        <f>IF(T_iii_strat2!G5=".","-",(CONCATENATE("[",ROUND(T_iii_strat2!G5,1),"; ",ROUND(T_iii_strat2!H5,1),"]")))</f>
        <v>[68.8; 89.1]</v>
      </c>
      <c r="O13" s="18" t="str">
        <f>IF(T_iii_strat2!K5=".","-",(CONCATENATE("[",ROUND(T_iii_strat2!K5,1),"; ",ROUND(T_iii_strat2!L5,1),"]")))</f>
        <v>[92.8; 99.6]</v>
      </c>
      <c r="P13" s="18" t="str">
        <f>IF(T_iii_strat2!O5=".","-",(CONCATENATE("[",ROUND(T_iii_strat2!O5,1),"; ",ROUND(T_iii_strat2!P5,1),"]")))</f>
        <v>[0; 4]</v>
      </c>
      <c r="Q13" s="18" t="str">
        <f>IF(T_iii_strat2!S5=".","-",(CONCATENATE("[",ROUND(T_iii_strat2!S5,1),"; ",ROUND(T_iii_strat2!T5,1),"]")))</f>
        <v>[65.5; 84.5]</v>
      </c>
      <c r="R13" s="18" t="str">
        <f>IF(T_iii_strat2!W5=".","-",(CONCATENATE("[",ROUND(T_iii_strat2!W5,1),"; ",ROUND(T_iii_strat2!X5,1),"]")))</f>
        <v>[20.5; 65.4]</v>
      </c>
      <c r="S13" s="18" t="str">
        <f>IF(T_iii_strat2!AA5=".","-",(CONCATENATE("[",ROUND(T_iii_strat2!AA5,1),"; ",ROUND(T_iii_strat2!AB5,1),"]")))</f>
        <v>[63.4; 77.5]</v>
      </c>
      <c r="T13" s="18" t="str">
        <f>IF(T_iii_strat2!AE5=".","-",(CONCATENATE("[",ROUND(T_iii_strat2!AE5,1),"; ",ROUND(T_iii_strat2!AF5,1),"]")))</f>
        <v>[93.8; 99.9]</v>
      </c>
      <c r="X13" s="18" t="str">
        <f>IF(T_iii_strat3!C5=".","-",(CONCATENATE("[",ROUND(T_iii_strat3!C5,1),"; ",ROUND(T_iii_strat3!D5,1),"]")))</f>
        <v>[36.8; 98.4]</v>
      </c>
      <c r="Y13" s="18" t="str">
        <f>IF(T_iii_strat3!G5=".","-",(CONCATENATE("[",ROUND(T_iii_strat3!G5,1),"; ",ROUND(T_iii_strat3!H5,1),"]")))</f>
        <v>[44.4; 76.5]</v>
      </c>
      <c r="Z13" s="18" t="str">
        <f>IF(T_iii_strat3!K5=".","-",(CONCATENATE("[",ROUND(T_iii_strat3!K5,1),"; ",ROUND(T_iii_strat3!L5,1),"]")))</f>
        <v>[85.8; 95.6]</v>
      </c>
      <c r="AA13" s="18" t="str">
        <f>IF(T_iii_strat3!O5=".","-",(CONCATENATE("[",ROUND(T_iii_strat3!O5,1),"; ",ROUND(T_iii_strat3!P5,1),"]")))</f>
        <v>-</v>
      </c>
      <c r="AB13" s="18" t="str">
        <f>IF(T_iii_strat3!S5=".","-",(CONCATENATE("[",ROUND(T_iii_strat3!S5,1),"; ",ROUND(T_iii_strat3!T5,1),"]")))</f>
        <v>[90.4; 98]</v>
      </c>
      <c r="AC13" s="18" t="str">
        <f>IF(T_iii_strat3!W5=".","-",(CONCATENATE("[",ROUND(T_iii_strat3!W5,1),"; ",ROUND(T_iii_strat3!X5,1),"]")))</f>
        <v>[65.1; 87.4]</v>
      </c>
      <c r="AD13" s="18" t="str">
        <f>IF(T_iii_strat3!AA5=".","-",(CONCATENATE("[",ROUND(T_iii_strat3!AA5,1),"; ",ROUND(T_iii_strat3!AB5,1),"]")))</f>
        <v>[82.2; 88.3]</v>
      </c>
      <c r="AE13" s="18" t="str">
        <f>IF(T_iii_strat3!AE5=".","-",(CONCATENATE("[",ROUND(T_iii_strat3!AE5,1),"; ",ROUND(T_iii_strat3!AF5,1),"]")))</f>
        <v>[100; 100]</v>
      </c>
    </row>
    <row r="14" spans="1:54" x14ac:dyDescent="0.25">
      <c r="A14" s="5" t="s">
        <v>46</v>
      </c>
      <c r="B14" s="4">
        <f>ROUND(T_iii_strat1!B6,1)</f>
        <v>95.8</v>
      </c>
      <c r="C14" s="4">
        <f>ROUND(T_iii_strat1!F6,1)</f>
        <v>72.2</v>
      </c>
      <c r="D14" s="4">
        <f>ROUND(T_iii_strat1!J6,1)</f>
        <v>100</v>
      </c>
      <c r="E14" s="4">
        <f>ROUND(T_iii_strat1!N6,1)</f>
        <v>100</v>
      </c>
      <c r="F14" s="4">
        <f>ROUND(T_iii_strat1!R6,1)</f>
        <v>98.5</v>
      </c>
      <c r="G14" s="4">
        <f>ROUND(T_iii_strat1!V6,1)</f>
        <v>100</v>
      </c>
      <c r="H14" s="4">
        <f>ROUND(T_iii_strat1!Z6,1)</f>
        <v>98.2</v>
      </c>
      <c r="I14" s="4">
        <f>ROUND(T_iii_strat1!AD6,1)</f>
        <v>100</v>
      </c>
      <c r="L14" s="5" t="s">
        <v>46</v>
      </c>
      <c r="M14" s="4">
        <f>ROUND(T_iii_strat2!B6,1)</f>
        <v>71.900000000000006</v>
      </c>
      <c r="N14" s="4">
        <f>ROUND(T_iii_strat2!F6,1)</f>
        <v>80.400000000000006</v>
      </c>
      <c r="O14" s="4">
        <f>ROUND(T_iii_strat2!J6,1)</f>
        <v>98.2</v>
      </c>
      <c r="P14" s="4">
        <f>ROUND(T_iii_strat2!N6,1)</f>
        <v>0.4</v>
      </c>
      <c r="Q14" s="4">
        <f>ROUND(T_iii_strat2!R6,1)</f>
        <v>75.099999999999994</v>
      </c>
      <c r="R14" s="4">
        <f>ROUND(T_iii_strat2!V6,1)</f>
        <v>41.1</v>
      </c>
      <c r="S14" s="4">
        <f>ROUND(T_iii_strat2!Z6,1)</f>
        <v>70</v>
      </c>
      <c r="T14" s="4">
        <f>ROUND(T_iii_strat2!AD6,1)</f>
        <v>99.2</v>
      </c>
      <c r="W14" s="5" t="s">
        <v>46</v>
      </c>
      <c r="X14" s="4">
        <f>ROUND(T_iii_strat3!B6,1)</f>
        <v>85.7</v>
      </c>
      <c r="Y14" s="4">
        <f>ROUND(T_iii_strat3!F6,1)</f>
        <v>61.7</v>
      </c>
      <c r="Z14" s="4">
        <f>ROUND(T_iii_strat3!J6,1)</f>
        <v>91.5</v>
      </c>
      <c r="AA14" s="4">
        <f>ROUND(T_iii_strat3!N6,1)</f>
        <v>0</v>
      </c>
      <c r="AB14" s="4">
        <f>ROUND(T_iii_strat3!R6,1)</f>
        <v>95.5</v>
      </c>
      <c r="AC14" s="4">
        <f>ROUND(T_iii_strat3!V6,1)</f>
        <v>78.2</v>
      </c>
      <c r="AD14" s="4">
        <f>ROUND(T_iii_strat3!Z6,1)</f>
        <v>85.3</v>
      </c>
      <c r="AE14" s="4">
        <f>ROUND(T_iii_strat3!AD6,1)</f>
        <v>100</v>
      </c>
    </row>
    <row r="15" spans="1:54" s="17" customFormat="1" ht="8.25" x14ac:dyDescent="0.15">
      <c r="B15" s="18" t="str">
        <f>IF(T_iii_strat1!C6=".","-",(CONCATENATE("[",ROUND(T_iii_strat1!C6,1),"; ",ROUND(T_iii_strat1!D6,1),"]")))</f>
        <v>[75.8; 99.4]</v>
      </c>
      <c r="C15" s="18" t="str">
        <f>IF(T_iii_strat1!G6=".","-",(CONCATENATE("[",ROUND(T_iii_strat1!G6,1),"; ",ROUND(T_iii_strat1!H6,1),"]")))</f>
        <v>[41.7; 90.4]</v>
      </c>
      <c r="D15" s="18" t="str">
        <f>IF(T_iii_strat1!K6=".","-",(CONCATENATE("[",ROUND(T_iii_strat1!K6,1),"; ",ROUND(T_iii_strat1!L6,1),"]")))</f>
        <v>[100; 100]</v>
      </c>
      <c r="E15" s="18" t="str">
        <f>IF(T_iii_strat1!O6=".","-",(CONCATENATE("[",ROUND(T_iii_strat1!O6,1),"; ",ROUND(T_iii_strat1!P6,1),"]")))</f>
        <v>[100; 100]</v>
      </c>
      <c r="F15" s="18" t="str">
        <f>IF(T_iii_strat1!S6=".","-",(CONCATENATE("[",ROUND(T_iii_strat1!S6,1),"; ",ROUND(T_iii_strat1!T6,1),"]")))</f>
        <v>[97; 99.2]</v>
      </c>
      <c r="G15" s="18" t="str">
        <f>IF(T_iii_strat1!W6=".","-",(CONCATENATE("[",ROUND(T_iii_strat1!W6,1),"; ",ROUND(T_iii_strat1!X6,1),"]")))</f>
        <v>[100; 100]</v>
      </c>
      <c r="H15" s="18" t="str">
        <f>IF(T_iii_strat1!AA6=".","-",(CONCATENATE("[",ROUND(T_iii_strat1!AA6,1),"; ",ROUND(T_iii_strat1!AB6,1),"]")))</f>
        <v>[96.5; 99.1]</v>
      </c>
      <c r="I15" s="18" t="str">
        <f>IF(T_iii_strat1!AE6=".","-",(CONCATENATE("[",ROUND(T_iii_strat1!AE6,1),"; ",ROUND(T_iii_strat1!AF6,1),"]")))</f>
        <v>[100; 100]</v>
      </c>
      <c r="M15" s="18" t="str">
        <f>IF(T_iii_strat2!C6=".","-",(CONCATENATE("[",ROUND(T_iii_strat2!C6,1),"; ",ROUND(T_iii_strat2!D6,1),"]")))</f>
        <v>[23.5; 95.5]</v>
      </c>
      <c r="N15" s="18" t="str">
        <f>IF(T_iii_strat2!G6=".","-",(CONCATENATE("[",ROUND(T_iii_strat2!G6,1),"; ",ROUND(T_iii_strat2!H6,1),"]")))</f>
        <v>[68.1; 88.7]</v>
      </c>
      <c r="O15" s="18" t="str">
        <f>IF(T_iii_strat2!K6=".","-",(CONCATENATE("[",ROUND(T_iii_strat2!K6,1),"; ",ROUND(T_iii_strat2!L6,1),"]")))</f>
        <v>[92.7; 99.6]</v>
      </c>
      <c r="P15" s="18" t="str">
        <f>IF(T_iii_strat2!O6=".","-",(CONCATENATE("[",ROUND(T_iii_strat2!O6,1),"; ",ROUND(T_iii_strat2!P6,1),"]")))</f>
        <v>[0; 4]</v>
      </c>
      <c r="Q15" s="18" t="str">
        <f>IF(T_iii_strat2!S6=".","-",(CONCATENATE("[",ROUND(T_iii_strat2!S6,1),"; ",ROUND(T_iii_strat2!T6,1),"]")))</f>
        <v>[65.1; 83]</v>
      </c>
      <c r="R15" s="18" t="str">
        <f>IF(T_iii_strat2!W6=".","-",(CONCATENATE("[",ROUND(T_iii_strat2!W6,1),"; ",ROUND(T_iii_strat2!X6,1),"]")))</f>
        <v>[20.5; 65.4]</v>
      </c>
      <c r="S15" s="18" t="str">
        <f>IF(T_iii_strat2!AA6=".","-",(CONCATENATE("[",ROUND(T_iii_strat2!AA6,1),"; ",ROUND(T_iii_strat2!AB6,1),"]")))</f>
        <v>[62.8; 76.3]</v>
      </c>
      <c r="T15" s="18" t="str">
        <f>IF(T_iii_strat2!AE6=".","-",(CONCATENATE("[",ROUND(T_iii_strat2!AE6,1),"; ",ROUND(T_iii_strat2!AF6,1),"]")))</f>
        <v>[93.8; 99.9]</v>
      </c>
      <c r="X15" s="18" t="str">
        <f>IF(T_iii_strat3!C6=".","-",(CONCATENATE("[",ROUND(T_iii_strat3!C6,1),"; ",ROUND(T_iii_strat3!D6,1),"]")))</f>
        <v>[36.8; 98.4]</v>
      </c>
      <c r="Y15" s="18" t="str">
        <f>IF(T_iii_strat3!G6=".","-",(CONCATENATE("[",ROUND(T_iii_strat3!G6,1),"; ",ROUND(T_iii_strat3!H6,1),"]")))</f>
        <v>[44.4; 76.5]</v>
      </c>
      <c r="Z15" s="18" t="str">
        <f>IF(T_iii_strat3!K6=".","-",(CONCATENATE("[",ROUND(T_iii_strat3!K6,1),"; ",ROUND(T_iii_strat3!L6,1),"]")))</f>
        <v>[85; 95.3]</v>
      </c>
      <c r="AA15" s="18" t="str">
        <f>IF(T_iii_strat3!O6=".","-",(CONCATENATE("[",ROUND(T_iii_strat3!O6,1),"; ",ROUND(T_iii_strat3!P6,1),"]")))</f>
        <v>-</v>
      </c>
      <c r="AB15" s="18" t="str">
        <f>IF(T_iii_strat3!S6=".","-",(CONCATENATE("[",ROUND(T_iii_strat3!S6,1),"; ",ROUND(T_iii_strat3!T6,1),"]")))</f>
        <v>[90.4; 98]</v>
      </c>
      <c r="AC15" s="18" t="str">
        <f>IF(T_iii_strat3!W6=".","-",(CONCATENATE("[",ROUND(T_iii_strat3!W6,1),"; ",ROUND(T_iii_strat3!X6,1),"]")))</f>
        <v>[65.1; 87.4]</v>
      </c>
      <c r="AD15" s="18" t="str">
        <f>IF(T_iii_strat3!AA6=".","-",(CONCATENATE("[",ROUND(T_iii_strat3!AA6,1),"; ",ROUND(T_iii_strat3!AB6,1),"]")))</f>
        <v>[81.9; 88.2]</v>
      </c>
      <c r="AE15" s="18" t="str">
        <f>IF(T_iii_strat3!AE6=".","-",(CONCATENATE("[",ROUND(T_iii_strat3!AE6,1),"; ",ROUND(T_iii_strat3!AF6,1),"]")))</f>
        <v>[100; 100]</v>
      </c>
    </row>
    <row r="16" spans="1:54" x14ac:dyDescent="0.25">
      <c r="A16" s="5" t="s">
        <v>47</v>
      </c>
      <c r="B16" s="4">
        <f>ROUND(T_iii_strat1!B7,1)</f>
        <v>14.6</v>
      </c>
      <c r="C16" s="4">
        <f>ROUND(T_iii_strat1!F7,1)</f>
        <v>2.4</v>
      </c>
      <c r="D16" s="4">
        <f>ROUND(T_iii_strat1!J7,1)</f>
        <v>52.8</v>
      </c>
      <c r="E16" s="4">
        <f>ROUND(T_iii_strat1!N7,1)</f>
        <v>0</v>
      </c>
      <c r="F16" s="4">
        <f>ROUND(T_iii_strat1!R7,1)</f>
        <v>10.3</v>
      </c>
      <c r="G16" s="4">
        <f>ROUND(T_iii_strat1!V7,1)</f>
        <v>5.4</v>
      </c>
      <c r="H16" s="4">
        <f>ROUND(T_iii_strat1!Z7,1)</f>
        <v>11.7</v>
      </c>
      <c r="I16" s="4">
        <f>ROUND(T_iii_strat1!AD7,1)</f>
        <v>8.6</v>
      </c>
      <c r="L16" s="5" t="s">
        <v>47</v>
      </c>
      <c r="M16" s="4">
        <f>ROUND(T_iii_strat2!B7,1)</f>
        <v>7</v>
      </c>
      <c r="N16" s="4">
        <f>ROUND(T_iii_strat2!F7,1)</f>
        <v>8.8000000000000007</v>
      </c>
      <c r="O16" s="4">
        <f>ROUND(T_iii_strat2!J7,1)</f>
        <v>62.9</v>
      </c>
      <c r="P16" s="4">
        <f>ROUND(T_iii_strat2!N7,1)</f>
        <v>0</v>
      </c>
      <c r="Q16" s="4">
        <f>ROUND(T_iii_strat2!R7,1)</f>
        <v>2.5</v>
      </c>
      <c r="R16" s="4">
        <f>ROUND(T_iii_strat2!V7,1)</f>
        <v>2.7</v>
      </c>
      <c r="S16" s="4">
        <f>ROUND(T_iii_strat2!Z7,1)</f>
        <v>5.5</v>
      </c>
      <c r="T16" s="4">
        <f>ROUND(T_iii_strat2!AD7,1)</f>
        <v>2.1</v>
      </c>
      <c r="W16" s="5" t="s">
        <v>47</v>
      </c>
      <c r="X16" s="4">
        <f>ROUND(T_iii_strat3!B7,1)</f>
        <v>71.400000000000006</v>
      </c>
      <c r="Y16" s="4">
        <f>ROUND(T_iii_strat3!F7,1)</f>
        <v>11.4</v>
      </c>
      <c r="Z16" s="4">
        <f>ROUND(T_iii_strat3!J7,1)</f>
        <v>49.7</v>
      </c>
      <c r="AA16" s="4">
        <f>ROUND(T_iii_strat3!N7,1)</f>
        <v>0</v>
      </c>
      <c r="AB16" s="4">
        <f>ROUND(T_iii_strat3!R7,1)</f>
        <v>8</v>
      </c>
      <c r="AC16" s="4">
        <f>ROUND(T_iii_strat3!V7,1)</f>
        <v>0.8</v>
      </c>
      <c r="AD16" s="4">
        <f>ROUND(T_iii_strat3!Z7,1)</f>
        <v>21</v>
      </c>
      <c r="AE16" s="4">
        <f>ROUND(T_iii_strat3!AD7,1)</f>
        <v>0</v>
      </c>
    </row>
    <row r="17" spans="1:31" s="17" customFormat="1" ht="8.25" x14ac:dyDescent="0.15">
      <c r="B17" s="18" t="str">
        <f>IF(T_iii_strat1!C7=".","-",(CONCATENATE("[",ROUND(T_iii_strat1!C7,1),"; ",ROUND(T_iii_strat1!D7,1),"]")))</f>
        <v>[3.3; 46.2]</v>
      </c>
      <c r="C17" s="18" t="str">
        <f>IF(T_iii_strat1!G7=".","-",(CONCATENATE("[",ROUND(T_iii_strat1!G7,1),"; ",ROUND(T_iii_strat1!H7,1),"]")))</f>
        <v>[0.4; 13.6]</v>
      </c>
      <c r="D17" s="18" t="str">
        <f>IF(T_iii_strat1!K7=".","-",(CONCATENATE("[",ROUND(T_iii_strat1!K7,1),"; ",ROUND(T_iii_strat1!L7,1),"]")))</f>
        <v>[44.1; 61.3]</v>
      </c>
      <c r="E17" s="18" t="str">
        <f>IF(T_iii_strat1!O7=".","-",(CONCATENATE("[",ROUND(T_iii_strat1!O7,1),"; ",ROUND(T_iii_strat1!P7,1),"]")))</f>
        <v>-</v>
      </c>
      <c r="F17" s="18" t="str">
        <f>IF(T_iii_strat1!S7=".","-",(CONCATENATE("[",ROUND(T_iii_strat1!S7,1),"; ",ROUND(T_iii_strat1!T7,1),"]")))</f>
        <v>[7.9; 13.4]</v>
      </c>
      <c r="G17" s="18" t="str">
        <f>IF(T_iii_strat1!W7=".","-",(CONCATENATE("[",ROUND(T_iii_strat1!W7,1),"; ",ROUND(T_iii_strat1!X7,1),"]")))</f>
        <v>[0.7; 31.2]</v>
      </c>
      <c r="H17" s="18" t="str">
        <f>IF(T_iii_strat1!AA7=".","-",(CONCATENATE("[",ROUND(T_iii_strat1!AA7,1),"; ",ROUND(T_iii_strat1!AB7,1),"]")))</f>
        <v>[8.6; 15.5]</v>
      </c>
      <c r="I17" s="18" t="str">
        <f>IF(T_iii_strat1!AE7=".","-",(CONCATENATE("[",ROUND(T_iii_strat1!AE7,1),"; ",ROUND(T_iii_strat1!AF7,1),"]")))</f>
        <v>[2.5; 25.6]</v>
      </c>
      <c r="M17" s="18" t="str">
        <f>IF(T_iii_strat2!C7=".","-",(CONCATENATE("[",ROUND(T_iii_strat2!C7,1),"; ",ROUND(T_iii_strat2!D7,1),"]")))</f>
        <v>[1.1; 33.4]</v>
      </c>
      <c r="N17" s="18" t="str">
        <f>IF(T_iii_strat2!G7=".","-",(CONCATENATE("[",ROUND(T_iii_strat2!G7,1),"; ",ROUND(T_iii_strat2!H7,1),"]")))</f>
        <v>[4.2; 17.5]</v>
      </c>
      <c r="O17" s="18" t="str">
        <f>IF(T_iii_strat2!K7=".","-",(CONCATENATE("[",ROUND(T_iii_strat2!K7,1),"; ",ROUND(T_iii_strat2!L7,1),"]")))</f>
        <v>[34.7; 84.4]</v>
      </c>
      <c r="P17" s="18" t="str">
        <f>IF(T_iii_strat2!O7=".","-",(CONCATENATE("[",ROUND(T_iii_strat2!O7,1),"; ",ROUND(T_iii_strat2!P7,1),"]")))</f>
        <v>-</v>
      </c>
      <c r="Q17" s="18" t="str">
        <f>IF(T_iii_strat2!S7=".","-",(CONCATENATE("[",ROUND(T_iii_strat2!S7,1),"; ",ROUND(T_iii_strat2!T7,1),"]")))</f>
        <v>[1.3; 4.7]</v>
      </c>
      <c r="R17" s="18" t="str">
        <f>IF(T_iii_strat2!W7=".","-",(CONCATENATE("[",ROUND(T_iii_strat2!W7,1),"; ",ROUND(T_iii_strat2!X7,1),"]")))</f>
        <v>[0.5; 14.1]</v>
      </c>
      <c r="S17" s="18" t="str">
        <f>IF(T_iii_strat2!AA7=".","-",(CONCATENATE("[",ROUND(T_iii_strat2!AA7,1),"; ",ROUND(T_iii_strat2!AB7,1),"]")))</f>
        <v>[3.5; 8.6]</v>
      </c>
      <c r="T17" s="18" t="str">
        <f>IF(T_iii_strat2!AE7=".","-",(CONCATENATE("[",ROUND(T_iii_strat2!AE7,1),"; ",ROUND(T_iii_strat2!AF7,1),"]")))</f>
        <v>[0.3; 14.5]</v>
      </c>
      <c r="X17" s="18" t="str">
        <f>IF(T_iii_strat3!C7=".","-",(CONCATENATE("[",ROUND(T_iii_strat3!C7,1),"; ",ROUND(T_iii_strat3!D7,1),"]")))</f>
        <v>[13.2; 97.6]</v>
      </c>
      <c r="Y17" s="18" t="str">
        <f>IF(T_iii_strat3!G7=".","-",(CONCATENATE("[",ROUND(T_iii_strat3!G7,1),"; ",ROUND(T_iii_strat3!H7,1),"]")))</f>
        <v>[5; 23.9]</v>
      </c>
      <c r="Z17" s="18" t="str">
        <f>IF(T_iii_strat3!K7=".","-",(CONCATENATE("[",ROUND(T_iii_strat3!K7,1),"; ",ROUND(T_iii_strat3!L7,1),"]")))</f>
        <v>[42.2; 57.3]</v>
      </c>
      <c r="AA17" s="18" t="str">
        <f>IF(T_iii_strat3!O7=".","-",(CONCATENATE("[",ROUND(T_iii_strat3!O7,1),"; ",ROUND(T_iii_strat3!P7,1),"]")))</f>
        <v>-</v>
      </c>
      <c r="AB17" s="18" t="str">
        <f>IF(T_iii_strat3!S7=".","-",(CONCATENATE("[",ROUND(T_iii_strat3!S7,1),"; ",ROUND(T_iii_strat3!T7,1),"]")))</f>
        <v>[5.1; 12.3]</v>
      </c>
      <c r="AC17" s="18" t="str">
        <f>IF(T_iii_strat3!W7=".","-",(CONCATENATE("[",ROUND(T_iii_strat3!W7,1),"; ",ROUND(T_iii_strat3!X7,1),"]")))</f>
        <v>[0.1; 5.7]</v>
      </c>
      <c r="AD17" s="18" t="str">
        <f>IF(T_iii_strat3!AA7=".","-",(CONCATENATE("[",ROUND(T_iii_strat3!AA7,1),"; ",ROUND(T_iii_strat3!AB7,1),"]")))</f>
        <v>[14.5; 29.4]</v>
      </c>
      <c r="AE17" s="18" t="str">
        <f>IF(T_iii_strat3!AE7=".","-",(CONCATENATE("[",ROUND(T_iii_strat3!AE7,1),"; ",ROUND(T_iii_strat3!AF7,1),"]")))</f>
        <v>-</v>
      </c>
    </row>
    <row r="18" spans="1:31" x14ac:dyDescent="0.25">
      <c r="A18" s="5" t="s">
        <v>48</v>
      </c>
      <c r="B18" s="4">
        <f>ROUND(T_iii_strat1!B8,1)</f>
        <v>0</v>
      </c>
      <c r="C18" s="4">
        <f>ROUND(T_iii_strat1!F8,1)</f>
        <v>0</v>
      </c>
      <c r="D18" s="4">
        <f>ROUND(T_iii_strat1!J8,1)</f>
        <v>25.2</v>
      </c>
      <c r="E18" s="4">
        <f>ROUND(T_iii_strat1!N8,1)</f>
        <v>0</v>
      </c>
      <c r="F18" s="4">
        <f>ROUND(T_iii_strat1!R8,1)</f>
        <v>1.7</v>
      </c>
      <c r="G18" s="4">
        <f>ROUND(T_iii_strat1!V8,1)</f>
        <v>5.4</v>
      </c>
      <c r="H18" s="4">
        <f>ROUND(T_iii_strat1!Z8,1)</f>
        <v>2.4</v>
      </c>
      <c r="I18" s="4">
        <f>ROUND(T_iii_strat1!AD8,1)</f>
        <v>0</v>
      </c>
      <c r="L18" s="5" t="s">
        <v>48</v>
      </c>
      <c r="M18" s="4">
        <f>ROUND(T_iii_strat2!B8,1)</f>
        <v>5.9</v>
      </c>
      <c r="N18" s="4">
        <f>ROUND(T_iii_strat2!F8,1)</f>
        <v>0.3</v>
      </c>
      <c r="O18" s="4">
        <f>ROUND(T_iii_strat2!J8,1)</f>
        <v>20.399999999999999</v>
      </c>
      <c r="P18" s="4">
        <f>ROUND(T_iii_strat2!N8,1)</f>
        <v>0</v>
      </c>
      <c r="Q18" s="4">
        <f>ROUND(T_iii_strat2!R8,1)</f>
        <v>2.9</v>
      </c>
      <c r="R18" s="4">
        <f>ROUND(T_iii_strat2!V8,1)</f>
        <v>2.4</v>
      </c>
      <c r="S18" s="4">
        <f>ROUND(T_iii_strat2!Z8,1)</f>
        <v>3.5</v>
      </c>
      <c r="T18" s="4">
        <f>ROUND(T_iii_strat2!AD8,1)</f>
        <v>0</v>
      </c>
      <c r="W18" s="5" t="s">
        <v>48</v>
      </c>
      <c r="X18" s="4">
        <f>ROUND(T_iii_strat3!B8,1)</f>
        <v>0</v>
      </c>
      <c r="Y18" s="4">
        <f>ROUND(T_iii_strat3!F8,1)</f>
        <v>1.9</v>
      </c>
      <c r="Z18" s="4">
        <f>ROUND(T_iii_strat3!J8,1)</f>
        <v>22</v>
      </c>
      <c r="AA18" s="4">
        <f>ROUND(T_iii_strat3!N8,1)</f>
        <v>0</v>
      </c>
      <c r="AB18" s="4">
        <f>ROUND(T_iii_strat3!R8,1)</f>
        <v>1.2</v>
      </c>
      <c r="AC18" s="4">
        <f>ROUND(T_iii_strat3!V8,1)</f>
        <v>0</v>
      </c>
      <c r="AD18" s="4">
        <f>ROUND(T_iii_strat3!Z8,1)</f>
        <v>7.9</v>
      </c>
      <c r="AE18" s="4">
        <f>ROUND(T_iii_strat3!AD8,1)</f>
        <v>0</v>
      </c>
    </row>
    <row r="19" spans="1:31" s="17" customFormat="1" ht="8.25" x14ac:dyDescent="0.15">
      <c r="B19" s="18" t="str">
        <f>IF(T_iii_strat1!C8=".","-",(CONCATENATE("[",ROUND(T_iii_strat1!C8,1),"; ",ROUND(T_iii_strat1!D8,1),"]")))</f>
        <v>-</v>
      </c>
      <c r="C19" s="18" t="str">
        <f>IF(T_iii_strat1!G8=".","-",(CONCATENATE("[",ROUND(T_iii_strat1!G8,1),"; ",ROUND(T_iii_strat1!H8,1),"]")))</f>
        <v>-</v>
      </c>
      <c r="D19" s="18" t="str">
        <f>IF(T_iii_strat1!K8=".","-",(CONCATENATE("[",ROUND(T_iii_strat1!K8,1),"; ",ROUND(T_iii_strat1!L8,1),"]")))</f>
        <v>[14.3; 40.5]</v>
      </c>
      <c r="E19" s="18" t="str">
        <f>IF(T_iii_strat1!O8=".","-",(CONCATENATE("[",ROUND(T_iii_strat1!O8,1),"; ",ROUND(T_iii_strat1!P8,1),"]")))</f>
        <v>-</v>
      </c>
      <c r="F19" s="18" t="str">
        <f>IF(T_iii_strat1!S8=".","-",(CONCATENATE("[",ROUND(T_iii_strat1!S8,1),"; ",ROUND(T_iii_strat1!T8,1),"]")))</f>
        <v>[0.6; 4.3]</v>
      </c>
      <c r="G19" s="18" t="str">
        <f>IF(T_iii_strat1!W8=".","-",(CONCATENATE("[",ROUND(T_iii_strat1!W8,1),"; ",ROUND(T_iii_strat1!X8,1),"]")))</f>
        <v>[0.7; 31.2]</v>
      </c>
      <c r="H19" s="18" t="str">
        <f>IF(T_iii_strat1!AA8=".","-",(CONCATENATE("[",ROUND(T_iii_strat1!AA8,1),"; ",ROUND(T_iii_strat1!AB8,1),"]")))</f>
        <v>[1; 5.7]</v>
      </c>
      <c r="I19" s="18" t="str">
        <f>IF(T_iii_strat1!AE8=".","-",(CONCATENATE("[",ROUND(T_iii_strat1!AE8,1),"; ",ROUND(T_iii_strat1!AF8,1),"]")))</f>
        <v>-</v>
      </c>
      <c r="M19" s="18" t="str">
        <f>IF(T_iii_strat2!C8=".","-",(CONCATENATE("[",ROUND(T_iii_strat2!C8,1),"; ",ROUND(T_iii_strat2!D8,1),"]")))</f>
        <v>[0.7; 34.6]</v>
      </c>
      <c r="N19" s="18" t="str">
        <f>IF(T_iii_strat2!G8=".","-",(CONCATENATE("[",ROUND(T_iii_strat2!G8,1),"; ",ROUND(T_iii_strat2!H8,1),"]")))</f>
        <v>[0; 2.2]</v>
      </c>
      <c r="O19" s="18" t="str">
        <f>IF(T_iii_strat2!K8=".","-",(CONCATENATE("[",ROUND(T_iii_strat2!K8,1),"; ",ROUND(T_iii_strat2!L8,1),"]")))</f>
        <v>[12.4; 31.8]</v>
      </c>
      <c r="P19" s="18" t="str">
        <f>IF(T_iii_strat2!O8=".","-",(CONCATENATE("[",ROUND(T_iii_strat2!O8,1),"; ",ROUND(T_iii_strat2!P8,1),"]")))</f>
        <v>-</v>
      </c>
      <c r="Q19" s="18" t="str">
        <f>IF(T_iii_strat2!S8=".","-",(CONCATENATE("[",ROUND(T_iii_strat2!S8,1),"; ",ROUND(T_iii_strat2!T8,1),"]")))</f>
        <v>[0.8; 9.3]</v>
      </c>
      <c r="R19" s="18" t="str">
        <f>IF(T_iii_strat2!W8=".","-",(CONCATENATE("[",ROUND(T_iii_strat2!W8,1),"; ",ROUND(T_iii_strat2!X8,1),"]")))</f>
        <v>[0.3; 15]</v>
      </c>
      <c r="S19" s="18" t="str">
        <f>IF(T_iii_strat2!AA8=".","-",(CONCATENATE("[",ROUND(T_iii_strat2!AA8,1),"; ",ROUND(T_iii_strat2!AB8,1),"]")))</f>
        <v>[1.3; 9.2]</v>
      </c>
      <c r="T19" s="18" t="str">
        <f>IF(T_iii_strat2!AE8=".","-",(CONCATENATE("[",ROUND(T_iii_strat2!AE8,1),"; ",ROUND(T_iii_strat2!AF8,1),"]")))</f>
        <v>-</v>
      </c>
      <c r="X19" s="18" t="str">
        <f>IF(T_iii_strat3!C8=".","-",(CONCATENATE("[",ROUND(T_iii_strat3!C8,1),"; ",ROUND(T_iii_strat3!D8,1),"]")))</f>
        <v>-</v>
      </c>
      <c r="Y19" s="18" t="str">
        <f>IF(T_iii_strat3!G8=".","-",(CONCATENATE("[",ROUND(T_iii_strat3!G8,1),"; ",ROUND(T_iii_strat3!H8,1),"]")))</f>
        <v>[0.3; 12.4]</v>
      </c>
      <c r="Z19" s="18" t="str">
        <f>IF(T_iii_strat3!K8=".","-",(CONCATENATE("[",ROUND(T_iii_strat3!K8,1),"; ",ROUND(T_iii_strat3!L8,1),"]")))</f>
        <v>[17; 28.1]</v>
      </c>
      <c r="AA19" s="18" t="str">
        <f>IF(T_iii_strat3!O8=".","-",(CONCATENATE("[",ROUND(T_iii_strat3!O8,1),"; ",ROUND(T_iii_strat3!P8,1),"]")))</f>
        <v>-</v>
      </c>
      <c r="AB19" s="18" t="str">
        <f>IF(T_iii_strat3!S8=".","-",(CONCATENATE("[",ROUND(T_iii_strat3!S8,1),"; ",ROUND(T_iii_strat3!T8,1),"]")))</f>
        <v>[0.5; 3.3]</v>
      </c>
      <c r="AC19" s="18" t="str">
        <f>IF(T_iii_strat3!W8=".","-",(CONCATENATE("[",ROUND(T_iii_strat3!W8,1),"; ",ROUND(T_iii_strat3!X8,1),"]")))</f>
        <v>-</v>
      </c>
      <c r="AD19" s="18" t="str">
        <f>IF(T_iii_strat3!AA8=".","-",(CONCATENATE("[",ROUND(T_iii_strat3!AA8,1),"; ",ROUND(T_iii_strat3!AB8,1),"]")))</f>
        <v>[5.1; 12.2]</v>
      </c>
      <c r="AE19" s="18" t="str">
        <f>IF(T_iii_strat3!AE8=".","-",(CONCATENATE("[",ROUND(T_iii_strat3!AE8,1),"; ",ROUND(T_iii_strat3!AF8,1),"]")))</f>
        <v>-</v>
      </c>
    </row>
    <row r="20" spans="1:31" x14ac:dyDescent="0.25">
      <c r="A20" s="5" t="s">
        <v>49</v>
      </c>
      <c r="B20" s="4">
        <f>ROUND(T_iii_strat1!B9,1)</f>
        <v>0</v>
      </c>
      <c r="C20" s="4">
        <f>ROUND(T_iii_strat1!F9,1)</f>
        <v>8.5</v>
      </c>
      <c r="D20" s="4">
        <f>ROUND(T_iii_strat1!J9,1)</f>
        <v>71.900000000000006</v>
      </c>
      <c r="E20" s="4">
        <f>ROUND(T_iii_strat1!N9,1)</f>
        <v>0</v>
      </c>
      <c r="F20" s="4">
        <f>ROUND(T_iii_strat1!R9,1)</f>
        <v>22.4</v>
      </c>
      <c r="G20" s="4">
        <f>ROUND(T_iii_strat1!V9,1)</f>
        <v>19</v>
      </c>
      <c r="H20" s="4">
        <f>ROUND(T_iii_strat1!Z9,1)</f>
        <v>23.6</v>
      </c>
      <c r="I20" s="4">
        <f>ROUND(T_iii_strat1!AD9,1)</f>
        <v>42.7</v>
      </c>
      <c r="L20" s="5" t="s">
        <v>49</v>
      </c>
      <c r="M20" s="4">
        <f>ROUND(T_iii_strat2!B9,1)</f>
        <v>7</v>
      </c>
      <c r="N20" s="4">
        <f>ROUND(T_iii_strat2!F9,1)</f>
        <v>11.9</v>
      </c>
      <c r="O20" s="4">
        <f>ROUND(T_iii_strat2!J9,1)</f>
        <v>73.099999999999994</v>
      </c>
      <c r="P20" s="4">
        <f>ROUND(T_iii_strat2!N9,1)</f>
        <v>0</v>
      </c>
      <c r="Q20" s="4">
        <f>ROUND(T_iii_strat2!R9,1)</f>
        <v>15.2</v>
      </c>
      <c r="R20" s="4">
        <f>ROUND(T_iii_strat2!V9,1)</f>
        <v>10.9</v>
      </c>
      <c r="S20" s="4">
        <f>ROUND(T_iii_strat2!Z9,1)</f>
        <v>16.7</v>
      </c>
      <c r="T20" s="4">
        <f>ROUND(T_iii_strat2!AD9,1)</f>
        <v>43.7</v>
      </c>
      <c r="W20" s="5" t="s">
        <v>49</v>
      </c>
      <c r="X20" s="4">
        <f>ROUND(T_iii_strat3!B9,1)</f>
        <v>0</v>
      </c>
      <c r="Y20" s="4">
        <f>ROUND(T_iii_strat3!F9,1)</f>
        <v>9.6999999999999993</v>
      </c>
      <c r="Z20" s="4">
        <f>ROUND(T_iii_strat3!J9,1)</f>
        <v>59.5</v>
      </c>
      <c r="AA20" s="4">
        <f>ROUND(T_iii_strat3!N9,1)</f>
        <v>0</v>
      </c>
      <c r="AB20" s="4">
        <f>ROUND(T_iii_strat3!R9,1)</f>
        <v>18.7</v>
      </c>
      <c r="AC20" s="4">
        <f>ROUND(T_iii_strat3!V9,1)</f>
        <v>1.2</v>
      </c>
      <c r="AD20" s="4">
        <f>ROUND(T_iii_strat3!Z9,1)</f>
        <v>28.8</v>
      </c>
      <c r="AE20" s="4">
        <f>ROUND(T_iii_strat3!AD9,1)</f>
        <v>38.1</v>
      </c>
    </row>
    <row r="21" spans="1:31" s="17" customFormat="1" ht="8.25" x14ac:dyDescent="0.15">
      <c r="B21" s="18" t="str">
        <f>IF(T_iii_strat1!C9=".","-",(CONCATENATE("[",ROUND(T_iii_strat1!C9,1),"; ",ROUND(T_iii_strat1!D9,1),"]")))</f>
        <v>-</v>
      </c>
      <c r="C21" s="18" t="str">
        <f>IF(T_iii_strat1!G9=".","-",(CONCATENATE("[",ROUND(T_iii_strat1!G9,1),"; ",ROUND(T_iii_strat1!H9,1),"]")))</f>
        <v>[2; 30]</v>
      </c>
      <c r="D21" s="18" t="str">
        <f>IF(T_iii_strat1!K9=".","-",(CONCATENATE("[",ROUND(T_iii_strat1!K9,1),"; ",ROUND(T_iii_strat1!L9,1),"]")))</f>
        <v>[56.7; 83.3]</v>
      </c>
      <c r="E21" s="18" t="str">
        <f>IF(T_iii_strat1!O9=".","-",(CONCATENATE("[",ROUND(T_iii_strat1!O9,1),"; ",ROUND(T_iii_strat1!P9,1),"]")))</f>
        <v>-</v>
      </c>
      <c r="F21" s="18" t="str">
        <f>IF(T_iii_strat1!S9=".","-",(CONCATENATE("[",ROUND(T_iii_strat1!S9,1),"; ",ROUND(T_iii_strat1!T9,1),"]")))</f>
        <v>[18.2; 27.3]</v>
      </c>
      <c r="G21" s="18" t="str">
        <f>IF(T_iii_strat1!W9=".","-",(CONCATENATE("[",ROUND(T_iii_strat1!W9,1),"; ",ROUND(T_iii_strat1!X9,1),"]")))</f>
        <v>[6.3; 45.1]</v>
      </c>
      <c r="H21" s="18" t="str">
        <f>IF(T_iii_strat1!AA9=".","-",(CONCATENATE("[",ROUND(T_iii_strat1!AA9,1),"; ",ROUND(T_iii_strat1!AB9,1),"]")))</f>
        <v>[18.5; 29.7]</v>
      </c>
      <c r="I21" s="18" t="str">
        <f>IF(T_iii_strat1!AE9=".","-",(CONCATENATE("[",ROUND(T_iii_strat1!AE9,1),"; ",ROUND(T_iii_strat1!AF9,1),"]")))</f>
        <v>[34.9; 51]</v>
      </c>
      <c r="M21" s="18" t="str">
        <f>IF(T_iii_strat2!C9=".","-",(CONCATENATE("[",ROUND(T_iii_strat2!C9,1),"; ",ROUND(T_iii_strat2!D9,1),"]")))</f>
        <v>[1.1; 33.4]</v>
      </c>
      <c r="N21" s="18" t="str">
        <f>IF(T_iii_strat2!G9=".","-",(CONCATENATE("[",ROUND(T_iii_strat2!G9,1),"; ",ROUND(T_iii_strat2!H9,1),"]")))</f>
        <v>[5.7; 23.2]</v>
      </c>
      <c r="O21" s="18" t="str">
        <f>IF(T_iii_strat2!K9=".","-",(CONCATENATE("[",ROUND(T_iii_strat2!K9,1),"; ",ROUND(T_iii_strat2!L9,1),"]")))</f>
        <v>[65.7; 79.3]</v>
      </c>
      <c r="P21" s="18" t="str">
        <f>IF(T_iii_strat2!O9=".","-",(CONCATENATE("[",ROUND(T_iii_strat2!O9,1),"; ",ROUND(T_iii_strat2!P9,1),"]")))</f>
        <v>-</v>
      </c>
      <c r="Q21" s="18" t="str">
        <f>IF(T_iii_strat2!S9=".","-",(CONCATENATE("[",ROUND(T_iii_strat2!S9,1),"; ",ROUND(T_iii_strat2!T9,1),"]")))</f>
        <v>[10.9; 20.7]</v>
      </c>
      <c r="R21" s="18" t="str">
        <f>IF(T_iii_strat2!W9=".","-",(CONCATENATE("[",ROUND(T_iii_strat2!W9,1),"; ",ROUND(T_iii_strat2!X9,1),"]")))</f>
        <v>[4.1; 25.6]</v>
      </c>
      <c r="S21" s="18" t="str">
        <f>IF(T_iii_strat2!AA9=".","-",(CONCATENATE("[",ROUND(T_iii_strat2!AA9,1),"; ",ROUND(T_iii_strat2!AB9,1),"]")))</f>
        <v>[12.4; 22.2]</v>
      </c>
      <c r="T21" s="18" t="str">
        <f>IF(T_iii_strat2!AE9=".","-",(CONCATENATE("[",ROUND(T_iii_strat2!AE9,1),"; ",ROUND(T_iii_strat2!AF9,1),"]")))</f>
        <v>[15.3; 77]</v>
      </c>
      <c r="X21" s="18" t="str">
        <f>IF(T_iii_strat3!C9=".","-",(CONCATENATE("[",ROUND(T_iii_strat3!C9,1),"; ",ROUND(T_iii_strat3!D9,1),"]")))</f>
        <v>-</v>
      </c>
      <c r="Y21" s="18" t="str">
        <f>IF(T_iii_strat3!G9=".","-",(CONCATENATE("[",ROUND(T_iii_strat3!G9,1),"; ",ROUND(T_iii_strat3!H9,1),"]")))</f>
        <v>[3.8; 22.6]</v>
      </c>
      <c r="Z21" s="18" t="str">
        <f>IF(T_iii_strat3!K9=".","-",(CONCATENATE("[",ROUND(T_iii_strat3!K9,1),"; ",ROUND(T_iii_strat3!L9,1),"]")))</f>
        <v>[48.3; 69.8]</v>
      </c>
      <c r="AA21" s="18" t="str">
        <f>IF(T_iii_strat3!O9=".","-",(CONCATENATE("[",ROUND(T_iii_strat3!O9,1),"; ",ROUND(T_iii_strat3!P9,1),"]")))</f>
        <v>-</v>
      </c>
      <c r="AB21" s="18" t="str">
        <f>IF(T_iii_strat3!S9=".","-",(CONCATENATE("[",ROUND(T_iii_strat3!S9,1),"; ",ROUND(T_iii_strat3!T9,1),"]")))</f>
        <v>[16.4; 21.4]</v>
      </c>
      <c r="AC21" s="18" t="str">
        <f>IF(T_iii_strat3!W9=".","-",(CONCATENATE("[",ROUND(T_iii_strat3!W9,1),"; ",ROUND(T_iii_strat3!X9,1),"]")))</f>
        <v>[0.2; 7.3]</v>
      </c>
      <c r="AD21" s="18" t="str">
        <f>IF(T_iii_strat3!AA9=".","-",(CONCATENATE("[",ROUND(T_iii_strat3!AA9,1),"; ",ROUND(T_iii_strat3!AB9,1),"]")))</f>
        <v>[22.5; 36.1]</v>
      </c>
      <c r="AE21" s="18" t="str">
        <f>IF(T_iii_strat3!AE9=".","-",(CONCATENATE("[",ROUND(T_iii_strat3!AE9,1),"; ",ROUND(T_iii_strat3!AF9,1),"]")))</f>
        <v>[4.7; 88.5]</v>
      </c>
    </row>
    <row r="22" spans="1:31" x14ac:dyDescent="0.25">
      <c r="A22" s="5" t="s">
        <v>50</v>
      </c>
      <c r="B22" s="4">
        <f>ROUND(T_iii_strat1!B10,1)</f>
        <v>0</v>
      </c>
      <c r="C22" s="4">
        <f>ROUND(T_iii_strat1!F10,1)</f>
        <v>0</v>
      </c>
      <c r="D22" s="4">
        <f>ROUND(T_iii_strat1!J10,1)</f>
        <v>21</v>
      </c>
      <c r="E22" s="4">
        <f>ROUND(T_iii_strat1!N10,1)</f>
        <v>0</v>
      </c>
      <c r="F22" s="4">
        <f>ROUND(T_iii_strat1!R10,1)</f>
        <v>0.7</v>
      </c>
      <c r="G22" s="4">
        <f>ROUND(T_iii_strat1!V10,1)</f>
        <v>0</v>
      </c>
      <c r="H22" s="4">
        <f>ROUND(T_iii_strat1!Z10,1)</f>
        <v>1.4</v>
      </c>
      <c r="I22" s="4">
        <f>ROUND(T_iii_strat1!AD10,1)</f>
        <v>0</v>
      </c>
      <c r="L22" s="5" t="s">
        <v>50</v>
      </c>
      <c r="M22" s="4">
        <f>ROUND(T_iii_strat2!B10,1)</f>
        <v>0</v>
      </c>
      <c r="N22" s="4">
        <f>ROUND(T_iii_strat2!F10,1)</f>
        <v>0</v>
      </c>
      <c r="O22" s="4">
        <f>ROUND(T_iii_strat2!J10,1)</f>
        <v>3.1</v>
      </c>
      <c r="P22" s="4">
        <f>ROUND(T_iii_strat2!N10,1)</f>
        <v>0</v>
      </c>
      <c r="Q22" s="4">
        <f>ROUND(T_iii_strat2!R10,1)</f>
        <v>0.1</v>
      </c>
      <c r="R22" s="4">
        <f>ROUND(T_iii_strat2!V10,1)</f>
        <v>0</v>
      </c>
      <c r="S22" s="4">
        <f>ROUND(T_iii_strat2!Z10,1)</f>
        <v>0.2</v>
      </c>
      <c r="T22" s="4">
        <f>ROUND(T_iii_strat2!AD10,1)</f>
        <v>0</v>
      </c>
      <c r="W22" s="5" t="s">
        <v>50</v>
      </c>
      <c r="X22" s="4">
        <f>ROUND(T_iii_strat3!B10,1)</f>
        <v>0</v>
      </c>
      <c r="Y22" s="4">
        <f>ROUND(T_iii_strat3!F10,1)</f>
        <v>0</v>
      </c>
      <c r="Z22" s="4">
        <f>ROUND(T_iii_strat3!J10,1)</f>
        <v>7.5</v>
      </c>
      <c r="AA22" s="4">
        <f>ROUND(T_iii_strat3!N10,1)</f>
        <v>0</v>
      </c>
      <c r="AB22" s="4">
        <f>ROUND(T_iii_strat3!R10,1)</f>
        <v>0</v>
      </c>
      <c r="AC22" s="4">
        <f>ROUND(T_iii_strat3!V10,1)</f>
        <v>0</v>
      </c>
      <c r="AD22" s="4">
        <f>ROUND(T_iii_strat3!Z10,1)</f>
        <v>2.5</v>
      </c>
      <c r="AE22" s="4">
        <f>ROUND(T_iii_strat3!AD10,1)</f>
        <v>0</v>
      </c>
    </row>
    <row r="23" spans="1:31" s="17" customFormat="1" ht="8.25" x14ac:dyDescent="0.15">
      <c r="B23" s="18" t="str">
        <f>IF(T_iii_strat1!C10=".","-",(CONCATENATE("[",ROUND(T_iii_strat1!C10,1),"; ",ROUND(T_iii_strat1!D10,1),"]")))</f>
        <v>-</v>
      </c>
      <c r="C23" s="18" t="str">
        <f>IF(T_iii_strat1!G10=".","-",(CONCATENATE("[",ROUND(T_iii_strat1!G10,1),"; ",ROUND(T_iii_strat1!H10,1),"]")))</f>
        <v>-</v>
      </c>
      <c r="D23" s="18" t="str">
        <f>IF(T_iii_strat1!K10=".","-",(CONCATENATE("[",ROUND(T_iii_strat1!K10,1),"; ",ROUND(T_iii_strat1!L10,1),"]")))</f>
        <v>[13.2; 31.7]</v>
      </c>
      <c r="E23" s="18" t="str">
        <f>IF(T_iii_strat1!O10=".","-",(CONCATENATE("[",ROUND(T_iii_strat1!O10,1),"; ",ROUND(T_iii_strat1!P10,1),"]")))</f>
        <v>-</v>
      </c>
      <c r="F23" s="18" t="str">
        <f>IF(T_iii_strat1!S10=".","-",(CONCATENATE("[",ROUND(T_iii_strat1!S10,1),"; ",ROUND(T_iii_strat1!T10,1),"]")))</f>
        <v>[0.2; 2.7]</v>
      </c>
      <c r="G23" s="18" t="str">
        <f>IF(T_iii_strat1!W10=".","-",(CONCATENATE("[",ROUND(T_iii_strat1!W10,1),"; ",ROUND(T_iii_strat1!X10,1),"]")))</f>
        <v>-</v>
      </c>
      <c r="H23" s="18" t="str">
        <f>IF(T_iii_strat1!AA10=".","-",(CONCATENATE("[",ROUND(T_iii_strat1!AA10,1),"; ",ROUND(T_iii_strat1!AB10,1),"]")))</f>
        <v>[0.5; 3.4]</v>
      </c>
      <c r="I23" s="18" t="str">
        <f>IF(T_iii_strat1!AE10=".","-",(CONCATENATE("[",ROUND(T_iii_strat1!AE10,1),"; ",ROUND(T_iii_strat1!AF10,1),"]")))</f>
        <v>-</v>
      </c>
      <c r="M23" s="18" t="str">
        <f>IF(T_iii_strat2!C10=".","-",(CONCATENATE("[",ROUND(T_iii_strat2!C10,1),"; ",ROUND(T_iii_strat2!D10,1),"]")))</f>
        <v>-</v>
      </c>
      <c r="N23" s="18" t="str">
        <f>IF(T_iii_strat2!G10=".","-",(CONCATENATE("[",ROUND(T_iii_strat2!G10,1),"; ",ROUND(T_iii_strat2!H10,1),"]")))</f>
        <v>-</v>
      </c>
      <c r="O23" s="18" t="str">
        <f>IF(T_iii_strat2!K10=".","-",(CONCATENATE("[",ROUND(T_iii_strat2!K10,1),"; ",ROUND(T_iii_strat2!L10,1),"]")))</f>
        <v>[1; 8.9]</v>
      </c>
      <c r="P23" s="18" t="str">
        <f>IF(T_iii_strat2!O10=".","-",(CONCATENATE("[",ROUND(T_iii_strat2!O10,1),"; ",ROUND(T_iii_strat2!P10,1),"]")))</f>
        <v>-</v>
      </c>
      <c r="Q23" s="18" t="str">
        <f>IF(T_iii_strat2!S10=".","-",(CONCATENATE("[",ROUND(T_iii_strat2!S10,1),"; ",ROUND(T_iii_strat2!T10,1),"]")))</f>
        <v>[0; 0.4]</v>
      </c>
      <c r="R23" s="18" t="str">
        <f>IF(T_iii_strat2!W10=".","-",(CONCATENATE("[",ROUND(T_iii_strat2!W10,1),"; ",ROUND(T_iii_strat2!X10,1),"]")))</f>
        <v>-</v>
      </c>
      <c r="S23" s="18" t="str">
        <f>IF(T_iii_strat2!AA10=".","-",(CONCATENATE("[",ROUND(T_iii_strat2!AA10,1),"; ",ROUND(T_iii_strat2!AB10,1),"]")))</f>
        <v>[0.1; 0.5]</v>
      </c>
      <c r="T23" s="18" t="str">
        <f>IF(T_iii_strat2!AE10=".","-",(CONCATENATE("[",ROUND(T_iii_strat2!AE10,1),"; ",ROUND(T_iii_strat2!AF10,1),"]")))</f>
        <v>-</v>
      </c>
      <c r="X23" s="18" t="str">
        <f>IF(T_iii_strat3!C10=".","-",(CONCATENATE("[",ROUND(T_iii_strat3!C10,1),"; ",ROUND(T_iii_strat3!D10,1),"]")))</f>
        <v>-</v>
      </c>
      <c r="Y23" s="18" t="str">
        <f>IF(T_iii_strat3!G10=".","-",(CONCATENATE("[",ROUND(T_iii_strat3!G10,1),"; ",ROUND(T_iii_strat3!H10,1),"]")))</f>
        <v>-</v>
      </c>
      <c r="Z23" s="18" t="str">
        <f>IF(T_iii_strat3!K10=".","-",(CONCATENATE("[",ROUND(T_iii_strat3!K10,1),"; ",ROUND(T_iii_strat3!L10,1),"]")))</f>
        <v>[4.8; 11.6]</v>
      </c>
      <c r="AA23" s="18" t="str">
        <f>IF(T_iii_strat3!O10=".","-",(CONCATENATE("[",ROUND(T_iii_strat3!O10,1),"; ",ROUND(T_iii_strat3!P10,1),"]")))</f>
        <v>-</v>
      </c>
      <c r="AB23" s="18" t="str">
        <f>IF(T_iii_strat3!S10=".","-",(CONCATENATE("[",ROUND(T_iii_strat3!S10,1),"; ",ROUND(T_iii_strat3!T10,1),"]")))</f>
        <v>-</v>
      </c>
      <c r="AC23" s="18" t="str">
        <f>IF(T_iii_strat3!W10=".","-",(CONCATENATE("[",ROUND(T_iii_strat3!W10,1),"; ",ROUND(T_iii_strat3!X10,1),"]")))</f>
        <v>-</v>
      </c>
      <c r="AD23" s="18" t="str">
        <f>IF(T_iii_strat3!AA10=".","-",(CONCATENATE("[",ROUND(T_iii_strat3!AA10,1),"; ",ROUND(T_iii_strat3!AB10,1),"]")))</f>
        <v>[1.5; 4.2]</v>
      </c>
      <c r="AE23" s="18" t="str">
        <f>IF(T_iii_strat3!AE10=".","-",(CONCATENATE("[",ROUND(T_iii_strat3!AE10,1),"; ",ROUND(T_iii_strat3!AF10,1),"]")))</f>
        <v>-</v>
      </c>
    </row>
    <row r="24" spans="1:31" x14ac:dyDescent="0.25">
      <c r="A24" s="5" t="s">
        <v>51</v>
      </c>
      <c r="B24" s="4">
        <f>ROUND(T_iii_strat1!B11,1)</f>
        <v>0</v>
      </c>
      <c r="C24" s="4">
        <f>ROUND(T_iii_strat1!F11,1)</f>
        <v>0</v>
      </c>
      <c r="D24" s="4">
        <f>ROUND(T_iii_strat1!J11,1)</f>
        <v>2</v>
      </c>
      <c r="E24" s="4">
        <f>ROUND(T_iii_strat1!N11,1)</f>
        <v>0</v>
      </c>
      <c r="F24" s="4">
        <f>ROUND(T_iii_strat1!R11,1)</f>
        <v>0.1</v>
      </c>
      <c r="G24" s="4">
        <f>ROUND(T_iii_strat1!V11,1)</f>
        <v>0</v>
      </c>
      <c r="H24" s="4">
        <f>ROUND(T_iii_strat1!Z11,1)</f>
        <v>0.1</v>
      </c>
      <c r="I24" s="4">
        <f>ROUND(T_iii_strat1!AD11,1)</f>
        <v>0</v>
      </c>
      <c r="L24" s="5" t="s">
        <v>51</v>
      </c>
      <c r="M24" s="4">
        <f>ROUND(T_iii_strat2!B11,1)</f>
        <v>5.9</v>
      </c>
      <c r="N24" s="4">
        <f>ROUND(T_iii_strat2!F11,1)</f>
        <v>0</v>
      </c>
      <c r="O24" s="4">
        <f>ROUND(T_iii_strat2!J11,1)</f>
        <v>0</v>
      </c>
      <c r="P24" s="4">
        <f>ROUND(T_iii_strat2!N11,1)</f>
        <v>0</v>
      </c>
      <c r="Q24" s="4">
        <f>ROUND(T_iii_strat2!R11,1)</f>
        <v>0.1</v>
      </c>
      <c r="R24" s="4">
        <f>ROUND(T_iii_strat2!V11,1)</f>
        <v>0</v>
      </c>
      <c r="S24" s="4">
        <f>ROUND(T_iii_strat2!Z11,1)</f>
        <v>0.1</v>
      </c>
      <c r="T24" s="4">
        <f>ROUND(T_iii_strat2!AD11,1)</f>
        <v>0</v>
      </c>
      <c r="W24" s="5" t="s">
        <v>51</v>
      </c>
      <c r="X24" s="4">
        <f>ROUND(T_iii_strat3!B11,1)</f>
        <v>0</v>
      </c>
      <c r="Y24" s="4">
        <f>ROUND(T_iii_strat3!F11,1)</f>
        <v>0</v>
      </c>
      <c r="Z24" s="4">
        <f>ROUND(T_iii_strat3!J11,1)</f>
        <v>0.4</v>
      </c>
      <c r="AA24" s="4">
        <f>ROUND(T_iii_strat3!N11,1)</f>
        <v>0</v>
      </c>
      <c r="AB24" s="4">
        <f>ROUND(T_iii_strat3!R11,1)</f>
        <v>0</v>
      </c>
      <c r="AC24" s="4">
        <f>ROUND(T_iii_strat3!V11,1)</f>
        <v>0</v>
      </c>
      <c r="AD24" s="4">
        <f>ROUND(T_iii_strat3!Z11,1)</f>
        <v>0.1</v>
      </c>
      <c r="AE24" s="4">
        <f>ROUND(T_iii_strat3!AD11,1)</f>
        <v>0</v>
      </c>
    </row>
    <row r="25" spans="1:31" s="17" customFormat="1" ht="8.25" x14ac:dyDescent="0.15">
      <c r="B25" s="18" t="str">
        <f>IF(T_iii_strat1!C11=".","-",(CONCATENATE("[",ROUND(T_iii_strat1!C11,1),"; ",ROUND(T_iii_strat1!D11,1),"]")))</f>
        <v>-</v>
      </c>
      <c r="C25" s="18" t="str">
        <f>IF(T_iii_strat1!G11=".","-",(CONCATENATE("[",ROUND(T_iii_strat1!G11,1),"; ",ROUND(T_iii_strat1!H11,1),"]")))</f>
        <v>-</v>
      </c>
      <c r="D25" s="18" t="str">
        <f>IF(T_iii_strat1!K11=".","-",(CONCATENATE("[",ROUND(T_iii_strat1!K11,1),"; ",ROUND(T_iii_strat1!L11,1),"]")))</f>
        <v>[0.7; 5.4]</v>
      </c>
      <c r="E25" s="18" t="str">
        <f>IF(T_iii_strat1!O11=".","-",(CONCATENATE("[",ROUND(T_iii_strat1!O11,1),"; ",ROUND(T_iii_strat1!P11,1),"]")))</f>
        <v>-</v>
      </c>
      <c r="F25" s="18" t="str">
        <f>IF(T_iii_strat1!S11=".","-",(CONCATENATE("[",ROUND(T_iii_strat1!S11,1),"; ",ROUND(T_iii_strat1!T11,1),"]")))</f>
        <v>[0; 0.4]</v>
      </c>
      <c r="G25" s="18" t="str">
        <f>IF(T_iii_strat1!W11=".","-",(CONCATENATE("[",ROUND(T_iii_strat1!W11,1),"; ",ROUND(T_iii_strat1!X11,1),"]")))</f>
        <v>-</v>
      </c>
      <c r="H25" s="18" t="str">
        <f>IF(T_iii_strat1!AA11=".","-",(CONCATENATE("[",ROUND(T_iii_strat1!AA11,1),"; ",ROUND(T_iii_strat1!AB11,1),"]")))</f>
        <v>[0; 0.8]</v>
      </c>
      <c r="I25" s="18" t="str">
        <f>IF(T_iii_strat1!AE11=".","-",(CONCATENATE("[",ROUND(T_iii_strat1!AE11,1),"; ",ROUND(T_iii_strat1!AF11,1),"]")))</f>
        <v>-</v>
      </c>
      <c r="M25" s="18" t="str">
        <f>IF(T_iii_strat2!C11=".","-",(CONCATENATE("[",ROUND(T_iii_strat2!C11,1),"; ",ROUND(T_iii_strat2!D11,1),"]")))</f>
        <v>[0.7; 34.6]</v>
      </c>
      <c r="N25" s="18" t="str">
        <f>IF(T_iii_strat2!G11=".","-",(CONCATENATE("[",ROUND(T_iii_strat2!G11,1),"; ",ROUND(T_iii_strat2!H11,1),"]")))</f>
        <v>-</v>
      </c>
      <c r="O25" s="18" t="str">
        <f>IF(T_iii_strat2!K11=".","-",(CONCATENATE("[",ROUND(T_iii_strat2!K11,1),"; ",ROUND(T_iii_strat2!L11,1),"]")))</f>
        <v>-</v>
      </c>
      <c r="P25" s="18" t="str">
        <f>IF(T_iii_strat2!O11=".","-",(CONCATENATE("[",ROUND(T_iii_strat2!O11,1),"; ",ROUND(T_iii_strat2!P11,1),"]")))</f>
        <v>-</v>
      </c>
      <c r="Q25" s="18" t="str">
        <f>IF(T_iii_strat2!S11=".","-",(CONCATENATE("[",ROUND(T_iii_strat2!S11,1),"; ",ROUND(T_iii_strat2!T11,1),"]")))</f>
        <v>[0; 0.5]</v>
      </c>
      <c r="R25" s="18" t="str">
        <f>IF(T_iii_strat2!W11=".","-",(CONCATENATE("[",ROUND(T_iii_strat2!W11,1),"; ",ROUND(T_iii_strat2!X11,1),"]")))</f>
        <v>-</v>
      </c>
      <c r="S25" s="18" t="str">
        <f>IF(T_iii_strat2!AA11=".","-",(CONCATENATE("[",ROUND(T_iii_strat2!AA11,1),"; ",ROUND(T_iii_strat2!AB11,1),"]")))</f>
        <v>[0; 0.4]</v>
      </c>
      <c r="T25" s="18" t="str">
        <f>IF(T_iii_strat2!AE11=".","-",(CONCATENATE("[",ROUND(T_iii_strat2!AE11,1),"; ",ROUND(T_iii_strat2!AF11,1),"]")))</f>
        <v>-</v>
      </c>
      <c r="X25" s="18" t="str">
        <f>IF(T_iii_strat3!C11=".","-",(CONCATENATE("[",ROUND(T_iii_strat3!C11,1),"; ",ROUND(T_iii_strat3!D11,1),"]")))</f>
        <v>-</v>
      </c>
      <c r="Y25" s="18" t="str">
        <f>IF(T_iii_strat3!G11=".","-",(CONCATENATE("[",ROUND(T_iii_strat3!G11,1),"; ",ROUND(T_iii_strat3!H11,1),"]")))</f>
        <v>-</v>
      </c>
      <c r="Z25" s="18" t="str">
        <f>IF(T_iii_strat3!K11=".","-",(CONCATENATE("[",ROUND(T_iii_strat3!K11,1),"; ",ROUND(T_iii_strat3!L11,1),"]")))</f>
        <v>[0.1; 1.6]</v>
      </c>
      <c r="AA25" s="18" t="str">
        <f>IF(T_iii_strat3!O11=".","-",(CONCATENATE("[",ROUND(T_iii_strat3!O11,1),"; ",ROUND(T_iii_strat3!P11,1),"]")))</f>
        <v>-</v>
      </c>
      <c r="AB25" s="18" t="str">
        <f>IF(T_iii_strat3!S11=".","-",(CONCATENATE("[",ROUND(T_iii_strat3!S11,1),"; ",ROUND(T_iii_strat3!T11,1),"]")))</f>
        <v>-</v>
      </c>
      <c r="AC25" s="18" t="str">
        <f>IF(T_iii_strat3!W11=".","-",(CONCATENATE("[",ROUND(T_iii_strat3!W11,1),"; ",ROUND(T_iii_strat3!X11,1),"]")))</f>
        <v>-</v>
      </c>
      <c r="AD25" s="18" t="str">
        <f>IF(T_iii_strat3!AA11=".","-",(CONCATENATE("[",ROUND(T_iii_strat3!AA11,1),"; ",ROUND(T_iii_strat3!AB11,1),"]")))</f>
        <v>[0; 0.5]</v>
      </c>
      <c r="AE25" s="18" t="str">
        <f>IF(T_iii_strat3!AE11=".","-",(CONCATENATE("[",ROUND(T_iii_strat3!AE11,1),"; ",ROUND(T_iii_strat3!AF11,1),"]")))</f>
        <v>-</v>
      </c>
    </row>
    <row r="26" spans="1:31" x14ac:dyDescent="0.25">
      <c r="A26" s="3" t="s">
        <v>52</v>
      </c>
      <c r="B26" s="4">
        <f>ROUND(T_iii_strat1!B12,1)</f>
        <v>100</v>
      </c>
      <c r="C26" s="4">
        <f>ROUND(T_iii_strat1!F12,1)</f>
        <v>78.599999999999994</v>
      </c>
      <c r="D26" s="4">
        <f>ROUND(T_iii_strat1!J12,1)</f>
        <v>98.8</v>
      </c>
      <c r="E26" s="4">
        <f>ROUND(T_iii_strat1!N12,1)</f>
        <v>100</v>
      </c>
      <c r="F26" s="4">
        <f>ROUND(T_iii_strat1!R12,1)</f>
        <v>93.5</v>
      </c>
      <c r="G26" s="4">
        <f>ROUND(T_iii_strat1!V12,1)</f>
        <v>100</v>
      </c>
      <c r="H26" s="4">
        <f>ROUND(T_iii_strat1!Z12,1)</f>
        <v>93.6</v>
      </c>
      <c r="I26" s="4">
        <f>ROUND(T_iii_strat1!AD12,1)</f>
        <v>97.5</v>
      </c>
      <c r="L26" s="3" t="s">
        <v>52</v>
      </c>
      <c r="M26" s="4">
        <f>ROUND(T_iii_strat2!B12,1)</f>
        <v>71.900000000000006</v>
      </c>
      <c r="N26" s="4">
        <f>ROUND(T_iii_strat2!F12,1)</f>
        <v>78.900000000000006</v>
      </c>
      <c r="O26" s="4">
        <f>ROUND(T_iii_strat2!J12,1)</f>
        <v>98.3</v>
      </c>
      <c r="P26" s="4">
        <f>ROUND(T_iii_strat2!N12,1)</f>
        <v>0.4</v>
      </c>
      <c r="Q26" s="4">
        <f>ROUND(T_iii_strat2!R12,1)</f>
        <v>77.900000000000006</v>
      </c>
      <c r="R26" s="4">
        <f>ROUND(T_iii_strat2!V12,1)</f>
        <v>36.700000000000003</v>
      </c>
      <c r="S26" s="4">
        <f>ROUND(T_iii_strat2!Z12,1)</f>
        <v>71.8</v>
      </c>
      <c r="T26" s="4">
        <f>ROUND(T_iii_strat2!AD12,1)</f>
        <v>99.2</v>
      </c>
      <c r="W26" s="3" t="s">
        <v>52</v>
      </c>
      <c r="X26" s="4">
        <f>ROUND(T_iii_strat3!B12,1)</f>
        <v>85.7</v>
      </c>
      <c r="Y26" s="4">
        <f>ROUND(T_iii_strat3!F12,1)</f>
        <v>59.9</v>
      </c>
      <c r="Z26" s="4">
        <f>ROUND(T_iii_strat3!J12,1)</f>
        <v>90.5</v>
      </c>
      <c r="AA26" s="4">
        <f>ROUND(T_iii_strat3!N12,1)</f>
        <v>0</v>
      </c>
      <c r="AB26" s="4">
        <f>ROUND(T_iii_strat3!R12,1)</f>
        <v>91.5</v>
      </c>
      <c r="AC26" s="4">
        <f>ROUND(T_iii_strat3!V12,1)</f>
        <v>72.3</v>
      </c>
      <c r="AD26" s="4">
        <f>ROUND(T_iii_strat3!Z12,1)</f>
        <v>82.5</v>
      </c>
      <c r="AE26" s="4">
        <f>ROUND(T_iii_strat3!AD12,1)</f>
        <v>84.7</v>
      </c>
    </row>
    <row r="27" spans="1:31" s="17" customFormat="1" ht="8.25" x14ac:dyDescent="0.15">
      <c r="B27" s="18" t="str">
        <f>IF(T_iii_strat1!C12=".","-",(CONCATENATE("[",ROUND(T_iii_strat1!C12,1),"; ",ROUND(T_iii_strat1!D12,1),"]")))</f>
        <v>[100; 100]</v>
      </c>
      <c r="C27" s="18" t="str">
        <f>IF(T_iii_strat1!G12=".","-",(CONCATENATE("[",ROUND(T_iii_strat1!G12,1),"; ",ROUND(T_iii_strat1!H12,1),"]")))</f>
        <v>[43.3; 94.6]</v>
      </c>
      <c r="D27" s="18" t="str">
        <f>IF(T_iii_strat1!K12=".","-",(CONCATENATE("[",ROUND(T_iii_strat1!K12,1),"; ",ROUND(T_iii_strat1!L12,1),"]")))</f>
        <v>[91; 99.8]</v>
      </c>
      <c r="E27" s="18" t="str">
        <f>IF(T_iii_strat1!O12=".","-",(CONCATENATE("[",ROUND(T_iii_strat1!O12,1),"; ",ROUND(T_iii_strat1!P12,1),"]")))</f>
        <v>[100; 100]</v>
      </c>
      <c r="F27" s="18" t="str">
        <f>IF(T_iii_strat1!S12=".","-",(CONCATENATE("[",ROUND(T_iii_strat1!S12,1),"; ",ROUND(T_iii_strat1!T12,1),"]")))</f>
        <v>[90.5; 95.5]</v>
      </c>
      <c r="G27" s="18" t="str">
        <f>IF(T_iii_strat1!W12=".","-",(CONCATENATE("[",ROUND(T_iii_strat1!W12,1),"; ",ROUND(T_iii_strat1!X12,1),"]")))</f>
        <v>[100; 100]</v>
      </c>
      <c r="H27" s="18" t="str">
        <f>IF(T_iii_strat1!AA12=".","-",(CONCATENATE("[",ROUND(T_iii_strat1!AA12,1),"; ",ROUND(T_iii_strat1!AB12,1),"]")))</f>
        <v>[90.8; 95.6]</v>
      </c>
      <c r="I27" s="18" t="str">
        <f>IF(T_iii_strat1!AE12=".","-",(CONCATENATE("[",ROUND(T_iii_strat1!AE12,1),"; ",ROUND(T_iii_strat1!AF12,1),"]")))</f>
        <v>[81.2; 99.7]</v>
      </c>
      <c r="M27" s="18" t="str">
        <f>IF(T_iii_strat2!C12=".","-",(CONCATENATE("[",ROUND(T_iii_strat2!C12,1),"; ",ROUND(T_iii_strat2!D12,1),"]")))</f>
        <v>[23.5; 95.5]</v>
      </c>
      <c r="N27" s="18" t="str">
        <f>IF(T_iii_strat2!G12=".","-",(CONCATENATE("[",ROUND(T_iii_strat2!G12,1),"; ",ROUND(T_iii_strat2!H12,1),"]")))</f>
        <v>[67.5; 87.1]</v>
      </c>
      <c r="O27" s="18" t="str">
        <f>IF(T_iii_strat2!K12=".","-",(CONCATENATE("[",ROUND(T_iii_strat2!K12,1),"; ",ROUND(T_iii_strat2!L12,1),"]")))</f>
        <v>[92.8; 99.6]</v>
      </c>
      <c r="P27" s="18" t="str">
        <f>IF(T_iii_strat2!O12=".","-",(CONCATENATE("[",ROUND(T_iii_strat2!O12,1),"; ",ROUND(T_iii_strat2!P12,1),"]")))</f>
        <v>[0; 4]</v>
      </c>
      <c r="Q27" s="18" t="str">
        <f>IF(T_iii_strat2!S12=".","-",(CONCATENATE("[",ROUND(T_iii_strat2!S12,1),"; ",ROUND(T_iii_strat2!T12,1),"]")))</f>
        <v>[65.6; 86.8]</v>
      </c>
      <c r="R27" s="18" t="str">
        <f>IF(T_iii_strat2!W12=".","-",(CONCATENATE("[",ROUND(T_iii_strat2!W12,1),"; ",ROUND(T_iii_strat2!X12,1),"]")))</f>
        <v>[19.1; 58.8]</v>
      </c>
      <c r="S27" s="18" t="str">
        <f>IF(T_iii_strat2!AA12=".","-",(CONCATENATE("[",ROUND(T_iii_strat2!AA12,1),"; ",ROUND(T_iii_strat2!AB12,1),"]")))</f>
        <v>[63.2; 79.1]</v>
      </c>
      <c r="T27" s="18" t="str">
        <f>IF(T_iii_strat2!AE12=".","-",(CONCATENATE("[",ROUND(T_iii_strat2!AE12,1),"; ",ROUND(T_iii_strat2!AF12,1),"]")))</f>
        <v>[93.8; 99.9]</v>
      </c>
      <c r="X27" s="18" t="str">
        <f>IF(T_iii_strat3!C12=".","-",(CONCATENATE("[",ROUND(T_iii_strat3!C12,1),"; ",ROUND(T_iii_strat3!D12,1),"]")))</f>
        <v>[36.8; 98.4]</v>
      </c>
      <c r="Y27" s="18" t="str">
        <f>IF(T_iii_strat3!G12=".","-",(CONCATENATE("[",ROUND(T_iii_strat3!G12,1),"; ",ROUND(T_iii_strat3!H12,1),"]")))</f>
        <v>[38.6; 78]</v>
      </c>
      <c r="Z27" s="18" t="str">
        <f>IF(T_iii_strat3!K12=".","-",(CONCATENATE("[",ROUND(T_iii_strat3!K12,1),"; ",ROUND(T_iii_strat3!L12,1),"]")))</f>
        <v>[84.4; 94.4]</v>
      </c>
      <c r="AA27" s="18" t="str">
        <f>IF(T_iii_strat3!O12=".","-",(CONCATENATE("[",ROUND(T_iii_strat3!O12,1),"; ",ROUND(T_iii_strat3!P12,1),"]")))</f>
        <v>-</v>
      </c>
      <c r="AB27" s="18" t="str">
        <f>IF(T_iii_strat3!S12=".","-",(CONCATENATE("[",ROUND(T_iii_strat3!S12,1),"; ",ROUND(T_iii_strat3!T12,1),"]")))</f>
        <v>[84.6; 95.4]</v>
      </c>
      <c r="AC27" s="18" t="str">
        <f>IF(T_iii_strat3!W12=".","-",(CONCATENATE("[",ROUND(T_iii_strat3!W12,1),"; ",ROUND(T_iii_strat3!X12,1),"]")))</f>
        <v>[65.9; 78]</v>
      </c>
      <c r="AD27" s="18" t="str">
        <f>IF(T_iii_strat3!AA12=".","-",(CONCATENATE("[",ROUND(T_iii_strat3!AA12,1),"; ",ROUND(T_iii_strat3!AB12,1),"]")))</f>
        <v>[79.2; 85.3]</v>
      </c>
      <c r="AE27" s="18" t="str">
        <f>IF(T_iii_strat3!AE12=".","-",(CONCATENATE("[",ROUND(T_iii_strat3!AE12,1),"; ",ROUND(T_iii_strat3!AF12,1),"]")))</f>
        <v>[32.8; 98.4]</v>
      </c>
    </row>
    <row r="28" spans="1:31" x14ac:dyDescent="0.25">
      <c r="A28" s="3" t="s">
        <v>53</v>
      </c>
      <c r="B28" s="4">
        <f>ROUND(T_iii_strat1!B13,1)</f>
        <v>0</v>
      </c>
      <c r="C28" s="4">
        <f>ROUND(T_iii_strat1!F13,1)</f>
        <v>0</v>
      </c>
      <c r="D28" s="4">
        <f>ROUND(T_iii_strat1!J13,1)</f>
        <v>21</v>
      </c>
      <c r="E28" s="4">
        <f>ROUND(T_iii_strat1!N13,1)</f>
        <v>0</v>
      </c>
      <c r="F28" s="4">
        <f>ROUND(T_iii_strat1!R13,1)</f>
        <v>6.7</v>
      </c>
      <c r="G28" s="4">
        <f>ROUND(T_iii_strat1!V13,1)</f>
        <v>0</v>
      </c>
      <c r="H28" s="4">
        <f>ROUND(T_iii_strat1!Z13,1)</f>
        <v>7</v>
      </c>
      <c r="I28" s="4">
        <f>ROUND(T_iii_strat1!AD13,1)</f>
        <v>0</v>
      </c>
      <c r="L28" s="3" t="s">
        <v>53</v>
      </c>
      <c r="M28" s="4">
        <f>ROUND(T_iii_strat2!B13,1)</f>
        <v>44.4</v>
      </c>
      <c r="N28" s="4">
        <f>ROUND(T_iii_strat2!F13,1)</f>
        <v>17.2</v>
      </c>
      <c r="O28" s="4">
        <f>ROUND(T_iii_strat2!J13,1)</f>
        <v>40.200000000000003</v>
      </c>
      <c r="P28" s="4">
        <f>ROUND(T_iii_strat2!N13,1)</f>
        <v>0</v>
      </c>
      <c r="Q28" s="4">
        <f>ROUND(T_iii_strat2!R13,1)</f>
        <v>20.100000000000001</v>
      </c>
      <c r="R28" s="4">
        <f>ROUND(T_iii_strat2!V13,1)</f>
        <v>3.9</v>
      </c>
      <c r="S28" s="4">
        <f>ROUND(T_iii_strat2!Z13,1)</f>
        <v>18.899999999999999</v>
      </c>
      <c r="T28" s="4">
        <f>ROUND(T_iii_strat2!AD13,1)</f>
        <v>8.1</v>
      </c>
      <c r="W28" s="3" t="s">
        <v>53</v>
      </c>
      <c r="X28" s="4">
        <f>ROUND(T_iii_strat3!B13,1)</f>
        <v>0</v>
      </c>
      <c r="Y28" s="4">
        <f>ROUND(T_iii_strat3!F13,1)</f>
        <v>6.3</v>
      </c>
      <c r="Z28" s="4">
        <f>ROUND(T_iii_strat3!J13,1)</f>
        <v>28.2</v>
      </c>
      <c r="AA28" s="4">
        <f>ROUND(T_iii_strat3!N13,1)</f>
        <v>0</v>
      </c>
      <c r="AB28" s="4">
        <f>ROUND(T_iii_strat3!R13,1)</f>
        <v>5.4</v>
      </c>
      <c r="AC28" s="4">
        <f>ROUND(T_iii_strat3!V13,1)</f>
        <v>9.6</v>
      </c>
      <c r="AD28" s="4">
        <f>ROUND(T_iii_strat3!Z13,1)</f>
        <v>13.1</v>
      </c>
      <c r="AE28" s="4">
        <f>ROUND(T_iii_strat3!AD13,1)</f>
        <v>84.7</v>
      </c>
    </row>
    <row r="29" spans="1:31" s="17" customFormat="1" ht="8.25" x14ac:dyDescent="0.15">
      <c r="B29" s="18" t="str">
        <f>IF(T_iii_strat1!C13=".","-",(CONCATENATE("[",ROUND(T_iii_strat1!C13,1),"; ",ROUND(T_iii_strat1!D13,1),"]")))</f>
        <v>-</v>
      </c>
      <c r="C29" s="18" t="str">
        <f>IF(T_iii_strat1!G13=".","-",(CONCATENATE("[",ROUND(T_iii_strat1!G13,1),"; ",ROUND(T_iii_strat1!H13,1),"]")))</f>
        <v>-</v>
      </c>
      <c r="D29" s="18" t="str">
        <f>IF(T_iii_strat1!K13=".","-",(CONCATENATE("[",ROUND(T_iii_strat1!K13,1),"; ",ROUND(T_iii_strat1!L13,1),"]")))</f>
        <v>[13.2; 31.7]</v>
      </c>
      <c r="E29" s="18" t="str">
        <f>IF(T_iii_strat1!O13=".","-",(CONCATENATE("[",ROUND(T_iii_strat1!O13,1),"; ",ROUND(T_iii_strat1!P13,1),"]")))</f>
        <v>-</v>
      </c>
      <c r="F29" s="18" t="str">
        <f>IF(T_iii_strat1!S13=".","-",(CONCATENATE("[",ROUND(T_iii_strat1!S13,1),"; ",ROUND(T_iii_strat1!T13,1),"]")))</f>
        <v>[4.5; 10]</v>
      </c>
      <c r="G29" s="18" t="str">
        <f>IF(T_iii_strat1!W13=".","-",(CONCATENATE("[",ROUND(T_iii_strat1!W13,1),"; ",ROUND(T_iii_strat1!X13,1),"]")))</f>
        <v>-</v>
      </c>
      <c r="H29" s="18" t="str">
        <f>IF(T_iii_strat1!AA13=".","-",(CONCATENATE("[",ROUND(T_iii_strat1!AA13,1),"; ",ROUND(T_iii_strat1!AB13,1),"]")))</f>
        <v>[4.9; 9.9]</v>
      </c>
      <c r="I29" s="18" t="str">
        <f>IF(T_iii_strat1!AE13=".","-",(CONCATENATE("[",ROUND(T_iii_strat1!AE13,1),"; ",ROUND(T_iii_strat1!AF13,1),"]")))</f>
        <v>-</v>
      </c>
      <c r="M29" s="18" t="str">
        <f>IF(T_iii_strat2!C13=".","-",(CONCATENATE("[",ROUND(T_iii_strat2!C13,1),"; ",ROUND(T_iii_strat2!D13,1),"]")))</f>
        <v>[15.1; 78.2]</v>
      </c>
      <c r="N29" s="18" t="str">
        <f>IF(T_iii_strat2!G13=".","-",(CONCATENATE("[",ROUND(T_iii_strat2!G13,1),"; ",ROUND(T_iii_strat2!H13,1),"]")))</f>
        <v>[9; 30.4]</v>
      </c>
      <c r="O29" s="18" t="str">
        <f>IF(T_iii_strat2!K13=".","-",(CONCATENATE("[",ROUND(T_iii_strat2!K13,1),"; ",ROUND(T_iii_strat2!L13,1),"]")))</f>
        <v>[29.5; 51.8]</v>
      </c>
      <c r="P29" s="18" t="str">
        <f>IF(T_iii_strat2!O13=".","-",(CONCATENATE("[",ROUND(T_iii_strat2!O13,1),"; ",ROUND(T_iii_strat2!P13,1),"]")))</f>
        <v>-</v>
      </c>
      <c r="Q29" s="18" t="str">
        <f>IF(T_iii_strat2!S13=".","-",(CONCATENATE("[",ROUND(T_iii_strat2!S13,1),"; ",ROUND(T_iii_strat2!T13,1),"]")))</f>
        <v>[17.5; 23.1]</v>
      </c>
      <c r="R29" s="18" t="str">
        <f>IF(T_iii_strat2!W13=".","-",(CONCATENATE("[",ROUND(T_iii_strat2!W13,1),"; ",ROUND(T_iii_strat2!X13,1),"]")))</f>
        <v>[1.2; 12.4]</v>
      </c>
      <c r="S29" s="18" t="str">
        <f>IF(T_iii_strat2!AA13=".","-",(CONCATENATE("[",ROUND(T_iii_strat2!AA13,1),"; ",ROUND(T_iii_strat2!AB13,1),"]")))</f>
        <v>[16.8; 21.1]</v>
      </c>
      <c r="T29" s="18" t="str">
        <f>IF(T_iii_strat2!AE13=".","-",(CONCATENATE("[",ROUND(T_iii_strat2!AE13,1),"; ",ROUND(T_iii_strat2!AF13,1),"]")))</f>
        <v>[1.8; 29.6]</v>
      </c>
      <c r="X29" s="18" t="str">
        <f>IF(T_iii_strat3!C13=".","-",(CONCATENATE("[",ROUND(T_iii_strat3!C13,1),"; ",ROUND(T_iii_strat3!D13,1),"]")))</f>
        <v>-</v>
      </c>
      <c r="Y29" s="18" t="str">
        <f>IF(T_iii_strat3!G13=".","-",(CONCATENATE("[",ROUND(T_iii_strat3!G13,1),"; ",ROUND(T_iii_strat3!H13,1),"]")))</f>
        <v>[1.6; 21.3]</v>
      </c>
      <c r="Z29" s="18" t="str">
        <f>IF(T_iii_strat3!K13=".","-",(CONCATENATE("[",ROUND(T_iii_strat3!K13,1),"; ",ROUND(T_iii_strat3!L13,1),"]")))</f>
        <v>[17.4; 42.2]</v>
      </c>
      <c r="AA29" s="18" t="str">
        <f>IF(T_iii_strat3!O13=".","-",(CONCATENATE("[",ROUND(T_iii_strat3!O13,1),"; ",ROUND(T_iii_strat3!P13,1),"]")))</f>
        <v>-</v>
      </c>
      <c r="AB29" s="18" t="str">
        <f>IF(T_iii_strat3!S13=".","-",(CONCATENATE("[",ROUND(T_iii_strat3!S13,1),"; ",ROUND(T_iii_strat3!T13,1),"]")))</f>
        <v>[3.2; 8.9]</v>
      </c>
      <c r="AC29" s="18" t="str">
        <f>IF(T_iii_strat3!W13=".","-",(CONCATENATE("[",ROUND(T_iii_strat3!W13,1),"; ",ROUND(T_iii_strat3!X13,1),"]")))</f>
        <v>[6.5; 14.1]</v>
      </c>
      <c r="AD29" s="18" t="str">
        <f>IF(T_iii_strat3!AA13=".","-",(CONCATENATE("[",ROUND(T_iii_strat3!AA13,1),"; ",ROUND(T_iii_strat3!AB13,1),"]")))</f>
        <v>[8.6; 19.4]</v>
      </c>
      <c r="AE29" s="18" t="str">
        <f>IF(T_iii_strat3!AE13=".","-",(CONCATENATE("[",ROUND(T_iii_strat3!AE13,1),"; ",ROUND(T_iii_strat3!AF13,1),"]")))</f>
        <v>[32.8; 98.4]</v>
      </c>
    </row>
    <row r="30" spans="1:31" x14ac:dyDescent="0.25">
      <c r="A30" s="184" t="s">
        <v>54</v>
      </c>
      <c r="B30" s="4">
        <f>ROUND(T_iii_strat1!B14,1)</f>
        <v>0</v>
      </c>
      <c r="C30" s="4">
        <f>ROUND(T_iii_strat1!F14,1)</f>
        <v>0</v>
      </c>
      <c r="D30" s="4">
        <f>ROUND(T_iii_strat1!J14,1)</f>
        <v>0</v>
      </c>
      <c r="E30" s="4">
        <f>ROUND(T_iii_strat1!N14,1)</f>
        <v>0</v>
      </c>
      <c r="F30" s="4">
        <f>ROUND(T_iii_strat1!R14,1)</f>
        <v>0</v>
      </c>
      <c r="G30" s="4">
        <f>ROUND(T_iii_strat1!V14,1)</f>
        <v>0</v>
      </c>
      <c r="H30" s="4">
        <f>ROUND(T_iii_strat1!Z14,1)</f>
        <v>0</v>
      </c>
      <c r="I30" s="4">
        <f>ROUND(T_iii_strat1!AD14,1)</f>
        <v>0</v>
      </c>
      <c r="L30" s="184" t="s">
        <v>54</v>
      </c>
      <c r="M30" s="4">
        <f>ROUND(T_iii_strat2!B14,1)</f>
        <v>12.2</v>
      </c>
      <c r="N30" s="4">
        <f>ROUND(T_iii_strat2!F14,1)</f>
        <v>4.5</v>
      </c>
      <c r="O30" s="4">
        <f>ROUND(T_iii_strat2!J14,1)</f>
        <v>6.2</v>
      </c>
      <c r="P30" s="4">
        <f>ROUND(T_iii_strat2!N14,1)</f>
        <v>0</v>
      </c>
      <c r="Q30" s="4">
        <f>ROUND(T_iii_strat2!R14,1)</f>
        <v>7.6</v>
      </c>
      <c r="R30" s="4">
        <f>ROUND(T_iii_strat2!V14,1)</f>
        <v>3.5</v>
      </c>
      <c r="S30" s="4">
        <f>ROUND(T_iii_strat2!Z14,1)</f>
        <v>6.8</v>
      </c>
      <c r="T30" s="4">
        <f>ROUND(T_iii_strat2!AD14,1)</f>
        <v>7.3</v>
      </c>
      <c r="W30" s="184" t="s">
        <v>54</v>
      </c>
      <c r="X30" s="4">
        <f>ROUND(T_iii_strat3!B14,1)</f>
        <v>0</v>
      </c>
      <c r="Y30" s="4">
        <f>ROUND(T_iii_strat3!F14,1)</f>
        <v>0</v>
      </c>
      <c r="Z30" s="4">
        <f>ROUND(T_iii_strat3!J14,1)</f>
        <v>3.6</v>
      </c>
      <c r="AA30" s="4">
        <f>ROUND(T_iii_strat3!N14,1)</f>
        <v>0</v>
      </c>
      <c r="AB30" s="4">
        <f>ROUND(T_iii_strat3!R14,1)</f>
        <v>0.7</v>
      </c>
      <c r="AC30" s="4">
        <f>ROUND(T_iii_strat3!V14,1)</f>
        <v>0.6</v>
      </c>
      <c r="AD30" s="4">
        <f>ROUND(T_iii_strat3!Z14,1)</f>
        <v>1.6</v>
      </c>
      <c r="AE30" s="4">
        <f>ROUND(T_iii_strat3!AD14,1)</f>
        <v>0</v>
      </c>
    </row>
    <row r="31" spans="1:31" s="17" customFormat="1" ht="8.25" x14ac:dyDescent="0.15">
      <c r="A31" s="185"/>
      <c r="B31" s="18" t="str">
        <f>IF(T_iii_strat1!C14=".","-",(CONCATENATE("[",ROUND(T_iii_strat1!C14,1),"; ",ROUND(T_iii_strat1!D14,1),"]")))</f>
        <v>-</v>
      </c>
      <c r="C31" s="18" t="str">
        <f>IF(T_iii_strat1!G14=".","-",(CONCATENATE("[",ROUND(T_iii_strat1!G14,1),"; ",ROUND(T_iii_strat1!H14,1),"]")))</f>
        <v>-</v>
      </c>
      <c r="D31" s="18" t="str">
        <f>IF(T_iii_strat1!K14=".","-",(CONCATENATE("[",ROUND(T_iii_strat1!K14,1),"; ",ROUND(T_iii_strat1!L14,1),"]")))</f>
        <v>-</v>
      </c>
      <c r="E31" s="18" t="str">
        <f>IF(T_iii_strat1!O14=".","-",(CONCATENATE("[",ROUND(T_iii_strat1!O14,1),"; ",ROUND(T_iii_strat1!P14,1),"]")))</f>
        <v>-</v>
      </c>
      <c r="F31" s="18" t="str">
        <f>IF(T_iii_strat1!S14=".","-",(CONCATENATE("[",ROUND(T_iii_strat1!S14,1),"; ",ROUND(T_iii_strat1!T14,1),"]")))</f>
        <v>[0; 0.2]</v>
      </c>
      <c r="G31" s="18" t="str">
        <f>IF(T_iii_strat1!W14=".","-",(CONCATENATE("[",ROUND(T_iii_strat1!W14,1),"; ",ROUND(T_iii_strat1!X14,1),"]")))</f>
        <v>-</v>
      </c>
      <c r="H31" s="18" t="str">
        <f>IF(T_iii_strat1!AA14=".","-",(CONCATENATE("[",ROUND(T_iii_strat1!AA14,1),"; ",ROUND(T_iii_strat1!AB14,1),"]")))</f>
        <v>[0; 0.2]</v>
      </c>
      <c r="I31" s="18" t="str">
        <f>IF(T_iii_strat1!AE14=".","-",(CONCATENATE("[",ROUND(T_iii_strat1!AE14,1),"; ",ROUND(T_iii_strat1!AF14,1),"]")))</f>
        <v>-</v>
      </c>
      <c r="L31" s="185"/>
      <c r="M31" s="18" t="str">
        <f>IF(T_iii_strat2!C14=".","-",(CONCATENATE("[",ROUND(T_iii_strat2!C14,1),"; ",ROUND(T_iii_strat2!D14,1),"]")))</f>
        <v>[2.1; 47.1]</v>
      </c>
      <c r="N31" s="18" t="str">
        <f>IF(T_iii_strat2!G14=".","-",(CONCATENATE("[",ROUND(T_iii_strat2!G14,1),"; ",ROUND(T_iii_strat2!H14,1),"]")))</f>
        <v>[1.7; 11.3]</v>
      </c>
      <c r="O31" s="18" t="str">
        <f>IF(T_iii_strat2!K14=".","-",(CONCATENATE("[",ROUND(T_iii_strat2!K14,1),"; ",ROUND(T_iii_strat2!L14,1),"]")))</f>
        <v>[1.5; 22.3]</v>
      </c>
      <c r="P31" s="18" t="str">
        <f>IF(T_iii_strat2!O14=".","-",(CONCATENATE("[",ROUND(T_iii_strat2!O14,1),"; ",ROUND(T_iii_strat2!P14,1),"]")))</f>
        <v>-</v>
      </c>
      <c r="Q31" s="18" t="str">
        <f>IF(T_iii_strat2!S14=".","-",(CONCATENATE("[",ROUND(T_iii_strat2!S14,1),"; ",ROUND(T_iii_strat2!T14,1),"]")))</f>
        <v>[5.5; 10.4]</v>
      </c>
      <c r="R31" s="18" t="str">
        <f>IF(T_iii_strat2!W14=".","-",(CONCATENATE("[",ROUND(T_iii_strat2!W14,1),"; ",ROUND(T_iii_strat2!X14,1),"]")))</f>
        <v>[0.9; 12.4]</v>
      </c>
      <c r="S31" s="18" t="str">
        <f>IF(T_iii_strat2!AA14=".","-",(CONCATENATE("[",ROUND(T_iii_strat2!AA14,1),"; ",ROUND(T_iii_strat2!AB14,1),"]")))</f>
        <v>[5.1; 8.8]</v>
      </c>
      <c r="T31" s="18" t="str">
        <f>IF(T_iii_strat2!AE14=".","-",(CONCATENATE("[",ROUND(T_iii_strat2!AE14,1),"; ",ROUND(T_iii_strat2!AF14,1),"]")))</f>
        <v>[1.5; 29.6]</v>
      </c>
      <c r="W31" s="185"/>
      <c r="X31" s="18" t="str">
        <f>IF(T_iii_strat3!C14=".","-",(CONCATENATE("[",ROUND(T_iii_strat3!C14,1),"; ",ROUND(T_iii_strat3!D14,1),"]")))</f>
        <v>-</v>
      </c>
      <c r="Y31" s="18" t="str">
        <f>IF(T_iii_strat3!G14=".","-",(CONCATENATE("[",ROUND(T_iii_strat3!G14,1),"; ",ROUND(T_iii_strat3!H14,1),"]")))</f>
        <v>-</v>
      </c>
      <c r="Z31" s="18" t="str">
        <f>IF(T_iii_strat3!K14=".","-",(CONCATENATE("[",ROUND(T_iii_strat3!K14,1),"; ",ROUND(T_iii_strat3!L14,1),"]")))</f>
        <v>[1.3; 9.5]</v>
      </c>
      <c r="AA31" s="18" t="str">
        <f>IF(T_iii_strat3!O14=".","-",(CONCATENATE("[",ROUND(T_iii_strat3!O14,1),"; ",ROUND(T_iii_strat3!P14,1),"]")))</f>
        <v>-</v>
      </c>
      <c r="AB31" s="18" t="str">
        <f>IF(T_iii_strat3!S14=".","-",(CONCATENATE("[",ROUND(T_iii_strat3!S14,1),"; ",ROUND(T_iii_strat3!T14,1),"]")))</f>
        <v>[0.1; 3.6]</v>
      </c>
      <c r="AC31" s="18" t="str">
        <f>IF(T_iii_strat3!W14=".","-",(CONCATENATE("[",ROUND(T_iii_strat3!W14,1),"; ",ROUND(T_iii_strat3!X14,1),"]")))</f>
        <v>[0.1; 3.5]</v>
      </c>
      <c r="AD31" s="18" t="str">
        <f>IF(T_iii_strat3!AA14=".","-",(CONCATENATE("[",ROUND(T_iii_strat3!AA14,1),"; ",ROUND(T_iii_strat3!AB14,1),"]")))</f>
        <v>[0.7; 3.6]</v>
      </c>
      <c r="AE31" s="18" t="str">
        <f>IF(T_iii_strat3!AE14=".","-",(CONCATENATE("[",ROUND(T_iii_strat3!AE14,1),"; ",ROUND(T_iii_strat3!AF14,1),"]")))</f>
        <v>-</v>
      </c>
    </row>
    <row r="32" spans="1:31" x14ac:dyDescent="0.25">
      <c r="A32" s="184" t="s">
        <v>55</v>
      </c>
      <c r="B32" s="4">
        <f>ROUND(T_iii_strat1!B15,1)</f>
        <v>0</v>
      </c>
      <c r="C32" s="4">
        <f>ROUND(T_iii_strat1!F15,1)</f>
        <v>0</v>
      </c>
      <c r="D32" s="4">
        <f>ROUND(T_iii_strat1!J15,1)</f>
        <v>21</v>
      </c>
      <c r="E32" s="4">
        <f>ROUND(T_iii_strat1!N15,1)</f>
        <v>0</v>
      </c>
      <c r="F32" s="4">
        <f>ROUND(T_iii_strat1!R15,1)</f>
        <v>6.7</v>
      </c>
      <c r="G32" s="4">
        <f>ROUND(T_iii_strat1!V15,1)</f>
        <v>0</v>
      </c>
      <c r="H32" s="4">
        <f>ROUND(T_iii_strat1!Z15,1)</f>
        <v>6.9</v>
      </c>
      <c r="I32" s="4">
        <f>ROUND(T_iii_strat1!AD15,1)</f>
        <v>0</v>
      </c>
      <c r="L32" s="184" t="s">
        <v>55</v>
      </c>
      <c r="M32" s="4">
        <f>ROUND(T_iii_strat2!B15,1)</f>
        <v>32.200000000000003</v>
      </c>
      <c r="N32" s="4">
        <f>ROUND(T_iii_strat2!F15,1)</f>
        <v>12.7</v>
      </c>
      <c r="O32" s="4">
        <f>ROUND(T_iii_strat2!J15,1)</f>
        <v>35.5</v>
      </c>
      <c r="P32" s="4">
        <f>ROUND(T_iii_strat2!N15,1)</f>
        <v>0</v>
      </c>
      <c r="Q32" s="4">
        <f>ROUND(T_iii_strat2!R15,1)</f>
        <v>14.2</v>
      </c>
      <c r="R32" s="4">
        <f>ROUND(T_iii_strat2!V15,1)</f>
        <v>0.8</v>
      </c>
      <c r="S32" s="4">
        <f>ROUND(T_iii_strat2!Z15,1)</f>
        <v>13.5</v>
      </c>
      <c r="T32" s="4">
        <f>ROUND(T_iii_strat2!AD15,1)</f>
        <v>0.8</v>
      </c>
      <c r="W32" s="184" t="s">
        <v>55</v>
      </c>
      <c r="X32" s="4">
        <f>ROUND(T_iii_strat3!B15,1)</f>
        <v>0</v>
      </c>
      <c r="Y32" s="4">
        <f>ROUND(T_iii_strat3!F15,1)</f>
        <v>6.3</v>
      </c>
      <c r="Z32" s="4">
        <f>ROUND(T_iii_strat3!J15,1)</f>
        <v>27.3</v>
      </c>
      <c r="AA32" s="4">
        <f>ROUND(T_iii_strat3!N15,1)</f>
        <v>0</v>
      </c>
      <c r="AB32" s="4">
        <f>ROUND(T_iii_strat3!R15,1)</f>
        <v>4.7</v>
      </c>
      <c r="AC32" s="4">
        <f>ROUND(T_iii_strat3!V15,1)</f>
        <v>9.1</v>
      </c>
      <c r="AD32" s="4">
        <f>ROUND(T_iii_strat3!Z15,1)</f>
        <v>12.4</v>
      </c>
      <c r="AE32" s="4">
        <f>ROUND(T_iii_strat3!AD15,1)</f>
        <v>84.7</v>
      </c>
    </row>
    <row r="33" spans="1:31" s="17" customFormat="1" ht="8.25" x14ac:dyDescent="0.15">
      <c r="A33" s="185"/>
      <c r="B33" s="18" t="str">
        <f>IF(T_iii_strat1!C15=".","-",(CONCATENATE("[",ROUND(T_iii_strat1!C15,1),"; ",ROUND(T_iii_strat1!D15,1),"]")))</f>
        <v>-</v>
      </c>
      <c r="C33" s="18" t="str">
        <f>IF(T_iii_strat1!G15=".","-",(CONCATENATE("[",ROUND(T_iii_strat1!G15,1),"; ",ROUND(T_iii_strat1!H15,1),"]")))</f>
        <v>-</v>
      </c>
      <c r="D33" s="18" t="str">
        <f>IF(T_iii_strat1!K15=".","-",(CONCATENATE("[",ROUND(T_iii_strat1!K15,1),"; ",ROUND(T_iii_strat1!L15,1),"]")))</f>
        <v>[13.2; 31.7]</v>
      </c>
      <c r="E33" s="18" t="str">
        <f>IF(T_iii_strat1!O15=".","-",(CONCATENATE("[",ROUND(T_iii_strat1!O15,1),"; ",ROUND(T_iii_strat1!P15,1),"]")))</f>
        <v>-</v>
      </c>
      <c r="F33" s="18" t="str">
        <f>IF(T_iii_strat1!S15=".","-",(CONCATENATE("[",ROUND(T_iii_strat1!S15,1),"; ",ROUND(T_iii_strat1!T15,1),"]")))</f>
        <v>[4.4; 9.9]</v>
      </c>
      <c r="G33" s="18" t="str">
        <f>IF(T_iii_strat1!W15=".","-",(CONCATENATE("[",ROUND(T_iii_strat1!W15,1),"; ",ROUND(T_iii_strat1!X15,1),"]")))</f>
        <v>-</v>
      </c>
      <c r="H33" s="18" t="str">
        <f>IF(T_iii_strat1!AA15=".","-",(CONCATENATE("[",ROUND(T_iii_strat1!AA15,1),"; ",ROUND(T_iii_strat1!AB15,1),"]")))</f>
        <v>[4.9; 9.8]</v>
      </c>
      <c r="I33" s="18" t="str">
        <f>IF(T_iii_strat1!AE15=".","-",(CONCATENATE("[",ROUND(T_iii_strat1!AE15,1),"; ",ROUND(T_iii_strat1!AF15,1),"]")))</f>
        <v>-</v>
      </c>
      <c r="L33" s="185"/>
      <c r="M33" s="18" t="str">
        <f>IF(T_iii_strat2!C15=".","-",(CONCATENATE("[",ROUND(T_iii_strat2!C15,1),"; ",ROUND(T_iii_strat2!D15,1),"]")))</f>
        <v>[6.8; 75.6]</v>
      </c>
      <c r="N33" s="18" t="str">
        <f>IF(T_iii_strat2!G15=".","-",(CONCATENATE("[",ROUND(T_iii_strat2!G15,1),"; ",ROUND(T_iii_strat2!H15,1),"]")))</f>
        <v>[6.3; 24]</v>
      </c>
      <c r="O33" s="18" t="str">
        <f>IF(T_iii_strat2!K15=".","-",(CONCATENATE("[",ROUND(T_iii_strat2!K15,1),"; ",ROUND(T_iii_strat2!L15,1),"]")))</f>
        <v>[26.3; 46]</v>
      </c>
      <c r="P33" s="18" t="str">
        <f>IF(T_iii_strat2!O15=".","-",(CONCATENATE("[",ROUND(T_iii_strat2!O15,1),"; ",ROUND(T_iii_strat2!P15,1),"]")))</f>
        <v>-</v>
      </c>
      <c r="Q33" s="18" t="str">
        <f>IF(T_iii_strat2!S15=".","-",(CONCATENATE("[",ROUND(T_iii_strat2!S15,1),"; ",ROUND(T_iii_strat2!T15,1),"]")))</f>
        <v>[11.4; 17.5]</v>
      </c>
      <c r="R33" s="18" t="str">
        <f>IF(T_iii_strat2!W15=".","-",(CONCATENATE("[",ROUND(T_iii_strat2!W15,1),"; ",ROUND(T_iii_strat2!X15,1),"]")))</f>
        <v>[0.2; 2.9]</v>
      </c>
      <c r="S33" s="18" t="str">
        <f>IF(T_iii_strat2!AA15=".","-",(CONCATENATE("[",ROUND(T_iii_strat2!AA15,1),"; ",ROUND(T_iii_strat2!AB15,1),"]")))</f>
        <v>[11.1; 16.3]</v>
      </c>
      <c r="T33" s="18" t="str">
        <f>IF(T_iii_strat2!AE15=".","-",(CONCATENATE("[",ROUND(T_iii_strat2!AE15,1),"; ",ROUND(T_iii_strat2!AF15,1),"]")))</f>
        <v>[0.1; 5.9]</v>
      </c>
      <c r="W33" s="185"/>
      <c r="X33" s="18" t="str">
        <f>IF(T_iii_strat3!C15=".","-",(CONCATENATE("[",ROUND(T_iii_strat3!C15,1),"; ",ROUND(T_iii_strat3!D15,1),"]")))</f>
        <v>-</v>
      </c>
      <c r="Y33" s="18" t="str">
        <f>IF(T_iii_strat3!G15=".","-",(CONCATENATE("[",ROUND(T_iii_strat3!G15,1),"; ",ROUND(T_iii_strat3!H15,1),"]")))</f>
        <v>[1.6; 21.3]</v>
      </c>
      <c r="Z33" s="18" t="str">
        <f>IF(T_iii_strat3!K15=".","-",(CONCATENATE("[",ROUND(T_iii_strat3!K15,1),"; ",ROUND(T_iii_strat3!L15,1),"]")))</f>
        <v>[16.5; 41.7]</v>
      </c>
      <c r="AA33" s="18" t="str">
        <f>IF(T_iii_strat3!O15=".","-",(CONCATENATE("[",ROUND(T_iii_strat3!O15,1),"; ",ROUND(T_iii_strat3!P15,1),"]")))</f>
        <v>-</v>
      </c>
      <c r="AB33" s="18" t="str">
        <f>IF(T_iii_strat3!S15=".","-",(CONCATENATE("[",ROUND(T_iii_strat3!S15,1),"; ",ROUND(T_iii_strat3!T15,1),"]")))</f>
        <v>[2.5; 8.7]</v>
      </c>
      <c r="AC33" s="18" t="str">
        <f>IF(T_iii_strat3!W15=".","-",(CONCATENATE("[",ROUND(T_iii_strat3!W15,1),"; ",ROUND(T_iii_strat3!X15,1),"]")))</f>
        <v>[5.9; 13.8]</v>
      </c>
      <c r="AD33" s="18" t="str">
        <f>IF(T_iii_strat3!AA15=".","-",(CONCATENATE("[",ROUND(T_iii_strat3!AA15,1),"; ",ROUND(T_iii_strat3!AB15,1),"]")))</f>
        <v>[7.8; 19.1]</v>
      </c>
      <c r="AE33" s="18" t="str">
        <f>IF(T_iii_strat3!AE15=".","-",(CONCATENATE("[",ROUND(T_iii_strat3!AE15,1),"; ",ROUND(T_iii_strat3!AF15,1),"]")))</f>
        <v>[32.8; 98.4]</v>
      </c>
    </row>
    <row r="34" spans="1:31" x14ac:dyDescent="0.25">
      <c r="A34" s="184" t="s">
        <v>56</v>
      </c>
      <c r="B34" s="4">
        <f>ROUND(T_iii_strat1!B16,1)</f>
        <v>84.7</v>
      </c>
      <c r="C34" s="4">
        <f>ROUND(T_iii_strat1!F16,1)</f>
        <v>72.2</v>
      </c>
      <c r="D34" s="4">
        <f>ROUND(T_iii_strat1!J16,1)</f>
        <v>98.8</v>
      </c>
      <c r="E34" s="4">
        <f>ROUND(T_iii_strat1!N16,1)</f>
        <v>100</v>
      </c>
      <c r="F34" s="4">
        <f>ROUND(T_iii_strat1!R16,1)</f>
        <v>93</v>
      </c>
      <c r="G34" s="4">
        <f>ROUND(T_iii_strat1!V16,1)</f>
        <v>100</v>
      </c>
      <c r="H34" s="4">
        <f>ROUND(T_iii_strat1!Z16,1)</f>
        <v>92.9</v>
      </c>
      <c r="I34" s="4">
        <f>ROUND(T_iii_strat1!AD16,1)</f>
        <v>97.5</v>
      </c>
      <c r="L34" s="184" t="s">
        <v>56</v>
      </c>
      <c r="M34" s="4">
        <f>ROUND(T_iii_strat2!B16,1)</f>
        <v>47.5</v>
      </c>
      <c r="N34" s="4">
        <f>ROUND(T_iii_strat2!F16,1)</f>
        <v>69</v>
      </c>
      <c r="O34" s="4">
        <f>ROUND(T_iii_strat2!J16,1)</f>
        <v>98.3</v>
      </c>
      <c r="P34" s="4">
        <f>ROUND(T_iii_strat2!N16,1)</f>
        <v>0.4</v>
      </c>
      <c r="Q34" s="4">
        <f>ROUND(T_iii_strat2!R16,1)</f>
        <v>59.6</v>
      </c>
      <c r="R34" s="4">
        <f>ROUND(T_iii_strat2!V16,1)</f>
        <v>23.7</v>
      </c>
      <c r="S34" s="4">
        <f>ROUND(T_iii_strat2!Z16,1)</f>
        <v>55.9</v>
      </c>
      <c r="T34" s="4">
        <f>ROUND(T_iii_strat2!AD16,1)</f>
        <v>99.2</v>
      </c>
      <c r="W34" s="184" t="s">
        <v>56</v>
      </c>
      <c r="X34" s="4">
        <f>ROUND(T_iii_strat3!B16,1)</f>
        <v>85.7</v>
      </c>
      <c r="Y34" s="4">
        <f>ROUND(T_iii_strat3!F16,1)</f>
        <v>50.5</v>
      </c>
      <c r="Z34" s="4">
        <f>ROUND(T_iii_strat3!J16,1)</f>
        <v>90.5</v>
      </c>
      <c r="AA34" s="4">
        <f>ROUND(T_iii_strat3!N16,1)</f>
        <v>0</v>
      </c>
      <c r="AB34" s="4">
        <f>ROUND(T_iii_strat3!R16,1)</f>
        <v>89.1</v>
      </c>
      <c r="AC34" s="4">
        <f>ROUND(T_iii_strat3!V16,1)</f>
        <v>67.2</v>
      </c>
      <c r="AD34" s="4">
        <f>ROUND(T_iii_strat3!Z16,1)</f>
        <v>80.3</v>
      </c>
      <c r="AE34" s="4">
        <f>ROUND(T_iii_strat3!AD16,1)</f>
        <v>84.7</v>
      </c>
    </row>
    <row r="35" spans="1:31" s="17" customFormat="1" ht="8.25" x14ac:dyDescent="0.15">
      <c r="A35" s="185"/>
      <c r="B35" s="18" t="str">
        <f>IF(T_iii_strat1!C16=".","-",(CONCATENATE("[",ROUND(T_iii_strat1!C16,1),"; ",ROUND(T_iii_strat1!D16,1),"]")))</f>
        <v>[52; 96.6]</v>
      </c>
      <c r="C35" s="18" t="str">
        <f>IF(T_iii_strat1!G16=".","-",(CONCATENATE("[",ROUND(T_iii_strat1!G16,1),"; ",ROUND(T_iii_strat1!H16,1),"]")))</f>
        <v>[41.7; 90.4]</v>
      </c>
      <c r="D35" s="18" t="str">
        <f>IF(T_iii_strat1!K16=".","-",(CONCATENATE("[",ROUND(T_iii_strat1!K16,1),"; ",ROUND(T_iii_strat1!L16,1),"]")))</f>
        <v>[91; 99.8]</v>
      </c>
      <c r="E35" s="18" t="str">
        <f>IF(T_iii_strat1!O16=".","-",(CONCATENATE("[",ROUND(T_iii_strat1!O16,1),"; ",ROUND(T_iii_strat1!P16,1),"]")))</f>
        <v>[100; 100]</v>
      </c>
      <c r="F35" s="18" t="str">
        <f>IF(T_iii_strat1!S16=".","-",(CONCATENATE("[",ROUND(T_iii_strat1!S16,1),"; ",ROUND(T_iii_strat1!T16,1),"]")))</f>
        <v>[90; 95.1]</v>
      </c>
      <c r="G35" s="18" t="str">
        <f>IF(T_iii_strat1!W16=".","-",(CONCATENATE("[",ROUND(T_iii_strat1!W16,1),"; ",ROUND(T_iii_strat1!X16,1),"]")))</f>
        <v>[100; 100]</v>
      </c>
      <c r="H35" s="18" t="str">
        <f>IF(T_iii_strat1!AA16=".","-",(CONCATENATE("[",ROUND(T_iii_strat1!AA16,1),"; ",ROUND(T_iii_strat1!AB16,1),"]")))</f>
        <v>[90.1; 94.9]</v>
      </c>
      <c r="I35" s="18" t="str">
        <f>IF(T_iii_strat1!AE16=".","-",(CONCATENATE("[",ROUND(T_iii_strat1!AE16,1),"; ",ROUND(T_iii_strat1!AF16,1),"]")))</f>
        <v>[81.2; 99.7]</v>
      </c>
      <c r="L35" s="185"/>
      <c r="M35" s="18" t="str">
        <f>IF(T_iii_strat2!C16=".","-",(CONCATENATE("[",ROUND(T_iii_strat2!C16,1),"; ",ROUND(T_iii_strat2!D16,1),"]")))</f>
        <v>[13.7; 83.8]</v>
      </c>
      <c r="N35" s="18" t="str">
        <f>IF(T_iii_strat2!G16=".","-",(CONCATENATE("[",ROUND(T_iii_strat2!G16,1),"; ",ROUND(T_iii_strat2!H16,1),"]")))</f>
        <v>[56.1; 79.5]</v>
      </c>
      <c r="O35" s="18" t="str">
        <f>IF(T_iii_strat2!K16=".","-",(CONCATENATE("[",ROUND(T_iii_strat2!K16,1),"; ",ROUND(T_iii_strat2!L16,1),"]")))</f>
        <v>[92.8; 99.6]</v>
      </c>
      <c r="P35" s="18" t="str">
        <f>IF(T_iii_strat2!O16=".","-",(CONCATENATE("[",ROUND(T_iii_strat2!O16,1),"; ",ROUND(T_iii_strat2!P16,1),"]")))</f>
        <v>[0; 4]</v>
      </c>
      <c r="Q35" s="18" t="str">
        <f>IF(T_iii_strat2!S16=".","-",(CONCATENATE("[",ROUND(T_iii_strat2!S16,1),"; ",ROUND(T_iii_strat2!T16,1),"]")))</f>
        <v>[47.6; 70.5]</v>
      </c>
      <c r="R35" s="18" t="str">
        <f>IF(T_iii_strat2!W16=".","-",(CONCATENATE("[",ROUND(T_iii_strat2!W16,1),"; ",ROUND(T_iii_strat2!X16,1),"]")))</f>
        <v>[12.1; 41.3]</v>
      </c>
      <c r="S35" s="18" t="str">
        <f>IF(T_iii_strat2!AA16=".","-",(CONCATENATE("[",ROUND(T_iii_strat2!AA16,1),"; ",ROUND(T_iii_strat2!AB16,1),"]")))</f>
        <v>[46.3; 65.1]</v>
      </c>
      <c r="T35" s="18" t="str">
        <f>IF(T_iii_strat2!AE16=".","-",(CONCATENATE("[",ROUND(T_iii_strat2!AE16,1),"; ",ROUND(T_iii_strat2!AF16,1),"]")))</f>
        <v>[93.8; 99.9]</v>
      </c>
      <c r="W35" s="185"/>
      <c r="X35" s="18" t="str">
        <f>IF(T_iii_strat3!C16=".","-",(CONCATENATE("[",ROUND(T_iii_strat3!C16,1),"; ",ROUND(T_iii_strat3!D16,1),"]")))</f>
        <v>[36.8; 98.4]</v>
      </c>
      <c r="Y35" s="18" t="str">
        <f>IF(T_iii_strat3!G16=".","-",(CONCATENATE("[",ROUND(T_iii_strat3!G16,1),"; ",ROUND(T_iii_strat3!H16,1),"]")))</f>
        <v>[31; 69.8]</v>
      </c>
      <c r="Z35" s="18" t="str">
        <f>IF(T_iii_strat3!K16=".","-",(CONCATENATE("[",ROUND(T_iii_strat3!K16,1),"; ",ROUND(T_iii_strat3!L16,1),"]")))</f>
        <v>[84.4; 94.4]</v>
      </c>
      <c r="AA35" s="18" t="str">
        <f>IF(T_iii_strat3!O16=".","-",(CONCATENATE("[",ROUND(T_iii_strat3!O16,1),"; ",ROUND(T_iii_strat3!P16,1),"]")))</f>
        <v>-</v>
      </c>
      <c r="AB35" s="18" t="str">
        <f>IF(T_iii_strat3!S16=".","-",(CONCATENATE("[",ROUND(T_iii_strat3!S16,1),"; ",ROUND(T_iii_strat3!T16,1),"]")))</f>
        <v>[82; 93.6]</v>
      </c>
      <c r="AC35" s="18" t="str">
        <f>IF(T_iii_strat3!W16=".","-",(CONCATENATE("[",ROUND(T_iii_strat3!W16,1),"; ",ROUND(T_iii_strat3!X16,1),"]")))</f>
        <v>[60.1; 73.7]</v>
      </c>
      <c r="AD35" s="18" t="str">
        <f>IF(T_iii_strat3!AA16=".","-",(CONCATENATE("[",ROUND(T_iii_strat3!AA16,1),"; ",ROUND(T_iii_strat3!AB16,1),"]")))</f>
        <v>[76.7; 83.4]</v>
      </c>
      <c r="AE35" s="18" t="str">
        <f>IF(T_iii_strat3!AE16=".","-",(CONCATENATE("[",ROUND(T_iii_strat3!AE16,1),"; ",ROUND(T_iii_strat3!AF16,1),"]")))</f>
        <v>[32.8; 98.4]</v>
      </c>
    </row>
    <row r="36" spans="1:31" x14ac:dyDescent="0.25">
      <c r="A36" s="184" t="s">
        <v>57</v>
      </c>
      <c r="B36" s="4">
        <f>ROUND(T_iii_strat1!B17,1)</f>
        <v>85.3</v>
      </c>
      <c r="C36" s="4">
        <f>ROUND(T_iii_strat1!F17,1)</f>
        <v>30.7</v>
      </c>
      <c r="D36" s="4">
        <f>ROUND(T_iii_strat1!J17,1)</f>
        <v>85.8</v>
      </c>
      <c r="E36" s="4">
        <f>ROUND(T_iii_strat1!N17,1)</f>
        <v>0</v>
      </c>
      <c r="F36" s="4">
        <f>ROUND(T_iii_strat1!R17,1)</f>
        <v>78.099999999999994</v>
      </c>
      <c r="G36" s="4">
        <f>ROUND(T_iii_strat1!V17,1)</f>
        <v>59.8</v>
      </c>
      <c r="H36" s="4">
        <f>ROUND(T_iii_strat1!Z17,1)</f>
        <v>77.8</v>
      </c>
      <c r="I36" s="4">
        <f>ROUND(T_iii_strat1!AD17,1)</f>
        <v>87.2</v>
      </c>
      <c r="L36" s="184" t="s">
        <v>57</v>
      </c>
      <c r="M36" s="4">
        <f>ROUND(T_iii_strat2!B17,1)</f>
        <v>28.6</v>
      </c>
      <c r="N36" s="4">
        <f>ROUND(T_iii_strat2!F17,1)</f>
        <v>38</v>
      </c>
      <c r="O36" s="4">
        <f>ROUND(T_iii_strat2!J17,1)</f>
        <v>95.4</v>
      </c>
      <c r="P36" s="4">
        <f>ROUND(T_iii_strat2!N17,1)</f>
        <v>0</v>
      </c>
      <c r="Q36" s="4">
        <f>ROUND(T_iii_strat2!R17,1)</f>
        <v>47</v>
      </c>
      <c r="R36" s="4">
        <f>ROUND(T_iii_strat2!V17,1)</f>
        <v>27.2</v>
      </c>
      <c r="S36" s="4">
        <f>ROUND(T_iii_strat2!Z17,1)</f>
        <v>45.1</v>
      </c>
      <c r="T36" s="4">
        <f>ROUND(T_iii_strat2!AD17,1)</f>
        <v>62.1</v>
      </c>
      <c r="W36" s="184" t="s">
        <v>57</v>
      </c>
      <c r="X36" s="4">
        <f>ROUND(T_iii_strat3!B17,1)</f>
        <v>85.7</v>
      </c>
      <c r="Y36" s="4">
        <f>ROUND(T_iii_strat3!F17,1)</f>
        <v>36.4</v>
      </c>
      <c r="Z36" s="4">
        <f>ROUND(T_iii_strat3!J17,1)</f>
        <v>86.4</v>
      </c>
      <c r="AA36" s="4">
        <f>ROUND(T_iii_strat3!N17,1)</f>
        <v>0</v>
      </c>
      <c r="AB36" s="4">
        <f>ROUND(T_iii_strat3!R17,1)</f>
        <v>71.400000000000006</v>
      </c>
      <c r="AC36" s="4">
        <f>ROUND(T_iii_strat3!V17,1)</f>
        <v>52.2</v>
      </c>
      <c r="AD36" s="4">
        <f>ROUND(T_iii_strat3!Z17,1)</f>
        <v>68.5</v>
      </c>
      <c r="AE36" s="4">
        <f>ROUND(T_iii_strat3!AD17,1)</f>
        <v>100</v>
      </c>
    </row>
    <row r="37" spans="1:31" s="17" customFormat="1" ht="8.25" x14ac:dyDescent="0.15">
      <c r="A37" s="185"/>
      <c r="B37" s="18" t="str">
        <f>IF(T_iii_strat1!C17=".","-",(CONCATENATE("[",ROUND(T_iii_strat1!C17,1),"; ",ROUND(T_iii_strat1!D17,1),"]")))</f>
        <v>[59.8; 95.8]</v>
      </c>
      <c r="C37" s="18" t="str">
        <f>IF(T_iii_strat1!G17=".","-",(CONCATENATE("[",ROUND(T_iii_strat1!G17,1),"; ",ROUND(T_iii_strat1!H17,1),"]")))</f>
        <v>[14.6; 53.4]</v>
      </c>
      <c r="D37" s="18" t="str">
        <f>IF(T_iii_strat1!K17=".","-",(CONCATENATE("[",ROUND(T_iii_strat1!K17,1),"; ",ROUND(T_iii_strat1!L17,1),"]")))</f>
        <v>[74.8; 92.5]</v>
      </c>
      <c r="E37" s="18" t="str">
        <f>IF(T_iii_strat1!O17=".","-",(CONCATENATE("[",ROUND(T_iii_strat1!O17,1),"; ",ROUND(T_iii_strat1!P17,1),"]")))</f>
        <v>-</v>
      </c>
      <c r="F37" s="18" t="str">
        <f>IF(T_iii_strat1!S17=".","-",(CONCATENATE("[",ROUND(T_iii_strat1!S17,1),"; ",ROUND(T_iii_strat1!T17,1),"]")))</f>
        <v>[74.5; 81.3]</v>
      </c>
      <c r="G37" s="18" t="str">
        <f>IF(T_iii_strat1!W17=".","-",(CONCATENATE("[",ROUND(T_iii_strat1!W17,1),"; ",ROUND(T_iii_strat1!X17,1),"]")))</f>
        <v>[16.3; 91.9]</v>
      </c>
      <c r="H37" s="18" t="str">
        <f>IF(T_iii_strat1!AA17=".","-",(CONCATENATE("[",ROUND(T_iii_strat1!AA17,1),"; ",ROUND(T_iii_strat1!AB17,1),"]")))</f>
        <v>[74.2; 81]</v>
      </c>
      <c r="I37" s="18" t="str">
        <f>IF(T_iii_strat1!AE17=".","-",(CONCATENATE("[",ROUND(T_iii_strat1!AE17,1),"; ",ROUND(T_iii_strat1!AF17,1),"]")))</f>
        <v>[76.2; 93.6]</v>
      </c>
      <c r="L37" s="185"/>
      <c r="M37" s="18" t="str">
        <f>IF(T_iii_strat2!C17=".","-",(CONCATENATE("[",ROUND(T_iii_strat2!C17,1),"; ",ROUND(T_iii_strat2!D17,1),"]")))</f>
        <v>[9.8; 59.6]</v>
      </c>
      <c r="N37" s="18" t="str">
        <f>IF(T_iii_strat2!G17=".","-",(CONCATENATE("[",ROUND(T_iii_strat2!G17,1),"; ",ROUND(T_iii_strat2!H17,1),"]")))</f>
        <v>[22; 57.1]</v>
      </c>
      <c r="O37" s="18" t="str">
        <f>IF(T_iii_strat2!K17=".","-",(CONCATENATE("[",ROUND(T_iii_strat2!K17,1),"; ",ROUND(T_iii_strat2!L17,1),"]")))</f>
        <v>[87.9; 98.3]</v>
      </c>
      <c r="P37" s="18" t="str">
        <f>IF(T_iii_strat2!O17=".","-",(CONCATENATE("[",ROUND(T_iii_strat2!O17,1),"; ",ROUND(T_iii_strat2!P17,1),"]")))</f>
        <v>-</v>
      </c>
      <c r="Q37" s="18" t="str">
        <f>IF(T_iii_strat2!S17=".","-",(CONCATENATE("[",ROUND(T_iii_strat2!S17,1),"; ",ROUND(T_iii_strat2!T17,1),"]")))</f>
        <v>[38.5; 55.7]</v>
      </c>
      <c r="R37" s="18" t="str">
        <f>IF(T_iii_strat2!W17=".","-",(CONCATENATE("[",ROUND(T_iii_strat2!W17,1),"; ",ROUND(T_iii_strat2!X17,1),"]")))</f>
        <v>[12.1; 50.4]</v>
      </c>
      <c r="S37" s="18" t="str">
        <f>IF(T_iii_strat2!AA17=".","-",(CONCATENATE("[",ROUND(T_iii_strat2!AA17,1),"; ",ROUND(T_iii_strat2!AB17,1),"]")))</f>
        <v>[37.6; 52.8]</v>
      </c>
      <c r="T37" s="18" t="str">
        <f>IF(T_iii_strat2!AE17=".","-",(CONCATENATE("[",ROUND(T_iii_strat2!AE17,1),"; ",ROUND(T_iii_strat2!AF17,1),"]")))</f>
        <v>[28.1; 87.4]</v>
      </c>
      <c r="W37" s="185"/>
      <c r="X37" s="18" t="str">
        <f>IF(T_iii_strat3!C17=".","-",(CONCATENATE("[",ROUND(T_iii_strat3!C17,1),"; ",ROUND(T_iii_strat3!D17,1),"]")))</f>
        <v>[36.8; 98.4]</v>
      </c>
      <c r="Y37" s="18" t="str">
        <f>IF(T_iii_strat3!G17=".","-",(CONCATENATE("[",ROUND(T_iii_strat3!G17,1),"; ",ROUND(T_iii_strat3!H17,1),"]")))</f>
        <v>[26.3; 47.8]</v>
      </c>
      <c r="Z37" s="18" t="str">
        <f>IF(T_iii_strat3!K17=".","-",(CONCATENATE("[",ROUND(T_iii_strat3!K17,1),"; ",ROUND(T_iii_strat3!L17,1),"]")))</f>
        <v>[78.2; 91.8]</v>
      </c>
      <c r="AA37" s="18" t="str">
        <f>IF(T_iii_strat3!O17=".","-",(CONCATENATE("[",ROUND(T_iii_strat3!O17,1),"; ",ROUND(T_iii_strat3!P17,1),"]")))</f>
        <v>-</v>
      </c>
      <c r="AB37" s="18" t="str">
        <f>IF(T_iii_strat3!S17=".","-",(CONCATENATE("[",ROUND(T_iii_strat3!S17,1),"; ",ROUND(T_iii_strat3!T17,1),"]")))</f>
        <v>[64.6; 77.4]</v>
      </c>
      <c r="AC37" s="18" t="str">
        <f>IF(T_iii_strat3!W17=".","-",(CONCATENATE("[",ROUND(T_iii_strat3!W17,1),"; ",ROUND(T_iii_strat3!X17,1),"]")))</f>
        <v>[35; 68.9]</v>
      </c>
      <c r="AD37" s="18" t="str">
        <f>IF(T_iii_strat3!AA17=".","-",(CONCATENATE("[",ROUND(T_iii_strat3!AA17,1),"; ",ROUND(T_iii_strat3!AB17,1),"]")))</f>
        <v>[61.5; 74.7]</v>
      </c>
      <c r="AE37" s="18" t="str">
        <f>IF(T_iii_strat3!AE17=".","-",(CONCATENATE("[",ROUND(T_iii_strat3!AE17,1),"; ",ROUND(T_iii_strat3!AF17,1),"]")))</f>
        <v>[100; 100]</v>
      </c>
    </row>
    <row r="38" spans="1:31" x14ac:dyDescent="0.25">
      <c r="A38" s="3" t="s">
        <v>58</v>
      </c>
      <c r="B38" s="4">
        <f>ROUND(T_iii_strat1!B18,1)</f>
        <v>14.6</v>
      </c>
      <c r="C38" s="4">
        <f>ROUND(T_iii_strat1!F18,1)</f>
        <v>8.5</v>
      </c>
      <c r="D38" s="4">
        <f>ROUND(T_iii_strat1!J18,1)</f>
        <v>82</v>
      </c>
      <c r="E38" s="4">
        <f>ROUND(T_iii_strat1!N18,1)</f>
        <v>0</v>
      </c>
      <c r="F38" s="4">
        <f>ROUND(T_iii_strat1!R18,1)</f>
        <v>27.2</v>
      </c>
      <c r="G38" s="4">
        <f>ROUND(T_iii_strat1!V18,1)</f>
        <v>19</v>
      </c>
      <c r="H38" s="4">
        <f>ROUND(T_iii_strat1!Z18,1)</f>
        <v>28.6</v>
      </c>
      <c r="I38" s="4">
        <f>ROUND(T_iii_strat1!AD18,1)</f>
        <v>42.7</v>
      </c>
      <c r="L38" s="3" t="s">
        <v>58</v>
      </c>
      <c r="M38" s="4">
        <f>ROUND(T_iii_strat2!B18,1)</f>
        <v>7</v>
      </c>
      <c r="N38" s="4">
        <f>ROUND(T_iii_strat2!F18,1)</f>
        <v>16.8</v>
      </c>
      <c r="O38" s="4">
        <f>ROUND(T_iii_strat2!J18,1)</f>
        <v>90.1</v>
      </c>
      <c r="P38" s="4">
        <f>ROUND(T_iii_strat2!N18,1)</f>
        <v>0</v>
      </c>
      <c r="Q38" s="4">
        <f>ROUND(T_iii_strat2!R18,1)</f>
        <v>15.9</v>
      </c>
      <c r="R38" s="4">
        <f>ROUND(T_iii_strat2!V18,1)</f>
        <v>10.9</v>
      </c>
      <c r="S38" s="4">
        <f>ROUND(T_iii_strat2!Z18,1)</f>
        <v>18.2</v>
      </c>
      <c r="T38" s="4">
        <f>ROUND(T_iii_strat2!AD18,1)</f>
        <v>43.7</v>
      </c>
      <c r="W38" s="3" t="s">
        <v>58</v>
      </c>
      <c r="X38" s="4">
        <f>ROUND(T_iii_strat3!B18,1)</f>
        <v>71.400000000000006</v>
      </c>
      <c r="Y38" s="4">
        <f>ROUND(T_iii_strat3!F18,1)</f>
        <v>20.6</v>
      </c>
      <c r="Z38" s="4">
        <f>ROUND(T_iii_strat3!J18,1)</f>
        <v>72.3</v>
      </c>
      <c r="AA38" s="4">
        <f>ROUND(T_iii_strat3!N18,1)</f>
        <v>0</v>
      </c>
      <c r="AB38" s="4">
        <f>ROUND(T_iii_strat3!R18,1)</f>
        <v>22.5</v>
      </c>
      <c r="AC38" s="4">
        <f>ROUND(T_iii_strat3!V18,1)</f>
        <v>2.1</v>
      </c>
      <c r="AD38" s="4">
        <f>ROUND(T_iii_strat3!Z18,1)</f>
        <v>35.700000000000003</v>
      </c>
      <c r="AE38" s="4">
        <f>ROUND(T_iii_strat3!AD18,1)</f>
        <v>38.1</v>
      </c>
    </row>
    <row r="39" spans="1:31" s="17" customFormat="1" ht="8.25" x14ac:dyDescent="0.15">
      <c r="A39" s="19"/>
      <c r="B39" s="18" t="str">
        <f>IF(T_iii_strat1!C18=".","-",(CONCATENATE("[",ROUND(T_iii_strat1!C18,1),"; ",ROUND(T_iii_strat1!D18,1),"]")))</f>
        <v>[3.3; 46.2]</v>
      </c>
      <c r="C39" s="18" t="str">
        <f>IF(T_iii_strat1!G18=".","-",(CONCATENATE("[",ROUND(T_iii_strat1!G18,1),"; ",ROUND(T_iii_strat1!H18,1),"]")))</f>
        <v>[2; 30]</v>
      </c>
      <c r="D39" s="18" t="str">
        <f>IF(T_iii_strat1!K18=".","-",(CONCATENATE("[",ROUND(T_iii_strat1!K18,1),"; ",ROUND(T_iii_strat1!L18,1),"]")))</f>
        <v>[71.8; 89.1]</v>
      </c>
      <c r="E39" s="18" t="str">
        <f>IF(T_iii_strat1!O18=".","-",(CONCATENATE("[",ROUND(T_iii_strat1!O18,1),"; ",ROUND(T_iii_strat1!P18,1),"]")))</f>
        <v>-</v>
      </c>
      <c r="F39" s="18" t="str">
        <f>IF(T_iii_strat1!S18=".","-",(CONCATENATE("[",ROUND(T_iii_strat1!S18,1),"; ",ROUND(T_iii_strat1!T18,1),"]")))</f>
        <v>[22; 33.1]</v>
      </c>
      <c r="G39" s="18" t="str">
        <f>IF(T_iii_strat1!W18=".","-",(CONCATENATE("[",ROUND(T_iii_strat1!W18,1),"; ",ROUND(T_iii_strat1!X18,1),"]")))</f>
        <v>[6.3; 45.1]</v>
      </c>
      <c r="H39" s="18" t="str">
        <f>IF(T_iii_strat1!AA18=".","-",(CONCATENATE("[",ROUND(T_iii_strat1!AA18,1),"; ",ROUND(T_iii_strat1!AB18,1),"]")))</f>
        <v>[22.4; 35.6]</v>
      </c>
      <c r="I39" s="18" t="str">
        <f>IF(T_iii_strat1!AE18=".","-",(CONCATENATE("[",ROUND(T_iii_strat1!AE18,1),"; ",ROUND(T_iii_strat1!AF18,1),"]")))</f>
        <v>[34.9; 51]</v>
      </c>
      <c r="L39" s="19"/>
      <c r="M39" s="18" t="str">
        <f>IF(T_iii_strat2!C18=".","-",(CONCATENATE("[",ROUND(T_iii_strat2!C18,1),"; ",ROUND(T_iii_strat2!D18,1),"]")))</f>
        <v>[1.1; 33.4]</v>
      </c>
      <c r="N39" s="18" t="str">
        <f>IF(T_iii_strat2!G18=".","-",(CONCATENATE("[",ROUND(T_iii_strat2!G18,1),"; ",ROUND(T_iii_strat2!H18,1),"]")))</f>
        <v>[8.9; 29.3]</v>
      </c>
      <c r="O39" s="18" t="str">
        <f>IF(T_iii_strat2!K18=".","-",(CONCATENATE("[",ROUND(T_iii_strat2!K18,1),"; ",ROUND(T_iii_strat2!L18,1),"]")))</f>
        <v>[78.3; 95.8]</v>
      </c>
      <c r="P39" s="18" t="str">
        <f>IF(T_iii_strat2!O18=".","-",(CONCATENATE("[",ROUND(T_iii_strat2!O18,1),"; ",ROUND(T_iii_strat2!P18,1),"]")))</f>
        <v>-</v>
      </c>
      <c r="Q39" s="18" t="str">
        <f>IF(T_iii_strat2!S18=".","-",(CONCATENATE("[",ROUND(T_iii_strat2!S18,1),"; ",ROUND(T_iii_strat2!T18,1),"]")))</f>
        <v>[11.5; 21.5]</v>
      </c>
      <c r="R39" s="18" t="str">
        <f>IF(T_iii_strat2!W18=".","-",(CONCATENATE("[",ROUND(T_iii_strat2!W18,1),"; ",ROUND(T_iii_strat2!X18,1),"]")))</f>
        <v>[4.1; 25.6]</v>
      </c>
      <c r="S39" s="18" t="str">
        <f>IF(T_iii_strat2!AA18=".","-",(CONCATENATE("[",ROUND(T_iii_strat2!AA18,1),"; ",ROUND(T_iii_strat2!AB18,1),"]")))</f>
        <v>[13.3; 24.4]</v>
      </c>
      <c r="T39" s="18" t="str">
        <f>IF(T_iii_strat2!AE18=".","-",(CONCATENATE("[",ROUND(T_iii_strat2!AE18,1),"; ",ROUND(T_iii_strat2!AF18,1),"]")))</f>
        <v>[15.3; 77]</v>
      </c>
      <c r="W39" s="19"/>
      <c r="X39" s="18" t="str">
        <f>IF(T_iii_strat3!C18=".","-",(CONCATENATE("[",ROUND(T_iii_strat3!C18,1),"; ",ROUND(T_iii_strat3!D18,1),"]")))</f>
        <v>[13.2; 97.6]</v>
      </c>
      <c r="Y39" s="18" t="str">
        <f>IF(T_iii_strat3!G18=".","-",(CONCATENATE("[",ROUND(T_iii_strat3!G18,1),"; ",ROUND(T_iii_strat3!H18,1),"]")))</f>
        <v>[11.5; 34]</v>
      </c>
      <c r="Z39" s="18" t="str">
        <f>IF(T_iii_strat3!K18=".","-",(CONCATENATE("[",ROUND(T_iii_strat3!K18,1),"; ",ROUND(T_iii_strat3!L18,1),"]")))</f>
        <v>[62.5; 80.4]</v>
      </c>
      <c r="AA39" s="18" t="str">
        <f>IF(T_iii_strat3!O18=".","-",(CONCATENATE("[",ROUND(T_iii_strat3!O18,1),"; ",ROUND(T_iii_strat3!P18,1),"]")))</f>
        <v>-</v>
      </c>
      <c r="AB39" s="18" t="str">
        <f>IF(T_iii_strat3!S18=".","-",(CONCATENATE("[",ROUND(T_iii_strat3!S18,1),"; ",ROUND(T_iii_strat3!T18,1),"]")))</f>
        <v>[19.7; 25.5]</v>
      </c>
      <c r="AC39" s="18" t="str">
        <f>IF(T_iii_strat3!W18=".","-",(CONCATENATE("[",ROUND(T_iii_strat3!W18,1),"; ",ROUND(T_iii_strat3!X18,1),"]")))</f>
        <v>[0.4; 9.6]</v>
      </c>
      <c r="AD39" s="18" t="str">
        <f>IF(T_iii_strat3!AA18=".","-",(CONCATENATE("[",ROUND(T_iii_strat3!AA18,1),"; ",ROUND(T_iii_strat3!AB18,1),"]")))</f>
        <v>[27.9; 44.4]</v>
      </c>
      <c r="AE39" s="18" t="str">
        <f>IF(T_iii_strat3!AE18=".","-",(CONCATENATE("[",ROUND(T_iii_strat3!AE18,1),"; ",ROUND(T_iii_strat3!AF18,1),"]")))</f>
        <v>[4.7; 88.5]</v>
      </c>
    </row>
    <row r="40" spans="1:31" x14ac:dyDescent="0.25">
      <c r="A40" s="7" t="s">
        <v>59</v>
      </c>
      <c r="B40" s="4">
        <f>ROUND(T_iii_strat1!B19,1)</f>
        <v>32</v>
      </c>
      <c r="C40" s="4">
        <f>ROUND(T_iii_strat1!F19,1)</f>
        <v>67.599999999999994</v>
      </c>
      <c r="D40" s="4">
        <f>ROUND(T_iii_strat1!J19,1)</f>
        <v>68.900000000000006</v>
      </c>
      <c r="E40" s="4">
        <f>ROUND(T_iii_strat1!N19,1)</f>
        <v>0</v>
      </c>
      <c r="F40" s="4">
        <f>ROUND(T_iii_strat1!R19,1)</f>
        <v>43.3</v>
      </c>
      <c r="G40" s="4">
        <f>ROUND(T_iii_strat1!V19,1)</f>
        <v>27.7</v>
      </c>
      <c r="H40" s="4">
        <f>ROUND(T_iii_strat1!Z19,1)</f>
        <v>44.2</v>
      </c>
      <c r="I40" s="4">
        <f>ROUND(T_iii_strat1!AD19,1)</f>
        <v>42.7</v>
      </c>
      <c r="L40" s="7" t="s">
        <v>59</v>
      </c>
      <c r="M40" s="4">
        <f>ROUND(T_iii_strat2!B19,1)</f>
        <v>25.7</v>
      </c>
      <c r="N40" s="4">
        <f>ROUND(T_iii_strat2!F19,1)</f>
        <v>44.2</v>
      </c>
      <c r="O40" s="4">
        <f>ROUND(T_iii_strat2!J19,1)</f>
        <v>65.099999999999994</v>
      </c>
      <c r="P40" s="4">
        <f>ROUND(T_iii_strat2!N19,1)</f>
        <v>0.4</v>
      </c>
      <c r="Q40" s="4">
        <f>ROUND(T_iii_strat2!R19,1)</f>
        <v>57.7</v>
      </c>
      <c r="R40" s="4">
        <f>ROUND(T_iii_strat2!V19,1)</f>
        <v>29.6</v>
      </c>
      <c r="S40" s="4">
        <f>ROUND(T_iii_strat2!Z19,1)</f>
        <v>52.5</v>
      </c>
      <c r="T40" s="4">
        <f>ROUND(T_iii_strat2!AD19,1)</f>
        <v>83.9</v>
      </c>
      <c r="W40" s="7" t="s">
        <v>59</v>
      </c>
      <c r="X40" s="4">
        <f>ROUND(T_iii_strat3!B19,1)</f>
        <v>0</v>
      </c>
      <c r="Y40" s="4">
        <f>ROUND(T_iii_strat3!F19,1)</f>
        <v>44.7</v>
      </c>
      <c r="Z40" s="4">
        <f>ROUND(T_iii_strat3!J19,1)</f>
        <v>33.299999999999997</v>
      </c>
      <c r="AA40" s="4">
        <f>ROUND(T_iii_strat3!N19,1)</f>
        <v>0</v>
      </c>
      <c r="AB40" s="4">
        <f>ROUND(T_iii_strat3!R19,1)</f>
        <v>44</v>
      </c>
      <c r="AC40" s="4">
        <f>ROUND(T_iii_strat3!V19,1)</f>
        <v>32.9</v>
      </c>
      <c r="AD40" s="4">
        <f>ROUND(T_iii_strat3!Z19,1)</f>
        <v>37.1</v>
      </c>
      <c r="AE40" s="4">
        <f>ROUND(T_iii_strat3!AD19,1)</f>
        <v>0</v>
      </c>
    </row>
    <row r="41" spans="1:31" s="17" customFormat="1" ht="8.25" x14ac:dyDescent="0.15">
      <c r="A41" s="20"/>
      <c r="B41" s="18" t="str">
        <f>IF(T_iii_strat1!C19=".","-",(CONCATENATE("[",ROUND(T_iii_strat1!C19,1),"; ",ROUND(T_iii_strat1!D19,1),"]")))</f>
        <v>[11.6; 62.8]</v>
      </c>
      <c r="C41" s="18" t="str">
        <f>IF(T_iii_strat1!G19=".","-",(CONCATENATE("[",ROUND(T_iii_strat1!G19,1),"; ",ROUND(T_iii_strat1!H19,1),"]")))</f>
        <v>[42.2; 85.7]</v>
      </c>
      <c r="D41" s="18" t="str">
        <f>IF(T_iii_strat1!K19=".","-",(CONCATENATE("[",ROUND(T_iii_strat1!K19,1),"; ",ROUND(T_iii_strat1!L19,1),"]")))</f>
        <v>[58.6; 77.7]</v>
      </c>
      <c r="E41" s="18" t="str">
        <f>IF(T_iii_strat1!O19=".","-",(CONCATENATE("[",ROUND(T_iii_strat1!O19,1),"; ",ROUND(T_iii_strat1!P19,1),"]")))</f>
        <v>-</v>
      </c>
      <c r="F41" s="18" t="str">
        <f>IF(T_iii_strat1!S19=".","-",(CONCATENATE("[",ROUND(T_iii_strat1!S19,1),"; ",ROUND(T_iii_strat1!T19,1),"]")))</f>
        <v>[38.4; 48.3]</v>
      </c>
      <c r="G41" s="18" t="str">
        <f>IF(T_iii_strat1!W19=".","-",(CONCATENATE("[",ROUND(T_iii_strat1!W19,1),"; ",ROUND(T_iii_strat1!X19,1),"]")))</f>
        <v>[11.2; 53.9]</v>
      </c>
      <c r="H41" s="18" t="str">
        <f>IF(T_iii_strat1!AA19=".","-",(CONCATENATE("[",ROUND(T_iii_strat1!AA19,1),"; ",ROUND(T_iii_strat1!AB19,1),"]")))</f>
        <v>[39.6; 48.8]</v>
      </c>
      <c r="I41" s="18" t="str">
        <f>IF(T_iii_strat1!AE19=".","-",(CONCATENATE("[",ROUND(T_iii_strat1!AE19,1),"; ",ROUND(T_iii_strat1!AF19,1),"]")))</f>
        <v>[34.9; 51]</v>
      </c>
      <c r="L41" s="20"/>
      <c r="M41" s="18" t="str">
        <f>IF(T_iii_strat2!C19=".","-",(CONCATENATE("[",ROUND(T_iii_strat2!C19,1),"; ",ROUND(T_iii_strat2!D19,1),"]")))</f>
        <v>[8.4; 56.4]</v>
      </c>
      <c r="N41" s="18" t="str">
        <f>IF(T_iii_strat2!G19=".","-",(CONCATENATE("[",ROUND(T_iii_strat2!G19,1),"; ",ROUND(T_iii_strat2!H19,1),"]")))</f>
        <v>[26.5; 63.5]</v>
      </c>
      <c r="O41" s="18" t="str">
        <f>IF(T_iii_strat2!K19=".","-",(CONCATENATE("[",ROUND(T_iii_strat2!K19,1),"; ",ROUND(T_iii_strat2!L19,1),"]")))</f>
        <v>[58.1; 71.5]</v>
      </c>
      <c r="P41" s="18" t="str">
        <f>IF(T_iii_strat2!O19=".","-",(CONCATENATE("[",ROUND(T_iii_strat2!O19,1),"; ",ROUND(T_iii_strat2!P19,1),"]")))</f>
        <v>[0; 4]</v>
      </c>
      <c r="Q41" s="18" t="str">
        <f>IF(T_iii_strat2!S19=".","-",(CONCATENATE("[",ROUND(T_iii_strat2!S19,1),"; ",ROUND(T_iii_strat2!T19,1),"]")))</f>
        <v>[53.1; 62.2]</v>
      </c>
      <c r="R41" s="18" t="str">
        <f>IF(T_iii_strat2!W19=".","-",(CONCATENATE("[",ROUND(T_iii_strat2!W19,1),"; ",ROUND(T_iii_strat2!X19,1),"]")))</f>
        <v>[14.3; 51.4]</v>
      </c>
      <c r="S41" s="18" t="str">
        <f>IF(T_iii_strat2!AA19=".","-",(CONCATENATE("[",ROUND(T_iii_strat2!AA19,1),"; ",ROUND(T_iii_strat2!AB19,1),"]")))</f>
        <v>[48.6; 56.3]</v>
      </c>
      <c r="T41" s="18" t="str">
        <f>IF(T_iii_strat2!AE19=".","-",(CONCATENATE("[",ROUND(T_iii_strat2!AE19,1),"; ",ROUND(T_iii_strat2!AF19,1),"]")))</f>
        <v>[59.5; 94.9]</v>
      </c>
      <c r="W41" s="20"/>
      <c r="X41" s="18" t="str">
        <f>IF(T_iii_strat3!C19=".","-",(CONCATENATE("[",ROUND(T_iii_strat3!C19,1),"; ",ROUND(T_iii_strat3!D19,1),"]")))</f>
        <v>-</v>
      </c>
      <c r="Y41" s="18" t="str">
        <f>IF(T_iii_strat3!G19=".","-",(CONCATENATE("[",ROUND(T_iii_strat3!G19,1),"; ",ROUND(T_iii_strat3!H19,1),"]")))</f>
        <v>[33.8; 56.2]</v>
      </c>
      <c r="Z41" s="18" t="str">
        <f>IF(T_iii_strat3!K19=".","-",(CONCATENATE("[",ROUND(T_iii_strat3!K19,1),"; ",ROUND(T_iii_strat3!L19,1),"]")))</f>
        <v>[27.5; 39.6]</v>
      </c>
      <c r="AA41" s="18" t="str">
        <f>IF(T_iii_strat3!O19=".","-",(CONCATENATE("[",ROUND(T_iii_strat3!O19,1),"; ",ROUND(T_iii_strat3!P19,1),"]")))</f>
        <v>-</v>
      </c>
      <c r="AB41" s="18" t="str">
        <f>IF(T_iii_strat3!S19=".","-",(CONCATENATE("[",ROUND(T_iii_strat3!S19,1),"; ",ROUND(T_iii_strat3!T19,1),"]")))</f>
        <v>[38.2; 49.9]</v>
      </c>
      <c r="AC41" s="18" t="str">
        <f>IF(T_iii_strat3!W19=".","-",(CONCATENATE("[",ROUND(T_iii_strat3!W19,1),"; ",ROUND(T_iii_strat3!X19,1),"]")))</f>
        <v>[25.6; 41.2]</v>
      </c>
      <c r="AD41" s="18" t="str">
        <f>IF(T_iii_strat3!AA19=".","-",(CONCATENATE("[",ROUND(T_iii_strat3!AA19,1),"; ",ROUND(T_iii_strat3!AB19,1),"]")))</f>
        <v>[32.9; 41.5]</v>
      </c>
      <c r="AE41" s="18" t="str">
        <f>IF(T_iii_strat3!AE19=".","-",(CONCATENATE("[",ROUND(T_iii_strat3!AE19,1),"; ",ROUND(T_iii_strat3!AF19,1),"]")))</f>
        <v>-</v>
      </c>
    </row>
    <row r="42" spans="1:31" x14ac:dyDescent="0.25">
      <c r="A42" s="5" t="s">
        <v>60</v>
      </c>
      <c r="B42" s="4">
        <f>ROUND(T_iii_strat1!B20,1)</f>
        <v>0</v>
      </c>
      <c r="C42" s="4">
        <f>ROUND(T_iii_strat1!F20,1)</f>
        <v>2.4</v>
      </c>
      <c r="D42" s="4">
        <f>ROUND(T_iii_strat1!J20,1)</f>
        <v>10</v>
      </c>
      <c r="E42" s="4">
        <f>ROUND(T_iii_strat1!N20,1)</f>
        <v>0</v>
      </c>
      <c r="F42" s="4">
        <f>ROUND(T_iii_strat1!R20,1)</f>
        <v>1.8</v>
      </c>
      <c r="G42" s="4">
        <f>ROUND(T_iii_strat1!V20,1)</f>
        <v>8.1999999999999993</v>
      </c>
      <c r="H42" s="4">
        <f>ROUND(T_iii_strat1!Z20,1)</f>
        <v>2.1</v>
      </c>
      <c r="I42" s="4">
        <f>ROUND(T_iii_strat1!AD20,1)</f>
        <v>0</v>
      </c>
      <c r="L42" s="5" t="s">
        <v>60</v>
      </c>
      <c r="M42" s="4">
        <f>ROUND(T_iii_strat2!B20,1)</f>
        <v>24.5</v>
      </c>
      <c r="N42" s="4">
        <f>ROUND(T_iii_strat2!F20,1)</f>
        <v>3.2</v>
      </c>
      <c r="O42" s="4">
        <f>ROUND(T_iii_strat2!J20,1)</f>
        <v>24.2</v>
      </c>
      <c r="P42" s="4">
        <f>ROUND(T_iii_strat2!N20,1)</f>
        <v>0</v>
      </c>
      <c r="Q42" s="4">
        <f>ROUND(T_iii_strat2!R20,1)</f>
        <v>2.5</v>
      </c>
      <c r="R42" s="4">
        <f>ROUND(T_iii_strat2!V20,1)</f>
        <v>3.4</v>
      </c>
      <c r="S42" s="4">
        <f>ROUND(T_iii_strat2!Z20,1)</f>
        <v>3.6</v>
      </c>
      <c r="T42" s="4">
        <f>ROUND(T_iii_strat2!AD20,1)</f>
        <v>13.8</v>
      </c>
      <c r="W42" s="5" t="s">
        <v>60</v>
      </c>
      <c r="X42" s="4">
        <f>ROUND(T_iii_strat3!B20,1)</f>
        <v>0</v>
      </c>
      <c r="Y42" s="4">
        <f>ROUND(T_iii_strat3!F20,1)</f>
        <v>2.6</v>
      </c>
      <c r="Z42" s="4">
        <f>ROUND(T_iii_strat3!J20,1)</f>
        <v>2.2999999999999998</v>
      </c>
      <c r="AA42" s="4">
        <f>ROUND(T_iii_strat3!N20,1)</f>
        <v>0</v>
      </c>
      <c r="AB42" s="4">
        <f>ROUND(T_iii_strat3!R20,1)</f>
        <v>0.2</v>
      </c>
      <c r="AC42" s="4">
        <f>ROUND(T_iii_strat3!V20,1)</f>
        <v>0</v>
      </c>
      <c r="AD42" s="4">
        <f>ROUND(T_iii_strat3!Z20,1)</f>
        <v>1</v>
      </c>
      <c r="AE42" s="4">
        <f>ROUND(T_iii_strat3!AD20,1)</f>
        <v>0</v>
      </c>
    </row>
    <row r="43" spans="1:31" s="17" customFormat="1" ht="8.25" x14ac:dyDescent="0.15">
      <c r="A43" s="21"/>
      <c r="B43" s="18" t="str">
        <f>IF(T_iii_strat1!C20=".","-",(CONCATENATE("[",ROUND(T_iii_strat1!C20,1),"; ",ROUND(T_iii_strat1!D20,1),"]")))</f>
        <v>-</v>
      </c>
      <c r="C43" s="18" t="str">
        <f>IF(T_iii_strat1!G20=".","-",(CONCATENATE("[",ROUND(T_iii_strat1!G20,1),"; ",ROUND(T_iii_strat1!H20,1),"]")))</f>
        <v>[0.4; 13.6]</v>
      </c>
      <c r="D43" s="18" t="str">
        <f>IF(T_iii_strat1!K20=".","-",(CONCATENATE("[",ROUND(T_iii_strat1!K20,1),"; ",ROUND(T_iii_strat1!L20,1),"]")))</f>
        <v>[6; 16.3]</v>
      </c>
      <c r="E43" s="18" t="str">
        <f>IF(T_iii_strat1!O20=".","-",(CONCATENATE("[",ROUND(T_iii_strat1!O20,1),"; ",ROUND(T_iii_strat1!P20,1),"]")))</f>
        <v>-</v>
      </c>
      <c r="F43" s="18" t="str">
        <f>IF(T_iii_strat1!S20=".","-",(CONCATENATE("[",ROUND(T_iii_strat1!S20,1),"; ",ROUND(T_iii_strat1!T20,1),"]")))</f>
        <v>[1; 3.1]</v>
      </c>
      <c r="G43" s="18" t="str">
        <f>IF(T_iii_strat1!W20=".","-",(CONCATENATE("[",ROUND(T_iii_strat1!W20,1),"; ",ROUND(T_iii_strat1!X20,1),"]")))</f>
        <v>[2.6; 22.7]</v>
      </c>
      <c r="H43" s="18" t="str">
        <f>IF(T_iii_strat1!AA20=".","-",(CONCATENATE("[",ROUND(T_iii_strat1!AA20,1),"; ",ROUND(T_iii_strat1!AB20,1),"]")))</f>
        <v>[1.4; 3.2]</v>
      </c>
      <c r="I43" s="18" t="str">
        <f>IF(T_iii_strat1!AE20=".","-",(CONCATENATE("[",ROUND(T_iii_strat1!AE20,1),"; ",ROUND(T_iii_strat1!AF20,1),"]")))</f>
        <v>-</v>
      </c>
      <c r="L43" s="21"/>
      <c r="M43" s="18" t="str">
        <f>IF(T_iii_strat2!C20=".","-",(CONCATENATE("[",ROUND(T_iii_strat2!C20,1),"; ",ROUND(T_iii_strat2!D20,1),"]")))</f>
        <v>[7.8; 55.5]</v>
      </c>
      <c r="N43" s="18" t="str">
        <f>IF(T_iii_strat2!G20=".","-",(CONCATENATE("[",ROUND(T_iii_strat2!G20,1),"; ",ROUND(T_iii_strat2!H20,1),"]")))</f>
        <v>[0.9; 11]</v>
      </c>
      <c r="O43" s="18" t="str">
        <f>IF(T_iii_strat2!K20=".","-",(CONCATENATE("[",ROUND(T_iii_strat2!K20,1),"; ",ROUND(T_iii_strat2!L20,1),"]")))</f>
        <v>[16; 34.8]</v>
      </c>
      <c r="P43" s="18" t="str">
        <f>IF(T_iii_strat2!O20=".","-",(CONCATENATE("[",ROUND(T_iii_strat2!O20,1),"; ",ROUND(T_iii_strat2!P20,1),"]")))</f>
        <v>-</v>
      </c>
      <c r="Q43" s="18" t="str">
        <f>IF(T_iii_strat2!S20=".","-",(CONCATENATE("[",ROUND(T_iii_strat2!S20,1),"; ",ROUND(T_iii_strat2!T20,1),"]")))</f>
        <v>[1.5; 4.2]</v>
      </c>
      <c r="R43" s="18" t="str">
        <f>IF(T_iii_strat2!W20=".","-",(CONCATENATE("[",ROUND(T_iii_strat2!W20,1),"; ",ROUND(T_iii_strat2!X20,1),"]")))</f>
        <v>[0.5; 21]</v>
      </c>
      <c r="S43" s="18" t="str">
        <f>IF(T_iii_strat2!AA20=".","-",(CONCATENATE("[",ROUND(T_iii_strat2!AA20,1),"; ",ROUND(T_iii_strat2!AB20,1),"]")))</f>
        <v>[2.3; 5.8]</v>
      </c>
      <c r="T43" s="18" t="str">
        <f>IF(T_iii_strat2!AE20=".","-",(CONCATENATE("[",ROUND(T_iii_strat2!AE20,1),"; ",ROUND(T_iii_strat2!AF20,1),"]")))</f>
        <v>[2.9; 45.8]</v>
      </c>
      <c r="W43" s="21"/>
      <c r="X43" s="18" t="str">
        <f>IF(T_iii_strat3!C20=".","-",(CONCATENATE("[",ROUND(T_iii_strat3!C20,1),"; ",ROUND(T_iii_strat3!D20,1),"]")))</f>
        <v>-</v>
      </c>
      <c r="Y43" s="18" t="str">
        <f>IF(T_iii_strat3!G20=".","-",(CONCATENATE("[",ROUND(T_iii_strat3!G20,1),"; ",ROUND(T_iii_strat3!H20,1),"]")))</f>
        <v>[0.8; 7.7]</v>
      </c>
      <c r="Z43" s="18" t="str">
        <f>IF(T_iii_strat3!K20=".","-",(CONCATENATE("[",ROUND(T_iii_strat3!K20,1),"; ",ROUND(T_iii_strat3!L20,1),"]")))</f>
        <v>[1; 5.6]</v>
      </c>
      <c r="AA43" s="18" t="str">
        <f>IF(T_iii_strat3!O20=".","-",(CONCATENATE("[",ROUND(T_iii_strat3!O20,1),"; ",ROUND(T_iii_strat3!P20,1),"]")))</f>
        <v>-</v>
      </c>
      <c r="AB43" s="18" t="str">
        <f>IF(T_iii_strat3!S20=".","-",(CONCATENATE("[",ROUND(T_iii_strat3!S20,1),"; ",ROUND(T_iii_strat3!T20,1),"]")))</f>
        <v>[0; 1.3]</v>
      </c>
      <c r="AC43" s="18" t="str">
        <f>IF(T_iii_strat3!W20=".","-",(CONCATENATE("[",ROUND(T_iii_strat3!W20,1),"; ",ROUND(T_iii_strat3!X20,1),"]")))</f>
        <v>-</v>
      </c>
      <c r="AD43" s="18" t="str">
        <f>IF(T_iii_strat3!AA20=".","-",(CONCATENATE("[",ROUND(T_iii_strat3!AA20,1),"; ",ROUND(T_iii_strat3!AB20,1),"]")))</f>
        <v>[0.4; 2.4]</v>
      </c>
      <c r="AE43" s="18" t="str">
        <f>IF(T_iii_strat3!AE20=".","-",(CONCATENATE("[",ROUND(T_iii_strat3!AE20,1),"; ",ROUND(T_iii_strat3!AF20,1),"]")))</f>
        <v>-</v>
      </c>
    </row>
    <row r="44" spans="1:31" x14ac:dyDescent="0.25">
      <c r="A44" s="5" t="s">
        <v>61</v>
      </c>
      <c r="B44" s="4">
        <f>ROUND(T_iii_strat1!B21,1)</f>
        <v>14.1</v>
      </c>
      <c r="C44" s="4">
        <f>ROUND(T_iii_strat1!F21,1)</f>
        <v>21.6</v>
      </c>
      <c r="D44" s="4">
        <f>ROUND(T_iii_strat1!J21,1)</f>
        <v>32.299999999999997</v>
      </c>
      <c r="E44" s="4">
        <f>ROUND(T_iii_strat1!N21,1)</f>
        <v>0</v>
      </c>
      <c r="F44" s="4">
        <f>ROUND(T_iii_strat1!R21,1)</f>
        <v>27.4</v>
      </c>
      <c r="G44" s="4">
        <f>ROUND(T_iii_strat1!V21,1)</f>
        <v>8.6999999999999993</v>
      </c>
      <c r="H44" s="4">
        <f>ROUND(T_iii_strat1!Z21,1)</f>
        <v>27.2</v>
      </c>
      <c r="I44" s="4">
        <f>ROUND(T_iii_strat1!AD21,1)</f>
        <v>30.4</v>
      </c>
      <c r="L44" s="5" t="s">
        <v>61</v>
      </c>
      <c r="M44" s="4">
        <f>ROUND(T_iii_strat2!B21,1)</f>
        <v>1.1000000000000001</v>
      </c>
      <c r="N44" s="4">
        <f>ROUND(T_iii_strat2!F21,1)</f>
        <v>2.9</v>
      </c>
      <c r="O44" s="4">
        <f>ROUND(T_iii_strat2!J21,1)</f>
        <v>20.399999999999999</v>
      </c>
      <c r="P44" s="4">
        <f>ROUND(T_iii_strat2!N21,1)</f>
        <v>0</v>
      </c>
      <c r="Q44" s="4">
        <f>ROUND(T_iii_strat2!R21,1)</f>
        <v>40.4</v>
      </c>
      <c r="R44" s="4">
        <f>ROUND(T_iii_strat2!V21,1)</f>
        <v>18</v>
      </c>
      <c r="S44" s="4">
        <f>ROUND(T_iii_strat2!Z21,1)</f>
        <v>34.4</v>
      </c>
      <c r="T44" s="4">
        <f>ROUND(T_iii_strat2!AD21,1)</f>
        <v>54.8</v>
      </c>
      <c r="W44" s="5" t="s">
        <v>61</v>
      </c>
      <c r="X44" s="4">
        <f>ROUND(T_iii_strat3!B21,1)</f>
        <v>0</v>
      </c>
      <c r="Y44" s="4">
        <f>ROUND(T_iii_strat3!F21,1)</f>
        <v>13.9</v>
      </c>
      <c r="Z44" s="4">
        <f>ROUND(T_iii_strat3!J21,1)</f>
        <v>18.399999999999999</v>
      </c>
      <c r="AA44" s="4">
        <f>ROUND(T_iii_strat3!N21,1)</f>
        <v>0</v>
      </c>
      <c r="AB44" s="4">
        <f>ROUND(T_iii_strat3!R21,1)</f>
        <v>22.3</v>
      </c>
      <c r="AC44" s="4">
        <f>ROUND(T_iii_strat3!V21,1)</f>
        <v>6.8</v>
      </c>
      <c r="AD44" s="4">
        <f>ROUND(T_iii_strat3!Z21,1)</f>
        <v>17.8</v>
      </c>
      <c r="AE44" s="4">
        <f>ROUND(T_iii_strat3!AD21,1)</f>
        <v>0</v>
      </c>
    </row>
    <row r="45" spans="1:31" s="17" customFormat="1" ht="8.25" x14ac:dyDescent="0.15">
      <c r="A45" s="22"/>
      <c r="B45" s="18" t="str">
        <f>IF(T_iii_strat1!C21=".","-",(CONCATENATE("[",ROUND(T_iii_strat1!C21,1),"; ",ROUND(T_iii_strat1!D21,1),"]")))</f>
        <v>[3.6; 41.7]</v>
      </c>
      <c r="C45" s="18" t="str">
        <f>IF(T_iii_strat1!G21=".","-",(CONCATENATE("[",ROUND(T_iii_strat1!G21,1),"; ",ROUND(T_iii_strat1!H21,1),"]")))</f>
        <v>[7.6; 48.3]</v>
      </c>
      <c r="D45" s="18" t="str">
        <f>IF(T_iii_strat1!K21=".","-",(CONCATENATE("[",ROUND(T_iii_strat1!K21,1),"; ",ROUND(T_iii_strat1!L21,1),"]")))</f>
        <v>[19.8; 48]</v>
      </c>
      <c r="E45" s="18" t="str">
        <f>IF(T_iii_strat1!O21=".","-",(CONCATENATE("[",ROUND(T_iii_strat1!O21,1),"; ",ROUND(T_iii_strat1!P21,1),"]")))</f>
        <v>-</v>
      </c>
      <c r="F45" s="18" t="str">
        <f>IF(T_iii_strat1!S21=".","-",(CONCATENATE("[",ROUND(T_iii_strat1!S21,1),"; ",ROUND(T_iii_strat1!T21,1),"]")))</f>
        <v>[23.2; 32]</v>
      </c>
      <c r="G45" s="18" t="str">
        <f>IF(T_iii_strat1!W21=".","-",(CONCATENATE("[",ROUND(T_iii_strat1!W21,1),"; ",ROUND(T_iii_strat1!X21,1),"]")))</f>
        <v>[1.3; 41.4]</v>
      </c>
      <c r="H45" s="18" t="str">
        <f>IF(T_iii_strat1!AA21=".","-",(CONCATENATE("[",ROUND(T_iii_strat1!AA21,1),"; ",ROUND(T_iii_strat1!AB21,1),"]")))</f>
        <v>[23.2; 31.6]</v>
      </c>
      <c r="I45" s="18" t="str">
        <f>IF(T_iii_strat1!AE21=".","-",(CONCATENATE("[",ROUND(T_iii_strat1!AE21,1),"; ",ROUND(T_iii_strat1!AF21,1),"]")))</f>
        <v>[24.4; 37.2]</v>
      </c>
      <c r="L45" s="22"/>
      <c r="M45" s="18" t="str">
        <f>IF(T_iii_strat2!C21=".","-",(CONCATENATE("[",ROUND(T_iii_strat2!C21,1),"; ",ROUND(T_iii_strat2!D21,1),"]")))</f>
        <v>[0.1; 8.6]</v>
      </c>
      <c r="N45" s="18" t="str">
        <f>IF(T_iii_strat2!G21=".","-",(CONCATENATE("[",ROUND(T_iii_strat2!G21,1),"; ",ROUND(T_iii_strat2!H21,1),"]")))</f>
        <v>[1.1; 7.5]</v>
      </c>
      <c r="O45" s="18" t="str">
        <f>IF(T_iii_strat2!K21=".","-",(CONCATENATE("[",ROUND(T_iii_strat2!K21,1),"; ",ROUND(T_iii_strat2!L21,1),"]")))</f>
        <v>[8.1; 42.7]</v>
      </c>
      <c r="P45" s="18" t="str">
        <f>IF(T_iii_strat2!O21=".","-",(CONCATENATE("[",ROUND(T_iii_strat2!O21,1),"; ",ROUND(T_iii_strat2!P21,1),"]")))</f>
        <v>-</v>
      </c>
      <c r="Q45" s="18" t="str">
        <f>IF(T_iii_strat2!S21=".","-",(CONCATENATE("[",ROUND(T_iii_strat2!S21,1),"; ",ROUND(T_iii_strat2!T21,1),"]")))</f>
        <v>[34.8; 46.3]</v>
      </c>
      <c r="R45" s="18" t="str">
        <f>IF(T_iii_strat2!W21=".","-",(CONCATENATE("[",ROUND(T_iii_strat2!W21,1),"; ",ROUND(T_iii_strat2!X21,1),"]")))</f>
        <v>[6.9; 39.4]</v>
      </c>
      <c r="S45" s="18" t="str">
        <f>IF(T_iii_strat2!AA21=".","-",(CONCATENATE("[",ROUND(T_iii_strat2!AA21,1),"; ",ROUND(T_iii_strat2!AB21,1),"]")))</f>
        <v>[29.1; 40.2]</v>
      </c>
      <c r="T45" s="18" t="str">
        <f>IF(T_iii_strat2!AE21=".","-",(CONCATENATE("[",ROUND(T_iii_strat2!AE21,1),"; ",ROUND(T_iii_strat2!AF21,1),"]")))</f>
        <v>[23; 83.1]</v>
      </c>
      <c r="W45" s="22"/>
      <c r="X45" s="18" t="str">
        <f>IF(T_iii_strat3!C21=".","-",(CONCATENATE("[",ROUND(T_iii_strat3!C21,1),"; ",ROUND(T_iii_strat3!D21,1),"]")))</f>
        <v>-</v>
      </c>
      <c r="Y45" s="18" t="str">
        <f>IF(T_iii_strat3!G21=".","-",(CONCATENATE("[",ROUND(T_iii_strat3!G21,1),"; ",ROUND(T_iii_strat3!H21,1),"]")))</f>
        <v>[5.6; 30.5]</v>
      </c>
      <c r="Z45" s="18" t="str">
        <f>IF(T_iii_strat3!K21=".","-",(CONCATENATE("[",ROUND(T_iii_strat3!K21,1),"; ",ROUND(T_iii_strat3!L21,1),"]")))</f>
        <v>[14.2; 23.6]</v>
      </c>
      <c r="AA45" s="18" t="str">
        <f>IF(T_iii_strat3!O21=".","-",(CONCATENATE("[",ROUND(T_iii_strat3!O21,1),"; ",ROUND(T_iii_strat3!P21,1),"]")))</f>
        <v>-</v>
      </c>
      <c r="AB45" s="18" t="str">
        <f>IF(T_iii_strat3!S21=".","-",(CONCATENATE("[",ROUND(T_iii_strat3!S21,1),"; ",ROUND(T_iii_strat3!T21,1),"]")))</f>
        <v>[17.5; 28.1]</v>
      </c>
      <c r="AC45" s="18" t="str">
        <f>IF(T_iii_strat3!W21=".","-",(CONCATENATE("[",ROUND(T_iii_strat3!W21,1),"; ",ROUND(T_iii_strat3!X21,1),"]")))</f>
        <v>[1.3; 29.8]</v>
      </c>
      <c r="AD45" s="18" t="str">
        <f>IF(T_iii_strat3!AA21=".","-",(CONCATENATE("[",ROUND(T_iii_strat3!AA21,1),"; ",ROUND(T_iii_strat3!AB21,1),"]")))</f>
        <v>[13.4; 23.2]</v>
      </c>
      <c r="AE45" s="18" t="str">
        <f>IF(T_iii_strat3!AE21=".","-",(CONCATENATE("[",ROUND(T_iii_strat3!AE21,1),"; ",ROUND(T_iii_strat3!AF21,1),"]")))</f>
        <v>-</v>
      </c>
    </row>
    <row r="46" spans="1:31" x14ac:dyDescent="0.25">
      <c r="A46" s="5" t="s">
        <v>62</v>
      </c>
      <c r="B46" s="4">
        <f>ROUND(T_iii_strat1!B22,1)</f>
        <v>6</v>
      </c>
      <c r="C46" s="4">
        <f>ROUND(T_iii_strat1!F22,1)</f>
        <v>30.2</v>
      </c>
      <c r="D46" s="4">
        <f>ROUND(T_iii_strat1!J22,1)</f>
        <v>39.9</v>
      </c>
      <c r="E46" s="4">
        <f>ROUND(T_iii_strat1!N22,1)</f>
        <v>0</v>
      </c>
      <c r="F46" s="4">
        <f>ROUND(T_iii_strat1!R22,1)</f>
        <v>18.100000000000001</v>
      </c>
      <c r="G46" s="4">
        <f>ROUND(T_iii_strat1!V22,1)</f>
        <v>10.9</v>
      </c>
      <c r="H46" s="4">
        <f>ROUND(T_iii_strat1!Z22,1)</f>
        <v>18.7</v>
      </c>
      <c r="I46" s="4">
        <f>ROUND(T_iii_strat1!AD22,1)</f>
        <v>18.2</v>
      </c>
      <c r="L46" s="5" t="s">
        <v>62</v>
      </c>
      <c r="M46" s="4">
        <f>ROUND(T_iii_strat2!B22,1)</f>
        <v>19.2</v>
      </c>
      <c r="N46" s="4">
        <f>ROUND(T_iii_strat2!F22,1)</f>
        <v>37.9</v>
      </c>
      <c r="O46" s="4">
        <f>ROUND(T_iii_strat2!J22,1)</f>
        <v>38.9</v>
      </c>
      <c r="P46" s="4">
        <f>ROUND(T_iii_strat2!N22,1)</f>
        <v>0.4</v>
      </c>
      <c r="Q46" s="4">
        <f>ROUND(T_iii_strat2!R22,1)</f>
        <v>28.6</v>
      </c>
      <c r="R46" s="4">
        <f>ROUND(T_iii_strat2!V22,1)</f>
        <v>8.4</v>
      </c>
      <c r="S46" s="4">
        <f>ROUND(T_iii_strat2!Z22,1)</f>
        <v>26.3</v>
      </c>
      <c r="T46" s="4">
        <f>ROUND(T_iii_strat2!AD22,1)</f>
        <v>46</v>
      </c>
      <c r="W46" s="5" t="s">
        <v>62</v>
      </c>
      <c r="X46" s="4">
        <f>ROUND(T_iii_strat3!B22,1)</f>
        <v>0</v>
      </c>
      <c r="Y46" s="4">
        <f>ROUND(T_iii_strat3!F22,1)</f>
        <v>29.2</v>
      </c>
      <c r="Z46" s="4">
        <f>ROUND(T_iii_strat3!J22,1)</f>
        <v>29.4</v>
      </c>
      <c r="AA46" s="4">
        <f>ROUND(T_iii_strat3!N22,1)</f>
        <v>0</v>
      </c>
      <c r="AB46" s="4">
        <f>ROUND(T_iii_strat3!R22,1)</f>
        <v>31.8</v>
      </c>
      <c r="AC46" s="4">
        <f>ROUND(T_iii_strat3!V22,1)</f>
        <v>30.1</v>
      </c>
      <c r="AD46" s="4">
        <f>ROUND(T_iii_strat3!Z22,1)</f>
        <v>28.9</v>
      </c>
      <c r="AE46" s="4">
        <f>ROUND(T_iii_strat3!AD22,1)</f>
        <v>0</v>
      </c>
    </row>
    <row r="47" spans="1:31" s="17" customFormat="1" ht="8.25" x14ac:dyDescent="0.15">
      <c r="A47" s="21"/>
      <c r="B47" s="18" t="str">
        <f>IF(T_iii_strat1!C22=".","-",(CONCATENATE("[",ROUND(T_iii_strat1!C22,1),"; ",ROUND(T_iii_strat1!D22,1),"]")))</f>
        <v>[1.3; 23.3]</v>
      </c>
      <c r="C47" s="18" t="str">
        <f>IF(T_iii_strat1!G22=".","-",(CONCATENATE("[",ROUND(T_iii_strat1!G22,1),"; ",ROUND(T_iii_strat1!H22,1),"]")))</f>
        <v>[11; 60.1]</v>
      </c>
      <c r="D47" s="18" t="str">
        <f>IF(T_iii_strat1!K22=".","-",(CONCATENATE("[",ROUND(T_iii_strat1!K22,1),"; ",ROUND(T_iii_strat1!L22,1),"]")))</f>
        <v>[25.9; 55.8]</v>
      </c>
      <c r="E47" s="18" t="str">
        <f>IF(T_iii_strat1!O22=".","-",(CONCATENATE("[",ROUND(T_iii_strat1!O22,1),"; ",ROUND(T_iii_strat1!P22,1),"]")))</f>
        <v>-</v>
      </c>
      <c r="F47" s="18" t="str">
        <f>IF(T_iii_strat1!S22=".","-",(CONCATENATE("[",ROUND(T_iii_strat1!S22,1),"; ",ROUND(T_iii_strat1!T22,1),"]")))</f>
        <v>[14.8; 21.8]</v>
      </c>
      <c r="G47" s="18" t="str">
        <f>IF(T_iii_strat1!W22=".","-",(CONCATENATE("[",ROUND(T_iii_strat1!W22,1),"; ",ROUND(T_iii_strat1!X22,1),"]")))</f>
        <v>[1.4; 52.2]</v>
      </c>
      <c r="H47" s="18" t="str">
        <f>IF(T_iii_strat1!AA22=".","-",(CONCATENATE("[",ROUND(T_iii_strat1!AA22,1),"; ",ROUND(T_iii_strat1!AB22,1),"]")))</f>
        <v>[15.4; 22.6]</v>
      </c>
      <c r="I47" s="18" t="str">
        <f>IF(T_iii_strat1!AE22=".","-",(CONCATENATE("[",ROUND(T_iii_strat1!AE22,1),"; ",ROUND(T_iii_strat1!AF22,1),"]")))</f>
        <v>[9.7; 31.4]</v>
      </c>
      <c r="L47" s="21"/>
      <c r="M47" s="18" t="str">
        <f>IF(T_iii_strat2!C22=".","-",(CONCATENATE("[",ROUND(T_iii_strat2!C22,1),"; ",ROUND(T_iii_strat2!D22,1),"]")))</f>
        <v>[5.4; 49.9]</v>
      </c>
      <c r="N47" s="18" t="str">
        <f>IF(T_iii_strat2!G22=".","-",(CONCATENATE("[",ROUND(T_iii_strat2!G22,1),"; ",ROUND(T_iii_strat2!H22,1),"]")))</f>
        <v>[20.9; 58.5]</v>
      </c>
      <c r="O47" s="18" t="str">
        <f>IF(T_iii_strat2!K22=".","-",(CONCATENATE("[",ROUND(T_iii_strat2!K22,1),"; ",ROUND(T_iii_strat2!L22,1),"]")))</f>
        <v>[30.7; 47.9]</v>
      </c>
      <c r="P47" s="18" t="str">
        <f>IF(T_iii_strat2!O22=".","-",(CONCATENATE("[",ROUND(T_iii_strat2!O22,1),"; ",ROUND(T_iii_strat2!P22,1),"]")))</f>
        <v>[0; 4]</v>
      </c>
      <c r="Q47" s="18" t="str">
        <f>IF(T_iii_strat2!S22=".","-",(CONCATENATE("[",ROUND(T_iii_strat2!S22,1),"; ",ROUND(T_iii_strat2!T22,1),"]")))</f>
        <v>[24.8; 32.7]</v>
      </c>
      <c r="R47" s="18" t="str">
        <f>IF(T_iii_strat2!W22=".","-",(CONCATENATE("[",ROUND(T_iii_strat2!W22,1),"; ",ROUND(T_iii_strat2!X22,1),"]")))</f>
        <v>[3.2; 20.5]</v>
      </c>
      <c r="S47" s="18" t="str">
        <f>IF(T_iii_strat2!AA22=".","-",(CONCATENATE("[",ROUND(T_iii_strat2!AA22,1),"; ",ROUND(T_iii_strat2!AB22,1),"]")))</f>
        <v>[22.7; 30.2]</v>
      </c>
      <c r="T47" s="18" t="str">
        <f>IF(T_iii_strat2!AE22=".","-",(CONCATENATE("[",ROUND(T_iii_strat2!AE22,1),"; ",ROUND(T_iii_strat2!AF22,1),"]")))</f>
        <v>[23; 70.8]</v>
      </c>
      <c r="W47" s="21"/>
      <c r="X47" s="18" t="str">
        <f>IF(T_iii_strat3!C22=".","-",(CONCATENATE("[",ROUND(T_iii_strat3!C22,1),"; ",ROUND(T_iii_strat3!D22,1),"]")))</f>
        <v>-</v>
      </c>
      <c r="Y47" s="18" t="str">
        <f>IF(T_iii_strat3!G22=".","-",(CONCATENATE("[",ROUND(T_iii_strat3!G22,1),"; ",ROUND(T_iii_strat3!H22,1),"]")))</f>
        <v>[18.5; 42.8]</v>
      </c>
      <c r="Z47" s="18" t="str">
        <f>IF(T_iii_strat3!K22=".","-",(CONCATENATE("[",ROUND(T_iii_strat3!K22,1),"; ",ROUND(T_iii_strat3!L22,1),"]")))</f>
        <v>[24; 35.3]</v>
      </c>
      <c r="AA47" s="18" t="str">
        <f>IF(T_iii_strat3!O22=".","-",(CONCATENATE("[",ROUND(T_iii_strat3!O22,1),"; ",ROUND(T_iii_strat3!P22,1),"]")))</f>
        <v>-</v>
      </c>
      <c r="AB47" s="18" t="str">
        <f>IF(T_iii_strat3!S22=".","-",(CONCATENATE("[",ROUND(T_iii_strat3!S22,1),"; ",ROUND(T_iii_strat3!T22,1),"]")))</f>
        <v>[25.5; 38.8]</v>
      </c>
      <c r="AC47" s="18" t="str">
        <f>IF(T_iii_strat3!W22=".","-",(CONCATENATE("[",ROUND(T_iii_strat3!W22,1),"; ",ROUND(T_iii_strat3!X22,1),"]")))</f>
        <v>[23.7; 37.3]</v>
      </c>
      <c r="AD47" s="18" t="str">
        <f>IF(T_iii_strat3!AA22=".","-",(CONCATENATE("[",ROUND(T_iii_strat3!AA22,1),"; ",ROUND(T_iii_strat3!AB22,1),"]")))</f>
        <v>[25.6; 32.5]</v>
      </c>
      <c r="AE47" s="18" t="str">
        <f>IF(T_iii_strat3!AE22=".","-",(CONCATENATE("[",ROUND(T_iii_strat3!AE22,1),"; ",ROUND(T_iii_strat3!AF22,1),"]")))</f>
        <v>-</v>
      </c>
    </row>
    <row r="48" spans="1:31" x14ac:dyDescent="0.25">
      <c r="A48" s="5" t="s">
        <v>63</v>
      </c>
      <c r="B48" s="4">
        <f>ROUND(T_iii_strat1!B23,1)</f>
        <v>2.8</v>
      </c>
      <c r="C48" s="4">
        <f>ROUND(T_iii_strat1!F23,1)</f>
        <v>7</v>
      </c>
      <c r="D48" s="4">
        <f>ROUND(T_iii_strat1!J23,1)</f>
        <v>0</v>
      </c>
      <c r="E48" s="4">
        <f>ROUND(T_iii_strat1!N23,1)</f>
        <v>0</v>
      </c>
      <c r="F48" s="4">
        <f>ROUND(T_iii_strat1!R23,1)</f>
        <v>1.9</v>
      </c>
      <c r="G48" s="4">
        <f>ROUND(T_iii_strat1!V23,1)</f>
        <v>0</v>
      </c>
      <c r="H48" s="4">
        <f>ROUND(T_iii_strat1!Z23,1)</f>
        <v>1.8</v>
      </c>
      <c r="I48" s="4">
        <f>ROUND(T_iii_strat1!AD23,1)</f>
        <v>0</v>
      </c>
      <c r="L48" s="5" t="s">
        <v>63</v>
      </c>
      <c r="M48" s="4">
        <f>ROUND(T_iii_strat2!B23,1)</f>
        <v>0</v>
      </c>
      <c r="N48" s="4">
        <f>ROUND(T_iii_strat2!F23,1)</f>
        <v>1</v>
      </c>
      <c r="O48" s="4">
        <f>ROUND(T_iii_strat2!J23,1)</f>
        <v>1.8</v>
      </c>
      <c r="P48" s="4">
        <f>ROUND(T_iii_strat2!N23,1)</f>
        <v>0</v>
      </c>
      <c r="Q48" s="4">
        <f>ROUND(T_iii_strat2!R23,1)</f>
        <v>0.6</v>
      </c>
      <c r="R48" s="4">
        <f>ROUND(T_iii_strat2!V23,1)</f>
        <v>0</v>
      </c>
      <c r="S48" s="4">
        <f>ROUND(T_iii_strat2!Z23,1)</f>
        <v>0.6</v>
      </c>
      <c r="T48" s="4">
        <f>ROUND(T_iii_strat2!AD23,1)</f>
        <v>0</v>
      </c>
      <c r="W48" s="5" t="s">
        <v>63</v>
      </c>
      <c r="X48" s="4">
        <f>ROUND(T_iii_strat3!B23,1)</f>
        <v>0</v>
      </c>
      <c r="Y48" s="4">
        <f>ROUND(T_iii_strat3!F23,1)</f>
        <v>0</v>
      </c>
      <c r="Z48" s="4">
        <f>ROUND(T_iii_strat3!J23,1)</f>
        <v>0.2</v>
      </c>
      <c r="AA48" s="4">
        <f>ROUND(T_iii_strat3!N23,1)</f>
        <v>0</v>
      </c>
      <c r="AB48" s="4">
        <f>ROUND(T_iii_strat3!R23,1)</f>
        <v>2.7</v>
      </c>
      <c r="AC48" s="4">
        <f>ROUND(T_iii_strat3!V23,1)</f>
        <v>7.4</v>
      </c>
      <c r="AD48" s="4">
        <f>ROUND(T_iii_strat3!Z23,1)</f>
        <v>2</v>
      </c>
      <c r="AE48" s="4">
        <f>ROUND(T_iii_strat3!AD23,1)</f>
        <v>0</v>
      </c>
    </row>
    <row r="49" spans="1:31" s="17" customFormat="1" ht="8.25" x14ac:dyDescent="0.15">
      <c r="A49" s="21"/>
      <c r="B49" s="18" t="str">
        <f>IF(T_iii_strat1!C23=".","-",(CONCATENATE("[",ROUND(T_iii_strat1!C23,1),"; ",ROUND(T_iii_strat1!D23,1),"]")))</f>
        <v>[0.4; 15.8]</v>
      </c>
      <c r="C49" s="18" t="str">
        <f>IF(T_iii_strat1!G23=".","-",(CONCATENATE("[",ROUND(T_iii_strat1!G23,1),"; ",ROUND(T_iii_strat1!H23,1),"]")))</f>
        <v>[2; 21.4]</v>
      </c>
      <c r="D49" s="18" t="str">
        <f>IF(T_iii_strat1!K23=".","-",(CONCATENATE("[",ROUND(T_iii_strat1!K23,1),"; ",ROUND(T_iii_strat1!L23,1),"]")))</f>
        <v>-</v>
      </c>
      <c r="E49" s="18" t="str">
        <f>IF(T_iii_strat1!O23=".","-",(CONCATENATE("[",ROUND(T_iii_strat1!O23,1),"; ",ROUND(T_iii_strat1!P23,1),"]")))</f>
        <v>-</v>
      </c>
      <c r="F49" s="18" t="str">
        <f>IF(T_iii_strat1!S23=".","-",(CONCATENATE("[",ROUND(T_iii_strat1!S23,1),"; ",ROUND(T_iii_strat1!T23,1),"]")))</f>
        <v>[1.1; 3]</v>
      </c>
      <c r="G49" s="18" t="str">
        <f>IF(T_iii_strat1!W23=".","-",(CONCATENATE("[",ROUND(T_iii_strat1!W23,1),"; ",ROUND(T_iii_strat1!X23,1),"]")))</f>
        <v>-</v>
      </c>
      <c r="H49" s="18" t="str">
        <f>IF(T_iii_strat1!AA23=".","-",(CONCATENATE("[",ROUND(T_iii_strat1!AA23,1),"; ",ROUND(T_iii_strat1!AB23,1),"]")))</f>
        <v>[1.1; 3]</v>
      </c>
      <c r="I49" s="18" t="str">
        <f>IF(T_iii_strat1!AE23=".","-",(CONCATENATE("[",ROUND(T_iii_strat1!AE23,1),"; ",ROUND(T_iii_strat1!AF23,1),"]")))</f>
        <v>-</v>
      </c>
      <c r="L49" s="21"/>
      <c r="M49" s="18" t="str">
        <f>IF(T_iii_strat2!C23=".","-",(CONCATENATE("[",ROUND(T_iii_strat2!C23,1),"; ",ROUND(T_iii_strat2!D23,1),"]")))</f>
        <v>-</v>
      </c>
      <c r="N49" s="18" t="str">
        <f>IF(T_iii_strat2!G23=".","-",(CONCATENATE("[",ROUND(T_iii_strat2!G23,1),"; ",ROUND(T_iii_strat2!H23,1),"]")))</f>
        <v>[0.2; 6.2]</v>
      </c>
      <c r="O49" s="18" t="str">
        <f>IF(T_iii_strat2!K23=".","-",(CONCATENATE("[",ROUND(T_iii_strat2!K23,1),"; ",ROUND(T_iii_strat2!L23,1),"]")))</f>
        <v>[0.4; 8.2]</v>
      </c>
      <c r="P49" s="18" t="str">
        <f>IF(T_iii_strat2!O23=".","-",(CONCATENATE("[",ROUND(T_iii_strat2!O23,1),"; ",ROUND(T_iii_strat2!P23,1),"]")))</f>
        <v>-</v>
      </c>
      <c r="Q49" s="18" t="str">
        <f>IF(T_iii_strat2!S23=".","-",(CONCATENATE("[",ROUND(T_iii_strat2!S23,1),"; ",ROUND(T_iii_strat2!T23,1),"]")))</f>
        <v>[0.2; 1.3]</v>
      </c>
      <c r="R49" s="18" t="str">
        <f>IF(T_iii_strat2!W23=".","-",(CONCATENATE("[",ROUND(T_iii_strat2!W23,1),"; ",ROUND(T_iii_strat2!X23,1),"]")))</f>
        <v>-</v>
      </c>
      <c r="S49" s="18" t="str">
        <f>IF(T_iii_strat2!AA23=".","-",(CONCATENATE("[",ROUND(T_iii_strat2!AA23,1),"; ",ROUND(T_iii_strat2!AB23,1),"]")))</f>
        <v>[0.3; 1.2]</v>
      </c>
      <c r="T49" s="18" t="str">
        <f>IF(T_iii_strat2!AE23=".","-",(CONCATENATE("[",ROUND(T_iii_strat2!AE23,1),"; ",ROUND(T_iii_strat2!AF23,1),"]")))</f>
        <v>-</v>
      </c>
      <c r="W49" s="21"/>
      <c r="X49" s="18" t="str">
        <f>IF(T_iii_strat3!C23=".","-",(CONCATENATE("[",ROUND(T_iii_strat3!C23,1),"; ",ROUND(T_iii_strat3!D23,1),"]")))</f>
        <v>-</v>
      </c>
      <c r="Y49" s="18" t="str">
        <f>IF(T_iii_strat3!G23=".","-",(CONCATENATE("[",ROUND(T_iii_strat3!G23,1),"; ",ROUND(T_iii_strat3!H23,1),"]")))</f>
        <v>-</v>
      </c>
      <c r="Z49" s="18" t="str">
        <f>IF(T_iii_strat3!K23=".","-",(CONCATENATE("[",ROUND(T_iii_strat3!K23,1),"; ",ROUND(T_iii_strat3!L23,1),"]")))</f>
        <v>[0; 1.2]</v>
      </c>
      <c r="AA49" s="18" t="str">
        <f>IF(T_iii_strat3!O23=".","-",(CONCATENATE("[",ROUND(T_iii_strat3!O23,1),"; ",ROUND(T_iii_strat3!P23,1),"]")))</f>
        <v>-</v>
      </c>
      <c r="AB49" s="18" t="str">
        <f>IF(T_iii_strat3!S23=".","-",(CONCATENATE("[",ROUND(T_iii_strat3!S23,1),"; ",ROUND(T_iii_strat3!T23,1),"]")))</f>
        <v>[1.3; 5.6]</v>
      </c>
      <c r="AC49" s="18" t="str">
        <f>IF(T_iii_strat3!W23=".","-",(CONCATENATE("[",ROUND(T_iii_strat3!W23,1),"; ",ROUND(T_iii_strat3!X23,1),"]")))</f>
        <v>[4.4; 12.1]</v>
      </c>
      <c r="AD49" s="18" t="str">
        <f>IF(T_iii_strat3!AA23=".","-",(CONCATENATE("[",ROUND(T_iii_strat3!AA23,1),"; ",ROUND(T_iii_strat3!AB23,1),"]")))</f>
        <v>[1.1; 3.7]</v>
      </c>
      <c r="AE49" s="18" t="str">
        <f>IF(T_iii_strat3!AE23=".","-",(CONCATENATE("[",ROUND(T_iii_strat3!AE23,1),"; ",ROUND(T_iii_strat3!AF23,1),"]")))</f>
        <v>-</v>
      </c>
    </row>
    <row r="50" spans="1:31" x14ac:dyDescent="0.25">
      <c r="A50" s="5" t="s">
        <v>64</v>
      </c>
      <c r="B50" s="4">
        <f>ROUND(T_iii_strat1!B24,1)</f>
        <v>2.1</v>
      </c>
      <c r="C50" s="4">
        <f>ROUND(T_iii_strat1!F24,1)</f>
        <v>15.3</v>
      </c>
      <c r="D50" s="4">
        <f>ROUND(T_iii_strat1!J24,1)</f>
        <v>9.5</v>
      </c>
      <c r="E50" s="4">
        <f>ROUND(T_iii_strat1!N24,1)</f>
        <v>0</v>
      </c>
      <c r="F50" s="4">
        <f>ROUND(T_iii_strat1!R24,1)</f>
        <v>2.9</v>
      </c>
      <c r="G50" s="4">
        <f>ROUND(T_iii_strat1!V24,1)</f>
        <v>0</v>
      </c>
      <c r="H50" s="4">
        <f>ROUND(T_iii_strat1!Z24,1)</f>
        <v>3.2</v>
      </c>
      <c r="I50" s="4">
        <f>ROUND(T_iii_strat1!AD24,1)</f>
        <v>0</v>
      </c>
      <c r="L50" s="5" t="s">
        <v>64</v>
      </c>
      <c r="M50" s="4">
        <f>ROUND(T_iii_strat2!B24,1)</f>
        <v>0</v>
      </c>
      <c r="N50" s="4">
        <f>ROUND(T_iii_strat2!F24,1)</f>
        <v>0</v>
      </c>
      <c r="O50" s="4">
        <f>ROUND(T_iii_strat2!J24,1)</f>
        <v>0</v>
      </c>
      <c r="P50" s="4">
        <f>ROUND(T_iii_strat2!N24,1)</f>
        <v>0</v>
      </c>
      <c r="Q50" s="4">
        <f>ROUND(T_iii_strat2!R24,1)</f>
        <v>0</v>
      </c>
      <c r="R50" s="4">
        <f>ROUND(T_iii_strat2!V24,1)</f>
        <v>0</v>
      </c>
      <c r="S50" s="4">
        <f>ROUND(T_iii_strat2!Z24,1)</f>
        <v>0</v>
      </c>
      <c r="T50" s="4">
        <f>ROUND(T_iii_strat2!AD24,1)</f>
        <v>0</v>
      </c>
      <c r="W50" s="5" t="s">
        <v>64</v>
      </c>
      <c r="X50" s="4">
        <f>ROUND(T_iii_strat3!B24,1)</f>
        <v>0</v>
      </c>
      <c r="Y50" s="4">
        <f>ROUND(T_iii_strat3!F24,1)</f>
        <v>0</v>
      </c>
      <c r="Z50" s="4">
        <f>ROUND(T_iii_strat3!J24,1)</f>
        <v>0.2</v>
      </c>
      <c r="AA50" s="4">
        <f>ROUND(T_iii_strat3!N24,1)</f>
        <v>0</v>
      </c>
      <c r="AB50" s="4">
        <f>ROUND(T_iii_strat3!R24,1)</f>
        <v>0</v>
      </c>
      <c r="AC50" s="4">
        <f>ROUND(T_iii_strat3!V24,1)</f>
        <v>0</v>
      </c>
      <c r="AD50" s="4">
        <f>ROUND(T_iii_strat3!Z24,1)</f>
        <v>0.1</v>
      </c>
      <c r="AE50" s="4">
        <f>ROUND(T_iii_strat3!AD24,1)</f>
        <v>0</v>
      </c>
    </row>
    <row r="51" spans="1:31" s="17" customFormat="1" ht="8.25" x14ac:dyDescent="0.15">
      <c r="A51" s="21"/>
      <c r="B51" s="18" t="str">
        <f>IF(T_iii_strat1!C24=".","-",(CONCATENATE("[",ROUND(T_iii_strat1!C24,1),"; ",ROUND(T_iii_strat1!D24,1),"]")))</f>
        <v>[0.3; 13.3]</v>
      </c>
      <c r="C51" s="18" t="str">
        <f>IF(T_iii_strat1!G24=".","-",(CONCATENATE("[",ROUND(T_iii_strat1!G24,1),"; ",ROUND(T_iii_strat1!H24,1),"]")))</f>
        <v>[4.3; 42.2]</v>
      </c>
      <c r="D51" s="18" t="str">
        <f>IF(T_iii_strat1!K24=".","-",(CONCATENATE("[",ROUND(T_iii_strat1!K24,1),"; ",ROUND(T_iii_strat1!L24,1),"]")))</f>
        <v>[2.4; 31.1]</v>
      </c>
      <c r="E51" s="18" t="str">
        <f>IF(T_iii_strat1!O24=".","-",(CONCATENATE("[",ROUND(T_iii_strat1!O24,1),"; ",ROUND(T_iii_strat1!P24,1),"]")))</f>
        <v>-</v>
      </c>
      <c r="F51" s="18" t="str">
        <f>IF(T_iii_strat1!S24=".","-",(CONCATENATE("[",ROUND(T_iii_strat1!S24,1),"; ",ROUND(T_iii_strat1!T24,1),"]")))</f>
        <v>[1.7; 4.9]</v>
      </c>
      <c r="G51" s="18" t="str">
        <f>IF(T_iii_strat1!W24=".","-",(CONCATENATE("[",ROUND(T_iii_strat1!W24,1),"; ",ROUND(T_iii_strat1!X24,1),"]")))</f>
        <v>-</v>
      </c>
      <c r="H51" s="18" t="str">
        <f>IF(T_iii_strat1!AA24=".","-",(CONCATENATE("[",ROUND(T_iii_strat1!AA24,1),"; ",ROUND(T_iii_strat1!AB24,1),"]")))</f>
        <v>[1.9; 5.3]</v>
      </c>
      <c r="I51" s="18" t="str">
        <f>IF(T_iii_strat1!AE24=".","-",(CONCATENATE("[",ROUND(T_iii_strat1!AE24,1),"; ",ROUND(T_iii_strat1!AF24,1),"]")))</f>
        <v>-</v>
      </c>
      <c r="L51" s="21"/>
      <c r="M51" s="18" t="str">
        <f>IF(T_iii_strat2!C24=".","-",(CONCATENATE("[",ROUND(T_iii_strat2!C24,1),"; ",ROUND(T_iii_strat2!D24,1),"]")))</f>
        <v>-</v>
      </c>
      <c r="N51" s="18" t="str">
        <f>IF(T_iii_strat2!G24=".","-",(CONCATENATE("[",ROUND(T_iii_strat2!G24,1),"; ",ROUND(T_iii_strat2!H24,1),"]")))</f>
        <v>-</v>
      </c>
      <c r="O51" s="18" t="str">
        <f>IF(T_iii_strat2!K24=".","-",(CONCATENATE("[",ROUND(T_iii_strat2!K24,1),"; ",ROUND(T_iii_strat2!L24,1),"]")))</f>
        <v>-</v>
      </c>
      <c r="P51" s="18" t="str">
        <f>IF(T_iii_strat2!O24=".","-",(CONCATENATE("[",ROUND(T_iii_strat2!O24,1),"; ",ROUND(T_iii_strat2!P24,1),"]")))</f>
        <v>-</v>
      </c>
      <c r="Q51" s="18" t="str">
        <f>IF(T_iii_strat2!S24=".","-",(CONCATENATE("[",ROUND(T_iii_strat2!S24,1),"; ",ROUND(T_iii_strat2!T24,1),"]")))</f>
        <v>-</v>
      </c>
      <c r="R51" s="18" t="str">
        <f>IF(T_iii_strat2!W24=".","-",(CONCATENATE("[",ROUND(T_iii_strat2!W24,1),"; ",ROUND(T_iii_strat2!X24,1),"]")))</f>
        <v>-</v>
      </c>
      <c r="S51" s="18" t="str">
        <f>IF(T_iii_strat2!AA24=".","-",(CONCATENATE("[",ROUND(T_iii_strat2!AA24,1),"; ",ROUND(T_iii_strat2!AB24,1),"]")))</f>
        <v>-</v>
      </c>
      <c r="T51" s="18" t="str">
        <f>IF(T_iii_strat2!AE24=".","-",(CONCATENATE("[",ROUND(T_iii_strat2!AE24,1),"; ",ROUND(T_iii_strat2!AF24,1),"]")))</f>
        <v>-</v>
      </c>
      <c r="W51" s="21"/>
      <c r="X51" s="18" t="str">
        <f>IF(T_iii_strat3!C24=".","-",(CONCATENATE("[",ROUND(T_iii_strat3!C24,1),"; ",ROUND(T_iii_strat3!D24,1),"]")))</f>
        <v>-</v>
      </c>
      <c r="Y51" s="18" t="str">
        <f>IF(T_iii_strat3!G24=".","-",(CONCATENATE("[",ROUND(T_iii_strat3!G24,1),"; ",ROUND(T_iii_strat3!H24,1),"]")))</f>
        <v>-</v>
      </c>
      <c r="Z51" s="18" t="str">
        <f>IF(T_iii_strat3!K24=".","-",(CONCATENATE("[",ROUND(T_iii_strat3!K24,1),"; ",ROUND(T_iii_strat3!L24,1),"]")))</f>
        <v>[0; 1.4]</v>
      </c>
      <c r="AA51" s="18" t="str">
        <f>IF(T_iii_strat3!O24=".","-",(CONCATENATE("[",ROUND(T_iii_strat3!O24,1),"; ",ROUND(T_iii_strat3!P24,1),"]")))</f>
        <v>-</v>
      </c>
      <c r="AB51" s="18" t="str">
        <f>IF(T_iii_strat3!S24=".","-",(CONCATENATE("[",ROUND(T_iii_strat3!S24,1),"; ",ROUND(T_iii_strat3!T24,1),"]")))</f>
        <v>-</v>
      </c>
      <c r="AC51" s="18" t="str">
        <f>IF(T_iii_strat3!W24=".","-",(CONCATENATE("[",ROUND(T_iii_strat3!W24,1),"; ",ROUND(T_iii_strat3!X24,1),"]")))</f>
        <v>-</v>
      </c>
      <c r="AD51" s="18" t="str">
        <f>IF(T_iii_strat3!AA24=".","-",(CONCATENATE("[",ROUND(T_iii_strat3!AA24,1),"; ",ROUND(T_iii_strat3!AB24,1),"]")))</f>
        <v>[0; 0.5]</v>
      </c>
      <c r="AE51" s="18" t="str">
        <f>IF(T_iii_strat3!AE24=".","-",(CONCATENATE("[",ROUND(T_iii_strat3!AE24,1),"; ",ROUND(T_iii_strat3!AF24,1),"]")))</f>
        <v>-</v>
      </c>
    </row>
    <row r="52" spans="1:31" x14ac:dyDescent="0.25">
      <c r="A52" s="3" t="s">
        <v>65</v>
      </c>
      <c r="B52" s="4">
        <f>ROUND(T_iii_strat1!B25,1)</f>
        <v>0</v>
      </c>
      <c r="C52" s="4">
        <f>ROUND(T_iii_strat1!F25,1)</f>
        <v>0</v>
      </c>
      <c r="D52" s="4">
        <f>ROUND(T_iii_strat1!J25,1)</f>
        <v>0</v>
      </c>
      <c r="E52" s="4">
        <f>ROUND(T_iii_strat1!N25,1)</f>
        <v>0</v>
      </c>
      <c r="F52" s="4">
        <f>ROUND(T_iii_strat1!R25,1)</f>
        <v>0</v>
      </c>
      <c r="G52" s="4">
        <f>ROUND(T_iii_strat1!V25,1)</f>
        <v>0</v>
      </c>
      <c r="H52" s="4">
        <f>ROUND(T_iii_strat1!Z25,1)</f>
        <v>0</v>
      </c>
      <c r="I52" s="4">
        <f>ROUND(T_iii_strat1!AD25,1)</f>
        <v>0</v>
      </c>
      <c r="L52" s="3" t="s">
        <v>65</v>
      </c>
      <c r="M52" s="4">
        <f>ROUND(T_iii_strat2!B25,1)</f>
        <v>0</v>
      </c>
      <c r="N52" s="4">
        <f>ROUND(T_iii_strat2!F25,1)</f>
        <v>0</v>
      </c>
      <c r="O52" s="4">
        <f>ROUND(T_iii_strat2!J25,1)</f>
        <v>0</v>
      </c>
      <c r="P52" s="4">
        <f>ROUND(T_iii_strat2!N25,1)</f>
        <v>0</v>
      </c>
      <c r="Q52" s="4">
        <f>ROUND(T_iii_strat2!R25,1)</f>
        <v>0</v>
      </c>
      <c r="R52" s="4">
        <f>ROUND(T_iii_strat2!V25,1)</f>
        <v>0</v>
      </c>
      <c r="S52" s="4">
        <f>ROUND(T_iii_strat2!Z25,1)</f>
        <v>0</v>
      </c>
      <c r="T52" s="4">
        <f>ROUND(T_iii_strat2!AD25,1)</f>
        <v>0</v>
      </c>
      <c r="W52" s="3" t="s">
        <v>65</v>
      </c>
      <c r="X52" s="4">
        <f>ROUND(T_iii_strat3!B25,1)</f>
        <v>0</v>
      </c>
      <c r="Y52" s="4">
        <f>ROUND(T_iii_strat3!F25,1)</f>
        <v>0</v>
      </c>
      <c r="Z52" s="4">
        <f>ROUND(T_iii_strat3!J25,1)</f>
        <v>0</v>
      </c>
      <c r="AA52" s="4">
        <f>ROUND(T_iii_strat3!N25,1)</f>
        <v>0</v>
      </c>
      <c r="AB52" s="4">
        <f>ROUND(T_iii_strat3!R25,1)</f>
        <v>0</v>
      </c>
      <c r="AC52" s="4">
        <f>ROUND(T_iii_strat3!V25,1)</f>
        <v>0</v>
      </c>
      <c r="AD52" s="4">
        <f>ROUND(T_iii_strat3!Z25,1)</f>
        <v>0</v>
      </c>
      <c r="AE52" s="4">
        <f>ROUND(T_iii_strat3!AD25,1)</f>
        <v>0</v>
      </c>
    </row>
    <row r="53" spans="1:31" s="17" customFormat="1" ht="8.25" x14ac:dyDescent="0.15">
      <c r="A53" s="23"/>
      <c r="B53" s="18" t="str">
        <f>IF(T_iii_strat1!C25=".","-",(CONCATENATE("[",ROUND(T_iii_strat1!C25,1),"; ",ROUND(T_iii_strat1!D25,1),"]")))</f>
        <v>-</v>
      </c>
      <c r="C53" s="18" t="str">
        <f>IF(T_iii_strat1!G25=".","-",(CONCATENATE("[",ROUND(T_iii_strat1!G25,1),"; ",ROUND(T_iii_strat1!H25,1),"]")))</f>
        <v>-</v>
      </c>
      <c r="D53" s="18" t="str">
        <f>IF(T_iii_strat1!K25=".","-",(CONCATENATE("[",ROUND(T_iii_strat1!K25,1),"; ",ROUND(T_iii_strat1!L25,1),"]")))</f>
        <v>-</v>
      </c>
      <c r="E53" s="18" t="str">
        <f>IF(T_iii_strat1!O25=".","-",(CONCATENATE("[",ROUND(T_iii_strat1!O25,1),"; ",ROUND(T_iii_strat1!P25,1),"]")))</f>
        <v>-</v>
      </c>
      <c r="F53" s="18" t="str">
        <f>IF(T_iii_strat1!S25=".","-",(CONCATENATE("[",ROUND(T_iii_strat1!S25,1),"; ",ROUND(T_iii_strat1!T25,1),"]")))</f>
        <v>-</v>
      </c>
      <c r="G53" s="18" t="str">
        <f>IF(T_iii_strat1!W25=".","-",(CONCATENATE("[",ROUND(T_iii_strat1!W25,1),"; ",ROUND(T_iii_strat1!X25,1),"]")))</f>
        <v>-</v>
      </c>
      <c r="H53" s="18" t="str">
        <f>IF(T_iii_strat1!AA25=".","-",(CONCATENATE("[",ROUND(T_iii_strat1!AA25,1),"; ",ROUND(T_iii_strat1!AB25,1),"]")))</f>
        <v>-</v>
      </c>
      <c r="I53" s="18" t="str">
        <f>IF(T_iii_strat1!AE25=".","-",(CONCATENATE("[",ROUND(T_iii_strat1!AE25,1),"; ",ROUND(T_iii_strat1!AF25,1),"]")))</f>
        <v>-</v>
      </c>
      <c r="L53" s="23"/>
      <c r="M53" s="18" t="str">
        <f>IF(T_iii_strat2!C25=".","-",(CONCATENATE("[",ROUND(T_iii_strat2!C25,1),"; ",ROUND(T_iii_strat2!D25,1),"]")))</f>
        <v>-</v>
      </c>
      <c r="N53" s="18" t="str">
        <f>IF(T_iii_strat2!G25=".","-",(CONCATENATE("[",ROUND(T_iii_strat2!G25,1),"; ",ROUND(T_iii_strat2!H25,1),"]")))</f>
        <v>-</v>
      </c>
      <c r="O53" s="18" t="str">
        <f>IF(T_iii_strat2!K25=".","-",(CONCATENATE("[",ROUND(T_iii_strat2!K25,1),"; ",ROUND(T_iii_strat2!L25,1),"]")))</f>
        <v>-</v>
      </c>
      <c r="P53" s="18" t="str">
        <f>IF(T_iii_strat2!O25=".","-",(CONCATENATE("[",ROUND(T_iii_strat2!O25,1),"; ",ROUND(T_iii_strat2!P25,1),"]")))</f>
        <v>-</v>
      </c>
      <c r="Q53" s="18" t="str">
        <f>IF(T_iii_strat2!S25=".","-",(CONCATENATE("[",ROUND(T_iii_strat2!S25,1),"; ",ROUND(T_iii_strat2!T25,1),"]")))</f>
        <v>-</v>
      </c>
      <c r="R53" s="18" t="str">
        <f>IF(T_iii_strat2!W25=".","-",(CONCATENATE("[",ROUND(T_iii_strat2!W25,1),"; ",ROUND(T_iii_strat2!X25,1),"]")))</f>
        <v>-</v>
      </c>
      <c r="S53" s="18" t="str">
        <f>IF(T_iii_strat2!AA25=".","-",(CONCATENATE("[",ROUND(T_iii_strat2!AA25,1),"; ",ROUND(T_iii_strat2!AB25,1),"]")))</f>
        <v>-</v>
      </c>
      <c r="T53" s="18" t="str">
        <f>IF(T_iii_strat2!AE25=".","-",(CONCATENATE("[",ROUND(T_iii_strat2!AE25,1),"; ",ROUND(T_iii_strat2!AF25,1),"]")))</f>
        <v>-</v>
      </c>
      <c r="W53" s="23"/>
      <c r="X53" s="18" t="str">
        <f>IF(T_iii_strat3!C25=".","-",(CONCATENATE("[",ROUND(T_iii_strat3!C25,1),"; ",ROUND(T_iii_strat3!D25,1),"]")))</f>
        <v>-</v>
      </c>
      <c r="Y53" s="18" t="str">
        <f>IF(T_iii_strat3!G25=".","-",(CONCATENATE("[",ROUND(T_iii_strat3!G25,1),"; ",ROUND(T_iii_strat3!H25,1),"]")))</f>
        <v>-</v>
      </c>
      <c r="Z53" s="18" t="str">
        <f>IF(T_iii_strat3!K25=".","-",(CONCATENATE("[",ROUND(T_iii_strat3!K25,1),"; ",ROUND(T_iii_strat3!L25,1),"]")))</f>
        <v>-</v>
      </c>
      <c r="AA53" s="18" t="str">
        <f>IF(T_iii_strat3!O25=".","-",(CONCATENATE("[",ROUND(T_iii_strat3!O25,1),"; ",ROUND(T_iii_strat3!P25,1),"]")))</f>
        <v>-</v>
      </c>
      <c r="AB53" s="18" t="str">
        <f>IF(T_iii_strat3!S25=".","-",(CONCATENATE("[",ROUND(T_iii_strat3!S25,1),"; ",ROUND(T_iii_strat3!T25,1),"]")))</f>
        <v>-</v>
      </c>
      <c r="AC53" s="18" t="str">
        <f>IF(T_iii_strat3!W25=".","-",(CONCATENATE("[",ROUND(T_iii_strat3!W25,1),"; ",ROUND(T_iii_strat3!X25,1),"]")))</f>
        <v>-</v>
      </c>
      <c r="AD53" s="18" t="str">
        <f>IF(T_iii_strat3!AA25=".","-",(CONCATENATE("[",ROUND(T_iii_strat3!AA25,1),"; ",ROUND(T_iii_strat3!AB25,1),"]")))</f>
        <v>-</v>
      </c>
      <c r="AE53" s="18" t="str">
        <f>IF(T_iii_strat3!AE25=".","-",(CONCATENATE("[",ROUND(T_iii_strat3!AE25,1),"; ",ROUND(T_iii_strat3!AF25,1),"]")))</f>
        <v>-</v>
      </c>
    </row>
    <row r="54" spans="1:31" x14ac:dyDescent="0.25">
      <c r="A54" s="3" t="s">
        <v>66</v>
      </c>
      <c r="B54" s="4">
        <f>ROUND(T_iii_strat1!B26,1)</f>
        <v>48.8</v>
      </c>
      <c r="C54" s="4">
        <f>ROUND(T_iii_strat1!F26,1)</f>
        <v>49.4</v>
      </c>
      <c r="D54" s="4">
        <f>ROUND(T_iii_strat1!J26,1)</f>
        <v>31.6</v>
      </c>
      <c r="E54" s="4">
        <f>ROUND(T_iii_strat1!N26,1)</f>
        <v>0</v>
      </c>
      <c r="F54" s="4">
        <f>ROUND(T_iii_strat1!R26,1)</f>
        <v>3.4</v>
      </c>
      <c r="G54" s="4">
        <f>ROUND(T_iii_strat1!V26,1)</f>
        <v>8.1999999999999993</v>
      </c>
      <c r="H54" s="4">
        <f>ROUND(T_iii_strat1!Z26,1)</f>
        <v>5.5</v>
      </c>
      <c r="I54" s="4">
        <f>ROUND(T_iii_strat1!AD26,1)</f>
        <v>13.5</v>
      </c>
      <c r="L54" s="3" t="s">
        <v>66</v>
      </c>
      <c r="M54" s="4">
        <f>ROUND(T_iii_strat2!B26,1)</f>
        <v>97.6</v>
      </c>
      <c r="N54" s="4">
        <f>ROUND(T_iii_strat2!F26,1)</f>
        <v>76.2</v>
      </c>
      <c r="O54" s="4">
        <f>ROUND(T_iii_strat2!J26,1)</f>
        <v>85.3</v>
      </c>
      <c r="P54" s="4">
        <f>ROUND(T_iii_strat2!N26,1)</f>
        <v>0</v>
      </c>
      <c r="Q54" s="4">
        <f>ROUND(T_iii_strat2!R26,1)</f>
        <v>72.599999999999994</v>
      </c>
      <c r="R54" s="4">
        <f>ROUND(T_iii_strat2!V26,1)</f>
        <v>25.6</v>
      </c>
      <c r="S54" s="4">
        <f>ROUND(T_iii_strat2!Z26,1)</f>
        <v>66.2</v>
      </c>
      <c r="T54" s="4">
        <f>ROUND(T_iii_strat2!AD26,1)</f>
        <v>93.3</v>
      </c>
      <c r="W54" s="3" t="s">
        <v>66</v>
      </c>
      <c r="X54" s="4">
        <f>ROUND(T_iii_strat3!B26,1)</f>
        <v>100</v>
      </c>
      <c r="Y54" s="4">
        <f>ROUND(T_iii_strat3!F26,1)</f>
        <v>71.2</v>
      </c>
      <c r="Z54" s="4">
        <f>ROUND(T_iii_strat3!J26,1)</f>
        <v>13.4</v>
      </c>
      <c r="AA54" s="4">
        <f>ROUND(T_iii_strat3!N26,1)</f>
        <v>0</v>
      </c>
      <c r="AB54" s="4">
        <f>ROUND(T_iii_strat3!R26,1)</f>
        <v>0</v>
      </c>
      <c r="AC54" s="4">
        <f>ROUND(T_iii_strat3!V26,1)</f>
        <v>0</v>
      </c>
      <c r="AD54" s="4">
        <f>ROUND(T_iii_strat3!Z26,1)</f>
        <v>9.5</v>
      </c>
      <c r="AE54" s="4">
        <f>ROUND(T_iii_strat3!AD26,1)</f>
        <v>0</v>
      </c>
    </row>
    <row r="55" spans="1:31" s="17" customFormat="1" ht="8.25" x14ac:dyDescent="0.15">
      <c r="A55" s="21"/>
      <c r="B55" s="18" t="str">
        <f>IF(T_iii_strat1!C26=".","-",(CONCATENATE("[",ROUND(T_iii_strat1!C26,1),"; ",ROUND(T_iii_strat1!D26,1),"]")))</f>
        <v>[20; 78.4]</v>
      </c>
      <c r="C55" s="18" t="str">
        <f>IF(T_iii_strat1!G26=".","-",(CONCATENATE("[",ROUND(T_iii_strat1!G26,1),"; ",ROUND(T_iii_strat1!H26,1),"]")))</f>
        <v>[23.1; 76]</v>
      </c>
      <c r="D55" s="18" t="str">
        <f>IF(T_iii_strat1!K26=".","-",(CONCATENATE("[",ROUND(T_iii_strat1!K26,1),"; ",ROUND(T_iii_strat1!L26,1),"]")))</f>
        <v>[23.7; 40.6]</v>
      </c>
      <c r="E55" s="18" t="str">
        <f>IF(T_iii_strat1!O26=".","-",(CONCATENATE("[",ROUND(T_iii_strat1!O26,1),"; ",ROUND(T_iii_strat1!P26,1),"]")))</f>
        <v>-</v>
      </c>
      <c r="F55" s="18" t="str">
        <f>IF(T_iii_strat1!S26=".","-",(CONCATENATE("[",ROUND(T_iii_strat1!S26,1),"; ",ROUND(T_iii_strat1!T26,1),"]")))</f>
        <v>[2.2; 5.3]</v>
      </c>
      <c r="G55" s="18" t="str">
        <f>IF(T_iii_strat1!W26=".","-",(CONCATENATE("[",ROUND(T_iii_strat1!W26,1),"; ",ROUND(T_iii_strat1!X26,1),"]")))</f>
        <v>[2.6; 22.7]</v>
      </c>
      <c r="H55" s="18" t="str">
        <f>IF(T_iii_strat1!AA26=".","-",(CONCATENATE("[",ROUND(T_iii_strat1!AA26,1),"; ",ROUND(T_iii_strat1!AB26,1),"]")))</f>
        <v>[4.2; 7.2]</v>
      </c>
      <c r="I55" s="18" t="str">
        <f>IF(T_iii_strat1!AE26=".","-",(CONCATENATE("[",ROUND(T_iii_strat1!AE26,1),"; ",ROUND(T_iii_strat1!AF26,1),"]")))</f>
        <v>[11.3; 16.1]</v>
      </c>
      <c r="L55" s="21"/>
      <c r="M55" s="18" t="str">
        <f>IF(T_iii_strat2!C26=".","-",(CONCATENATE("[",ROUND(T_iii_strat2!C26,1),"; ",ROUND(T_iii_strat2!D26,1),"]")))</f>
        <v>[87.4; 99.6]</v>
      </c>
      <c r="N55" s="18" t="str">
        <f>IF(T_iii_strat2!G26=".","-",(CONCATENATE("[",ROUND(T_iii_strat2!G26,1),"; ",ROUND(T_iii_strat2!H26,1),"]")))</f>
        <v>[63.8; 85.4]</v>
      </c>
      <c r="O55" s="18" t="str">
        <f>IF(T_iii_strat2!K26=".","-",(CONCATENATE("[",ROUND(T_iii_strat2!K26,1),"; ",ROUND(T_iii_strat2!L26,1),"]")))</f>
        <v>[68.1; 94.1]</v>
      </c>
      <c r="P55" s="18" t="str">
        <f>IF(T_iii_strat2!O26=".","-",(CONCATENATE("[",ROUND(T_iii_strat2!O26,1),"; ",ROUND(T_iii_strat2!P26,1),"]")))</f>
        <v>-</v>
      </c>
      <c r="Q55" s="18" t="str">
        <f>IF(T_iii_strat2!S26=".","-",(CONCATENATE("[",ROUND(T_iii_strat2!S26,1),"; ",ROUND(T_iii_strat2!T26,1),"]")))</f>
        <v>[63.3; 80.4]</v>
      </c>
      <c r="R55" s="18" t="str">
        <f>IF(T_iii_strat2!W26=".","-",(CONCATENATE("[",ROUND(T_iii_strat2!W26,1),"; ",ROUND(T_iii_strat2!X26,1),"]")))</f>
        <v>[12.1; 46.2]</v>
      </c>
      <c r="S55" s="18" t="str">
        <f>IF(T_iii_strat2!AA26=".","-",(CONCATENATE("[",ROUND(T_iii_strat2!AA26,1),"; ",ROUND(T_iii_strat2!AB26,1),"]")))</f>
        <v>[59.7; 72.1]</v>
      </c>
      <c r="T55" s="18" t="str">
        <f>IF(T_iii_strat2!AE26=".","-",(CONCATENATE("[",ROUND(T_iii_strat2!AE26,1),"; ",ROUND(T_iii_strat2!AF26,1),"]")))</f>
        <v>[71; 98.7]</v>
      </c>
      <c r="W55" s="21"/>
      <c r="X55" s="18" t="str">
        <f>IF(T_iii_strat3!C26=".","-",(CONCATENATE("[",ROUND(T_iii_strat3!C26,1),"; ",ROUND(T_iii_strat3!D26,1),"]")))</f>
        <v>[100; 100]</v>
      </c>
      <c r="Y55" s="18" t="str">
        <f>IF(T_iii_strat3!G26=".","-",(CONCATENATE("[",ROUND(T_iii_strat3!G26,1),"; ",ROUND(T_iii_strat3!H26,1),"]")))</f>
        <v>[59.5; 80.7]</v>
      </c>
      <c r="Z55" s="18" t="str">
        <f>IF(T_iii_strat3!K26=".","-",(CONCATENATE("[",ROUND(T_iii_strat3!K26,1),"; ",ROUND(T_iii_strat3!L26,1),"]")))</f>
        <v>[9.9; 18]</v>
      </c>
      <c r="AA55" s="18" t="str">
        <f>IF(T_iii_strat3!O26=".","-",(CONCATENATE("[",ROUND(T_iii_strat3!O26,1),"; ",ROUND(T_iii_strat3!P26,1),"]")))</f>
        <v>-</v>
      </c>
      <c r="AB55" s="18" t="str">
        <f>IF(T_iii_strat3!S26=".","-",(CONCATENATE("[",ROUND(T_iii_strat3!S26,1),"; ",ROUND(T_iii_strat3!T26,1),"]")))</f>
        <v>-</v>
      </c>
      <c r="AC55" s="18" t="str">
        <f>IF(T_iii_strat3!W26=".","-",(CONCATENATE("[",ROUND(T_iii_strat3!W26,1),"; ",ROUND(T_iii_strat3!X26,1),"]")))</f>
        <v>-</v>
      </c>
      <c r="AD55" s="18" t="str">
        <f>IF(T_iii_strat3!AA26=".","-",(CONCATENATE("[",ROUND(T_iii_strat3!AA26,1),"; ",ROUND(T_iii_strat3!AB26,1),"]")))</f>
        <v>[6.4; 13.7]</v>
      </c>
      <c r="AE55" s="18" t="str">
        <f>IF(T_iii_strat3!AE26=".","-",(CONCATENATE("[",ROUND(T_iii_strat3!AE26,1),"; ",ROUND(T_iii_strat3!AF26,1),"]")))</f>
        <v>-</v>
      </c>
    </row>
    <row r="56" spans="1:31" x14ac:dyDescent="0.25">
      <c r="A56" s="5" t="s">
        <v>67</v>
      </c>
      <c r="B56" s="4">
        <f>ROUND(T_iii_strat1!B27,1)</f>
        <v>48.8</v>
      </c>
      <c r="C56" s="4">
        <f>ROUND(T_iii_strat1!F27,1)</f>
        <v>49.4</v>
      </c>
      <c r="D56" s="4">
        <f>ROUND(T_iii_strat1!J27,1)</f>
        <v>31.6</v>
      </c>
      <c r="E56" s="4">
        <f>ROUND(T_iii_strat1!N27,1)</f>
        <v>0</v>
      </c>
      <c r="F56" s="4">
        <f>ROUND(T_iii_strat1!R27,1)</f>
        <v>3.4</v>
      </c>
      <c r="G56" s="4">
        <f>ROUND(T_iii_strat1!V27,1)</f>
        <v>8.1999999999999993</v>
      </c>
      <c r="H56" s="4">
        <f>ROUND(T_iii_strat1!Z27,1)</f>
        <v>5.5</v>
      </c>
      <c r="I56" s="4">
        <f>ROUND(T_iii_strat1!AD27,1)</f>
        <v>13.5</v>
      </c>
      <c r="L56" s="5" t="s">
        <v>67</v>
      </c>
      <c r="M56" s="4">
        <f>ROUND(T_iii_strat2!B27,1)</f>
        <v>97.6</v>
      </c>
      <c r="N56" s="4">
        <f>ROUND(T_iii_strat2!F27,1)</f>
        <v>76.2</v>
      </c>
      <c r="O56" s="4">
        <f>ROUND(T_iii_strat2!J27,1)</f>
        <v>85.3</v>
      </c>
      <c r="P56" s="4">
        <f>ROUND(T_iii_strat2!N27,1)</f>
        <v>0</v>
      </c>
      <c r="Q56" s="4">
        <f>ROUND(T_iii_strat2!R27,1)</f>
        <v>72.7</v>
      </c>
      <c r="R56" s="4">
        <f>ROUND(T_iii_strat2!V27,1)</f>
        <v>25.6</v>
      </c>
      <c r="S56" s="4">
        <f>ROUND(T_iii_strat2!Z27,1)</f>
        <v>66.2</v>
      </c>
      <c r="T56" s="4">
        <f>ROUND(T_iii_strat2!AD27,1)</f>
        <v>93.3</v>
      </c>
      <c r="W56" s="5" t="s">
        <v>67</v>
      </c>
      <c r="X56" s="4">
        <f>ROUND(T_iii_strat3!B27,1)</f>
        <v>100</v>
      </c>
      <c r="Y56" s="4">
        <f>ROUND(T_iii_strat3!F27,1)</f>
        <v>71.2</v>
      </c>
      <c r="Z56" s="4">
        <f>ROUND(T_iii_strat3!J27,1)</f>
        <v>13.7</v>
      </c>
      <c r="AA56" s="4">
        <f>ROUND(T_iii_strat3!N27,1)</f>
        <v>0</v>
      </c>
      <c r="AB56" s="4">
        <f>ROUND(T_iii_strat3!R27,1)</f>
        <v>0</v>
      </c>
      <c r="AC56" s="4">
        <f>ROUND(T_iii_strat3!V27,1)</f>
        <v>0</v>
      </c>
      <c r="AD56" s="4">
        <f>ROUND(T_iii_strat3!Z27,1)</f>
        <v>9.6</v>
      </c>
      <c r="AE56" s="4">
        <f>ROUND(T_iii_strat3!AD27,1)</f>
        <v>0</v>
      </c>
    </row>
    <row r="57" spans="1:31" s="17" customFormat="1" ht="8.25" x14ac:dyDescent="0.15">
      <c r="A57" s="21"/>
      <c r="B57" s="18" t="str">
        <f>IF(T_iii_strat1!C27=".","-",(CONCATENATE("[",ROUND(T_iii_strat1!C27,1),"; ",ROUND(T_iii_strat1!D27,1),"]")))</f>
        <v>[20; 78.4]</v>
      </c>
      <c r="C57" s="18" t="str">
        <f>IF(T_iii_strat1!G27=".","-",(CONCATENATE("[",ROUND(T_iii_strat1!G27,1),"; ",ROUND(T_iii_strat1!H27,1),"]")))</f>
        <v>[23.1; 76]</v>
      </c>
      <c r="D57" s="18" t="str">
        <f>IF(T_iii_strat1!K27=".","-",(CONCATENATE("[",ROUND(T_iii_strat1!K27,1),"; ",ROUND(T_iii_strat1!L27,1),"]")))</f>
        <v>[23.7; 40.6]</v>
      </c>
      <c r="E57" s="18" t="str">
        <f>IF(T_iii_strat1!O27=".","-",(CONCATENATE("[",ROUND(T_iii_strat1!O27,1),"; ",ROUND(T_iii_strat1!P27,1),"]")))</f>
        <v>-</v>
      </c>
      <c r="F57" s="18" t="str">
        <f>IF(T_iii_strat1!S27=".","-",(CONCATENATE("[",ROUND(T_iii_strat1!S27,1),"; ",ROUND(T_iii_strat1!T27,1),"]")))</f>
        <v>[2.2; 5.3]</v>
      </c>
      <c r="G57" s="18" t="str">
        <f>IF(T_iii_strat1!W27=".","-",(CONCATENATE("[",ROUND(T_iii_strat1!W27,1),"; ",ROUND(T_iii_strat1!X27,1),"]")))</f>
        <v>[2.6; 22.7]</v>
      </c>
      <c r="H57" s="18" t="str">
        <f>IF(T_iii_strat1!AA27=".","-",(CONCATENATE("[",ROUND(T_iii_strat1!AA27,1),"; ",ROUND(T_iii_strat1!AB27,1),"]")))</f>
        <v>[4.2; 7.2]</v>
      </c>
      <c r="I57" s="18" t="str">
        <f>IF(T_iii_strat1!AE27=".","-",(CONCATENATE("[",ROUND(T_iii_strat1!AE27,1),"; ",ROUND(T_iii_strat1!AF27,1),"]")))</f>
        <v>[11.3; 16.1]</v>
      </c>
      <c r="L57" s="21"/>
      <c r="M57" s="18" t="str">
        <f>IF(T_iii_strat2!C27=".","-",(CONCATENATE("[",ROUND(T_iii_strat2!C27,1),"; ",ROUND(T_iii_strat2!D27,1),"]")))</f>
        <v>[87.4; 99.6]</v>
      </c>
      <c r="N57" s="18" t="str">
        <f>IF(T_iii_strat2!G27=".","-",(CONCATENATE("[",ROUND(T_iii_strat2!G27,1),"; ",ROUND(T_iii_strat2!H27,1),"]")))</f>
        <v>[63.8; 85.4]</v>
      </c>
      <c r="O57" s="18" t="str">
        <f>IF(T_iii_strat2!K27=".","-",(CONCATENATE("[",ROUND(T_iii_strat2!K27,1),"; ",ROUND(T_iii_strat2!L27,1),"]")))</f>
        <v>[68.1; 94.1]</v>
      </c>
      <c r="P57" s="18" t="str">
        <f>IF(T_iii_strat2!O27=".","-",(CONCATENATE("[",ROUND(T_iii_strat2!O27,1),"; ",ROUND(T_iii_strat2!P27,1),"]")))</f>
        <v>-</v>
      </c>
      <c r="Q57" s="18" t="str">
        <f>IF(T_iii_strat2!S27=".","-",(CONCATENATE("[",ROUND(T_iii_strat2!S27,1),"; ",ROUND(T_iii_strat2!T27,1),"]")))</f>
        <v>[63.3; 80.4]</v>
      </c>
      <c r="R57" s="18" t="str">
        <f>IF(T_iii_strat2!W27=".","-",(CONCATENATE("[",ROUND(T_iii_strat2!W27,1),"; ",ROUND(T_iii_strat2!X27,1),"]")))</f>
        <v>[12.1; 46.2]</v>
      </c>
      <c r="S57" s="18" t="str">
        <f>IF(T_iii_strat2!AA27=".","-",(CONCATENATE("[",ROUND(T_iii_strat2!AA27,1),"; ",ROUND(T_iii_strat2!AB27,1),"]")))</f>
        <v>[59.8; 72.1]</v>
      </c>
      <c r="T57" s="18" t="str">
        <f>IF(T_iii_strat2!AE27=".","-",(CONCATENATE("[",ROUND(T_iii_strat2!AE27,1),"; ",ROUND(T_iii_strat2!AF27,1),"]")))</f>
        <v>[71; 98.7]</v>
      </c>
      <c r="W57" s="21"/>
      <c r="X57" s="18" t="str">
        <f>IF(T_iii_strat3!C27=".","-",(CONCATENATE("[",ROUND(T_iii_strat3!C27,1),"; ",ROUND(T_iii_strat3!D27,1),"]")))</f>
        <v>[100; 100]</v>
      </c>
      <c r="Y57" s="18" t="str">
        <f>IF(T_iii_strat3!G27=".","-",(CONCATENATE("[",ROUND(T_iii_strat3!G27,1),"; ",ROUND(T_iii_strat3!H27,1),"]")))</f>
        <v>[59.5; 80.7]</v>
      </c>
      <c r="Z57" s="18" t="str">
        <f>IF(T_iii_strat3!K27=".","-",(CONCATENATE("[",ROUND(T_iii_strat3!K27,1),"; ",ROUND(T_iii_strat3!L27,1),"]")))</f>
        <v>[10.2; 18.2]</v>
      </c>
      <c r="AA57" s="18" t="str">
        <f>IF(T_iii_strat3!O27=".","-",(CONCATENATE("[",ROUND(T_iii_strat3!O27,1),"; ",ROUND(T_iii_strat3!P27,1),"]")))</f>
        <v>-</v>
      </c>
      <c r="AB57" s="18" t="str">
        <f>IF(T_iii_strat3!S27=".","-",(CONCATENATE("[",ROUND(T_iii_strat3!S27,1),"; ",ROUND(T_iii_strat3!T27,1),"]")))</f>
        <v>-</v>
      </c>
      <c r="AC57" s="18" t="str">
        <f>IF(T_iii_strat3!W27=".","-",(CONCATENATE("[",ROUND(T_iii_strat3!W27,1),"; ",ROUND(T_iii_strat3!X27,1),"]")))</f>
        <v>-</v>
      </c>
      <c r="AD57" s="18" t="str">
        <f>IF(T_iii_strat3!AA27=".","-",(CONCATENATE("[",ROUND(T_iii_strat3!AA27,1),"; ",ROUND(T_iii_strat3!AB27,1),"]")))</f>
        <v>[6.5; 13.9]</v>
      </c>
      <c r="AE57" s="18" t="str">
        <f>IF(T_iii_strat3!AE27=".","-",(CONCATENATE("[",ROUND(T_iii_strat3!AE27,1),"; ",ROUND(T_iii_strat3!AF27,1),"]")))</f>
        <v>-</v>
      </c>
    </row>
    <row r="58" spans="1:31" x14ac:dyDescent="0.25">
      <c r="A58" s="5" t="s">
        <v>68</v>
      </c>
      <c r="B58" s="4">
        <f>ROUND(T_iii_strat1!B28,1)</f>
        <v>0</v>
      </c>
      <c r="C58" s="4">
        <f>ROUND(T_iii_strat1!F28,1)</f>
        <v>0</v>
      </c>
      <c r="D58" s="4">
        <f>ROUND(T_iii_strat1!J28,1)</f>
        <v>0</v>
      </c>
      <c r="E58" s="4">
        <f>ROUND(T_iii_strat1!N28,1)</f>
        <v>0</v>
      </c>
      <c r="F58" s="4">
        <f>ROUND(T_iii_strat1!R28,1)</f>
        <v>0</v>
      </c>
      <c r="G58" s="4">
        <f>ROUND(T_iii_strat1!V28,1)</f>
        <v>0</v>
      </c>
      <c r="H58" s="4">
        <f>ROUND(T_iii_strat1!Z28,1)</f>
        <v>0</v>
      </c>
      <c r="I58" s="4">
        <f>ROUND(T_iii_strat1!AD28,1)</f>
        <v>0</v>
      </c>
      <c r="L58" s="5" t="s">
        <v>68</v>
      </c>
      <c r="M58" s="4">
        <f>ROUND(T_iii_strat2!B28,1)</f>
        <v>0</v>
      </c>
      <c r="N58" s="4">
        <f>ROUND(T_iii_strat2!F28,1)</f>
        <v>0</v>
      </c>
      <c r="O58" s="4">
        <f>ROUND(T_iii_strat2!J28,1)</f>
        <v>0</v>
      </c>
      <c r="P58" s="4">
        <f>ROUND(T_iii_strat2!N28,1)</f>
        <v>0</v>
      </c>
      <c r="Q58" s="4">
        <f>ROUND(T_iii_strat2!R28,1)</f>
        <v>0</v>
      </c>
      <c r="R58" s="4">
        <f>ROUND(T_iii_strat2!V28,1)</f>
        <v>0</v>
      </c>
      <c r="S58" s="4">
        <f>ROUND(T_iii_strat2!Z28,1)</f>
        <v>0</v>
      </c>
      <c r="T58" s="4">
        <f>ROUND(T_iii_strat2!AD28,1)</f>
        <v>0</v>
      </c>
      <c r="W58" s="5" t="s">
        <v>68</v>
      </c>
      <c r="X58" s="4">
        <f>ROUND(T_iii_strat3!B28,1)</f>
        <v>0</v>
      </c>
      <c r="Y58" s="4">
        <f>ROUND(T_iii_strat3!F28,1)</f>
        <v>0</v>
      </c>
      <c r="Z58" s="4">
        <f>ROUND(T_iii_strat3!J28,1)</f>
        <v>0</v>
      </c>
      <c r="AA58" s="4">
        <f>ROUND(T_iii_strat3!N28,1)</f>
        <v>0</v>
      </c>
      <c r="AB58" s="4">
        <f>ROUND(T_iii_strat3!R28,1)</f>
        <v>0</v>
      </c>
      <c r="AC58" s="4">
        <f>ROUND(T_iii_strat3!V28,1)</f>
        <v>0</v>
      </c>
      <c r="AD58" s="4">
        <f>ROUND(T_iii_strat3!Z28,1)</f>
        <v>0</v>
      </c>
      <c r="AE58" s="4">
        <f>ROUND(T_iii_strat3!AD28,1)</f>
        <v>0</v>
      </c>
    </row>
    <row r="59" spans="1:31" s="17" customFormat="1" ht="8.25" x14ac:dyDescent="0.15">
      <c r="A59" s="22"/>
      <c r="B59" s="18" t="str">
        <f>IF(T_iii_strat1!C28=".","-",(CONCATENATE("[",ROUND(T_iii_strat1!C28,1),"; ",ROUND(T_iii_strat1!D28,1),"]")))</f>
        <v>-</v>
      </c>
      <c r="C59" s="18" t="str">
        <f>IF(T_iii_strat1!G28=".","-",(CONCATENATE("[",ROUND(T_iii_strat1!G28,1),"; ",ROUND(T_iii_strat1!H28,1),"]")))</f>
        <v>-</v>
      </c>
      <c r="D59" s="18" t="str">
        <f>IF(T_iii_strat1!K28=".","-",(CONCATENATE("[",ROUND(T_iii_strat1!K28,1),"; ",ROUND(T_iii_strat1!L28,1),"]")))</f>
        <v>-</v>
      </c>
      <c r="E59" s="18" t="str">
        <f>IF(T_iii_strat1!O28=".","-",(CONCATENATE("[",ROUND(T_iii_strat1!O28,1),"; ",ROUND(T_iii_strat1!P28,1),"]")))</f>
        <v>-</v>
      </c>
      <c r="F59" s="18" t="str">
        <f>IF(T_iii_strat1!S28=".","-",(CONCATENATE("[",ROUND(T_iii_strat1!S28,1),"; ",ROUND(T_iii_strat1!T28,1),"]")))</f>
        <v>-</v>
      </c>
      <c r="G59" s="18" t="str">
        <f>IF(T_iii_strat1!W28=".","-",(CONCATENATE("[",ROUND(T_iii_strat1!W28,1),"; ",ROUND(T_iii_strat1!X28,1),"]")))</f>
        <v>-</v>
      </c>
      <c r="H59" s="18" t="str">
        <f>IF(T_iii_strat1!AA28=".","-",(CONCATENATE("[",ROUND(T_iii_strat1!AA28,1),"; ",ROUND(T_iii_strat1!AB28,1),"]")))</f>
        <v>-</v>
      </c>
      <c r="I59" s="18" t="str">
        <f>IF(T_iii_strat1!AE28=".","-",(CONCATENATE("[",ROUND(T_iii_strat1!AE28,1),"; ",ROUND(T_iii_strat1!AF28,1),"]")))</f>
        <v>-</v>
      </c>
      <c r="L59" s="22"/>
      <c r="M59" s="18" t="str">
        <f>IF(T_iii_strat2!C28=".","-",(CONCATENATE("[",ROUND(T_iii_strat2!C28,1),"; ",ROUND(T_iii_strat2!D28,1),"]")))</f>
        <v>-</v>
      </c>
      <c r="N59" s="18" t="str">
        <f>IF(T_iii_strat2!G28=".","-",(CONCATENATE("[",ROUND(T_iii_strat2!G28,1),"; ",ROUND(T_iii_strat2!H28,1),"]")))</f>
        <v>-</v>
      </c>
      <c r="O59" s="18" t="str">
        <f>IF(T_iii_strat2!K28=".","-",(CONCATENATE("[",ROUND(T_iii_strat2!K28,1),"; ",ROUND(T_iii_strat2!L28,1),"]")))</f>
        <v>-</v>
      </c>
      <c r="P59" s="18" t="str">
        <f>IF(T_iii_strat2!O28=".","-",(CONCATENATE("[",ROUND(T_iii_strat2!O28,1),"; ",ROUND(T_iii_strat2!P28,1),"]")))</f>
        <v>-</v>
      </c>
      <c r="Q59" s="18" t="str">
        <f>IF(T_iii_strat2!S28=".","-",(CONCATENATE("[",ROUND(T_iii_strat2!S28,1),"; ",ROUND(T_iii_strat2!T28,1),"]")))</f>
        <v>-</v>
      </c>
      <c r="R59" s="18" t="str">
        <f>IF(T_iii_strat2!W28=".","-",(CONCATENATE("[",ROUND(T_iii_strat2!W28,1),"; ",ROUND(T_iii_strat2!X28,1),"]")))</f>
        <v>-</v>
      </c>
      <c r="S59" s="18" t="str">
        <f>IF(T_iii_strat2!AA28=".","-",(CONCATENATE("[",ROUND(T_iii_strat2!AA28,1),"; ",ROUND(T_iii_strat2!AB28,1),"]")))</f>
        <v>-</v>
      </c>
      <c r="T59" s="18" t="str">
        <f>IF(T_iii_strat2!AE28=".","-",(CONCATENATE("[",ROUND(T_iii_strat2!AE28,1),"; ",ROUND(T_iii_strat2!AF28,1),"]")))</f>
        <v>-</v>
      </c>
      <c r="W59" s="22"/>
      <c r="X59" s="18" t="str">
        <f>IF(T_iii_strat3!C28=".","-",(CONCATENATE("[",ROUND(T_iii_strat3!C28,1),"; ",ROUND(T_iii_strat3!D28,1),"]")))</f>
        <v>-</v>
      </c>
      <c r="Y59" s="18" t="str">
        <f>IF(T_iii_strat3!G28=".","-",(CONCATENATE("[",ROUND(T_iii_strat3!G28,1),"; ",ROUND(T_iii_strat3!H28,1),"]")))</f>
        <v>-</v>
      </c>
      <c r="Z59" s="18" t="str">
        <f>IF(T_iii_strat3!K28=".","-",(CONCATENATE("[",ROUND(T_iii_strat3!K28,1),"; ",ROUND(T_iii_strat3!L28,1),"]")))</f>
        <v>-</v>
      </c>
      <c r="AA59" s="18" t="str">
        <f>IF(T_iii_strat3!O28=".","-",(CONCATENATE("[",ROUND(T_iii_strat3!O28,1),"; ",ROUND(T_iii_strat3!P28,1),"]")))</f>
        <v>-</v>
      </c>
      <c r="AB59" s="18" t="str">
        <f>IF(T_iii_strat3!S28=".","-",(CONCATENATE("[",ROUND(T_iii_strat3!S28,1),"; ",ROUND(T_iii_strat3!T28,1),"]")))</f>
        <v>-</v>
      </c>
      <c r="AC59" s="18" t="str">
        <f>IF(T_iii_strat3!W28=".","-",(CONCATENATE("[",ROUND(T_iii_strat3!W28,1),"; ",ROUND(T_iii_strat3!X28,1),"]")))</f>
        <v>-</v>
      </c>
      <c r="AD59" s="18" t="str">
        <f>IF(T_iii_strat3!AA28=".","-",(CONCATENATE("[",ROUND(T_iii_strat3!AA28,1),"; ",ROUND(T_iii_strat3!AB28,1),"]")))</f>
        <v>-</v>
      </c>
      <c r="AE59" s="18" t="str">
        <f>IF(T_iii_strat3!AE28=".","-",(CONCATENATE("[",ROUND(T_iii_strat3!AE28,1),"; ",ROUND(T_iii_strat3!AF28,1),"]")))</f>
        <v>-</v>
      </c>
    </row>
    <row r="60" spans="1:31" x14ac:dyDescent="0.25">
      <c r="A60" s="5" t="s">
        <v>69</v>
      </c>
      <c r="B60" s="4">
        <f>ROUND(T_iii_strat1!B29,1)</f>
        <v>7</v>
      </c>
      <c r="C60" s="4">
        <f>ROUND(T_iii_strat1!F29,1)</f>
        <v>6.1</v>
      </c>
      <c r="D60" s="4">
        <f>ROUND(T_iii_strat1!J29,1)</f>
        <v>11.5</v>
      </c>
      <c r="E60" s="4">
        <f>ROUND(T_iii_strat1!N29,1)</f>
        <v>0</v>
      </c>
      <c r="F60" s="4">
        <f>ROUND(T_iii_strat1!R29,1)</f>
        <v>0.4</v>
      </c>
      <c r="G60" s="4">
        <f>ROUND(T_iii_strat1!V29,1)</f>
        <v>8.1999999999999993</v>
      </c>
      <c r="H60" s="4">
        <f>ROUND(T_iii_strat1!Z29,1)</f>
        <v>1</v>
      </c>
      <c r="I60" s="4">
        <f>ROUND(T_iii_strat1!AD29,1)</f>
        <v>3.7</v>
      </c>
      <c r="L60" s="5" t="s">
        <v>69</v>
      </c>
      <c r="M60" s="4">
        <f>ROUND(T_iii_strat2!B29,1)</f>
        <v>59.6</v>
      </c>
      <c r="N60" s="4">
        <f>ROUND(T_iii_strat2!F29,1)</f>
        <v>41.9</v>
      </c>
      <c r="O60" s="4">
        <f>ROUND(T_iii_strat2!J29,1)</f>
        <v>46.5</v>
      </c>
      <c r="P60" s="4">
        <f>ROUND(T_iii_strat2!N29,1)</f>
        <v>0</v>
      </c>
      <c r="Q60" s="4">
        <f>ROUND(T_iii_strat2!R29,1)</f>
        <v>13.5</v>
      </c>
      <c r="R60" s="4">
        <f>ROUND(T_iii_strat2!V29,1)</f>
        <v>4.7</v>
      </c>
      <c r="S60" s="4">
        <f>ROUND(T_iii_strat2!Z29,1)</f>
        <v>14.8</v>
      </c>
      <c r="T60" s="4">
        <f>ROUND(T_iii_strat2!AD29,1)</f>
        <v>48.3</v>
      </c>
      <c r="W60" s="5" t="s">
        <v>69</v>
      </c>
      <c r="X60" s="4">
        <f>ROUND(T_iii_strat3!B29,1)</f>
        <v>0</v>
      </c>
      <c r="Y60" s="4">
        <f>ROUND(T_iii_strat3!F29,1)</f>
        <v>23.1</v>
      </c>
      <c r="Z60" s="4">
        <f>ROUND(T_iii_strat3!J29,1)</f>
        <v>4.8</v>
      </c>
      <c r="AA60" s="4">
        <f>ROUND(T_iii_strat3!N29,1)</f>
        <v>0</v>
      </c>
      <c r="AB60" s="4">
        <f>ROUND(T_iii_strat3!R29,1)</f>
        <v>0</v>
      </c>
      <c r="AC60" s="4">
        <f>ROUND(T_iii_strat3!V29,1)</f>
        <v>0</v>
      </c>
      <c r="AD60" s="4">
        <f>ROUND(T_iii_strat3!Z29,1)</f>
        <v>3.1</v>
      </c>
      <c r="AE60" s="4">
        <f>ROUND(T_iii_strat3!AD29,1)</f>
        <v>0</v>
      </c>
    </row>
    <row r="61" spans="1:31" s="17" customFormat="1" ht="8.25" x14ac:dyDescent="0.15">
      <c r="A61" s="24"/>
      <c r="B61" s="18" t="str">
        <f>IF(T_iii_strat1!C29=".","-",(CONCATENATE("[",ROUND(T_iii_strat1!C29,1),"; ",ROUND(T_iii_strat1!D29,1),"]")))</f>
        <v>[1.7; 24.5]</v>
      </c>
      <c r="C61" s="18" t="str">
        <f>IF(T_iii_strat1!G29=".","-",(CONCATENATE("[",ROUND(T_iii_strat1!G29,1),"; ",ROUND(T_iii_strat1!H29,1),"]")))</f>
        <v>[0.9; 31.5]</v>
      </c>
      <c r="D61" s="18" t="str">
        <f>IF(T_iii_strat1!K29=".","-",(CONCATENATE("[",ROUND(T_iii_strat1!K29,1),"; ",ROUND(T_iii_strat1!L29,1),"]")))</f>
        <v>[5; 24.1]</v>
      </c>
      <c r="E61" s="18" t="str">
        <f>IF(T_iii_strat1!O29=".","-",(CONCATENATE("[",ROUND(T_iii_strat1!O29,1),"; ",ROUND(T_iii_strat1!P29,1),"]")))</f>
        <v>-</v>
      </c>
      <c r="F61" s="18" t="str">
        <f>IF(T_iii_strat1!S29=".","-",(CONCATENATE("[",ROUND(T_iii_strat1!S29,1),"; ",ROUND(T_iii_strat1!T29,1),"]")))</f>
        <v>[0.1; 1.2]</v>
      </c>
      <c r="G61" s="18" t="str">
        <f>IF(T_iii_strat1!W29=".","-",(CONCATENATE("[",ROUND(T_iii_strat1!W29,1),"; ",ROUND(T_iii_strat1!X29,1),"]")))</f>
        <v>[2.6; 22.7]</v>
      </c>
      <c r="H61" s="18" t="str">
        <f>IF(T_iii_strat1!AA29=".","-",(CONCATENATE("[",ROUND(T_iii_strat1!AA29,1),"; ",ROUND(T_iii_strat1!AB29,1),"]")))</f>
        <v>[0.4; 2.4]</v>
      </c>
      <c r="I61" s="18" t="str">
        <f>IF(T_iii_strat1!AE29=".","-",(CONCATENATE("[",ROUND(T_iii_strat1!AE29,1),"; ",ROUND(T_iii_strat1!AF29,1),"]")))</f>
        <v>[2.2; 6]</v>
      </c>
      <c r="L61" s="24"/>
      <c r="M61" s="18" t="str">
        <f>IF(T_iii_strat2!C29=".","-",(CONCATENATE("[",ROUND(T_iii_strat2!C29,1),"; ",ROUND(T_iii_strat2!D29,1),"]")))</f>
        <v>[24.2; 87.2]</v>
      </c>
      <c r="N61" s="18" t="str">
        <f>IF(T_iii_strat2!G29=".","-",(CONCATENATE("[",ROUND(T_iii_strat2!G29,1),"; ",ROUND(T_iii_strat2!H29,1),"]")))</f>
        <v>[24; 62.2]</v>
      </c>
      <c r="O61" s="18" t="str">
        <f>IF(T_iii_strat2!K29=".","-",(CONCATENATE("[",ROUND(T_iii_strat2!K29,1),"; ",ROUND(T_iii_strat2!L29,1),"]")))</f>
        <v>[30.9; 62.7]</v>
      </c>
      <c r="P61" s="18" t="str">
        <f>IF(T_iii_strat2!O29=".","-",(CONCATENATE("[",ROUND(T_iii_strat2!O29,1),"; ",ROUND(T_iii_strat2!P29,1),"]")))</f>
        <v>-</v>
      </c>
      <c r="Q61" s="18" t="str">
        <f>IF(T_iii_strat2!S29=".","-",(CONCATENATE("[",ROUND(T_iii_strat2!S29,1),"; ",ROUND(T_iii_strat2!T29,1),"]")))</f>
        <v>[10.9; 16.5]</v>
      </c>
      <c r="R61" s="18" t="str">
        <f>IF(T_iii_strat2!W29=".","-",(CONCATENATE("[",ROUND(T_iii_strat2!W29,1),"; ",ROUND(T_iii_strat2!X29,1),"]")))</f>
        <v>[1.3; 15.5]</v>
      </c>
      <c r="S61" s="18" t="str">
        <f>IF(T_iii_strat2!AA29=".","-",(CONCATENATE("[",ROUND(T_iii_strat2!AA29,1),"; ",ROUND(T_iii_strat2!AB29,1),"]")))</f>
        <v>[12.2; 17.7]</v>
      </c>
      <c r="T61" s="18" t="str">
        <f>IF(T_iii_strat2!AE29=".","-",(CONCATENATE("[",ROUND(T_iii_strat2!AE29,1),"; ",ROUND(T_iii_strat2!AF29,1),"]")))</f>
        <v>[16.4; 81.6]</v>
      </c>
      <c r="W61" s="24"/>
      <c r="X61" s="18" t="str">
        <f>IF(T_iii_strat3!C29=".","-",(CONCATENATE("[",ROUND(T_iii_strat3!C29,1),"; ",ROUND(T_iii_strat3!D29,1),"]")))</f>
        <v>-</v>
      </c>
      <c r="Y61" s="18" t="str">
        <f>IF(T_iii_strat3!G29=".","-",(CONCATENATE("[",ROUND(T_iii_strat3!G29,1),"; ",ROUND(T_iii_strat3!H29,1),"]")))</f>
        <v>[11.8; 40.3]</v>
      </c>
      <c r="Z61" s="18" t="str">
        <f>IF(T_iii_strat3!K29=".","-",(CONCATENATE("[",ROUND(T_iii_strat3!K29,1),"; ",ROUND(T_iii_strat3!L29,1),"]")))</f>
        <v>[2.4; 9.5]</v>
      </c>
      <c r="AA61" s="18" t="str">
        <f>IF(T_iii_strat3!O29=".","-",(CONCATENATE("[",ROUND(T_iii_strat3!O29,1),"; ",ROUND(T_iii_strat3!P29,1),"]")))</f>
        <v>-</v>
      </c>
      <c r="AB61" s="18" t="str">
        <f>IF(T_iii_strat3!S29=".","-",(CONCATENATE("[",ROUND(T_iii_strat3!S29,1),"; ",ROUND(T_iii_strat3!T29,1),"]")))</f>
        <v>-</v>
      </c>
      <c r="AC61" s="18" t="str">
        <f>IF(T_iii_strat3!W29=".","-",(CONCATENATE("[",ROUND(T_iii_strat3!W29,1),"; ",ROUND(T_iii_strat3!X29,1),"]")))</f>
        <v>-</v>
      </c>
      <c r="AD61" s="18" t="str">
        <f>IF(T_iii_strat3!AA29=".","-",(CONCATENATE("[",ROUND(T_iii_strat3!AA29,1),"; ",ROUND(T_iii_strat3!AB29,1),"]")))</f>
        <v>[1.8; 5.4]</v>
      </c>
      <c r="AE61" s="18" t="str">
        <f>IF(T_iii_strat3!AE29=".","-",(CONCATENATE("[",ROUND(T_iii_strat3!AE29,1),"; ",ROUND(T_iii_strat3!AF29,1),"]")))</f>
        <v>-</v>
      </c>
    </row>
    <row r="62" spans="1:31" x14ac:dyDescent="0.25">
      <c r="A62" s="5" t="s">
        <v>70</v>
      </c>
      <c r="B62" s="4">
        <f>ROUND(T_iii_strat1!B30,1)</f>
        <v>41.8</v>
      </c>
      <c r="C62" s="4">
        <f>ROUND(T_iii_strat1!F30,1)</f>
        <v>40.9</v>
      </c>
      <c r="D62" s="4">
        <f>ROUND(T_iii_strat1!J30,1)</f>
        <v>29.5</v>
      </c>
      <c r="E62" s="4">
        <f>ROUND(T_iii_strat1!N30,1)</f>
        <v>0</v>
      </c>
      <c r="F62" s="4">
        <f>ROUND(T_iii_strat1!R30,1)</f>
        <v>2.1</v>
      </c>
      <c r="G62" s="4">
        <f>ROUND(T_iii_strat1!V30,1)</f>
        <v>0</v>
      </c>
      <c r="H62" s="4">
        <f>ROUND(T_iii_strat1!Z30,1)</f>
        <v>3.9</v>
      </c>
      <c r="I62" s="4">
        <f>ROUND(T_iii_strat1!AD30,1)</f>
        <v>9.8000000000000007</v>
      </c>
      <c r="L62" s="5" t="s">
        <v>70</v>
      </c>
      <c r="M62" s="4">
        <f>ROUND(T_iii_strat2!B30,1)</f>
        <v>97.6</v>
      </c>
      <c r="N62" s="4">
        <f>ROUND(T_iii_strat2!F30,1)</f>
        <v>65.3</v>
      </c>
      <c r="O62" s="4">
        <f>ROUND(T_iii_strat2!J30,1)</f>
        <v>35.700000000000003</v>
      </c>
      <c r="P62" s="4">
        <f>ROUND(T_iii_strat2!N30,1)</f>
        <v>0</v>
      </c>
      <c r="Q62" s="4">
        <f>ROUND(T_iii_strat2!R30,1)</f>
        <v>65</v>
      </c>
      <c r="R62" s="4">
        <f>ROUND(T_iii_strat2!V30,1)</f>
        <v>22.8</v>
      </c>
      <c r="S62" s="4">
        <f>ROUND(T_iii_strat2!Z30,1)</f>
        <v>57.2</v>
      </c>
      <c r="T62" s="4">
        <f>ROUND(T_iii_strat2!AD30,1)</f>
        <v>75.599999999999994</v>
      </c>
      <c r="W62" s="5" t="s">
        <v>70</v>
      </c>
      <c r="X62" s="4">
        <f>ROUND(T_iii_strat3!B30,1)</f>
        <v>100</v>
      </c>
      <c r="Y62" s="4">
        <f>ROUND(T_iii_strat3!F30,1)</f>
        <v>63.9</v>
      </c>
      <c r="Z62" s="4">
        <f>ROUND(T_iii_strat3!J30,1)</f>
        <v>9.3000000000000007</v>
      </c>
      <c r="AA62" s="4">
        <f>ROUND(T_iii_strat3!N30,1)</f>
        <v>0</v>
      </c>
      <c r="AB62" s="4">
        <f>ROUND(T_iii_strat3!R30,1)</f>
        <v>0</v>
      </c>
      <c r="AC62" s="4">
        <f>ROUND(T_iii_strat3!V30,1)</f>
        <v>0</v>
      </c>
      <c r="AD62" s="4">
        <f>ROUND(T_iii_strat3!Z30,1)</f>
        <v>7.6</v>
      </c>
      <c r="AE62" s="4">
        <f>ROUND(T_iii_strat3!AD30,1)</f>
        <v>0</v>
      </c>
    </row>
    <row r="63" spans="1:31" s="17" customFormat="1" ht="8.25" x14ac:dyDescent="0.15">
      <c r="A63" s="24"/>
      <c r="B63" s="18" t="str">
        <f>IF(T_iii_strat1!C30=".","-",(CONCATENATE("[",ROUND(T_iii_strat1!C30,1),"; ",ROUND(T_iii_strat1!D30,1),"]")))</f>
        <v>[15.9; 73.1]</v>
      </c>
      <c r="C63" s="18" t="str">
        <f>IF(T_iii_strat1!G30=".","-",(CONCATENATE("[",ROUND(T_iii_strat1!G30,1),"; ",ROUND(T_iii_strat1!H30,1),"]")))</f>
        <v>[16.7; 70.5]</v>
      </c>
      <c r="D63" s="18" t="str">
        <f>IF(T_iii_strat1!K30=".","-",(CONCATENATE("[",ROUND(T_iii_strat1!K30,1),"; ",ROUND(T_iii_strat1!L30,1),"]")))</f>
        <v>[21; 39.7]</v>
      </c>
      <c r="E63" s="18" t="str">
        <f>IF(T_iii_strat1!O30=".","-",(CONCATENATE("[",ROUND(T_iii_strat1!O30,1),"; ",ROUND(T_iii_strat1!P30,1),"]")))</f>
        <v>-</v>
      </c>
      <c r="F63" s="18" t="str">
        <f>IF(T_iii_strat1!S30=".","-",(CONCATENATE("[",ROUND(T_iii_strat1!S30,1),"; ",ROUND(T_iii_strat1!T30,1),"]")))</f>
        <v>[1.2; 3.6]</v>
      </c>
      <c r="G63" s="18" t="str">
        <f>IF(T_iii_strat1!W30=".","-",(CONCATENATE("[",ROUND(T_iii_strat1!W30,1),"; ",ROUND(T_iii_strat1!X30,1),"]")))</f>
        <v>-</v>
      </c>
      <c r="H63" s="18" t="str">
        <f>IF(T_iii_strat1!AA30=".","-",(CONCATENATE("[",ROUND(T_iii_strat1!AA30,1),"; ",ROUND(T_iii_strat1!AB30,1),"]")))</f>
        <v>[2.9; 5.3]</v>
      </c>
      <c r="I63" s="18" t="str">
        <f>IF(T_iii_strat1!AE30=".","-",(CONCATENATE("[",ROUND(T_iii_strat1!AE30,1),"; ",ROUND(T_iii_strat1!AF30,1),"]")))</f>
        <v>[7.5; 12.8]</v>
      </c>
      <c r="L63" s="24"/>
      <c r="M63" s="18" t="str">
        <f>IF(T_iii_strat2!C30=".","-",(CONCATENATE("[",ROUND(T_iii_strat2!C30,1),"; ",ROUND(T_iii_strat2!D30,1),"]")))</f>
        <v>[87.4; 99.6]</v>
      </c>
      <c r="N63" s="18" t="str">
        <f>IF(T_iii_strat2!G30=".","-",(CONCATENATE("[",ROUND(T_iii_strat2!G30,1),"; ",ROUND(T_iii_strat2!H30,1),"]")))</f>
        <v>[49.7; 78.1]</v>
      </c>
      <c r="O63" s="18" t="str">
        <f>IF(T_iii_strat2!K30=".","-",(CONCATENATE("[",ROUND(T_iii_strat2!K30,1),"; ",ROUND(T_iii_strat2!L30,1),"]")))</f>
        <v>[15.1; 63.5]</v>
      </c>
      <c r="P63" s="18" t="str">
        <f>IF(T_iii_strat2!O30=".","-",(CONCATENATE("[",ROUND(T_iii_strat2!O30,1),"; ",ROUND(T_iii_strat2!P30,1),"]")))</f>
        <v>-</v>
      </c>
      <c r="Q63" s="18" t="str">
        <f>IF(T_iii_strat2!S30=".","-",(CONCATENATE("[",ROUND(T_iii_strat2!S30,1),"; ",ROUND(T_iii_strat2!T30,1),"]")))</f>
        <v>[57.9; 71.5]</v>
      </c>
      <c r="R63" s="18" t="str">
        <f>IF(T_iii_strat2!W30=".","-",(CONCATENATE("[",ROUND(T_iii_strat2!W30,1),"; ",ROUND(T_iii_strat2!X30,1),"]")))</f>
        <v>[10.9; 41.7]</v>
      </c>
      <c r="S63" s="18" t="str">
        <f>IF(T_iii_strat2!AA30=".","-",(CONCATENATE("[",ROUND(T_iii_strat2!AA30,1),"; ",ROUND(T_iii_strat2!AB30,1),"]")))</f>
        <v>[51.1; 63.1]</v>
      </c>
      <c r="T63" s="18" t="str">
        <f>IF(T_iii_strat2!AE30=".","-",(CONCATENATE("[",ROUND(T_iii_strat2!AE30,1),"; ",ROUND(T_iii_strat2!AF30,1),"]")))</f>
        <v>[38.3; 93.9]</v>
      </c>
      <c r="W63" s="24"/>
      <c r="X63" s="18" t="str">
        <f>IF(T_iii_strat3!C30=".","-",(CONCATENATE("[",ROUND(T_iii_strat3!C30,1),"; ",ROUND(T_iii_strat3!D30,1),"]")))</f>
        <v>[100; 100]</v>
      </c>
      <c r="Y63" s="18" t="str">
        <f>IF(T_iii_strat3!G30=".","-",(CONCATENATE("[",ROUND(T_iii_strat3!G30,1),"; ",ROUND(T_iii_strat3!H30,1),"]")))</f>
        <v>[49.4; 76.2]</v>
      </c>
      <c r="Z63" s="18" t="str">
        <f>IF(T_iii_strat3!K30=".","-",(CONCATENATE("[",ROUND(T_iii_strat3!K30,1),"; ",ROUND(T_iii_strat3!L30,1),"]")))</f>
        <v>[7.1; 12.1]</v>
      </c>
      <c r="AA63" s="18" t="str">
        <f>IF(T_iii_strat3!O30=".","-",(CONCATENATE("[",ROUND(T_iii_strat3!O30,1),"; ",ROUND(T_iii_strat3!P30,1),"]")))</f>
        <v>-</v>
      </c>
      <c r="AB63" s="18" t="str">
        <f>IF(T_iii_strat3!S30=".","-",(CONCATENATE("[",ROUND(T_iii_strat3!S30,1),"; ",ROUND(T_iii_strat3!T30,1),"]")))</f>
        <v>-</v>
      </c>
      <c r="AC63" s="18" t="str">
        <f>IF(T_iii_strat3!W30=".","-",(CONCATENATE("[",ROUND(T_iii_strat3!W30,1),"; ",ROUND(T_iii_strat3!X30,1),"]")))</f>
        <v>-</v>
      </c>
      <c r="AD63" s="18" t="str">
        <f>IF(T_iii_strat3!AA30=".","-",(CONCATENATE("[",ROUND(T_iii_strat3!AA30,1),"; ",ROUND(T_iii_strat3!AB30,1),"]")))</f>
        <v>[5.1; 11.1]</v>
      </c>
      <c r="AE63" s="18" t="str">
        <f>IF(T_iii_strat3!AE30=".","-",(CONCATENATE("[",ROUND(T_iii_strat3!AE30,1),"; ",ROUND(T_iii_strat3!AF30,1),"]")))</f>
        <v>-</v>
      </c>
    </row>
    <row r="64" spans="1:31" x14ac:dyDescent="0.25">
      <c r="A64" s="5" t="s">
        <v>71</v>
      </c>
      <c r="B64" s="4">
        <f>ROUND(T_iii_strat1!B31,1)</f>
        <v>30.6</v>
      </c>
      <c r="C64" s="4">
        <f>ROUND(T_iii_strat1!F31,1)</f>
        <v>30.2</v>
      </c>
      <c r="D64" s="4">
        <f>ROUND(T_iii_strat1!J31,1)</f>
        <v>22.5</v>
      </c>
      <c r="E64" s="4">
        <f>ROUND(T_iii_strat1!N31,1)</f>
        <v>0</v>
      </c>
      <c r="F64" s="4">
        <f>ROUND(T_iii_strat1!R31,1)</f>
        <v>1.7</v>
      </c>
      <c r="G64" s="4">
        <f>ROUND(T_iii_strat1!V31,1)</f>
        <v>0</v>
      </c>
      <c r="H64" s="4">
        <f>ROUND(T_iii_strat1!Z31,1)</f>
        <v>3</v>
      </c>
      <c r="I64" s="4">
        <f>ROUND(T_iii_strat1!AD31,1)</f>
        <v>9.8000000000000007</v>
      </c>
      <c r="L64" s="5" t="s">
        <v>71</v>
      </c>
      <c r="M64" s="4">
        <f>ROUND(T_iii_strat2!B31,1)</f>
        <v>45.7</v>
      </c>
      <c r="N64" s="4">
        <f>ROUND(T_iii_strat2!F31,1)</f>
        <v>50.4</v>
      </c>
      <c r="O64" s="4">
        <f>ROUND(T_iii_strat2!J31,1)</f>
        <v>66.900000000000006</v>
      </c>
      <c r="P64" s="4">
        <f>ROUND(T_iii_strat2!N31,1)</f>
        <v>0</v>
      </c>
      <c r="Q64" s="4">
        <f>ROUND(T_iii_strat2!R31,1)</f>
        <v>25.3</v>
      </c>
      <c r="R64" s="4">
        <f>ROUND(T_iii_strat2!V31,1)</f>
        <v>6.7</v>
      </c>
      <c r="S64" s="4">
        <f>ROUND(T_iii_strat2!Z31,1)</f>
        <v>25.4</v>
      </c>
      <c r="T64" s="4">
        <f>ROUND(T_iii_strat2!AD31,1)</f>
        <v>47</v>
      </c>
      <c r="W64" s="5" t="s">
        <v>71</v>
      </c>
      <c r="X64" s="4">
        <f>ROUND(T_iii_strat3!B31,1)</f>
        <v>71.400000000000006</v>
      </c>
      <c r="Y64" s="4">
        <f>ROUND(T_iii_strat3!F31,1)</f>
        <v>14.4</v>
      </c>
      <c r="Z64" s="4">
        <f>ROUND(T_iii_strat3!J31,1)</f>
        <v>9.1</v>
      </c>
      <c r="AA64" s="4">
        <f>ROUND(T_iii_strat3!N31,1)</f>
        <v>0</v>
      </c>
      <c r="AB64" s="4">
        <f>ROUND(T_iii_strat3!R31,1)</f>
        <v>0</v>
      </c>
      <c r="AC64" s="4">
        <f>ROUND(T_iii_strat3!V31,1)</f>
        <v>0</v>
      </c>
      <c r="AD64" s="4">
        <f>ROUND(T_iii_strat3!Z31,1)</f>
        <v>4.0999999999999996</v>
      </c>
      <c r="AE64" s="4">
        <f>ROUND(T_iii_strat3!AD31,1)</f>
        <v>0</v>
      </c>
    </row>
    <row r="65" spans="1:31" s="17" customFormat="1" ht="8.25" x14ac:dyDescent="0.15">
      <c r="A65" s="24"/>
      <c r="B65" s="18" t="str">
        <f>IF(T_iii_strat1!C31=".","-",(CONCATENATE("[",ROUND(T_iii_strat1!C31,1),"; ",ROUND(T_iii_strat1!D31,1),"]")))</f>
        <v>[10; 63.7]</v>
      </c>
      <c r="C65" s="18" t="str">
        <f>IF(T_iii_strat1!G31=".","-",(CONCATENATE("[",ROUND(T_iii_strat1!G31,1),"; ",ROUND(T_iii_strat1!H31,1),"]")))</f>
        <v>[11; 60.1]</v>
      </c>
      <c r="D65" s="18" t="str">
        <f>IF(T_iii_strat1!K31=".","-",(CONCATENATE("[",ROUND(T_iii_strat1!K31,1),"; ",ROUND(T_iii_strat1!L31,1),"]")))</f>
        <v>[14.2; 33.6]</v>
      </c>
      <c r="E65" s="18" t="str">
        <f>IF(T_iii_strat1!O31=".","-",(CONCATENATE("[",ROUND(T_iii_strat1!O31,1),"; ",ROUND(T_iii_strat1!P31,1),"]")))</f>
        <v>-</v>
      </c>
      <c r="F65" s="18" t="str">
        <f>IF(T_iii_strat1!S31=".","-",(CONCATENATE("[",ROUND(T_iii_strat1!S31,1),"; ",ROUND(T_iii_strat1!T31,1),"]")))</f>
        <v>[0.9; 3]</v>
      </c>
      <c r="G65" s="18" t="str">
        <f>IF(T_iii_strat1!W31=".","-",(CONCATENATE("[",ROUND(T_iii_strat1!W31,1),"; ",ROUND(T_iii_strat1!X31,1),"]")))</f>
        <v>-</v>
      </c>
      <c r="H65" s="18" t="str">
        <f>IF(T_iii_strat1!AA31=".","-",(CONCATENATE("[",ROUND(T_iii_strat1!AA31,1),"; ",ROUND(T_iii_strat1!AB31,1),"]")))</f>
        <v>[1.9; 4.7]</v>
      </c>
      <c r="I65" s="18" t="str">
        <f>IF(T_iii_strat1!AE31=".","-",(CONCATENATE("[",ROUND(T_iii_strat1!AE31,1),"; ",ROUND(T_iii_strat1!AF31,1),"]")))</f>
        <v>[7.5; 12.8]</v>
      </c>
      <c r="L65" s="24"/>
      <c r="M65" s="18" t="str">
        <f>IF(T_iii_strat2!C31=".","-",(CONCATENATE("[",ROUND(T_iii_strat2!C31,1),"; ",ROUND(T_iii_strat2!D31,1),"]")))</f>
        <v>[12.9; 82.7]</v>
      </c>
      <c r="N65" s="18" t="str">
        <f>IF(T_iii_strat2!G31=".","-",(CONCATENATE("[",ROUND(T_iii_strat2!G31,1),"; ",ROUND(T_iii_strat2!H31,1),"]")))</f>
        <v>[33.7; 67]</v>
      </c>
      <c r="O65" s="18" t="str">
        <f>IF(T_iii_strat2!K31=".","-",(CONCATENATE("[",ROUND(T_iii_strat2!K31,1),"; ",ROUND(T_iii_strat2!L31,1),"]")))</f>
        <v>[59.1; 73.8]</v>
      </c>
      <c r="P65" s="18" t="str">
        <f>IF(T_iii_strat2!O31=".","-",(CONCATENATE("[",ROUND(T_iii_strat2!O31,1),"; ",ROUND(T_iii_strat2!P31,1),"]")))</f>
        <v>-</v>
      </c>
      <c r="Q65" s="18" t="str">
        <f>IF(T_iii_strat2!S31=".","-",(CONCATENATE("[",ROUND(T_iii_strat2!S31,1),"; ",ROUND(T_iii_strat2!T31,1),"]")))</f>
        <v>[20; 31.5]</v>
      </c>
      <c r="R65" s="18" t="str">
        <f>IF(T_iii_strat2!W31=".","-",(CONCATENATE("[",ROUND(T_iii_strat2!W31,1),"; ",ROUND(T_iii_strat2!X31,1),"]")))</f>
        <v>[2.4; 17.6]</v>
      </c>
      <c r="S65" s="18" t="str">
        <f>IF(T_iii_strat2!AA31=".","-",(CONCATENATE("[",ROUND(T_iii_strat2!AA31,1),"; ",ROUND(T_iii_strat2!AB31,1),"]")))</f>
        <v>[21.2; 30.1]</v>
      </c>
      <c r="T65" s="18" t="str">
        <f>IF(T_iii_strat2!AE31=".","-",(CONCATENATE("[",ROUND(T_iii_strat2!AE31,1),"; ",ROUND(T_iii_strat2!AF31,1),"]")))</f>
        <v>[24.4; 70.9]</v>
      </c>
      <c r="W65" s="24"/>
      <c r="X65" s="18" t="str">
        <f>IF(T_iii_strat3!C31=".","-",(CONCATENATE("[",ROUND(T_iii_strat3!C31,1),"; ",ROUND(T_iii_strat3!D31,1),"]")))</f>
        <v>[13.2; 97.6]</v>
      </c>
      <c r="Y65" s="18" t="str">
        <f>IF(T_iii_strat3!G31=".","-",(CONCATENATE("[",ROUND(T_iii_strat3!G31,1),"; ",ROUND(T_iii_strat3!H31,1),"]")))</f>
        <v>[8.1; 24.4]</v>
      </c>
      <c r="Z65" s="18" t="str">
        <f>IF(T_iii_strat3!K31=".","-",(CONCATENATE("[",ROUND(T_iii_strat3!K31,1),"; ",ROUND(T_iii_strat3!L31,1),"]")))</f>
        <v>[5.2; 15.5]</v>
      </c>
      <c r="AA65" s="18" t="str">
        <f>IF(T_iii_strat3!O31=".","-",(CONCATENATE("[",ROUND(T_iii_strat3!O31,1),"; ",ROUND(T_iii_strat3!P31,1),"]")))</f>
        <v>-</v>
      </c>
      <c r="AB65" s="18" t="str">
        <f>IF(T_iii_strat3!S31=".","-",(CONCATENATE("[",ROUND(T_iii_strat3!S31,1),"; ",ROUND(T_iii_strat3!T31,1),"]")))</f>
        <v>-</v>
      </c>
      <c r="AC65" s="18" t="str">
        <f>IF(T_iii_strat3!W31=".","-",(CONCATENATE("[",ROUND(T_iii_strat3!W31,1),"; ",ROUND(T_iii_strat3!X31,1),"]")))</f>
        <v>-</v>
      </c>
      <c r="AD65" s="18" t="str">
        <f>IF(T_iii_strat3!AA31=".","-",(CONCATENATE("[",ROUND(T_iii_strat3!AA31,1),"; ",ROUND(T_iii_strat3!AB31,1),"]")))</f>
        <v>[2.6; 6.7]</v>
      </c>
      <c r="AE65" s="18" t="str">
        <f>IF(T_iii_strat3!AE31=".","-",(CONCATENATE("[",ROUND(T_iii_strat3!AE31,1),"; ",ROUND(T_iii_strat3!AF31,1),"]")))</f>
        <v>-</v>
      </c>
    </row>
    <row r="66" spans="1:31" x14ac:dyDescent="0.25">
      <c r="A66" s="5" t="s">
        <v>72</v>
      </c>
      <c r="B66" s="4">
        <f>ROUND(T_iii_strat1!B32,1)</f>
        <v>21.6</v>
      </c>
      <c r="C66" s="4">
        <f>ROUND(T_iii_strat1!F32,1)</f>
        <v>23</v>
      </c>
      <c r="D66" s="4">
        <f>ROUND(T_iii_strat1!J32,1)</f>
        <v>21.3</v>
      </c>
      <c r="E66" s="4">
        <f>ROUND(T_iii_strat1!N32,1)</f>
        <v>0</v>
      </c>
      <c r="F66" s="4">
        <f>ROUND(T_iii_strat1!R32,1)</f>
        <v>0.5</v>
      </c>
      <c r="G66" s="4">
        <f>ROUND(T_iii_strat1!V32,1)</f>
        <v>8.1999999999999993</v>
      </c>
      <c r="H66" s="4">
        <f>ROUND(T_iii_strat1!Z32,1)</f>
        <v>1.7</v>
      </c>
      <c r="I66" s="4">
        <f>ROUND(T_iii_strat1!AD32,1)</f>
        <v>3.7</v>
      </c>
      <c r="L66" s="5" t="s">
        <v>72</v>
      </c>
      <c r="M66" s="4">
        <f>ROUND(T_iii_strat2!B32,1)</f>
        <v>59.6</v>
      </c>
      <c r="N66" s="4">
        <f>ROUND(T_iii_strat2!F32,1)</f>
        <v>41.9</v>
      </c>
      <c r="O66" s="4">
        <f>ROUND(T_iii_strat2!J32,1)</f>
        <v>46.5</v>
      </c>
      <c r="P66" s="4">
        <f>ROUND(T_iii_strat2!N32,1)</f>
        <v>0</v>
      </c>
      <c r="Q66" s="4">
        <f>ROUND(T_iii_strat2!R32,1)</f>
        <v>13.8</v>
      </c>
      <c r="R66" s="4">
        <f>ROUND(T_iii_strat2!V32,1)</f>
        <v>4.7</v>
      </c>
      <c r="S66" s="4">
        <f>ROUND(T_iii_strat2!Z32,1)</f>
        <v>15</v>
      </c>
      <c r="T66" s="4">
        <f>ROUND(T_iii_strat2!AD32,1)</f>
        <v>48.3</v>
      </c>
      <c r="W66" s="5" t="s">
        <v>72</v>
      </c>
      <c r="X66" s="4">
        <f>ROUND(T_iii_strat3!B32,1)</f>
        <v>0</v>
      </c>
      <c r="Y66" s="4">
        <f>ROUND(T_iii_strat3!F32,1)</f>
        <v>21.5</v>
      </c>
      <c r="Z66" s="4">
        <f>ROUND(T_iii_strat3!J32,1)</f>
        <v>6.8</v>
      </c>
      <c r="AA66" s="4">
        <f>ROUND(T_iii_strat3!N32,1)</f>
        <v>0</v>
      </c>
      <c r="AB66" s="4">
        <f>ROUND(T_iii_strat3!R32,1)</f>
        <v>0</v>
      </c>
      <c r="AC66" s="4">
        <f>ROUND(T_iii_strat3!V32,1)</f>
        <v>0</v>
      </c>
      <c r="AD66" s="4">
        <f>ROUND(T_iii_strat3!Z32,1)</f>
        <v>3.7</v>
      </c>
      <c r="AE66" s="4">
        <f>ROUND(T_iii_strat3!AD32,1)</f>
        <v>0</v>
      </c>
    </row>
    <row r="67" spans="1:31" s="17" customFormat="1" ht="8.25" x14ac:dyDescent="0.15">
      <c r="A67" s="24"/>
      <c r="B67" s="18" t="str">
        <f>IF(T_iii_strat1!C32=".","-",(CONCATENATE("[",ROUND(T_iii_strat1!C32,1),"; ",ROUND(T_iii_strat1!D32,1),"]")))</f>
        <v>[6.8; 51.2]</v>
      </c>
      <c r="C67" s="18" t="str">
        <f>IF(T_iii_strat1!G32=".","-",(CONCATENATE("[",ROUND(T_iii_strat1!G32,1),"; ",ROUND(T_iii_strat1!H32,1),"]")))</f>
        <v>[5.8; 59.1]</v>
      </c>
      <c r="D67" s="18" t="str">
        <f>IF(T_iii_strat1!K32=".","-",(CONCATENATE("[",ROUND(T_iii_strat1!K32,1),"; ",ROUND(T_iii_strat1!L32,1),"]")))</f>
        <v>[13.9; 31.2]</v>
      </c>
      <c r="E67" s="18" t="str">
        <f>IF(T_iii_strat1!O32=".","-",(CONCATENATE("[",ROUND(T_iii_strat1!O32,1),"; ",ROUND(T_iii_strat1!P32,1),"]")))</f>
        <v>-</v>
      </c>
      <c r="F67" s="18" t="str">
        <f>IF(T_iii_strat1!S32=".","-",(CONCATENATE("[",ROUND(T_iii_strat1!S32,1),"; ",ROUND(T_iii_strat1!T32,1),"]")))</f>
        <v>[0.2; 1.1]</v>
      </c>
      <c r="G67" s="18" t="str">
        <f>IF(T_iii_strat1!W32=".","-",(CONCATENATE("[",ROUND(T_iii_strat1!W32,1),"; ",ROUND(T_iii_strat1!X32,1),"]")))</f>
        <v>[2.6; 22.7]</v>
      </c>
      <c r="H67" s="18" t="str">
        <f>IF(T_iii_strat1!AA32=".","-",(CONCATENATE("[",ROUND(T_iii_strat1!AA32,1),"; ",ROUND(T_iii_strat1!AB32,1),"]")))</f>
        <v>[1; 2.8]</v>
      </c>
      <c r="I67" s="18" t="str">
        <f>IF(T_iii_strat1!AE32=".","-",(CONCATENATE("[",ROUND(T_iii_strat1!AE32,1),"; ",ROUND(T_iii_strat1!AF32,1),"]")))</f>
        <v>[2.2; 6]</v>
      </c>
      <c r="L67" s="24"/>
      <c r="M67" s="18" t="str">
        <f>IF(T_iii_strat2!C32=".","-",(CONCATENATE("[",ROUND(T_iii_strat2!C32,1),"; ",ROUND(T_iii_strat2!D32,1),"]")))</f>
        <v>[24.2; 87.2]</v>
      </c>
      <c r="N67" s="18" t="str">
        <f>IF(T_iii_strat2!G32=".","-",(CONCATENATE("[",ROUND(T_iii_strat2!G32,1),"; ",ROUND(T_iii_strat2!H32,1),"]")))</f>
        <v>[24; 62.2]</v>
      </c>
      <c r="O67" s="18" t="str">
        <f>IF(T_iii_strat2!K32=".","-",(CONCATENATE("[",ROUND(T_iii_strat2!K32,1),"; ",ROUND(T_iii_strat2!L32,1),"]")))</f>
        <v>[30.9; 62.7]</v>
      </c>
      <c r="P67" s="18" t="str">
        <f>IF(T_iii_strat2!O32=".","-",(CONCATENATE("[",ROUND(T_iii_strat2!O32,1),"; ",ROUND(T_iii_strat2!P32,1),"]")))</f>
        <v>-</v>
      </c>
      <c r="Q67" s="18" t="str">
        <f>IF(T_iii_strat2!S32=".","-",(CONCATENATE("[",ROUND(T_iii_strat2!S32,1),"; ",ROUND(T_iii_strat2!T32,1),"]")))</f>
        <v>[11.2; 16.9]</v>
      </c>
      <c r="R67" s="18" t="str">
        <f>IF(T_iii_strat2!W32=".","-",(CONCATENATE("[",ROUND(T_iii_strat2!W32,1),"; ",ROUND(T_iii_strat2!X32,1),"]")))</f>
        <v>[1.3; 15.5]</v>
      </c>
      <c r="S67" s="18" t="str">
        <f>IF(T_iii_strat2!AA32=".","-",(CONCATENATE("[",ROUND(T_iii_strat2!AA32,1),"; ",ROUND(T_iii_strat2!AB32,1),"]")))</f>
        <v>[12.4; 17.9]</v>
      </c>
      <c r="T67" s="18" t="str">
        <f>IF(T_iii_strat2!AE32=".","-",(CONCATENATE("[",ROUND(T_iii_strat2!AE32,1),"; ",ROUND(T_iii_strat2!AF32,1),"]")))</f>
        <v>[16.4; 81.6]</v>
      </c>
      <c r="W67" s="24"/>
      <c r="X67" s="18" t="str">
        <f>IF(T_iii_strat3!C32=".","-",(CONCATENATE("[",ROUND(T_iii_strat3!C32,1),"; ",ROUND(T_iii_strat3!D32,1),"]")))</f>
        <v>-</v>
      </c>
      <c r="Y67" s="18" t="str">
        <f>IF(T_iii_strat3!G32=".","-",(CONCATENATE("[",ROUND(T_iii_strat3!G32,1),"; ",ROUND(T_iii_strat3!H32,1),"]")))</f>
        <v>[12.1; 35.1]</v>
      </c>
      <c r="Z67" s="18" t="str">
        <f>IF(T_iii_strat3!K32=".","-",(CONCATENATE("[",ROUND(T_iii_strat3!K32,1),"; ",ROUND(T_iii_strat3!L32,1),"]")))</f>
        <v>[3.4; 13.1]</v>
      </c>
      <c r="AA67" s="18" t="str">
        <f>IF(T_iii_strat3!O32=".","-",(CONCATENATE("[",ROUND(T_iii_strat3!O32,1),"; ",ROUND(T_iii_strat3!P32,1),"]")))</f>
        <v>-</v>
      </c>
      <c r="AB67" s="18" t="str">
        <f>IF(T_iii_strat3!S32=".","-",(CONCATENATE("[",ROUND(T_iii_strat3!S32,1),"; ",ROUND(T_iii_strat3!T32,1),"]")))</f>
        <v>-</v>
      </c>
      <c r="AC67" s="18" t="str">
        <f>IF(T_iii_strat3!W32=".","-",(CONCATENATE("[",ROUND(T_iii_strat3!W32,1),"; ",ROUND(T_iii_strat3!X32,1),"]")))</f>
        <v>-</v>
      </c>
      <c r="AD67" s="18" t="str">
        <f>IF(T_iii_strat3!AA32=".","-",(CONCATENATE("[",ROUND(T_iii_strat3!AA32,1),"; ",ROUND(T_iii_strat3!AB32,1),"]")))</f>
        <v>[2.2; 6.2]</v>
      </c>
      <c r="AE67" s="18" t="str">
        <f>IF(T_iii_strat3!AE32=".","-",(CONCATENATE("[",ROUND(T_iii_strat3!AE32,1),"; ",ROUND(T_iii_strat3!AF32,1),"]")))</f>
        <v>-</v>
      </c>
    </row>
    <row r="68" spans="1:31" ht="27" customHeight="1" thickBot="1" x14ac:dyDescent="0.3">
      <c r="A68" s="186" t="str">
        <f>T_iii_strat1!C1</f>
        <v xml:space="preserve">strat1 Footnote - N screened outlets: Private not for profit=9; private not for profit=13; pharmacy=40; PPMV=870; informal=5; labs = 1; wholesalers= 7. Outlets that met screening criteria for a full interview but did not complete the interview (were not interviewed or completed a partial interview) = 9 </v>
      </c>
      <c r="B68" s="186"/>
      <c r="C68" s="186"/>
      <c r="D68" s="186"/>
      <c r="E68" s="186"/>
      <c r="F68" s="186"/>
      <c r="G68" s="186"/>
      <c r="H68" s="186"/>
      <c r="I68" s="186"/>
      <c r="L68" s="186" t="str">
        <f>T_iii_strat2!C1</f>
        <v xml:space="preserve">strat2 Footnote - N screened outlets: Private not for profit=10; private not for profit=98; pharmacy=130; PPMV=1357; informal=53; labs = 68; wholesalers= 20. Outlets that met screening criteria for a full interview but did not complete the interview (were not interviewed or completed a partial interview) = 23 </v>
      </c>
      <c r="M68" s="186"/>
      <c r="N68" s="186"/>
      <c r="O68" s="186"/>
      <c r="P68" s="186"/>
      <c r="Q68" s="186"/>
      <c r="R68" s="186"/>
      <c r="S68" s="186"/>
      <c r="T68" s="186"/>
      <c r="W68" s="186" t="str">
        <f>T_iii_strat3!C1</f>
        <v xml:space="preserve">strat3 Footnote - N screened outlets: Private not for profit=3; private not for profit=80; pharmacy=337; PPMV=500; informal=59; labs = 69; wholesalers= 3. Outlets that met screening criteria for a full interview but did not complete the interview (were not interviewed or completed a partial interview) = 61 </v>
      </c>
      <c r="X68" s="186"/>
      <c r="Y68" s="186"/>
      <c r="Z68" s="186"/>
      <c r="AA68" s="186"/>
      <c r="AB68" s="186"/>
      <c r="AC68" s="186"/>
      <c r="AD68" s="186"/>
      <c r="AE68" s="186"/>
    </row>
  </sheetData>
  <mergeCells count="21">
    <mergeCell ref="W6:W9"/>
    <mergeCell ref="W30:W31"/>
    <mergeCell ref="W32:W33"/>
    <mergeCell ref="W34:W35"/>
    <mergeCell ref="W36:W37"/>
    <mergeCell ref="A5:I5"/>
    <mergeCell ref="L5:T5"/>
    <mergeCell ref="W5:AE5"/>
    <mergeCell ref="A68:I68"/>
    <mergeCell ref="A6:A9"/>
    <mergeCell ref="A30:A31"/>
    <mergeCell ref="A32:A33"/>
    <mergeCell ref="A34:A35"/>
    <mergeCell ref="A36:A37"/>
    <mergeCell ref="W68:AE68"/>
    <mergeCell ref="L6:L9"/>
    <mergeCell ref="L30:L31"/>
    <mergeCell ref="L32:L33"/>
    <mergeCell ref="L34:L35"/>
    <mergeCell ref="L36:L37"/>
    <mergeCell ref="L68:T68"/>
  </mergeCells>
  <conditionalFormatting sqref="A1:I3 K1:XFD3">
    <cfRule type="cellIs" dxfId="9" priority="2" operator="equal">
      <formula>1</formula>
    </cfRule>
  </conditionalFormatting>
  <conditionalFormatting sqref="B10">
    <cfRule type="expression" dxfId="8" priority="5">
      <formula>"(RIGHT(B4, LEN(B4)-2)*1)&lt;50"</formula>
    </cfRule>
  </conditionalFormatting>
  <conditionalFormatting sqref="M10">
    <cfRule type="expression" dxfId="7" priority="4">
      <formula>"(RIGHT(B4, LEN(B4)-2)*1)&lt;50"</formula>
    </cfRule>
  </conditionalFormatting>
  <conditionalFormatting sqref="X10">
    <cfRule type="expression" dxfId="6" priority="3">
      <formula>"(RIGHT(B4, LEN(B4)-2)*1)&lt;50"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9B-8FD0-49A3-91C3-D8EC63799AD9}">
  <sheetPr>
    <tabColor rgb="FFFFFF00"/>
  </sheetPr>
  <dimension ref="A1:BC71"/>
  <sheetViews>
    <sheetView showGridLines="0" topLeftCell="V1" zoomScale="87" zoomScaleNormal="87" workbookViewId="0">
      <selection activeCell="AY58" sqref="AY58"/>
    </sheetView>
  </sheetViews>
  <sheetFormatPr defaultColWidth="10.85546875" defaultRowHeight="11.25" x14ac:dyDescent="0.2"/>
  <cols>
    <col min="1" max="1" width="34.7109375" style="2" customWidth="1"/>
    <col min="2" max="18" width="10.85546875" style="2"/>
    <col min="19" max="19" width="10.85546875" style="14"/>
    <col min="20" max="20" width="34.7109375" style="2" customWidth="1"/>
    <col min="21" max="36" width="10.85546875" style="2"/>
    <col min="37" max="38" width="10.85546875" style="14"/>
    <col min="39" max="39" width="34.7109375" style="2" customWidth="1"/>
    <col min="40" max="55" width="10.85546875" style="2"/>
    <col min="56" max="16384" width="10.85546875" style="14"/>
  </cols>
  <sheetData>
    <row r="1" spans="1:55" x14ac:dyDescent="0.2">
      <c r="A1" s="2" t="s">
        <v>43</v>
      </c>
      <c r="B1" s="2">
        <f t="shared" ref="B1:Q1" si="0">IFERROR(IF((RIGHT(B9,LEN(B9)-2)*1)&gt;50,0,1), "")</f>
        <v>1</v>
      </c>
      <c r="C1" s="2">
        <f t="shared" si="0"/>
        <v>1</v>
      </c>
      <c r="D1" s="2">
        <f t="shared" si="0"/>
        <v>1</v>
      </c>
      <c r="E1" s="2">
        <f t="shared" si="0"/>
        <v>1</v>
      </c>
      <c r="F1" s="2">
        <f t="shared" si="0"/>
        <v>0</v>
      </c>
      <c r="G1" s="2">
        <f t="shared" si="0"/>
        <v>1</v>
      </c>
      <c r="H1" s="2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2">
        <f t="shared" si="0"/>
        <v>1</v>
      </c>
      <c r="N1" s="2">
        <f t="shared" si="0"/>
        <v>0</v>
      </c>
      <c r="O1" s="2">
        <f t="shared" si="0"/>
        <v>1</v>
      </c>
      <c r="P1" s="2">
        <f t="shared" si="0"/>
        <v>0</v>
      </c>
      <c r="Q1" s="2">
        <f t="shared" si="0"/>
        <v>1</v>
      </c>
      <c r="T1" s="2" t="s">
        <v>43</v>
      </c>
      <c r="U1" s="2">
        <f t="shared" ref="U1:AJ1" si="1">IFERROR(IF((RIGHT(B9,LEN(B9)-2)*1)&gt;50,0,1), "")</f>
        <v>1</v>
      </c>
      <c r="V1" s="2">
        <f t="shared" si="1"/>
        <v>1</v>
      </c>
      <c r="W1" s="2">
        <f t="shared" si="1"/>
        <v>1</v>
      </c>
      <c r="X1" s="2">
        <f t="shared" si="1"/>
        <v>1</v>
      </c>
      <c r="Y1" s="2">
        <f t="shared" si="1"/>
        <v>0</v>
      </c>
      <c r="Z1" s="2">
        <f t="shared" si="1"/>
        <v>1</v>
      </c>
      <c r="AA1" s="2">
        <f t="shared" si="1"/>
        <v>0</v>
      </c>
      <c r="AB1" s="2">
        <f t="shared" si="1"/>
        <v>1</v>
      </c>
      <c r="AC1" s="2">
        <f t="shared" si="1"/>
        <v>1</v>
      </c>
      <c r="AD1" s="2">
        <f t="shared" si="1"/>
        <v>1</v>
      </c>
      <c r="AE1" s="2">
        <f t="shared" si="1"/>
        <v>1</v>
      </c>
      <c r="AF1" s="2">
        <f t="shared" si="1"/>
        <v>1</v>
      </c>
      <c r="AG1" s="2">
        <f t="shared" si="1"/>
        <v>0</v>
      </c>
      <c r="AH1" s="2">
        <f t="shared" si="1"/>
        <v>1</v>
      </c>
      <c r="AI1" s="2">
        <f t="shared" si="1"/>
        <v>0</v>
      </c>
      <c r="AJ1" s="2">
        <f t="shared" si="1"/>
        <v>1</v>
      </c>
      <c r="AM1" s="2" t="s">
        <v>43</v>
      </c>
      <c r="AN1" s="2">
        <f t="shared" ref="AN1:BC1" si="2">IFERROR(IF((RIGHT(B9,LEN(B9)-2)*1)&gt;50,0,1), "")</f>
        <v>1</v>
      </c>
      <c r="AO1" s="2">
        <f t="shared" si="2"/>
        <v>1</v>
      </c>
      <c r="AP1" s="2">
        <f t="shared" si="2"/>
        <v>1</v>
      </c>
      <c r="AQ1" s="2">
        <f t="shared" si="2"/>
        <v>1</v>
      </c>
      <c r="AR1" s="2">
        <f t="shared" si="2"/>
        <v>0</v>
      </c>
      <c r="AS1" s="2">
        <f t="shared" si="2"/>
        <v>1</v>
      </c>
      <c r="AT1" s="2">
        <f t="shared" si="2"/>
        <v>0</v>
      </c>
      <c r="AU1" s="2">
        <f t="shared" si="2"/>
        <v>1</v>
      </c>
      <c r="AV1" s="2">
        <f t="shared" si="2"/>
        <v>1</v>
      </c>
      <c r="AW1" s="2">
        <f t="shared" si="2"/>
        <v>1</v>
      </c>
      <c r="AX1" s="2">
        <f t="shared" si="2"/>
        <v>1</v>
      </c>
      <c r="AY1" s="2">
        <f t="shared" si="2"/>
        <v>1</v>
      </c>
      <c r="AZ1" s="2">
        <f t="shared" si="2"/>
        <v>0</v>
      </c>
      <c r="BA1" s="2">
        <f t="shared" si="2"/>
        <v>1</v>
      </c>
      <c r="BB1" s="2">
        <f t="shared" si="2"/>
        <v>0</v>
      </c>
      <c r="BC1" s="2">
        <f t="shared" si="2"/>
        <v>1</v>
      </c>
    </row>
    <row r="2" spans="1:55" ht="32.25" customHeight="1" x14ac:dyDescent="0.2"/>
    <row r="3" spans="1:55" x14ac:dyDescent="0.2">
      <c r="A3" s="2" t="str">
        <f>T_iv_strat1!A1</f>
        <v>T_iv_strat1</v>
      </c>
      <c r="T3" s="2" t="str">
        <f>CONCATENATE("Table ID: ",T_iv_strat2!A1)</f>
        <v>Table ID: T_iv_strat2</v>
      </c>
      <c r="AM3" s="2" t="str">
        <f>CONCATENATE("Table ID: ",T_iv_strat3!A1)</f>
        <v>Table ID: T_iv_strat3</v>
      </c>
    </row>
    <row r="4" spans="1:55" ht="12" thickBot="1" x14ac:dyDescent="0.25"/>
    <row r="5" spans="1:55" s="131" customFormat="1" ht="12.75" x14ac:dyDescent="0.2">
      <c r="A5" s="190" t="str">
        <f>_xlfn.CONCAT(UPPER(RIGHT(A3,LEN(A3)-5)),": ",'[1]Quantitative Indicators '!$B$8)</f>
        <v>STRAT1: Availability of antimalarial types in all antimalarial-stocking outlets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T5" s="190" t="str">
        <f>_xlfn.CONCAT(UPPER(RIGHT(T3,LEN(T3)-19)),": ",'[1]Quantitative Indicators '!$B$8)</f>
        <v>T2: Availability of antimalarial types in all antimalarial-stocking outlets</v>
      </c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M5" s="190" t="str">
        <f>_xlfn.CONCAT(UPPER(RIGHT(AM3,LEN(AM3)-19)),": ",'[1]Quantitative Indicators '!$B$8)</f>
        <v>T3: Availability of antimalarial types in all antimalarial-stocking outlets</v>
      </c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</row>
    <row r="6" spans="1:55" s="131" customFormat="1" ht="12.75" x14ac:dyDescent="0.2">
      <c r="A6" s="191" t="s">
        <v>20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33"/>
      <c r="T6" s="191" t="s">
        <v>73</v>
      </c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M6" s="191" t="s">
        <v>73</v>
      </c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</row>
    <row r="7" spans="1:55" ht="12.75" x14ac:dyDescent="0.2">
      <c r="B7" s="192" t="s">
        <v>21</v>
      </c>
      <c r="C7" s="192"/>
      <c r="D7" s="192"/>
      <c r="E7" s="192"/>
      <c r="F7" s="192"/>
      <c r="G7" s="192"/>
      <c r="H7" s="192"/>
      <c r="I7" s="192"/>
      <c r="J7" s="209" t="s">
        <v>22</v>
      </c>
      <c r="K7" s="210"/>
      <c r="L7" s="210"/>
      <c r="M7" s="210"/>
      <c r="N7" s="210"/>
      <c r="O7" s="210"/>
      <c r="P7" s="210"/>
      <c r="Q7" s="210"/>
      <c r="U7" s="192" t="s">
        <v>21</v>
      </c>
      <c r="V7" s="192"/>
      <c r="W7" s="192"/>
      <c r="X7" s="192"/>
      <c r="Y7" s="192"/>
      <c r="Z7" s="192"/>
      <c r="AA7" s="192"/>
      <c r="AB7" s="192"/>
      <c r="AC7" s="211" t="s">
        <v>22</v>
      </c>
      <c r="AD7" s="192"/>
      <c r="AE7" s="192"/>
      <c r="AF7" s="192"/>
      <c r="AG7" s="192"/>
      <c r="AH7" s="192"/>
      <c r="AI7" s="192"/>
      <c r="AJ7" s="192"/>
      <c r="AN7" s="192" t="s">
        <v>21</v>
      </c>
      <c r="AO7" s="192"/>
      <c r="AP7" s="192"/>
      <c r="AQ7" s="192"/>
      <c r="AR7" s="192"/>
      <c r="AS7" s="192"/>
      <c r="AT7" s="192"/>
      <c r="AU7" s="192"/>
      <c r="AV7" s="211" t="s">
        <v>22</v>
      </c>
      <c r="AW7" s="192" t="str">
        <f>T_iv_strat3!AL1</f>
        <v>Urban</v>
      </c>
      <c r="AX7" s="192"/>
      <c r="AY7" s="192"/>
      <c r="AZ7" s="192"/>
      <c r="BA7" s="192"/>
      <c r="BB7" s="192"/>
      <c r="BC7" s="192"/>
    </row>
    <row r="8" spans="1:55" s="25" customFormat="1" ht="33.75" x14ac:dyDescent="0.2">
      <c r="A8" s="212" t="str">
        <f>'[1]Quantitative Indicators '!$C$8</f>
        <v>Proportion of antimalarial-stocking outlets with antimalarial medicine in stock on the day of the visit, among all outlets surveyed with one or more antimalarials in stock</v>
      </c>
      <c r="B8" s="32" t="str">
        <f>IF(T_iv_strat1!B2="","",T_iv_strat1!B2)</f>
        <v>Private Not For-Profit Facility</v>
      </c>
      <c r="C8" s="32" t="str">
        <f>IF(T_iv_strat1!F2="","",T_iv_strat1!F2)</f>
        <v>Private For-Profit Facility</v>
      </c>
      <c r="D8" s="32" t="str">
        <f>IF(T_iv_strat1!J2="","",T_iv_strat1!J2)</f>
        <v>Pharmacy</v>
      </c>
      <c r="E8" s="32" t="str">
        <f>IF(T_iv_strat1!N2="","",T_iv_strat1!N2)</f>
        <v>Laboratory</v>
      </c>
      <c r="F8" s="32" t="str">
        <f>IF(T_iv_strat1!R2="","",T_iv_strat1!R2)</f>
        <v>Drug store</v>
      </c>
      <c r="G8" s="32" t="str">
        <f>IF(T_iv_strat1!V2="","",T_iv_strat1!V2)</f>
        <v>Informal</v>
      </c>
      <c r="H8" s="32" t="str">
        <f>IF(T_iv_strat1!Z2="","",T_iv_strat1!Z2)</f>
        <v>Retail total</v>
      </c>
      <c r="I8" s="32" t="str">
        <f>IF(T_iv_strat1!AD2="","",T_iv_strat1!AD2)</f>
        <v>Wholesale</v>
      </c>
      <c r="J8" s="44" t="str">
        <f>IF(T_iv_strat1!AH2="","",T_iv_strat1!AH2)</f>
        <v>Private Not For-Profit Facility</v>
      </c>
      <c r="K8" s="32" t="str">
        <f>IF(T_iv_strat1!AL2="","",T_iv_strat1!AL2)</f>
        <v>Private For-Profit Facility</v>
      </c>
      <c r="L8" s="32" t="str">
        <f>IF(T_iv_strat1!AP2="","",T_iv_strat1!AP2)</f>
        <v>Pharmacy</v>
      </c>
      <c r="M8" s="32" t="str">
        <f>IF(T_iv_strat1!AT2="","",T_iv_strat1!AT2)</f>
        <v>Laboratory</v>
      </c>
      <c r="N8" s="32" t="str">
        <f>IF(T_iv_strat1!AX2="","",T_iv_strat1!AX2)</f>
        <v>Drug store</v>
      </c>
      <c r="O8" s="32" t="str">
        <f>IF(T_iv_strat1!BB2="","",T_iv_strat1!BB2)</f>
        <v>Informal</v>
      </c>
      <c r="P8" s="32" t="str">
        <f>IF(T_iv_strat1!BF2="","",T_iv_strat1!BF2)</f>
        <v>Retail total</v>
      </c>
      <c r="Q8" s="32" t="str">
        <f>IF(T_iv_strat1!BJ2="","",T_iv_strat1!BJ2)</f>
        <v>Wholesale</v>
      </c>
      <c r="R8" s="2"/>
      <c r="T8" s="200" t="str">
        <f>A8</f>
        <v>Proportion of antimalarial-stocking outlets with antimalarial medicine in stock on the day of the visit, among all outlets surveyed with one or more antimalarials in stock</v>
      </c>
      <c r="U8" s="36" t="str">
        <f>IF(T_iv_strat2!B2="","",T_iv_strat2!B2)</f>
        <v>Private Not For-Profit Facility</v>
      </c>
      <c r="V8" s="36" t="str">
        <f>IF(T_iv_strat2!F2="","",T_iv_strat2!F2)</f>
        <v>Private For-Profit Facility</v>
      </c>
      <c r="W8" s="36" t="str">
        <f>IF(T_iv_strat2!J2="","",T_iv_strat2!J2)</f>
        <v>Pharmacy</v>
      </c>
      <c r="X8" s="36" t="str">
        <f>IF(T_iv_strat2!N2="","",T_iv_strat2!N2)</f>
        <v>Laboratory</v>
      </c>
      <c r="Y8" s="36" t="str">
        <f>IF(T_iv_strat2!R2="","",T_iv_strat2!R2)</f>
        <v>Drug store</v>
      </c>
      <c r="Z8" s="36" t="str">
        <f>IF(T_iv_strat2!V2="","",T_iv_strat2!V2)</f>
        <v>Informal</v>
      </c>
      <c r="AA8" s="36" t="str">
        <f>IF(T_iv_strat2!Z2="","",T_iv_strat2!Z2)</f>
        <v>Retail total</v>
      </c>
      <c r="AB8" s="36" t="str">
        <f>IF(T_iv_strat2!AD2="","",T_iv_strat2!AD2)</f>
        <v>Wholesale</v>
      </c>
      <c r="AC8" s="51" t="str">
        <f>IF(T_iv_strat2!AH2="","",T_iv_strat2!AH2)</f>
        <v>Private Not For-Profit Facility</v>
      </c>
      <c r="AD8" s="36" t="str">
        <f>IF(T_iv_strat2!AL2="","",T_iv_strat2!AL2)</f>
        <v>Private For-Profit Facility</v>
      </c>
      <c r="AE8" s="36" t="str">
        <f>IF(T_iv_strat2!AP2="","",T_iv_strat2!AP2)</f>
        <v>Pharmacy</v>
      </c>
      <c r="AF8" s="36" t="str">
        <f>IF(T_iv_strat2!AT2="","",T_iv_strat2!AT2)</f>
        <v>Laboratory</v>
      </c>
      <c r="AG8" s="36" t="str">
        <f>IF(T_iv_strat2!AX2="","",T_iv_strat2!AX2)</f>
        <v>Drug store</v>
      </c>
      <c r="AH8" s="36" t="str">
        <f>IF(T_iv_strat2!BB2="","",T_iv_strat2!BB2)</f>
        <v>Informal</v>
      </c>
      <c r="AI8" s="36" t="str">
        <f>IF(T_iv_strat2!BF2="","",T_iv_strat2!BF2)</f>
        <v>Retail total</v>
      </c>
      <c r="AJ8" s="36" t="str">
        <f>IF(T_iv_strat2!BJ2="","",T_iv_strat2!BJ2)</f>
        <v>Wholesale</v>
      </c>
      <c r="AM8" s="203" t="str">
        <f>A8</f>
        <v>Proportion of antimalarial-stocking outlets with antimalarial medicine in stock on the day of the visit, among all outlets surveyed with one or more antimalarials in stock</v>
      </c>
      <c r="AN8" s="40" t="str">
        <f>IF(T_iv_strat3!B2="","",T_iv_strat3!B2)</f>
        <v>Private Not For-Profit Facility</v>
      </c>
      <c r="AO8" s="40" t="str">
        <f>IF(T_iv_strat3!F2="","",T_iv_strat3!F2)</f>
        <v>Private For-Profit Facility</v>
      </c>
      <c r="AP8" s="40" t="str">
        <f>IF(T_iv_strat3!J2="","",T_iv_strat3!J2)</f>
        <v>Pharmacy</v>
      </c>
      <c r="AQ8" s="40" t="str">
        <f>IF(T_iv_strat3!N2="","",T_iv_strat3!N2)</f>
        <v>Laboratory</v>
      </c>
      <c r="AR8" s="40" t="str">
        <f>IF(T_iv_strat3!R2="","",T_iv_strat3!R2)</f>
        <v>Drug store</v>
      </c>
      <c r="AS8" s="40" t="str">
        <f>IF(T_iv_strat3!V2="","",T_iv_strat3!V2)</f>
        <v>Informal</v>
      </c>
      <c r="AT8" s="40" t="str">
        <f>IF(T_iv_strat3!Z2="","",T_iv_strat3!Z2)</f>
        <v>Retail total</v>
      </c>
      <c r="AU8" s="40" t="str">
        <f>IF(T_iv_strat3!AD2="","",T_iv_strat3!AD2)</f>
        <v>Wholesale</v>
      </c>
      <c r="AV8" s="58" t="str">
        <f>IF(T_iv_strat3!AH2="","",T_iv_strat3!AH2)</f>
        <v>Private Not For-Profit Facility</v>
      </c>
      <c r="AW8" s="40" t="str">
        <f>IF(T_iv_strat3!AL2="","",T_iv_strat3!AL2)</f>
        <v>Private For-Profit Facility</v>
      </c>
      <c r="AX8" s="40" t="str">
        <f>IF(T_iv_strat3!AP2="","",T_iv_strat3!AP2)</f>
        <v>Pharmacy</v>
      </c>
      <c r="AY8" s="40" t="str">
        <f>IF(T_iv_strat3!AT2="","",T_iv_strat3!AT2)</f>
        <v>Laboratory</v>
      </c>
      <c r="AZ8" s="40" t="str">
        <f>IF(T_iv_strat3!AX2="","",T_iv_strat3!AX2)</f>
        <v>Drug store</v>
      </c>
      <c r="BA8" s="40" t="str">
        <f>IF(T_iv_strat3!BB2="","",T_iv_strat3!BB2)</f>
        <v>Informal</v>
      </c>
      <c r="BB8" s="40" t="str">
        <f>IF(T_iv_strat3!BF2="","",T_iv_strat3!BF2)</f>
        <v>Retail total</v>
      </c>
      <c r="BC8" s="40" t="str">
        <f>IF(T_iv_strat3!BJ2="","",T_iv_strat3!BJ2)</f>
        <v>Wholesale</v>
      </c>
    </row>
    <row r="9" spans="1:55" s="16" customFormat="1" ht="6.6" customHeight="1" x14ac:dyDescent="0.2">
      <c r="A9" s="213"/>
      <c r="B9" s="45" t="str">
        <f>CONCATENATE("N=",T_iv_strat1!E4)</f>
        <v>N=2</v>
      </c>
      <c r="C9" s="45" t="str">
        <f>CONCATENATE("N=",T_iv_strat1!I4)</f>
        <v>N=3</v>
      </c>
      <c r="D9" s="45" t="str">
        <f>CONCATENATE("N=",T_iv_strat1!M4)</f>
        <v>N=6</v>
      </c>
      <c r="E9" s="45" t="str">
        <f>CONCATENATE("N=",T_iv_strat1!Q4)</f>
        <v>N=1</v>
      </c>
      <c r="F9" s="45" t="str">
        <f>CONCATENATE("N=",T_iv_strat1!U4)</f>
        <v>N=335</v>
      </c>
      <c r="G9" s="45" t="str">
        <f>CONCATENATE("N=",T_iv_strat1!Y4)</f>
        <v>N=5</v>
      </c>
      <c r="H9" s="45" t="str">
        <f>CONCATENATE("N=",T_iv_strat1!AC4)</f>
        <v>N=352</v>
      </c>
      <c r="I9" s="45" t="str">
        <f>CONCATENATE("N=",T_iv_strat1!AG4)</f>
        <v>N=5</v>
      </c>
      <c r="J9" s="46" t="str">
        <f>CONCATENATE("N=",T_iv_strat1!AK4)</f>
        <v>N=7</v>
      </c>
      <c r="K9" s="45" t="str">
        <f>CONCATENATE("N=",T_iv_strat1!AO4)</f>
        <v>N=10</v>
      </c>
      <c r="L9" s="45" t="str">
        <f>CONCATENATE("N=",T_iv_strat1!AS4)</f>
        <v>N=34</v>
      </c>
      <c r="M9" s="45" t="str">
        <f>CONCATENATE("N=",T_iv_strat1!AW4)</f>
        <v>N=0</v>
      </c>
      <c r="N9" s="45" t="str">
        <f>CONCATENATE("N=",T_iv_strat1!BA4)</f>
        <v>N=535</v>
      </c>
      <c r="O9" s="45" t="str">
        <f>CONCATENATE("N=",T_iv_strat1!BE4)</f>
        <v>N=0</v>
      </c>
      <c r="P9" s="45" t="str">
        <f>CONCATENATE("N=",T_iv_strat1!BI4)</f>
        <v>N=586</v>
      </c>
      <c r="Q9" s="45" t="str">
        <f>CONCATENATE("N=",T_iv_strat1!BM4)</f>
        <v>N=2</v>
      </c>
      <c r="R9" s="2"/>
      <c r="T9" s="201"/>
      <c r="U9" s="52" t="str">
        <f>CONCATENATE("N=",T_iv_strat2!E4)</f>
        <v>N=2</v>
      </c>
      <c r="V9" s="52" t="str">
        <f>CONCATENATE("N=",T_iv_strat2!I4)</f>
        <v>N=8</v>
      </c>
      <c r="W9" s="52" t="str">
        <f>CONCATENATE("N=",T_iv_strat2!M4)</f>
        <v>N=12</v>
      </c>
      <c r="X9" s="52" t="str">
        <f>CONCATENATE("N=",T_iv_strat2!Q4)</f>
        <v>N=12</v>
      </c>
      <c r="Y9" s="52" t="str">
        <f>CONCATENATE("N=",T_iv_strat2!U4)</f>
        <v>N=327</v>
      </c>
      <c r="Z9" s="52" t="str">
        <f>CONCATENATE("N=",T_iv_strat2!Y4)</f>
        <v>N=27</v>
      </c>
      <c r="AA9" s="52" t="str">
        <f>CONCATENATE("N=",T_iv_strat2!AC4)</f>
        <v>N=388</v>
      </c>
      <c r="AB9" s="52" t="str">
        <f>CONCATENATE("N=",T_iv_strat2!AG4)</f>
        <v>N=6</v>
      </c>
      <c r="AC9" s="53" t="str">
        <f>CONCATENATE("N=",T_iv_strat2!AK4)</f>
        <v>N=8</v>
      </c>
      <c r="AD9" s="52" t="str">
        <f>CONCATENATE("N=",T_iv_strat2!AO4)</f>
        <v>N=90</v>
      </c>
      <c r="AE9" s="52" t="str">
        <f>CONCATENATE("N=",T_iv_strat2!AS4)</f>
        <v>N=118</v>
      </c>
      <c r="AF9" s="52" t="str">
        <f>CONCATENATE("N=",T_iv_strat2!AW4)</f>
        <v>N=56</v>
      </c>
      <c r="AG9" s="52" t="str">
        <f>CONCATENATE("N=",T_iv_strat2!BA4)</f>
        <v>N=1030</v>
      </c>
      <c r="AH9" s="52" t="str">
        <f>CONCATENATE("N=",T_iv_strat2!BE4)</f>
        <v>N=26</v>
      </c>
      <c r="AI9" s="52" t="str">
        <f>CONCATENATE("N=",T_iv_strat2!BI4)</f>
        <v>N=1328</v>
      </c>
      <c r="AJ9" s="52" t="str">
        <f>CONCATENATE("N=",T_iv_strat2!BM4)</f>
        <v>N=14</v>
      </c>
      <c r="AM9" s="204"/>
      <c r="AN9" s="59" t="str">
        <f>CONCATENATE("N=",T_iv_strat3!E4)</f>
        <v>N=0</v>
      </c>
      <c r="AO9" s="59" t="str">
        <f>CONCATENATE("N=",T_iv_strat3!I4)</f>
        <v>N=12</v>
      </c>
      <c r="AP9" s="59" t="str">
        <f>CONCATENATE("N=",T_iv_strat3!M4)</f>
        <v>N=61</v>
      </c>
      <c r="AQ9" s="59" t="str">
        <f>CONCATENATE("N=",T_iv_strat3!Q4)</f>
        <v>N=15</v>
      </c>
      <c r="AR9" s="59" t="str">
        <f>CONCATENATE("N=",T_iv_strat3!U4)</f>
        <v>N=83</v>
      </c>
      <c r="AS9" s="59" t="str">
        <f>CONCATENATE("N=",T_iv_strat3!Y4)</f>
        <v>N=4</v>
      </c>
      <c r="AT9" s="59" t="str">
        <f>CONCATENATE("N=",T_iv_strat3!AC4)</f>
        <v>N=175</v>
      </c>
      <c r="AU9" s="59" t="str">
        <f>CONCATENATE("N=",T_iv_strat3!AG4)</f>
        <v>N=0</v>
      </c>
      <c r="AV9" s="60" t="str">
        <f>CONCATENATE("N=",T_iv_strat3!AK4)</f>
        <v>N=3</v>
      </c>
      <c r="AW9" s="59" t="str">
        <f>CONCATENATE("N=",T_iv_strat3!AO4)</f>
        <v>N=68</v>
      </c>
      <c r="AX9" s="59" t="str">
        <f>CONCATENATE("N=",T_iv_strat3!AS4)</f>
        <v>N=276</v>
      </c>
      <c r="AY9" s="59" t="str">
        <f>CONCATENATE("N=",T_iv_strat3!AW4)</f>
        <v>N=54</v>
      </c>
      <c r="AZ9" s="59" t="str">
        <f>CONCATENATE("N=",T_iv_strat3!BA4)</f>
        <v>N=417</v>
      </c>
      <c r="BA9" s="59" t="str">
        <f>CONCATENATE("N=",T_iv_strat3!BE4)</f>
        <v>N=55</v>
      </c>
      <c r="BB9" s="59" t="str">
        <f>CONCATENATE("N=",T_iv_strat3!BI4)</f>
        <v>N=873</v>
      </c>
      <c r="BC9" s="59" t="str">
        <f>CONCATENATE("N=",T_iv_strat3!BM4)</f>
        <v>N=3</v>
      </c>
    </row>
    <row r="10" spans="1:55" s="16" customFormat="1" ht="6.6" customHeight="1" x14ac:dyDescent="0.15">
      <c r="A10" s="213"/>
      <c r="B10" s="47" t="str">
        <f t="shared" ref="B10:Q10" si="3">"%"</f>
        <v>%</v>
      </c>
      <c r="C10" s="47" t="str">
        <f t="shared" si="3"/>
        <v>%</v>
      </c>
      <c r="D10" s="47" t="str">
        <f t="shared" si="3"/>
        <v>%</v>
      </c>
      <c r="E10" s="47" t="str">
        <f t="shared" si="3"/>
        <v>%</v>
      </c>
      <c r="F10" s="47" t="str">
        <f t="shared" si="3"/>
        <v>%</v>
      </c>
      <c r="G10" s="47" t="str">
        <f t="shared" si="3"/>
        <v>%</v>
      </c>
      <c r="H10" s="47" t="str">
        <f t="shared" si="3"/>
        <v>%</v>
      </c>
      <c r="I10" s="47" t="str">
        <f t="shared" si="3"/>
        <v>%</v>
      </c>
      <c r="J10" s="48" t="str">
        <f t="shared" si="3"/>
        <v>%</v>
      </c>
      <c r="K10" s="47" t="str">
        <f t="shared" si="3"/>
        <v>%</v>
      </c>
      <c r="L10" s="47" t="str">
        <f t="shared" si="3"/>
        <v>%</v>
      </c>
      <c r="M10" s="47" t="str">
        <f t="shared" si="3"/>
        <v>%</v>
      </c>
      <c r="N10" s="47" t="str">
        <f t="shared" si="3"/>
        <v>%</v>
      </c>
      <c r="O10" s="47" t="str">
        <f t="shared" si="3"/>
        <v>%</v>
      </c>
      <c r="P10" s="47" t="str">
        <f t="shared" si="3"/>
        <v>%</v>
      </c>
      <c r="Q10" s="47" t="str">
        <f t="shared" si="3"/>
        <v>%</v>
      </c>
      <c r="T10" s="201"/>
      <c r="U10" s="54" t="str">
        <f t="shared" ref="U10:AJ10" si="4">"%"</f>
        <v>%</v>
      </c>
      <c r="V10" s="54" t="str">
        <f t="shared" si="4"/>
        <v>%</v>
      </c>
      <c r="W10" s="54" t="str">
        <f t="shared" si="4"/>
        <v>%</v>
      </c>
      <c r="X10" s="54" t="str">
        <f t="shared" si="4"/>
        <v>%</v>
      </c>
      <c r="Y10" s="54" t="str">
        <f t="shared" si="4"/>
        <v>%</v>
      </c>
      <c r="Z10" s="54" t="str">
        <f t="shared" si="4"/>
        <v>%</v>
      </c>
      <c r="AA10" s="54" t="str">
        <f t="shared" si="4"/>
        <v>%</v>
      </c>
      <c r="AB10" s="54" t="str">
        <f t="shared" si="4"/>
        <v>%</v>
      </c>
      <c r="AC10" s="55" t="str">
        <f t="shared" si="4"/>
        <v>%</v>
      </c>
      <c r="AD10" s="54" t="str">
        <f t="shared" si="4"/>
        <v>%</v>
      </c>
      <c r="AE10" s="54" t="str">
        <f t="shared" si="4"/>
        <v>%</v>
      </c>
      <c r="AF10" s="54" t="str">
        <f t="shared" si="4"/>
        <v>%</v>
      </c>
      <c r="AG10" s="54" t="str">
        <f t="shared" si="4"/>
        <v>%</v>
      </c>
      <c r="AH10" s="54" t="str">
        <f t="shared" si="4"/>
        <v>%</v>
      </c>
      <c r="AI10" s="54" t="str">
        <f t="shared" si="4"/>
        <v>%</v>
      </c>
      <c r="AJ10" s="54" t="str">
        <f t="shared" si="4"/>
        <v>%</v>
      </c>
      <c r="AM10" s="204"/>
      <c r="AN10" s="61" t="str">
        <f t="shared" ref="AN10:BC10" si="5">"%"</f>
        <v>%</v>
      </c>
      <c r="AO10" s="61" t="str">
        <f t="shared" si="5"/>
        <v>%</v>
      </c>
      <c r="AP10" s="61" t="str">
        <f t="shared" si="5"/>
        <v>%</v>
      </c>
      <c r="AQ10" s="61" t="str">
        <f t="shared" si="5"/>
        <v>%</v>
      </c>
      <c r="AR10" s="61" t="str">
        <f t="shared" si="5"/>
        <v>%</v>
      </c>
      <c r="AS10" s="61" t="str">
        <f t="shared" si="5"/>
        <v>%</v>
      </c>
      <c r="AT10" s="61" t="str">
        <f t="shared" si="5"/>
        <v>%</v>
      </c>
      <c r="AU10" s="61" t="str">
        <f t="shared" si="5"/>
        <v>%</v>
      </c>
      <c r="AV10" s="62" t="str">
        <f t="shared" si="5"/>
        <v>%</v>
      </c>
      <c r="AW10" s="61" t="str">
        <f t="shared" si="5"/>
        <v>%</v>
      </c>
      <c r="AX10" s="61" t="str">
        <f t="shared" si="5"/>
        <v>%</v>
      </c>
      <c r="AY10" s="61" t="str">
        <f t="shared" si="5"/>
        <v>%</v>
      </c>
      <c r="AZ10" s="61" t="str">
        <f t="shared" si="5"/>
        <v>%</v>
      </c>
      <c r="BA10" s="61" t="str">
        <f t="shared" si="5"/>
        <v>%</v>
      </c>
      <c r="BB10" s="61" t="str">
        <f t="shared" si="5"/>
        <v>%</v>
      </c>
      <c r="BC10" s="61" t="str">
        <f t="shared" si="5"/>
        <v>%</v>
      </c>
    </row>
    <row r="11" spans="1:55" s="16" customFormat="1" ht="6.6" customHeight="1" x14ac:dyDescent="0.15">
      <c r="A11" s="214"/>
      <c r="B11" s="49" t="str">
        <f t="shared" ref="B11:Q11" si="6">"[95% CI]"</f>
        <v>[95% CI]</v>
      </c>
      <c r="C11" s="49" t="str">
        <f t="shared" si="6"/>
        <v>[95% CI]</v>
      </c>
      <c r="D11" s="49" t="str">
        <f t="shared" si="6"/>
        <v>[95% CI]</v>
      </c>
      <c r="E11" s="49" t="str">
        <f t="shared" si="6"/>
        <v>[95% CI]</v>
      </c>
      <c r="F11" s="49" t="str">
        <f t="shared" si="6"/>
        <v>[95% CI]</v>
      </c>
      <c r="G11" s="49" t="str">
        <f t="shared" si="6"/>
        <v>[95% CI]</v>
      </c>
      <c r="H11" s="49" t="str">
        <f t="shared" si="6"/>
        <v>[95% CI]</v>
      </c>
      <c r="I11" s="49" t="str">
        <f t="shared" si="6"/>
        <v>[95% CI]</v>
      </c>
      <c r="J11" s="50" t="str">
        <f t="shared" si="6"/>
        <v>[95% CI]</v>
      </c>
      <c r="K11" s="49" t="str">
        <f t="shared" si="6"/>
        <v>[95% CI]</v>
      </c>
      <c r="L11" s="49" t="str">
        <f t="shared" si="6"/>
        <v>[95% CI]</v>
      </c>
      <c r="M11" s="49" t="str">
        <f t="shared" si="6"/>
        <v>[95% CI]</v>
      </c>
      <c r="N11" s="49" t="str">
        <f t="shared" si="6"/>
        <v>[95% CI]</v>
      </c>
      <c r="O11" s="49" t="str">
        <f t="shared" si="6"/>
        <v>[95% CI]</v>
      </c>
      <c r="P11" s="49" t="str">
        <f t="shared" si="6"/>
        <v>[95% CI]</v>
      </c>
      <c r="Q11" s="49" t="str">
        <f t="shared" si="6"/>
        <v>[95% CI]</v>
      </c>
      <c r="T11" s="202"/>
      <c r="U11" s="56" t="str">
        <f t="shared" ref="U11:AJ11" si="7">"[95% CI]"</f>
        <v>[95% CI]</v>
      </c>
      <c r="V11" s="56" t="str">
        <f t="shared" si="7"/>
        <v>[95% CI]</v>
      </c>
      <c r="W11" s="56" t="str">
        <f t="shared" si="7"/>
        <v>[95% CI]</v>
      </c>
      <c r="X11" s="56" t="str">
        <f t="shared" si="7"/>
        <v>[95% CI]</v>
      </c>
      <c r="Y11" s="56" t="str">
        <f t="shared" si="7"/>
        <v>[95% CI]</v>
      </c>
      <c r="Z11" s="56" t="str">
        <f t="shared" si="7"/>
        <v>[95% CI]</v>
      </c>
      <c r="AA11" s="56" t="str">
        <f t="shared" si="7"/>
        <v>[95% CI]</v>
      </c>
      <c r="AB11" s="56" t="str">
        <f t="shared" si="7"/>
        <v>[95% CI]</v>
      </c>
      <c r="AC11" s="57" t="str">
        <f t="shared" si="7"/>
        <v>[95% CI]</v>
      </c>
      <c r="AD11" s="56" t="str">
        <f t="shared" si="7"/>
        <v>[95% CI]</v>
      </c>
      <c r="AE11" s="56" t="str">
        <f t="shared" si="7"/>
        <v>[95% CI]</v>
      </c>
      <c r="AF11" s="56" t="str">
        <f t="shared" si="7"/>
        <v>[95% CI]</v>
      </c>
      <c r="AG11" s="56" t="str">
        <f t="shared" si="7"/>
        <v>[95% CI]</v>
      </c>
      <c r="AH11" s="56" t="str">
        <f t="shared" si="7"/>
        <v>[95% CI]</v>
      </c>
      <c r="AI11" s="56" t="str">
        <f t="shared" si="7"/>
        <v>[95% CI]</v>
      </c>
      <c r="AJ11" s="56" t="str">
        <f t="shared" si="7"/>
        <v>[95% CI]</v>
      </c>
      <c r="AM11" s="205"/>
      <c r="AN11" s="63" t="str">
        <f t="shared" ref="AN11:BC11" si="8">"[95% CI]"</f>
        <v>[95% CI]</v>
      </c>
      <c r="AO11" s="63" t="str">
        <f t="shared" si="8"/>
        <v>[95% CI]</v>
      </c>
      <c r="AP11" s="63" t="str">
        <f t="shared" si="8"/>
        <v>[95% CI]</v>
      </c>
      <c r="AQ11" s="63" t="str">
        <f t="shared" si="8"/>
        <v>[95% CI]</v>
      </c>
      <c r="AR11" s="63" t="str">
        <f t="shared" si="8"/>
        <v>[95% CI]</v>
      </c>
      <c r="AS11" s="63" t="str">
        <f t="shared" si="8"/>
        <v>[95% CI]</v>
      </c>
      <c r="AT11" s="63" t="str">
        <f t="shared" si="8"/>
        <v>[95% CI]</v>
      </c>
      <c r="AU11" s="63" t="str">
        <f t="shared" si="8"/>
        <v>[95% CI]</v>
      </c>
      <c r="AV11" s="64" t="str">
        <f t="shared" si="8"/>
        <v>[95% CI]</v>
      </c>
      <c r="AW11" s="63" t="str">
        <f t="shared" si="8"/>
        <v>[95% CI]</v>
      </c>
      <c r="AX11" s="63" t="str">
        <f t="shared" si="8"/>
        <v>[95% CI]</v>
      </c>
      <c r="AY11" s="63" t="str">
        <f t="shared" si="8"/>
        <v>[95% CI]</v>
      </c>
      <c r="AZ11" s="63" t="str">
        <f t="shared" si="8"/>
        <v>[95% CI]</v>
      </c>
      <c r="BA11" s="63" t="str">
        <f t="shared" si="8"/>
        <v>[95% CI]</v>
      </c>
      <c r="BB11" s="63" t="str">
        <f t="shared" si="8"/>
        <v>[95% CI]</v>
      </c>
      <c r="BC11" s="63" t="str">
        <f t="shared" si="8"/>
        <v>[95% CI]</v>
      </c>
    </row>
    <row r="12" spans="1:55" s="2" customFormat="1" x14ac:dyDescent="0.2">
      <c r="A12" s="3" t="s">
        <v>44</v>
      </c>
      <c r="B12" s="4">
        <f>ROUND(T_iv_strat1!B4,1)</f>
        <v>100</v>
      </c>
      <c r="C12" s="4">
        <f>ROUND(T_iv_strat1!F4,1)</f>
        <v>83</v>
      </c>
      <c r="D12" s="4">
        <f>ROUND(T_iv_strat1!J4,1)</f>
        <v>100</v>
      </c>
      <c r="E12" s="4">
        <f>ROUND(T_iv_strat1!N4,1)</f>
        <v>0</v>
      </c>
      <c r="F12" s="4">
        <f>ROUND(T_iv_strat1!R4,1)</f>
        <v>99.1</v>
      </c>
      <c r="G12" s="4">
        <f>ROUND(T_iv_strat1!V4,1)</f>
        <v>100</v>
      </c>
      <c r="H12" s="4">
        <f>ROUND(T_iv_strat1!Z4,1)</f>
        <v>98.6</v>
      </c>
      <c r="I12" s="4">
        <f>ROUND(T_iv_strat1!AD4,1)</f>
        <v>100</v>
      </c>
      <c r="J12" s="65">
        <f>ROUND(T_iv_strat1!AH4,1)</f>
        <v>90.4</v>
      </c>
      <c r="K12" s="4">
        <f>ROUND(T_iv_strat1!AL4,1)</f>
        <v>100</v>
      </c>
      <c r="L12" s="4">
        <f>ROUND(T_iv_strat1!AP4,1)</f>
        <v>100</v>
      </c>
      <c r="M12" s="4">
        <f>ROUND(T_iv_strat1!AT4,1)</f>
        <v>0</v>
      </c>
      <c r="N12" s="4">
        <f>ROUND(T_iv_strat1!AX4,1)</f>
        <v>98.5</v>
      </c>
      <c r="O12" s="4">
        <f>ROUND(T_iv_strat1!BB4,1)</f>
        <v>0</v>
      </c>
      <c r="P12" s="4">
        <f>ROUND(T_iv_strat1!BF4,1)</f>
        <v>98.5</v>
      </c>
      <c r="Q12" s="4">
        <f>ROUND(T_iv_strat1!BJ4,1)</f>
        <v>100</v>
      </c>
      <c r="T12" s="3" t="s">
        <v>44</v>
      </c>
      <c r="U12" s="4">
        <f>ROUND(T_iv_strat2!B4,1)</f>
        <v>100</v>
      </c>
      <c r="V12" s="4">
        <f>ROUND(T_iv_strat2!F4,1)</f>
        <v>100</v>
      </c>
      <c r="W12" s="4">
        <f>ROUND(T_iv_strat2!J4,1)</f>
        <v>100</v>
      </c>
      <c r="X12" s="4">
        <f>ROUND(T_iv_strat2!N4,1)</f>
        <v>0</v>
      </c>
      <c r="Y12" s="4">
        <f>ROUND(T_iv_strat2!R4,1)</f>
        <v>91.7</v>
      </c>
      <c r="Z12" s="4">
        <f>ROUND(T_iv_strat2!V4,1)</f>
        <v>44.4</v>
      </c>
      <c r="AA12" s="4">
        <f>ROUND(T_iv_strat2!Z4,1)</f>
        <v>83</v>
      </c>
      <c r="AB12" s="4">
        <f>ROUND(T_iv_strat2!AD4,1)</f>
        <v>100</v>
      </c>
      <c r="AC12" s="65">
        <f>ROUND(T_iv_strat2!AH4,1)</f>
        <v>98.7</v>
      </c>
      <c r="AD12" s="4">
        <f>ROUND(T_iv_strat2!AL4,1)</f>
        <v>83.1</v>
      </c>
      <c r="AE12" s="4">
        <f>ROUND(T_iv_strat2!AP4,1)</f>
        <v>96.3</v>
      </c>
      <c r="AF12" s="4">
        <f>ROUND(T_iv_strat2!AT4,1)</f>
        <v>2</v>
      </c>
      <c r="AG12" s="4">
        <f>ROUND(T_iv_strat2!AX4,1)</f>
        <v>97.1</v>
      </c>
      <c r="AH12" s="4">
        <f>ROUND(T_iv_strat2!BB4,1)</f>
        <v>65.599999999999994</v>
      </c>
      <c r="AI12" s="4">
        <f>ROUND(T_iv_strat2!BF4,1)</f>
        <v>90.8</v>
      </c>
      <c r="AJ12" s="4">
        <f>ROUND(T_iv_strat2!BJ4,1)</f>
        <v>96.4</v>
      </c>
      <c r="AM12" s="3" t="s">
        <v>44</v>
      </c>
      <c r="AN12" s="4">
        <f>ROUND(T_iv_strat3!B4,1)</f>
        <v>0</v>
      </c>
      <c r="AO12" s="4">
        <f>ROUND(T_iv_strat3!F4,1)</f>
        <v>82.9</v>
      </c>
      <c r="AP12" s="4">
        <f>ROUND(T_iv_strat3!J4,1)</f>
        <v>82</v>
      </c>
      <c r="AQ12" s="4">
        <f>ROUND(T_iv_strat3!N4,1)</f>
        <v>0</v>
      </c>
      <c r="AR12" s="4">
        <f>ROUND(T_iv_strat3!R4,1)</f>
        <v>97.2</v>
      </c>
      <c r="AS12" s="4">
        <f>ROUND(T_iv_strat3!V4,1)</f>
        <v>100</v>
      </c>
      <c r="AT12" s="4">
        <f>ROUND(T_iv_strat3!Z4,1)</f>
        <v>89.9</v>
      </c>
      <c r="AU12" s="4">
        <f>ROUND(T_iv_strat3!AD4,1)</f>
        <v>0</v>
      </c>
      <c r="AV12" s="65">
        <f>ROUND(T_iv_strat3!AH4,1)</f>
        <v>100</v>
      </c>
      <c r="AW12" s="4">
        <f>ROUND(T_iv_strat3!AL4,1)</f>
        <v>86.7</v>
      </c>
      <c r="AX12" s="4">
        <f>ROUND(T_iv_strat3!AP4,1)</f>
        <v>93.3</v>
      </c>
      <c r="AY12" s="4">
        <f>ROUND(T_iv_strat3!AT4,1)</f>
        <v>0</v>
      </c>
      <c r="AZ12" s="4">
        <f>ROUND(T_iv_strat3!AX4,1)</f>
        <v>96.2</v>
      </c>
      <c r="BA12" s="4">
        <f>ROUND(T_iv_strat3!BB4,1)</f>
        <v>84.4</v>
      </c>
      <c r="BB12" s="4">
        <f>ROUND(T_iv_strat3!BF4,1)</f>
        <v>87.9</v>
      </c>
      <c r="BC12" s="4">
        <f>ROUND(T_iv_strat3!BJ4,1)</f>
        <v>100</v>
      </c>
    </row>
    <row r="13" spans="1:55" s="17" customFormat="1" ht="8.25" x14ac:dyDescent="0.15">
      <c r="B13" s="18" t="str">
        <f>IF(T_iv_strat1!C4=".","-",(CONCATENATE("[",ROUND(T_iv_strat1!C4,1),"; ",ROUND(T_iv_strat1!D4,1),"]")))</f>
        <v>[100; 100]</v>
      </c>
      <c r="C13" s="18" t="str">
        <f>IF(T_iv_strat1!G4=".","-",(CONCATENATE("[",ROUND(T_iv_strat1!G4,1),"; ",ROUND(T_iv_strat1!H4,1),"]")))</f>
        <v>[33.3; 97.9]</v>
      </c>
      <c r="D13" s="18" t="str">
        <f>IF(T_iv_strat1!K4=".","-",(CONCATENATE("[",ROUND(T_iv_strat1!K4,1),"; ",ROUND(T_iv_strat1!L4,1),"]")))</f>
        <v>[100; 100]</v>
      </c>
      <c r="E13" s="18" t="str">
        <f>IF(T_iv_strat1!O4=".","-",(CONCATENATE("[",ROUND(T_iv_strat1!O4,1),"; ",ROUND(T_iv_strat1!P4,1),"]")))</f>
        <v>-</v>
      </c>
      <c r="F13" s="18" t="str">
        <f>IF(T_iv_strat1!S4=".","-",(CONCATENATE("[",ROUND(T_iv_strat1!S4,1),"; ",ROUND(T_iv_strat1!T4,1),"]")))</f>
        <v>[96.1; 99.8]</v>
      </c>
      <c r="G13" s="18" t="str">
        <f>IF(T_iv_strat1!W4=".","-",(CONCATENATE("[",ROUND(T_iv_strat1!W4,1),"; ",ROUND(T_iv_strat1!X4,1),"]")))</f>
        <v>[100; 100]</v>
      </c>
      <c r="H13" s="18" t="str">
        <f>IF(T_iv_strat1!AA4=".","-",(CONCATENATE("[",ROUND(T_iv_strat1!AA4,1),"; ",ROUND(T_iv_strat1!AB4,1),"]")))</f>
        <v>[96.1; 99.5]</v>
      </c>
      <c r="I13" s="18" t="str">
        <f>IF(T_iv_strat1!AE4=".","-",(CONCATENATE("[",ROUND(T_iv_strat1!AE4,1),"; ",ROUND(T_iv_strat1!AF4,1),"]")))</f>
        <v>[100; 100]</v>
      </c>
      <c r="J13" s="114" t="str">
        <f>IF(T_iv_strat1!AI4=".","-",(CONCATENATE("[",ROUND(T_iv_strat1!AI4,1),"; ",ROUND(T_iv_strat1!AJ4,1),"]")))</f>
        <v>[60; 98.3]</v>
      </c>
      <c r="K13" s="18" t="str">
        <f>IF(T_iv_strat1!AM4=".","-",(CONCATENATE("[",ROUND(T_iv_strat1!AM4,1),"; ",ROUND(T_iv_strat1!AN4,1),"]")))</f>
        <v>[100; 100]</v>
      </c>
      <c r="L13" s="18" t="str">
        <f>IF(T_iv_strat1!AQ4=".","-",(CONCATENATE("[",ROUND(T_iv_strat1!AQ4,1),"; ",ROUND(T_iv_strat1!AR4,1),"]")))</f>
        <v>[100; 100]</v>
      </c>
      <c r="M13" s="18" t="str">
        <f>IF(T_iv_strat1!AU4=".","-",(CONCATENATE("[",ROUND(T_iv_strat1!AU4,1),"; ",ROUND(T_iv_strat1!AV4,1),"]")))</f>
        <v>-</v>
      </c>
      <c r="N13" s="18" t="str">
        <f>IF(T_iv_strat1!AY4=".","-",(CONCATENATE("[",ROUND(T_iv_strat1!AY4,1),"; ",ROUND(T_iv_strat1!AZ4,1),"]")))</f>
        <v>[95.9; 99.5]</v>
      </c>
      <c r="O13" s="18" t="str">
        <f>IF(T_iv_strat1!BC4=".","-",(CONCATENATE("[",ROUND(T_iv_strat1!BC4,1),"; ",ROUND(T_iv_strat1!BD4,1),"]")))</f>
        <v>-</v>
      </c>
      <c r="P13" s="18" t="str">
        <f>IF(T_iv_strat1!BG4=".","-",(CONCATENATE("[",ROUND(T_iv_strat1!BG4,1),"; ",ROUND(T_iv_strat1!BH4,1),"]")))</f>
        <v>[96.2; 99.4]</v>
      </c>
      <c r="Q13" s="18" t="str">
        <f>IF(T_iv_strat1!BK4=".","-",(CONCATENATE("[",ROUND(T_iv_strat1!BK4,1),"; ",ROUND(T_iv_strat1!BL4,1),"]")))</f>
        <v>[100; 100]</v>
      </c>
      <c r="U13" s="18" t="str">
        <f>IF(T_iv_strat2!C4=".","-",(CONCATENATE("[",ROUND(T_iv_strat2!C4,1),"; ",ROUND(T_iv_strat2!D4,1),"]")))</f>
        <v>[100; 100]</v>
      </c>
      <c r="V13" s="18" t="str">
        <f>IF(T_iv_strat2!G4=".","-",(CONCATENATE("[",ROUND(T_iv_strat2!G4,1),"; ",ROUND(T_iv_strat2!H4,1),"]")))</f>
        <v>[100; 100]</v>
      </c>
      <c r="W13" s="18" t="str">
        <f>IF(T_iv_strat2!K4=".","-",(CONCATENATE("[",ROUND(T_iv_strat2!K4,1),"; ",ROUND(T_iv_strat2!L4,1),"]")))</f>
        <v>[100; 100]</v>
      </c>
      <c r="X13" s="18" t="str">
        <f>IF(T_iv_strat2!O4=".","-",(CONCATENATE("[",ROUND(T_iv_strat2!O4,1),"; ",ROUND(T_iv_strat2!P4,1),"]")))</f>
        <v>-</v>
      </c>
      <c r="Y13" s="18" t="str">
        <f>IF(T_iv_strat2!S4=".","-",(CONCATENATE("[",ROUND(T_iv_strat2!S4,1),"; ",ROUND(T_iv_strat2!T4,1),"]")))</f>
        <v>[83.5; 96.1]</v>
      </c>
      <c r="Z13" s="18" t="str">
        <f>IF(T_iv_strat2!W4=".","-",(CONCATENATE("[",ROUND(T_iv_strat2!W4,1),"; ",ROUND(T_iv_strat2!X4,1),"]")))</f>
        <v>[20.8; 70.7]</v>
      </c>
      <c r="AA13" s="18" t="str">
        <f>IF(T_iv_strat2!AA4=".","-",(CONCATENATE("[",ROUND(T_iv_strat2!AA4,1),"; ",ROUND(T_iv_strat2!AB4,1),"]")))</f>
        <v>[76.9; 87.8]</v>
      </c>
      <c r="AB13" s="18" t="str">
        <f>IF(T_iv_strat2!AE4=".","-",(CONCATENATE("[",ROUND(T_iv_strat2!AE4,1),"; ",ROUND(T_iv_strat2!AF4,1),"]")))</f>
        <v>[100; 100]</v>
      </c>
      <c r="AC13" s="114" t="str">
        <f>IF(T_iv_strat2!AI4=".","-",(CONCATENATE("[",ROUND(T_iv_strat2!AI4,1),"; ",ROUND(T_iv_strat2!AJ4,1),"]")))</f>
        <v>[89.5; 99.9]</v>
      </c>
      <c r="AD13" s="18" t="str">
        <f>IF(T_iv_strat2!AM4=".","-",(CONCATENATE("[",ROUND(T_iv_strat2!AM4,1),"; ",ROUND(T_iv_strat2!AN4,1),"]")))</f>
        <v>[72.2; 90.3]</v>
      </c>
      <c r="AE13" s="18" t="str">
        <f>IF(T_iv_strat2!AQ4=".","-",(CONCATENATE("[",ROUND(T_iv_strat2!AQ4,1),"; ",ROUND(T_iv_strat2!AR4,1),"]")))</f>
        <v>[87.9; 98.9]</v>
      </c>
      <c r="AF13" s="18" t="str">
        <f>IF(T_iv_strat2!AU4=".","-",(CONCATENATE("[",ROUND(T_iv_strat2!AU4,1),"; ",ROUND(T_iv_strat2!AV4,1),"]")))</f>
        <v>[0.3; 12.4]</v>
      </c>
      <c r="AG13" s="18" t="str">
        <f>IF(T_iv_strat2!AY4=".","-",(CONCATENATE("[",ROUND(T_iv_strat2!AY4,1),"; ",ROUND(T_iv_strat2!AZ4,1),"]")))</f>
        <v>[95.2; 98.2]</v>
      </c>
      <c r="AH13" s="18" t="str">
        <f>IF(T_iv_strat2!BC4=".","-",(CONCATENATE("[",ROUND(T_iv_strat2!BC4,1),"; ",ROUND(T_iv_strat2!BD4,1),"]")))</f>
        <v>[33.3; 87.9]</v>
      </c>
      <c r="AI13" s="18" t="str">
        <f>IF(T_iv_strat2!BG4=".","-",(CONCATENATE("[",ROUND(T_iv_strat2!BG4,1),"; ",ROUND(T_iv_strat2!BH4,1),"]")))</f>
        <v>[88.9; 92.3]</v>
      </c>
      <c r="AJ13" s="18" t="str">
        <f>IF(T_iv_strat2!BK4=".","-",(CONCATENATE("[",ROUND(T_iv_strat2!BK4,1),"; ",ROUND(T_iv_strat2!BL4,1),"]")))</f>
        <v>[79.3; 99.5]</v>
      </c>
      <c r="AN13" s="18" t="str">
        <f>IF(T_iv_strat3!C4=".","-",(CONCATENATE("[",ROUND(T_iv_strat3!C4,1),"; ",ROUND(T_iv_strat3!D4,1),"]")))</f>
        <v>-</v>
      </c>
      <c r="AO13" s="18" t="str">
        <f>IF(T_iv_strat3!G4=".","-",(CONCATENATE("[",ROUND(T_iv_strat3!G4,1),"; ",ROUND(T_iv_strat3!H4,1),"]")))</f>
        <v>[66.8; 92.1]</v>
      </c>
      <c r="AP13" s="18" t="str">
        <f>IF(T_iv_strat3!K4=".","-",(CONCATENATE("[",ROUND(T_iv_strat3!K4,1),"; ",ROUND(T_iv_strat3!L4,1),"]")))</f>
        <v>[51; 95.2]</v>
      </c>
      <c r="AQ13" s="18" t="str">
        <f>IF(T_iv_strat3!O4=".","-",(CONCATENATE("[",ROUND(T_iv_strat3!O4,1),"; ",ROUND(T_iv_strat3!P4,1),"]")))</f>
        <v>-</v>
      </c>
      <c r="AR13" s="18" t="str">
        <f>IF(T_iv_strat3!S4=".","-",(CONCATENATE("[",ROUND(T_iv_strat3!S4,1),"; ",ROUND(T_iv_strat3!T4,1),"]")))</f>
        <v>[89.6; 99.3]</v>
      </c>
      <c r="AS13" s="18" t="str">
        <f>IF(T_iv_strat3!W4=".","-",(CONCATENATE("[",ROUND(T_iv_strat3!W4,1),"; ",ROUND(T_iv_strat3!X4,1),"]")))</f>
        <v>[100; 100]</v>
      </c>
      <c r="AT13" s="18" t="str">
        <f>IF(T_iv_strat3!AA4=".","-",(CONCATENATE("[",ROUND(T_iv_strat3!AA4,1),"; ",ROUND(T_iv_strat3!AB4,1),"]")))</f>
        <v>[76.4; 96.1]</v>
      </c>
      <c r="AU13" s="18" t="str">
        <f>IF(T_iv_strat3!AE4=".","-",(CONCATENATE("[",ROUND(T_iv_strat3!AE4,1),"; ",ROUND(T_iv_strat3!AF4,1),"]")))</f>
        <v>-</v>
      </c>
      <c r="AV13" s="114" t="str">
        <f>IF(T_iv_strat3!AI4=".","-",(CONCATENATE("[",ROUND(T_iv_strat3!AI4,1),"; ",ROUND(T_iv_strat3!AJ4,1),"]")))</f>
        <v>[100; 100]</v>
      </c>
      <c r="AW13" s="18" t="str">
        <f>IF(T_iv_strat3!AM4=".","-",(CONCATENATE("[",ROUND(T_iv_strat3!AM4,1),"; ",ROUND(T_iv_strat3!AN4,1),"]")))</f>
        <v>[76.4; 93]</v>
      </c>
      <c r="AX13" s="18" t="str">
        <f>IF(T_iv_strat3!AQ4=".","-",(CONCATENATE("[",ROUND(T_iv_strat3!AQ4,1),"; ",ROUND(T_iv_strat3!AR4,1),"]")))</f>
        <v>[87.3; 96.6]</v>
      </c>
      <c r="AY13" s="18" t="str">
        <f>IF(T_iv_strat3!AU4=".","-",(CONCATENATE("[",ROUND(T_iv_strat3!AU4,1),"; ",ROUND(T_iv_strat3!AV4,1),"]")))</f>
        <v>-</v>
      </c>
      <c r="AZ13" s="18" t="str">
        <f>IF(T_iv_strat3!AY4=".","-",(CONCATENATE("[",ROUND(T_iv_strat3!AY4,1),"; ",ROUND(T_iv_strat3!AZ4,1),"]")))</f>
        <v>[89.1; 98.7]</v>
      </c>
      <c r="BA13" s="18" t="str">
        <f>IF(T_iv_strat3!BC4=".","-",(CONCATENATE("[",ROUND(T_iv_strat3!BC4,1),"; ",ROUND(T_iv_strat3!BD4,1),"]")))</f>
        <v>[76.1; 90.3]</v>
      </c>
      <c r="BB13" s="18" t="str">
        <f>IF(T_iv_strat3!BG4=".","-",(CONCATENATE("[",ROUND(T_iv_strat3!BG4,1),"; ",ROUND(T_iv_strat3!BH4,1),"]")))</f>
        <v>[85; 90.4]</v>
      </c>
      <c r="BC13" s="18" t="str">
        <f>IF(T_iv_strat3!BK4=".","-",(CONCATENATE("[",ROUND(T_iv_strat3!BK4,1),"; ",ROUND(T_iv_strat3!BL4,1),"]")))</f>
        <v>[100; 100]</v>
      </c>
    </row>
    <row r="14" spans="1:55" s="2" customFormat="1" x14ac:dyDescent="0.2">
      <c r="A14" s="3" t="s">
        <v>45</v>
      </c>
      <c r="B14" s="4">
        <f>ROUND(T_iv_strat1!B5,1)</f>
        <v>100</v>
      </c>
      <c r="C14" s="4">
        <f>ROUND(T_iv_strat1!F5,1)</f>
        <v>83</v>
      </c>
      <c r="D14" s="4">
        <f>ROUND(T_iv_strat1!J5,1)</f>
        <v>100</v>
      </c>
      <c r="E14" s="4">
        <f>ROUND(T_iv_strat1!N5,1)</f>
        <v>0</v>
      </c>
      <c r="F14" s="4">
        <f>ROUND(T_iv_strat1!R5,1)</f>
        <v>98.4</v>
      </c>
      <c r="G14" s="4">
        <f>ROUND(T_iv_strat1!V5,1)</f>
        <v>100</v>
      </c>
      <c r="H14" s="4">
        <f>ROUND(T_iv_strat1!Z5,1)</f>
        <v>98</v>
      </c>
      <c r="I14" s="4">
        <f>ROUND(T_iv_strat1!AD5,1)</f>
        <v>100</v>
      </c>
      <c r="J14" s="65">
        <f>ROUND(T_iv_strat1!AH5,1)</f>
        <v>90.4</v>
      </c>
      <c r="K14" s="4">
        <f>ROUND(T_iv_strat1!AL5,1)</f>
        <v>86.7</v>
      </c>
      <c r="L14" s="4">
        <f>ROUND(T_iv_strat1!AP5,1)</f>
        <v>100</v>
      </c>
      <c r="M14" s="4">
        <f>ROUND(T_iv_strat1!AT5,1)</f>
        <v>0</v>
      </c>
      <c r="N14" s="4">
        <f>ROUND(T_iv_strat1!AX5,1)</f>
        <v>98.2</v>
      </c>
      <c r="O14" s="4">
        <f>ROUND(T_iv_strat1!BB5,1)</f>
        <v>0</v>
      </c>
      <c r="P14" s="4">
        <f>ROUND(T_iv_strat1!BF5,1)</f>
        <v>98.1</v>
      </c>
      <c r="Q14" s="4">
        <f>ROUND(T_iv_strat1!BJ5,1)</f>
        <v>100</v>
      </c>
      <c r="T14" s="3" t="s">
        <v>45</v>
      </c>
      <c r="U14" s="4">
        <f>ROUND(T_iv_strat2!B5,1)</f>
        <v>47.2</v>
      </c>
      <c r="V14" s="4">
        <f>ROUND(T_iv_strat2!F5,1)</f>
        <v>87.6</v>
      </c>
      <c r="W14" s="4">
        <f>ROUND(T_iv_strat2!J5,1)</f>
        <v>100</v>
      </c>
      <c r="X14" s="4">
        <f>ROUND(T_iv_strat2!N5,1)</f>
        <v>0</v>
      </c>
      <c r="Y14" s="4">
        <f>ROUND(T_iv_strat2!R5,1)</f>
        <v>72.3</v>
      </c>
      <c r="Z14" s="4">
        <f>ROUND(T_iv_strat2!V5,1)</f>
        <v>39.6</v>
      </c>
      <c r="AA14" s="4">
        <f>ROUND(T_iv_strat2!Z5,1)</f>
        <v>66.599999999999994</v>
      </c>
      <c r="AB14" s="4">
        <f>ROUND(T_iv_strat2!AD5,1)</f>
        <v>100</v>
      </c>
      <c r="AC14" s="65">
        <f>ROUND(T_iv_strat2!AH5,1)</f>
        <v>98.7</v>
      </c>
      <c r="AD14" s="4">
        <f>ROUND(T_iv_strat2!AL5,1)</f>
        <v>77.3</v>
      </c>
      <c r="AE14" s="4">
        <f>ROUND(T_iv_strat2!AP5,1)</f>
        <v>96.3</v>
      </c>
      <c r="AF14" s="4">
        <f>ROUND(T_iv_strat2!AT5,1)</f>
        <v>2</v>
      </c>
      <c r="AG14" s="4">
        <f>ROUND(T_iv_strat2!AX5,1)</f>
        <v>89.4</v>
      </c>
      <c r="AH14" s="4">
        <f>ROUND(T_iv_strat2!BB5,1)</f>
        <v>56.4</v>
      </c>
      <c r="AI14" s="4">
        <f>ROUND(T_iv_strat2!BF5,1)</f>
        <v>84.3</v>
      </c>
      <c r="AJ14" s="4">
        <f>ROUND(T_iv_strat2!BJ5,1)</f>
        <v>96.4</v>
      </c>
      <c r="AM14" s="3" t="s">
        <v>45</v>
      </c>
      <c r="AN14" s="4">
        <f>ROUND(T_iv_strat3!B5,1)</f>
        <v>0</v>
      </c>
      <c r="AO14" s="4">
        <f>ROUND(T_iv_strat3!F5,1)</f>
        <v>42.7</v>
      </c>
      <c r="AP14" s="4">
        <f>ROUND(T_iv_strat3!J5,1)</f>
        <v>82</v>
      </c>
      <c r="AQ14" s="4">
        <f>ROUND(T_iv_strat3!N5,1)</f>
        <v>0</v>
      </c>
      <c r="AR14" s="4">
        <f>ROUND(T_iv_strat3!R5,1)</f>
        <v>97.2</v>
      </c>
      <c r="AS14" s="4">
        <f>ROUND(T_iv_strat3!V5,1)</f>
        <v>100</v>
      </c>
      <c r="AT14" s="4">
        <f>ROUND(T_iv_strat3!Z5,1)</f>
        <v>86.7</v>
      </c>
      <c r="AU14" s="4">
        <f>ROUND(T_iv_strat3!AD5,1)</f>
        <v>0</v>
      </c>
      <c r="AV14" s="65">
        <f>ROUND(T_iv_strat3!AH5,1)</f>
        <v>85.7</v>
      </c>
      <c r="AW14" s="4">
        <f>ROUND(T_iv_strat3!AL5,1)</f>
        <v>65.8</v>
      </c>
      <c r="AX14" s="4">
        <f>ROUND(T_iv_strat3!AP5,1)</f>
        <v>93.3</v>
      </c>
      <c r="AY14" s="4">
        <f>ROUND(T_iv_strat3!AT5,1)</f>
        <v>0</v>
      </c>
      <c r="AZ14" s="4">
        <f>ROUND(T_iv_strat3!AX5,1)</f>
        <v>95.1</v>
      </c>
      <c r="BA14" s="4">
        <f>ROUND(T_iv_strat3!BB5,1)</f>
        <v>77</v>
      </c>
      <c r="BB14" s="4">
        <f>ROUND(T_iv_strat3!BF5,1)</f>
        <v>85.2</v>
      </c>
      <c r="BC14" s="4">
        <f>ROUND(T_iv_strat3!BJ5,1)</f>
        <v>100</v>
      </c>
    </row>
    <row r="15" spans="1:55" s="17" customFormat="1" ht="8.25" x14ac:dyDescent="0.15">
      <c r="B15" s="18" t="str">
        <f>IF(T_iv_strat1!C5=".","-",(CONCATENATE("[",ROUND(T_iv_strat1!C5,1),"; ",ROUND(T_iv_strat1!D5,1),"]")))</f>
        <v>[100; 100]</v>
      </c>
      <c r="C15" s="18" t="str">
        <f>IF(T_iv_strat1!G5=".","-",(CONCATENATE("[",ROUND(T_iv_strat1!G5,1),"; ",ROUND(T_iv_strat1!H5,1),"]")))</f>
        <v>[33.3; 97.9]</v>
      </c>
      <c r="D15" s="18" t="str">
        <f>IF(T_iv_strat1!K5=".","-",(CONCATENATE("[",ROUND(T_iv_strat1!K5,1),"; ",ROUND(T_iv_strat1!L5,1),"]")))</f>
        <v>[100; 100]</v>
      </c>
      <c r="E15" s="18" t="str">
        <f>IF(T_iv_strat1!O5=".","-",(CONCATENATE("[",ROUND(T_iv_strat1!O5,1),"; ",ROUND(T_iv_strat1!P5,1),"]")))</f>
        <v>-</v>
      </c>
      <c r="F15" s="18" t="str">
        <f>IF(T_iv_strat1!S5=".","-",(CONCATENATE("[",ROUND(T_iv_strat1!S5,1),"; ",ROUND(T_iv_strat1!T5,1),"]")))</f>
        <v>[95.8; 99.4]</v>
      </c>
      <c r="G15" s="18" t="str">
        <f>IF(T_iv_strat1!W5=".","-",(CONCATENATE("[",ROUND(T_iv_strat1!W5,1),"; ",ROUND(T_iv_strat1!X5,1),"]")))</f>
        <v>[100; 100]</v>
      </c>
      <c r="H15" s="18" t="str">
        <f>IF(T_iv_strat1!AA5=".","-",(CONCATENATE("[",ROUND(T_iv_strat1!AA5,1),"; ",ROUND(T_iv_strat1!AB5,1),"]")))</f>
        <v>[95.5; 99.1]</v>
      </c>
      <c r="I15" s="18" t="str">
        <f>IF(T_iv_strat1!AE5=".","-",(CONCATENATE("[",ROUND(T_iv_strat1!AE5,1),"; ",ROUND(T_iv_strat1!AF5,1),"]")))</f>
        <v>[100; 100]</v>
      </c>
      <c r="J15" s="114" t="str">
        <f>IF(T_iv_strat1!AI5=".","-",(CONCATENATE("[",ROUND(T_iv_strat1!AI5,1),"; ",ROUND(T_iv_strat1!AJ5,1),"]")))</f>
        <v>[60; 98.3]</v>
      </c>
      <c r="K15" s="18" t="str">
        <f>IF(T_iv_strat1!AM5=".","-",(CONCATENATE("[",ROUND(T_iv_strat1!AM5,1),"; ",ROUND(T_iv_strat1!AN5,1),"]")))</f>
        <v>[60.2; 96.5]</v>
      </c>
      <c r="L15" s="18" t="str">
        <f>IF(T_iv_strat1!AQ5=".","-",(CONCATENATE("[",ROUND(T_iv_strat1!AQ5,1),"; ",ROUND(T_iv_strat1!AR5,1),"]")))</f>
        <v>[100; 100]</v>
      </c>
      <c r="M15" s="18" t="str">
        <f>IF(T_iv_strat1!AU5=".","-",(CONCATENATE("[",ROUND(T_iv_strat1!AU5,1),"; ",ROUND(T_iv_strat1!AV5,1),"]")))</f>
        <v>-</v>
      </c>
      <c r="N15" s="18" t="str">
        <f>IF(T_iv_strat1!AY5=".","-",(CONCATENATE("[",ROUND(T_iv_strat1!AY5,1),"; ",ROUND(T_iv_strat1!AZ5,1),"]")))</f>
        <v>[95.8; 99.3]</v>
      </c>
      <c r="O15" s="18" t="str">
        <f>IF(T_iv_strat1!BC5=".","-",(CONCATENATE("[",ROUND(T_iv_strat1!BC5,1),"; ",ROUND(T_iv_strat1!BD5,1),"]")))</f>
        <v>-</v>
      </c>
      <c r="P15" s="18" t="str">
        <f>IF(T_iv_strat1!BG5=".","-",(CONCATENATE("[",ROUND(T_iv_strat1!BG5,1),"; ",ROUND(T_iv_strat1!BH5,1),"]")))</f>
        <v>[95.8; 99.1]</v>
      </c>
      <c r="Q15" s="18" t="str">
        <f>IF(T_iv_strat1!BK5=".","-",(CONCATENATE("[",ROUND(T_iv_strat1!BK5,1),"; ",ROUND(T_iv_strat1!BL5,1),"]")))</f>
        <v>[100; 100]</v>
      </c>
      <c r="U15" s="18" t="str">
        <f>IF(T_iv_strat2!C5=".","-",(CONCATENATE("[",ROUND(T_iv_strat2!C5,1),"; ",ROUND(T_iv_strat2!D5,1),"]")))</f>
        <v>[5.6; 93.1]</v>
      </c>
      <c r="V15" s="18" t="str">
        <f>IF(T_iv_strat2!G5=".","-",(CONCATENATE("[",ROUND(T_iv_strat2!G5,1),"; ",ROUND(T_iv_strat2!H5,1),"]")))</f>
        <v>[63.1; 96.7]</v>
      </c>
      <c r="W15" s="18" t="str">
        <f>IF(T_iv_strat2!K5=".","-",(CONCATENATE("[",ROUND(T_iv_strat2!K5,1),"; ",ROUND(T_iv_strat2!L5,1),"]")))</f>
        <v>[100; 100]</v>
      </c>
      <c r="X15" s="18" t="str">
        <f>IF(T_iv_strat2!O5=".","-",(CONCATENATE("[",ROUND(T_iv_strat2!O5,1),"; ",ROUND(T_iv_strat2!P5,1),"]")))</f>
        <v>-</v>
      </c>
      <c r="Y15" s="18" t="str">
        <f>IF(T_iv_strat2!S5=".","-",(CONCATENATE("[",ROUND(T_iv_strat2!S5,1),"; ",ROUND(T_iv_strat2!T5,1),"]")))</f>
        <v>[58.5; 82.8]</v>
      </c>
      <c r="Z15" s="18" t="str">
        <f>IF(T_iv_strat2!W5=".","-",(CONCATENATE("[",ROUND(T_iv_strat2!W5,1),"; ",ROUND(T_iv_strat2!X5,1),"]")))</f>
        <v>[18.2; 66]</v>
      </c>
      <c r="AA15" s="18" t="str">
        <f>IF(T_iv_strat2!AA5=".","-",(CONCATENATE("[",ROUND(T_iv_strat2!AA5,1),"; ",ROUND(T_iv_strat2!AB5,1),"]")))</f>
        <v>[57.2; 74.9]</v>
      </c>
      <c r="AB15" s="18" t="str">
        <f>IF(T_iv_strat2!AE5=".","-",(CONCATENATE("[",ROUND(T_iv_strat2!AE5,1),"; ",ROUND(T_iv_strat2!AF5,1),"]")))</f>
        <v>[100; 100]</v>
      </c>
      <c r="AC15" s="114" t="str">
        <f>IF(T_iv_strat2!AI5=".","-",(CONCATENATE("[",ROUND(T_iv_strat2!AI5,1),"; ",ROUND(T_iv_strat2!AJ5,1),"]")))</f>
        <v>[89.5; 99.9]</v>
      </c>
      <c r="AD15" s="18" t="str">
        <f>IF(T_iv_strat2!AM5=".","-",(CONCATENATE("[",ROUND(T_iv_strat2!AM5,1),"; ",ROUND(T_iv_strat2!AN5,1),"]")))</f>
        <v>[62.5; 87.4]</v>
      </c>
      <c r="AE15" s="18" t="str">
        <f>IF(T_iv_strat2!AQ5=".","-",(CONCATENATE("[",ROUND(T_iv_strat2!AQ5,1),"; ",ROUND(T_iv_strat2!AR5,1),"]")))</f>
        <v>[87.9; 98.9]</v>
      </c>
      <c r="AF15" s="18" t="str">
        <f>IF(T_iv_strat2!AU5=".","-",(CONCATENATE("[",ROUND(T_iv_strat2!AU5,1),"; ",ROUND(T_iv_strat2!AV5,1),"]")))</f>
        <v>[0.3; 12.4]</v>
      </c>
      <c r="AG15" s="18" t="str">
        <f>IF(T_iv_strat2!AY5=".","-",(CONCATENATE("[",ROUND(T_iv_strat2!AY5,1),"; ",ROUND(T_iv_strat2!AZ5,1),"]")))</f>
        <v>[86.1; 92]</v>
      </c>
      <c r="AH15" s="18" t="str">
        <f>IF(T_iv_strat2!BC5=".","-",(CONCATENATE("[",ROUND(T_iv_strat2!BC5,1),"; ",ROUND(T_iv_strat2!BD5,1),"]")))</f>
        <v>[27.6; 81.5]</v>
      </c>
      <c r="AI15" s="18" t="str">
        <f>IF(T_iv_strat2!BG5=".","-",(CONCATENATE("[",ROUND(T_iv_strat2!BG5,1),"; ",ROUND(T_iv_strat2!BH5,1),"]")))</f>
        <v>[81.2; 86.9]</v>
      </c>
      <c r="AJ15" s="18" t="str">
        <f>IF(T_iv_strat2!BK5=".","-",(CONCATENATE("[",ROUND(T_iv_strat2!BK5,1),"; ",ROUND(T_iv_strat2!BL5,1),"]")))</f>
        <v>[79.3; 99.5]</v>
      </c>
      <c r="AN15" s="18" t="str">
        <f>IF(T_iv_strat3!C5=".","-",(CONCATENATE("[",ROUND(T_iv_strat3!C5,1),"; ",ROUND(T_iv_strat3!D5,1),"]")))</f>
        <v>-</v>
      </c>
      <c r="AO15" s="18" t="str">
        <f>IF(T_iv_strat3!G5=".","-",(CONCATENATE("[",ROUND(T_iv_strat3!G5,1),"; ",ROUND(T_iv_strat3!H5,1),"]")))</f>
        <v>[18.9; 70.5]</v>
      </c>
      <c r="AP15" s="18" t="str">
        <f>IF(T_iv_strat3!K5=".","-",(CONCATENATE("[",ROUND(T_iv_strat3!K5,1),"; ",ROUND(T_iv_strat3!L5,1),"]")))</f>
        <v>[51; 95.2]</v>
      </c>
      <c r="AQ15" s="18" t="str">
        <f>IF(T_iv_strat3!O5=".","-",(CONCATENATE("[",ROUND(T_iv_strat3!O5,1),"; ",ROUND(T_iv_strat3!P5,1),"]")))</f>
        <v>-</v>
      </c>
      <c r="AR15" s="18" t="str">
        <f>IF(T_iv_strat3!S5=".","-",(CONCATENATE("[",ROUND(T_iv_strat3!S5,1),"; ",ROUND(T_iv_strat3!T5,1),"]")))</f>
        <v>[89.6; 99.3]</v>
      </c>
      <c r="AS15" s="18" t="str">
        <f>IF(T_iv_strat3!W5=".","-",(CONCATENATE("[",ROUND(T_iv_strat3!W5,1),"; ",ROUND(T_iv_strat3!X5,1),"]")))</f>
        <v>[100; 100]</v>
      </c>
      <c r="AT15" s="18" t="str">
        <f>IF(T_iv_strat3!AA5=".","-",(CONCATENATE("[",ROUND(T_iv_strat3!AA5,1),"; ",ROUND(T_iv_strat3!AB5,1),"]")))</f>
        <v>[71.6; 94.5]</v>
      </c>
      <c r="AU15" s="18" t="str">
        <f>IF(T_iv_strat3!AE5=".","-",(CONCATENATE("[",ROUND(T_iv_strat3!AE5,1),"; ",ROUND(T_iv_strat3!AF5,1),"]")))</f>
        <v>-</v>
      </c>
      <c r="AV15" s="114" t="str">
        <f>IF(T_iv_strat3!AI5=".","-",(CONCATENATE("[",ROUND(T_iv_strat3!AI5,1),"; ",ROUND(T_iv_strat3!AJ5,1),"]")))</f>
        <v>[36.8; 98.4]</v>
      </c>
      <c r="AW15" s="18" t="str">
        <f>IF(T_iv_strat3!AM5=".","-",(CONCATENATE("[",ROUND(T_iv_strat3!AM5,1),"; ",ROUND(T_iv_strat3!AN5,1),"]")))</f>
        <v>[47.4; 80.4]</v>
      </c>
      <c r="AX15" s="18" t="str">
        <f>IF(T_iv_strat3!AQ5=".","-",(CONCATENATE("[",ROUND(T_iv_strat3!AQ5,1),"; ",ROUND(T_iv_strat3!AR5,1),"]")))</f>
        <v>[87.3; 96.6]</v>
      </c>
      <c r="AY15" s="18" t="str">
        <f>IF(T_iv_strat3!AU5=".","-",(CONCATENATE("[",ROUND(T_iv_strat3!AU5,1),"; ",ROUND(T_iv_strat3!AV5,1),"]")))</f>
        <v>-</v>
      </c>
      <c r="AZ15" s="18" t="str">
        <f>IF(T_iv_strat3!AY5=".","-",(CONCATENATE("[",ROUND(T_iv_strat3!AY5,1),"; ",ROUND(T_iv_strat3!AZ5,1),"]")))</f>
        <v>[88.5; 98]</v>
      </c>
      <c r="BA15" s="18" t="str">
        <f>IF(T_iv_strat3!BC5=".","-",(CONCATENATE("[",ROUND(T_iv_strat3!BC5,1),"; ",ROUND(T_iv_strat3!BD5,1),"]")))</f>
        <v>[65.2; 85.6]</v>
      </c>
      <c r="BB15" s="18" t="str">
        <f>IF(T_iv_strat3!BG5=".","-",(CONCATENATE("[",ROUND(T_iv_strat3!BG5,1),"; ",ROUND(T_iv_strat3!BH5,1),"]")))</f>
        <v>[82.1; 87.9]</v>
      </c>
      <c r="BC15" s="18" t="str">
        <f>IF(T_iv_strat3!BK5=".","-",(CONCATENATE("[",ROUND(T_iv_strat3!BK5,1),"; ",ROUND(T_iv_strat3!BL5,1),"]")))</f>
        <v>[100; 100]</v>
      </c>
    </row>
    <row r="16" spans="1:55" s="2" customFormat="1" x14ac:dyDescent="0.2">
      <c r="A16" s="5" t="s">
        <v>46</v>
      </c>
      <c r="B16" s="4">
        <f>ROUND(T_iv_strat1!B6,1)</f>
        <v>100</v>
      </c>
      <c r="C16" s="4">
        <f>ROUND(T_iv_strat1!F6,1)</f>
        <v>83</v>
      </c>
      <c r="D16" s="4">
        <f>ROUND(T_iv_strat1!J6,1)</f>
        <v>100</v>
      </c>
      <c r="E16" s="4">
        <f>ROUND(T_iv_strat1!N6,1)</f>
        <v>0</v>
      </c>
      <c r="F16" s="4">
        <f>ROUND(T_iv_strat1!R6,1)</f>
        <v>98</v>
      </c>
      <c r="G16" s="4">
        <f>ROUND(T_iv_strat1!V6,1)</f>
        <v>100</v>
      </c>
      <c r="H16" s="4">
        <f>ROUND(T_iv_strat1!Z6,1)</f>
        <v>97.6</v>
      </c>
      <c r="I16" s="4">
        <f>ROUND(T_iv_strat1!AD6,1)</f>
        <v>100</v>
      </c>
      <c r="J16" s="65">
        <f>ROUND(T_iv_strat1!AH6,1)</f>
        <v>90.4</v>
      </c>
      <c r="K16" s="4">
        <f>ROUND(T_iv_strat1!AL6,1)</f>
        <v>86.7</v>
      </c>
      <c r="L16" s="4">
        <f>ROUND(T_iv_strat1!AP6,1)</f>
        <v>100</v>
      </c>
      <c r="M16" s="4">
        <f>ROUND(T_iv_strat1!AT6,1)</f>
        <v>0</v>
      </c>
      <c r="N16" s="4">
        <f>ROUND(T_iv_strat1!AX6,1)</f>
        <v>98.2</v>
      </c>
      <c r="O16" s="4">
        <f>ROUND(T_iv_strat1!BB6,1)</f>
        <v>0</v>
      </c>
      <c r="P16" s="4">
        <f>ROUND(T_iv_strat1!BF6,1)</f>
        <v>98</v>
      </c>
      <c r="Q16" s="4">
        <f>ROUND(T_iv_strat1!BJ6,1)</f>
        <v>100</v>
      </c>
      <c r="T16" s="5" t="s">
        <v>46</v>
      </c>
      <c r="U16" s="4">
        <f>ROUND(T_iv_strat2!B6,1)</f>
        <v>47.2</v>
      </c>
      <c r="V16" s="4">
        <f>ROUND(T_iv_strat2!F6,1)</f>
        <v>87.6</v>
      </c>
      <c r="W16" s="4">
        <f>ROUND(T_iv_strat2!J6,1)</f>
        <v>100</v>
      </c>
      <c r="X16" s="4">
        <f>ROUND(T_iv_strat2!N6,1)</f>
        <v>0</v>
      </c>
      <c r="Y16" s="4">
        <f>ROUND(T_iv_strat2!R6,1)</f>
        <v>70.7</v>
      </c>
      <c r="Z16" s="4">
        <f>ROUND(T_iv_strat2!V6,1)</f>
        <v>39.6</v>
      </c>
      <c r="AA16" s="4">
        <f>ROUND(T_iv_strat2!Z6,1)</f>
        <v>65.400000000000006</v>
      </c>
      <c r="AB16" s="4">
        <f>ROUND(T_iv_strat2!AD6,1)</f>
        <v>100</v>
      </c>
      <c r="AC16" s="65">
        <f>ROUND(T_iv_strat2!AH6,1)</f>
        <v>98.7</v>
      </c>
      <c r="AD16" s="4">
        <f>ROUND(T_iv_strat2!AL6,1)</f>
        <v>76.400000000000006</v>
      </c>
      <c r="AE16" s="4">
        <f>ROUND(T_iv_strat2!AP6,1)</f>
        <v>95.9</v>
      </c>
      <c r="AF16" s="4">
        <f>ROUND(T_iv_strat2!AT6,1)</f>
        <v>2</v>
      </c>
      <c r="AG16" s="4">
        <f>ROUND(T_iv_strat2!AX6,1)</f>
        <v>89.3</v>
      </c>
      <c r="AH16" s="4">
        <f>ROUND(T_iv_strat2!BB6,1)</f>
        <v>56.4</v>
      </c>
      <c r="AI16" s="4">
        <f>ROUND(T_iv_strat2!BF6,1)</f>
        <v>84.1</v>
      </c>
      <c r="AJ16" s="4">
        <f>ROUND(T_iv_strat2!BJ6,1)</f>
        <v>96.4</v>
      </c>
      <c r="AM16" s="5" t="s">
        <v>46</v>
      </c>
      <c r="AN16" s="4">
        <f>ROUND(T_iv_strat3!B6,1)</f>
        <v>0</v>
      </c>
      <c r="AO16" s="4">
        <f>ROUND(T_iv_strat3!F6,1)</f>
        <v>42.7</v>
      </c>
      <c r="AP16" s="4">
        <f>ROUND(T_iv_strat3!J6,1)</f>
        <v>81.599999999999994</v>
      </c>
      <c r="AQ16" s="4">
        <f>ROUND(T_iv_strat3!N6,1)</f>
        <v>0</v>
      </c>
      <c r="AR16" s="4">
        <f>ROUND(T_iv_strat3!R6,1)</f>
        <v>97.2</v>
      </c>
      <c r="AS16" s="4">
        <f>ROUND(T_iv_strat3!V6,1)</f>
        <v>100</v>
      </c>
      <c r="AT16" s="4">
        <f>ROUND(T_iv_strat3!Z6,1)</f>
        <v>86.6</v>
      </c>
      <c r="AU16" s="4">
        <f>ROUND(T_iv_strat3!AD6,1)</f>
        <v>0</v>
      </c>
      <c r="AV16" s="65">
        <f>ROUND(T_iv_strat3!AH6,1)</f>
        <v>85.7</v>
      </c>
      <c r="AW16" s="4">
        <f>ROUND(T_iv_strat3!AL6,1)</f>
        <v>65.8</v>
      </c>
      <c r="AX16" s="4">
        <f>ROUND(T_iv_strat3!AP6,1)</f>
        <v>92.8</v>
      </c>
      <c r="AY16" s="4">
        <f>ROUND(T_iv_strat3!AT6,1)</f>
        <v>0</v>
      </c>
      <c r="AZ16" s="4">
        <f>ROUND(T_iv_strat3!AX6,1)</f>
        <v>95.1</v>
      </c>
      <c r="BA16" s="4">
        <f>ROUND(T_iv_strat3!BB6,1)</f>
        <v>77</v>
      </c>
      <c r="BB16" s="4">
        <f>ROUND(T_iv_strat3!BF6,1)</f>
        <v>85.1</v>
      </c>
      <c r="BC16" s="4">
        <f>ROUND(T_iv_strat3!BJ6,1)</f>
        <v>100</v>
      </c>
    </row>
    <row r="17" spans="1:55" s="17" customFormat="1" ht="8.25" x14ac:dyDescent="0.15">
      <c r="B17" s="18" t="str">
        <f>IF(T_iv_strat1!C6=".","-",(CONCATENATE("[",ROUND(T_iv_strat1!C6,1),"; ",ROUND(T_iv_strat1!D6,1),"]")))</f>
        <v>[100; 100]</v>
      </c>
      <c r="C17" s="18" t="str">
        <f>IF(T_iv_strat1!G6=".","-",(CONCATENATE("[",ROUND(T_iv_strat1!G6,1),"; ",ROUND(T_iv_strat1!H6,1),"]")))</f>
        <v>[33.3; 97.9]</v>
      </c>
      <c r="D17" s="18" t="str">
        <f>IF(T_iv_strat1!K6=".","-",(CONCATENATE("[",ROUND(T_iv_strat1!K6,1),"; ",ROUND(T_iv_strat1!L6,1),"]")))</f>
        <v>[100; 100]</v>
      </c>
      <c r="E17" s="18" t="str">
        <f>IF(T_iv_strat1!O6=".","-",(CONCATENATE("[",ROUND(T_iv_strat1!O6,1),"; ",ROUND(T_iv_strat1!P6,1),"]")))</f>
        <v>-</v>
      </c>
      <c r="F17" s="18" t="str">
        <f>IF(T_iv_strat1!S6=".","-",(CONCATENATE("[",ROUND(T_iv_strat1!S6,1),"; ",ROUND(T_iv_strat1!T6,1),"]")))</f>
        <v>[95.6; 99.1]</v>
      </c>
      <c r="G17" s="18" t="str">
        <f>IF(T_iv_strat1!W6=".","-",(CONCATENATE("[",ROUND(T_iv_strat1!W6,1),"; ",ROUND(T_iv_strat1!X6,1),"]")))</f>
        <v>[100; 100]</v>
      </c>
      <c r="H17" s="18" t="str">
        <f>IF(T_iv_strat1!AA6=".","-",(CONCATENATE("[",ROUND(T_iv_strat1!AA6,1),"; ",ROUND(T_iv_strat1!AB6,1),"]")))</f>
        <v>[94.7; 98.9]</v>
      </c>
      <c r="I17" s="18" t="str">
        <f>IF(T_iv_strat1!AE6=".","-",(CONCATENATE("[",ROUND(T_iv_strat1!AE6,1),"; ",ROUND(T_iv_strat1!AF6,1),"]")))</f>
        <v>[100; 100]</v>
      </c>
      <c r="J17" s="114" t="str">
        <f>IF(T_iv_strat1!AI6=".","-",(CONCATENATE("[",ROUND(T_iv_strat1!AI6,1),"; ",ROUND(T_iv_strat1!AJ6,1),"]")))</f>
        <v>[60; 98.3]</v>
      </c>
      <c r="K17" s="18" t="str">
        <f>IF(T_iv_strat1!AM6=".","-",(CONCATENATE("[",ROUND(T_iv_strat1!AM6,1),"; ",ROUND(T_iv_strat1!AN6,1),"]")))</f>
        <v>[60.2; 96.5]</v>
      </c>
      <c r="L17" s="18" t="str">
        <f>IF(T_iv_strat1!AQ6=".","-",(CONCATENATE("[",ROUND(T_iv_strat1!AQ6,1),"; ",ROUND(T_iv_strat1!AR6,1),"]")))</f>
        <v>[100; 100]</v>
      </c>
      <c r="M17" s="18" t="str">
        <f>IF(T_iv_strat1!AU6=".","-",(CONCATENATE("[",ROUND(T_iv_strat1!AU6,1),"; ",ROUND(T_iv_strat1!AV6,1),"]")))</f>
        <v>-</v>
      </c>
      <c r="N17" s="18" t="str">
        <f>IF(T_iv_strat1!AY6=".","-",(CONCATENATE("[",ROUND(T_iv_strat1!AY6,1),"; ",ROUND(T_iv_strat1!AZ6,1),"]")))</f>
        <v>[95.8; 99.2]</v>
      </c>
      <c r="O17" s="18" t="str">
        <f>IF(T_iv_strat1!BC6=".","-",(CONCATENATE("[",ROUND(T_iv_strat1!BC6,1),"; ",ROUND(T_iv_strat1!BD6,1),"]")))</f>
        <v>-</v>
      </c>
      <c r="P17" s="18" t="str">
        <f>IF(T_iv_strat1!BG6=".","-",(CONCATENATE("[",ROUND(T_iv_strat1!BG6,1),"; ",ROUND(T_iv_strat1!BH6,1),"]")))</f>
        <v>[95.7; 99.1]</v>
      </c>
      <c r="Q17" s="18" t="str">
        <f>IF(T_iv_strat1!BK6=".","-",(CONCATENATE("[",ROUND(T_iv_strat1!BK6,1),"; ",ROUND(T_iv_strat1!BL6,1),"]")))</f>
        <v>[100; 100]</v>
      </c>
      <c r="U17" s="18" t="str">
        <f>IF(T_iv_strat2!C6=".","-",(CONCATENATE("[",ROUND(T_iv_strat2!C6,1),"; ",ROUND(T_iv_strat2!D6,1),"]")))</f>
        <v>[5.6; 93.1]</v>
      </c>
      <c r="V17" s="18" t="str">
        <f>IF(T_iv_strat2!G6=".","-",(CONCATENATE("[",ROUND(T_iv_strat2!G6,1),"; ",ROUND(T_iv_strat2!H6,1),"]")))</f>
        <v>[63.1; 96.7]</v>
      </c>
      <c r="W17" s="18" t="str">
        <f>IF(T_iv_strat2!K6=".","-",(CONCATENATE("[",ROUND(T_iv_strat2!K6,1),"; ",ROUND(T_iv_strat2!L6,1),"]")))</f>
        <v>[100; 100]</v>
      </c>
      <c r="X17" s="18" t="str">
        <f>IF(T_iv_strat2!O6=".","-",(CONCATENATE("[",ROUND(T_iv_strat2!O6,1),"; ",ROUND(T_iv_strat2!P6,1),"]")))</f>
        <v>-</v>
      </c>
      <c r="Y17" s="18" t="str">
        <f>IF(T_iv_strat2!S6=".","-",(CONCATENATE("[",ROUND(T_iv_strat2!S6,1),"; ",ROUND(T_iv_strat2!T6,1),"]")))</f>
        <v>[58.2; 80.7]</v>
      </c>
      <c r="Z17" s="18" t="str">
        <f>IF(T_iv_strat2!W6=".","-",(CONCATENATE("[",ROUND(T_iv_strat2!W6,1),"; ",ROUND(T_iv_strat2!X6,1),"]")))</f>
        <v>[18.2; 66]</v>
      </c>
      <c r="AA17" s="18" t="str">
        <f>IF(T_iv_strat2!AA6=".","-",(CONCATENATE("[",ROUND(T_iv_strat2!AA6,1),"; ",ROUND(T_iv_strat2!AB6,1),"]")))</f>
        <v>[56.6; 73.2]</v>
      </c>
      <c r="AB17" s="18" t="str">
        <f>IF(T_iv_strat2!AE6=".","-",(CONCATENATE("[",ROUND(T_iv_strat2!AE6,1),"; ",ROUND(T_iv_strat2!AF6,1),"]")))</f>
        <v>[100; 100]</v>
      </c>
      <c r="AC17" s="114" t="str">
        <f>IF(T_iv_strat2!AI6=".","-",(CONCATENATE("[",ROUND(T_iv_strat2!AI6,1),"; ",ROUND(T_iv_strat2!AJ6,1),"]")))</f>
        <v>[89.5; 99.9]</v>
      </c>
      <c r="AD17" s="18" t="str">
        <f>IF(T_iv_strat2!AM6=".","-",(CONCATENATE("[",ROUND(T_iv_strat2!AM6,1),"; ",ROUND(T_iv_strat2!AN6,1),"]")))</f>
        <v>[61.5; 86.8]</v>
      </c>
      <c r="AE17" s="18" t="str">
        <f>IF(T_iv_strat2!AQ6=".","-",(CONCATENATE("[",ROUND(T_iv_strat2!AQ6,1),"; ",ROUND(T_iv_strat2!AR6,1),"]")))</f>
        <v>[87.9; 98.7]</v>
      </c>
      <c r="AF17" s="18" t="str">
        <f>IF(T_iv_strat2!AU6=".","-",(CONCATENATE("[",ROUND(T_iv_strat2!AU6,1),"; ",ROUND(T_iv_strat2!AV6,1),"]")))</f>
        <v>[0.3; 12.4]</v>
      </c>
      <c r="AG17" s="18" t="str">
        <f>IF(T_iv_strat2!AY6=".","-",(CONCATENATE("[",ROUND(T_iv_strat2!AY6,1),"; ",ROUND(T_iv_strat2!AZ6,1),"]")))</f>
        <v>[86; 92]</v>
      </c>
      <c r="AH17" s="18" t="str">
        <f>IF(T_iv_strat2!BC6=".","-",(CONCATENATE("[",ROUND(T_iv_strat2!BC6,1),"; ",ROUND(T_iv_strat2!BD6,1),"]")))</f>
        <v>[27.6; 81.5]</v>
      </c>
      <c r="AI17" s="18" t="str">
        <f>IF(T_iv_strat2!BG6=".","-",(CONCATENATE("[",ROUND(T_iv_strat2!BG6,1),"; ",ROUND(T_iv_strat2!BH6,1),"]")))</f>
        <v>[81; 86.8]</v>
      </c>
      <c r="AJ17" s="18" t="str">
        <f>IF(T_iv_strat2!BK6=".","-",(CONCATENATE("[",ROUND(T_iv_strat2!BK6,1),"; ",ROUND(T_iv_strat2!BL6,1),"]")))</f>
        <v>[79.3; 99.5]</v>
      </c>
      <c r="AN17" s="18" t="str">
        <f>IF(T_iv_strat3!C6=".","-",(CONCATENATE("[",ROUND(T_iv_strat3!C6,1),"; ",ROUND(T_iv_strat3!D6,1),"]")))</f>
        <v>-</v>
      </c>
      <c r="AO17" s="18" t="str">
        <f>IF(T_iv_strat3!G6=".","-",(CONCATENATE("[",ROUND(T_iv_strat3!G6,1),"; ",ROUND(T_iv_strat3!H6,1),"]")))</f>
        <v>[18.9; 70.5]</v>
      </c>
      <c r="AP17" s="18" t="str">
        <f>IF(T_iv_strat3!K6=".","-",(CONCATENATE("[",ROUND(T_iv_strat3!K6,1),"; ",ROUND(T_iv_strat3!L6,1),"]")))</f>
        <v>[50.9; 95]</v>
      </c>
      <c r="AQ17" s="18" t="str">
        <f>IF(T_iv_strat3!O6=".","-",(CONCATENATE("[",ROUND(T_iv_strat3!O6,1),"; ",ROUND(T_iv_strat3!P6,1),"]")))</f>
        <v>-</v>
      </c>
      <c r="AR17" s="18" t="str">
        <f>IF(T_iv_strat3!S6=".","-",(CONCATENATE("[",ROUND(T_iv_strat3!S6,1),"; ",ROUND(T_iv_strat3!T6,1),"]")))</f>
        <v>[89.6; 99.3]</v>
      </c>
      <c r="AS17" s="18" t="str">
        <f>IF(T_iv_strat3!W6=".","-",(CONCATENATE("[",ROUND(T_iv_strat3!W6,1),"; ",ROUND(T_iv_strat3!X6,1),"]")))</f>
        <v>[100; 100]</v>
      </c>
      <c r="AT17" s="18" t="str">
        <f>IF(T_iv_strat3!AA6=".","-",(CONCATENATE("[",ROUND(T_iv_strat3!AA6,1),"; ",ROUND(T_iv_strat3!AB6,1),"]")))</f>
        <v>[71.4; 94.4]</v>
      </c>
      <c r="AU17" s="18" t="str">
        <f>IF(T_iv_strat3!AE6=".","-",(CONCATENATE("[",ROUND(T_iv_strat3!AE6,1),"; ",ROUND(T_iv_strat3!AF6,1),"]")))</f>
        <v>-</v>
      </c>
      <c r="AV17" s="114" t="str">
        <f>IF(T_iv_strat3!AI6=".","-",(CONCATENATE("[",ROUND(T_iv_strat3!AI6,1),"; ",ROUND(T_iv_strat3!AJ6,1),"]")))</f>
        <v>[36.8; 98.4]</v>
      </c>
      <c r="AW17" s="18" t="str">
        <f>IF(T_iv_strat3!AM6=".","-",(CONCATENATE("[",ROUND(T_iv_strat3!AM6,1),"; ",ROUND(T_iv_strat3!AN6,1),"]")))</f>
        <v>[47.4; 80.4]</v>
      </c>
      <c r="AX17" s="18" t="str">
        <f>IF(T_iv_strat3!AQ6=".","-",(CONCATENATE("[",ROUND(T_iv_strat3!AQ6,1),"; ",ROUND(T_iv_strat3!AR6,1),"]")))</f>
        <v>[86.5; 96.3]</v>
      </c>
      <c r="AY17" s="18" t="str">
        <f>IF(T_iv_strat3!AU6=".","-",(CONCATENATE("[",ROUND(T_iv_strat3!AU6,1),"; ",ROUND(T_iv_strat3!AV6,1),"]")))</f>
        <v>-</v>
      </c>
      <c r="AZ17" s="18" t="str">
        <f>IF(T_iv_strat3!AY6=".","-",(CONCATENATE("[",ROUND(T_iv_strat3!AY6,1),"; ",ROUND(T_iv_strat3!AZ6,1),"]")))</f>
        <v>[88.5; 98]</v>
      </c>
      <c r="BA17" s="18" t="str">
        <f>IF(T_iv_strat3!BC6=".","-",(CONCATENATE("[",ROUND(T_iv_strat3!BC6,1),"; ",ROUND(T_iv_strat3!BD6,1),"]")))</f>
        <v>[65.2; 85.6]</v>
      </c>
      <c r="BB17" s="18" t="str">
        <f>IF(T_iv_strat3!BG6=".","-",(CONCATENATE("[",ROUND(T_iv_strat3!BG6,1),"; ",ROUND(T_iv_strat3!BH6,1),"]")))</f>
        <v>[81.8; 87.8]</v>
      </c>
      <c r="BC17" s="18" t="str">
        <f>IF(T_iv_strat3!BK6=".","-",(CONCATENATE("[",ROUND(T_iv_strat3!BK6,1),"; ",ROUND(T_iv_strat3!BL6,1),"]")))</f>
        <v>[100; 100]</v>
      </c>
    </row>
    <row r="18" spans="1:55" s="2" customFormat="1" x14ac:dyDescent="0.2">
      <c r="A18" s="5" t="s">
        <v>47</v>
      </c>
      <c r="B18" s="4">
        <f>ROUND(T_iv_strat1!B7,1)</f>
        <v>0</v>
      </c>
      <c r="C18" s="4">
        <f>ROUND(T_iv_strat1!F7,1)</f>
        <v>0</v>
      </c>
      <c r="D18" s="4">
        <f>ROUND(T_iv_strat1!J7,1)</f>
        <v>44.5</v>
      </c>
      <c r="E18" s="4">
        <f>ROUND(T_iv_strat1!N7,1)</f>
        <v>0</v>
      </c>
      <c r="F18" s="4">
        <f>ROUND(T_iv_strat1!R7,1)</f>
        <v>8.6999999999999993</v>
      </c>
      <c r="G18" s="4">
        <f>ROUND(T_iv_strat1!V7,1)</f>
        <v>10.7</v>
      </c>
      <c r="H18" s="4">
        <f>ROUND(T_iv_strat1!Z7,1)</f>
        <v>9</v>
      </c>
      <c r="I18" s="4">
        <f>ROUND(T_iv_strat1!AD7,1)</f>
        <v>0</v>
      </c>
      <c r="J18" s="65">
        <f>ROUND(T_iv_strat1!AH7,1)</f>
        <v>0</v>
      </c>
      <c r="K18" s="4">
        <f>ROUND(T_iv_strat1!AL7,1)</f>
        <v>5</v>
      </c>
      <c r="L18" s="4">
        <f>ROUND(T_iv_strat1!AP7,1)</f>
        <v>53.8</v>
      </c>
      <c r="M18" s="4">
        <f>ROUND(T_iv_strat1!AT7,1)</f>
        <v>0</v>
      </c>
      <c r="N18" s="4">
        <f>ROUND(T_iv_strat1!AX7,1)</f>
        <v>10.3</v>
      </c>
      <c r="O18" s="4">
        <f>ROUND(T_iv_strat1!BB7,1)</f>
        <v>0</v>
      </c>
      <c r="P18" s="4">
        <f>ROUND(T_iv_strat1!BF7,1)</f>
        <v>12.5</v>
      </c>
      <c r="Q18" s="4">
        <f>ROUND(T_iv_strat1!BJ7,1)</f>
        <v>60.2</v>
      </c>
      <c r="T18" s="5" t="s">
        <v>47</v>
      </c>
      <c r="U18" s="4">
        <f>ROUND(T_iv_strat2!B7,1)</f>
        <v>0</v>
      </c>
      <c r="V18" s="4">
        <f>ROUND(T_iv_strat2!F7,1)</f>
        <v>0</v>
      </c>
      <c r="W18" s="4">
        <f>ROUND(T_iv_strat2!J7,1)</f>
        <v>77.099999999999994</v>
      </c>
      <c r="X18" s="4">
        <f>ROUND(T_iv_strat2!N7,1)</f>
        <v>0</v>
      </c>
      <c r="Y18" s="4">
        <f>ROUND(T_iv_strat2!R7,1)</f>
        <v>1.2</v>
      </c>
      <c r="Z18" s="4">
        <f>ROUND(T_iv_strat2!V7,1)</f>
        <v>2.6</v>
      </c>
      <c r="AA18" s="4">
        <f>ROUND(T_iv_strat2!Z7,1)</f>
        <v>3.9</v>
      </c>
      <c r="AB18" s="4">
        <f>ROUND(T_iv_strat2!AD7,1)</f>
        <v>0</v>
      </c>
      <c r="AC18" s="65">
        <f>ROUND(T_iv_strat2!AH7,1)</f>
        <v>14.7</v>
      </c>
      <c r="AD18" s="4">
        <f>ROUND(T_iv_strat2!AL7,1)</f>
        <v>13.6</v>
      </c>
      <c r="AE18" s="4">
        <f>ROUND(T_iv_strat2!AP7,1)</f>
        <v>45.3</v>
      </c>
      <c r="AF18" s="4">
        <f>ROUND(T_iv_strat2!AT7,1)</f>
        <v>0</v>
      </c>
      <c r="AG18" s="4">
        <f>ROUND(T_iv_strat2!AX7,1)</f>
        <v>6.7</v>
      </c>
      <c r="AH18" s="4">
        <f>ROUND(T_iv_strat2!BB7,1)</f>
        <v>4.3</v>
      </c>
      <c r="AI18" s="4">
        <f>ROUND(T_iv_strat2!BF7,1)</f>
        <v>10.3</v>
      </c>
      <c r="AJ18" s="4">
        <f>ROUND(T_iv_strat2!BJ7,1)</f>
        <v>8.9</v>
      </c>
      <c r="AM18" s="5" t="s">
        <v>47</v>
      </c>
      <c r="AN18" s="4">
        <f>ROUND(T_iv_strat3!B7,1)</f>
        <v>0</v>
      </c>
      <c r="AO18" s="4">
        <f>ROUND(T_iv_strat3!F7,1)</f>
        <v>1.2</v>
      </c>
      <c r="AP18" s="4">
        <f>ROUND(T_iv_strat3!J7,1)</f>
        <v>32.9</v>
      </c>
      <c r="AQ18" s="4">
        <f>ROUND(T_iv_strat3!N7,1)</f>
        <v>0</v>
      </c>
      <c r="AR18" s="4">
        <f>ROUND(T_iv_strat3!R7,1)</f>
        <v>9.4</v>
      </c>
      <c r="AS18" s="4">
        <f>ROUND(T_iv_strat3!V7,1)</f>
        <v>0</v>
      </c>
      <c r="AT18" s="4">
        <f>ROUND(T_iv_strat3!Z7,1)</f>
        <v>14</v>
      </c>
      <c r="AU18" s="4">
        <f>ROUND(T_iv_strat3!AD7,1)</f>
        <v>0</v>
      </c>
      <c r="AV18" s="65">
        <f>ROUND(T_iv_strat3!AH7,1)</f>
        <v>71.400000000000006</v>
      </c>
      <c r="AW18" s="4">
        <f>ROUND(T_iv_strat3!AL7,1)</f>
        <v>13.6</v>
      </c>
      <c r="AX18" s="4">
        <f>ROUND(T_iv_strat3!AP7,1)</f>
        <v>51.9</v>
      </c>
      <c r="AY18" s="4">
        <f>ROUND(T_iv_strat3!AT7,1)</f>
        <v>0</v>
      </c>
      <c r="AZ18" s="4">
        <f>ROUND(T_iv_strat3!AX7,1)</f>
        <v>7.7</v>
      </c>
      <c r="BA18" s="4">
        <f>ROUND(T_iv_strat3!BB7,1)</f>
        <v>0.9</v>
      </c>
      <c r="BB18" s="4">
        <f>ROUND(T_iv_strat3!BF7,1)</f>
        <v>22.3</v>
      </c>
      <c r="BC18" s="4">
        <f>ROUND(T_iv_strat3!BJ7,1)</f>
        <v>0</v>
      </c>
    </row>
    <row r="19" spans="1:55" s="17" customFormat="1" ht="8.25" x14ac:dyDescent="0.15">
      <c r="B19" s="18" t="str">
        <f>IF(T_iv_strat1!C7=".","-",(CONCATENATE("[",ROUND(T_iv_strat1!C7,1),"; ",ROUND(T_iv_strat1!D7,1),"]")))</f>
        <v>-</v>
      </c>
      <c r="C19" s="18" t="str">
        <f>IF(T_iv_strat1!G7=".","-",(CONCATENATE("[",ROUND(T_iv_strat1!G7,1),"; ",ROUND(T_iv_strat1!H7,1),"]")))</f>
        <v>-</v>
      </c>
      <c r="D19" s="18" t="str">
        <f>IF(T_iv_strat1!K7=".","-",(CONCATENATE("[",ROUND(T_iv_strat1!K7,1),"; ",ROUND(T_iv_strat1!L7,1),"]")))</f>
        <v>[12; 82.5]</v>
      </c>
      <c r="E19" s="18" t="str">
        <f>IF(T_iv_strat1!O7=".","-",(CONCATENATE("[",ROUND(T_iv_strat1!O7,1),"; ",ROUND(T_iv_strat1!P7,1),"]")))</f>
        <v>-</v>
      </c>
      <c r="F19" s="18" t="str">
        <f>IF(T_iv_strat1!S7=".","-",(CONCATENATE("[",ROUND(T_iv_strat1!S7,1),"; ",ROUND(T_iv_strat1!T7,1),"]")))</f>
        <v>[5.8; 12.8]</v>
      </c>
      <c r="G19" s="18" t="str">
        <f>IF(T_iv_strat1!W7=".","-",(CONCATENATE("[",ROUND(T_iv_strat1!W7,1),"; ",ROUND(T_iv_strat1!X7,1),"]")))</f>
        <v>[1.6; 46.8]</v>
      </c>
      <c r="H19" s="18" t="str">
        <f>IF(T_iv_strat1!AA7=".","-",(CONCATENATE("[",ROUND(T_iv_strat1!AA7,1),"; ",ROUND(T_iv_strat1!AB7,1),"]")))</f>
        <v>[6; 13.2]</v>
      </c>
      <c r="I19" s="18" t="str">
        <f>IF(T_iv_strat1!AE7=".","-",(CONCATENATE("[",ROUND(T_iv_strat1!AE7,1),"; ",ROUND(T_iv_strat1!AF7,1),"]")))</f>
        <v>-</v>
      </c>
      <c r="J19" s="114" t="str">
        <f>IF(T_iv_strat1!AI7=".","-",(CONCATENATE("[",ROUND(T_iv_strat1!AI7,1),"; ",ROUND(T_iv_strat1!AJ7,1),"]")))</f>
        <v>-</v>
      </c>
      <c r="K19" s="18" t="str">
        <f>IF(T_iv_strat1!AM7=".","-",(CONCATENATE("[",ROUND(T_iv_strat1!AM7,1),"; ",ROUND(T_iv_strat1!AN7,1),"]")))</f>
        <v>[0.9; 23.9]</v>
      </c>
      <c r="L19" s="18" t="str">
        <f>IF(T_iv_strat1!AQ7=".","-",(CONCATENATE("[",ROUND(T_iv_strat1!AQ7,1),"; ",ROUND(T_iv_strat1!AR7,1),"]")))</f>
        <v>[45.3; 62.1]</v>
      </c>
      <c r="M19" s="18" t="str">
        <f>IF(T_iv_strat1!AU7=".","-",(CONCATENATE("[",ROUND(T_iv_strat1!AU7,1),"; ",ROUND(T_iv_strat1!AV7,1),"]")))</f>
        <v>-</v>
      </c>
      <c r="N19" s="18" t="str">
        <f>IF(T_iv_strat1!AY7=".","-",(CONCATENATE("[",ROUND(T_iv_strat1!AY7,1),"; ",ROUND(T_iv_strat1!AZ7,1),"]")))</f>
        <v>[6; 17.1]</v>
      </c>
      <c r="O19" s="18" t="str">
        <f>IF(T_iv_strat1!BC7=".","-",(CONCATENATE("[",ROUND(T_iv_strat1!BC7,1),"; ",ROUND(T_iv_strat1!BD7,1),"]")))</f>
        <v>-</v>
      </c>
      <c r="P19" s="18" t="str">
        <f>IF(T_iv_strat1!BG7=".","-",(CONCATENATE("[",ROUND(T_iv_strat1!BG7,1),"; ",ROUND(T_iv_strat1!BH7,1),"]")))</f>
        <v>[7.1; 21.1]</v>
      </c>
      <c r="Q19" s="18" t="str">
        <f>IF(T_iv_strat1!BK7=".","-",(CONCATENATE("[",ROUND(T_iv_strat1!BK7,1),"; ",ROUND(T_iv_strat1!BL7,1),"]")))</f>
        <v>[10; 95.4]</v>
      </c>
      <c r="U19" s="18" t="str">
        <f>IF(T_iv_strat2!C7=".","-",(CONCATENATE("[",ROUND(T_iv_strat2!C7,1),"; ",ROUND(T_iv_strat2!D7,1),"]")))</f>
        <v>-</v>
      </c>
      <c r="V19" s="18" t="str">
        <f>IF(T_iv_strat2!G7=".","-",(CONCATENATE("[",ROUND(T_iv_strat2!G7,1),"; ",ROUND(T_iv_strat2!H7,1),"]")))</f>
        <v>-</v>
      </c>
      <c r="W19" s="18" t="str">
        <f>IF(T_iv_strat2!K7=".","-",(CONCATENATE("[",ROUND(T_iv_strat2!K7,1),"; ",ROUND(T_iv_strat2!L7,1),"]")))</f>
        <v>[34.9; 95.5]</v>
      </c>
      <c r="X19" s="18" t="str">
        <f>IF(T_iv_strat2!O7=".","-",(CONCATENATE("[",ROUND(T_iv_strat2!O7,1),"; ",ROUND(T_iv_strat2!P7,1),"]")))</f>
        <v>-</v>
      </c>
      <c r="Y19" s="18" t="str">
        <f>IF(T_iv_strat2!S7=".","-",(CONCATENATE("[",ROUND(T_iv_strat2!S7,1),"; ",ROUND(T_iv_strat2!T7,1),"]")))</f>
        <v>[0.4; 3.7]</v>
      </c>
      <c r="Z19" s="18" t="str">
        <f>IF(T_iv_strat2!W7=".","-",(CONCATENATE("[",ROUND(T_iv_strat2!W7,1),"; ",ROUND(T_iv_strat2!X7,1),"]")))</f>
        <v>[0.4; 16.5]</v>
      </c>
      <c r="AA19" s="18" t="str">
        <f>IF(T_iv_strat2!AA7=".","-",(CONCATENATE("[",ROUND(T_iv_strat2!AA7,1),"; ",ROUND(T_iv_strat2!AB7,1),"]")))</f>
        <v>[1.7; 8.7]</v>
      </c>
      <c r="AB19" s="18" t="str">
        <f>IF(T_iv_strat2!AE7=".","-",(CONCATENATE("[",ROUND(T_iv_strat2!AE7,1),"; ",ROUND(T_iv_strat2!AF7,1),"]")))</f>
        <v>-</v>
      </c>
      <c r="AC19" s="114" t="str">
        <f>IF(T_iv_strat2!AI7=".","-",(CONCATENATE("[",ROUND(T_iv_strat2!AI7,1),"; ",ROUND(T_iv_strat2!AJ7,1),"]")))</f>
        <v>[2.2; 57.5]</v>
      </c>
      <c r="AD19" s="18" t="str">
        <f>IF(T_iv_strat2!AM7=".","-",(CONCATENATE("[",ROUND(T_iv_strat2!AM7,1),"; ",ROUND(T_iv_strat2!AN7,1),"]")))</f>
        <v>[7.7; 22.9]</v>
      </c>
      <c r="AE19" s="18" t="str">
        <f>IF(T_iv_strat2!AQ7=".","-",(CONCATENATE("[",ROUND(T_iv_strat2!AQ7,1),"; ",ROUND(T_iv_strat2!AR7,1),"]")))</f>
        <v>[37.5; 53.3]</v>
      </c>
      <c r="AF19" s="18" t="str">
        <f>IF(T_iv_strat2!AU7=".","-",(CONCATENATE("[",ROUND(T_iv_strat2!AU7,1),"; ",ROUND(T_iv_strat2!AV7,1),"]")))</f>
        <v>-</v>
      </c>
      <c r="AG19" s="18" t="str">
        <f>IF(T_iv_strat2!AY7=".","-",(CONCATENATE("[",ROUND(T_iv_strat2!AY7,1),"; ",ROUND(T_iv_strat2!AZ7,1),"]")))</f>
        <v>[4.6; 9.7]</v>
      </c>
      <c r="AH19" s="18" t="str">
        <f>IF(T_iv_strat2!BC7=".","-",(CONCATENATE("[",ROUND(T_iv_strat2!BC7,1),"; ",ROUND(T_iv_strat2!BD7,1),"]")))</f>
        <v>[0.8; 19.4]</v>
      </c>
      <c r="AI19" s="18" t="str">
        <f>IF(T_iv_strat2!BG7=".","-",(CONCATENATE("[",ROUND(T_iv_strat2!BG7,1),"; ",ROUND(T_iv_strat2!BH7,1),"]")))</f>
        <v>[7.3; 14.4]</v>
      </c>
      <c r="AJ19" s="18" t="str">
        <f>IF(T_iv_strat2!BK7=".","-",(CONCATENATE("[",ROUND(T_iv_strat2!BK7,1),"; ",ROUND(T_iv_strat2!BL7,1),"]")))</f>
        <v>[1.2; 44.1]</v>
      </c>
      <c r="AN19" s="18" t="str">
        <f>IF(T_iv_strat3!C7=".","-",(CONCATENATE("[",ROUND(T_iv_strat3!C7,1),"; ",ROUND(T_iv_strat3!D7,1),"]")))</f>
        <v>-</v>
      </c>
      <c r="AO19" s="18" t="str">
        <f>IF(T_iv_strat3!G7=".","-",(CONCATENATE("[",ROUND(T_iv_strat3!G7,1),"; ",ROUND(T_iv_strat3!H7,1),"]")))</f>
        <v>[0.1; 12.2]</v>
      </c>
      <c r="AP19" s="18" t="str">
        <f>IF(T_iv_strat3!K7=".","-",(CONCATENATE("[",ROUND(T_iv_strat3!K7,1),"; ",ROUND(T_iv_strat3!L7,1),"]")))</f>
        <v>[18.8; 51]</v>
      </c>
      <c r="AQ19" s="18" t="str">
        <f>IF(T_iv_strat3!O7=".","-",(CONCATENATE("[",ROUND(T_iv_strat3!O7,1),"; ",ROUND(T_iv_strat3!P7,1),"]")))</f>
        <v>-</v>
      </c>
      <c r="AR19" s="18" t="str">
        <f>IF(T_iv_strat3!S7=".","-",(CONCATENATE("[",ROUND(T_iv_strat3!S7,1),"; ",ROUND(T_iv_strat3!T7,1),"]")))</f>
        <v>[4; 20.5]</v>
      </c>
      <c r="AS19" s="18" t="str">
        <f>IF(T_iv_strat3!W7=".","-",(CONCATENATE("[",ROUND(T_iv_strat3!W7,1),"; ",ROUND(T_iv_strat3!X7,1),"]")))</f>
        <v>-</v>
      </c>
      <c r="AT19" s="18" t="str">
        <f>IF(T_iv_strat3!AA7=".","-",(CONCATENATE("[",ROUND(T_iv_strat3!AA7,1),"; ",ROUND(T_iv_strat3!AB7,1),"]")))</f>
        <v>[8.7; 21.8]</v>
      </c>
      <c r="AU19" s="18" t="str">
        <f>IF(T_iv_strat3!AE7=".","-",(CONCATENATE("[",ROUND(T_iv_strat3!AE7,1),"; ",ROUND(T_iv_strat3!AF7,1),"]")))</f>
        <v>-</v>
      </c>
      <c r="AV19" s="114" t="str">
        <f>IF(T_iv_strat3!AI7=".","-",(CONCATENATE("[",ROUND(T_iv_strat3!AI7,1),"; ",ROUND(T_iv_strat3!AJ7,1),"]")))</f>
        <v>[13.2; 97.6]</v>
      </c>
      <c r="AW19" s="18" t="str">
        <f>IF(T_iv_strat3!AM7=".","-",(CONCATENATE("[",ROUND(T_iv_strat3!AM7,1),"; ",ROUND(T_iv_strat3!AN7,1),"]")))</f>
        <v>[6.2; 27.3]</v>
      </c>
      <c r="AX19" s="18" t="str">
        <f>IF(T_iv_strat3!AQ7=".","-",(CONCATENATE("[",ROUND(T_iv_strat3!AQ7,1),"; ",ROUND(T_iv_strat3!AR7,1),"]")))</f>
        <v>[44.2; 59.4]</v>
      </c>
      <c r="AY19" s="18" t="str">
        <f>IF(T_iv_strat3!AU7=".","-",(CONCATENATE("[",ROUND(T_iv_strat3!AU7,1),"; ",ROUND(T_iv_strat3!AV7,1),"]")))</f>
        <v>-</v>
      </c>
      <c r="AZ19" s="18" t="str">
        <f>IF(T_iv_strat3!AY7=".","-",(CONCATENATE("[",ROUND(T_iv_strat3!AY7,1),"; ",ROUND(T_iv_strat3!AZ7,1),"]")))</f>
        <v>[4.5; 12.7]</v>
      </c>
      <c r="BA19" s="18" t="str">
        <f>IF(T_iv_strat3!BC7=".","-",(CONCATENATE("[",ROUND(T_iv_strat3!BC7,1),"; ",ROUND(T_iv_strat3!BD7,1),"]")))</f>
        <v>[0.1; 6.2]</v>
      </c>
      <c r="BB19" s="18" t="str">
        <f>IF(T_iv_strat3!BG7=".","-",(CONCATENATE("[",ROUND(T_iv_strat3!BG7,1),"; ",ROUND(T_iv_strat3!BH7,1),"]")))</f>
        <v>[14.9; 32]</v>
      </c>
      <c r="BC19" s="18" t="str">
        <f>IF(T_iv_strat3!BK7=".","-",(CONCATENATE("[",ROUND(T_iv_strat3!BK7,1),"; ",ROUND(T_iv_strat3!BL7,1),"]")))</f>
        <v>-</v>
      </c>
    </row>
    <row r="20" spans="1:55" s="2" customFormat="1" x14ac:dyDescent="0.2">
      <c r="A20" s="5" t="s">
        <v>48</v>
      </c>
      <c r="B20" s="4">
        <f>ROUND(T_iv_strat1!B8,1)</f>
        <v>0</v>
      </c>
      <c r="C20" s="4">
        <f>ROUND(T_iv_strat1!F8,1)</f>
        <v>0</v>
      </c>
      <c r="D20" s="4">
        <f>ROUND(T_iv_strat1!J8,1)</f>
        <v>0</v>
      </c>
      <c r="E20" s="4">
        <f>ROUND(T_iv_strat1!N8,1)</f>
        <v>0</v>
      </c>
      <c r="F20" s="4">
        <f>ROUND(T_iv_strat1!R8,1)</f>
        <v>1</v>
      </c>
      <c r="G20" s="4">
        <f>ROUND(T_iv_strat1!V8,1)</f>
        <v>10.7</v>
      </c>
      <c r="H20" s="4">
        <f>ROUND(T_iv_strat1!Z8,1)</f>
        <v>1</v>
      </c>
      <c r="I20" s="4">
        <f>ROUND(T_iv_strat1!AD8,1)</f>
        <v>0</v>
      </c>
      <c r="J20" s="65">
        <f>ROUND(T_iv_strat1!AH8,1)</f>
        <v>0</v>
      </c>
      <c r="K20" s="4">
        <f>ROUND(T_iv_strat1!AL8,1)</f>
        <v>0</v>
      </c>
      <c r="L20" s="4">
        <f>ROUND(T_iv_strat1!AP8,1)</f>
        <v>32.299999999999997</v>
      </c>
      <c r="M20" s="4">
        <f>ROUND(T_iv_strat1!AT8,1)</f>
        <v>0</v>
      </c>
      <c r="N20" s="4">
        <f>ROUND(T_iv_strat1!AX8,1)</f>
        <v>0.8</v>
      </c>
      <c r="O20" s="4">
        <f>ROUND(T_iv_strat1!BB8,1)</f>
        <v>0</v>
      </c>
      <c r="P20" s="4">
        <f>ROUND(T_iv_strat1!BF8,1)</f>
        <v>2.4</v>
      </c>
      <c r="Q20" s="4">
        <f>ROUND(T_iv_strat1!BJ8,1)</f>
        <v>0</v>
      </c>
      <c r="T20" s="5" t="s">
        <v>48</v>
      </c>
      <c r="U20" s="4">
        <f>ROUND(T_iv_strat2!B8,1)</f>
        <v>0</v>
      </c>
      <c r="V20" s="4">
        <f>ROUND(T_iv_strat2!F8,1)</f>
        <v>0</v>
      </c>
      <c r="W20" s="4">
        <f>ROUND(T_iv_strat2!J8,1)</f>
        <v>24.6</v>
      </c>
      <c r="X20" s="4">
        <f>ROUND(T_iv_strat2!N8,1)</f>
        <v>0</v>
      </c>
      <c r="Y20" s="4">
        <f>ROUND(T_iv_strat2!R8,1)</f>
        <v>3.1</v>
      </c>
      <c r="Z20" s="4">
        <f>ROUND(T_iv_strat2!V8,1)</f>
        <v>2.6</v>
      </c>
      <c r="AA20" s="4">
        <f>ROUND(T_iv_strat2!Z8,1)</f>
        <v>3.6</v>
      </c>
      <c r="AB20" s="4">
        <f>ROUND(T_iv_strat2!AD8,1)</f>
        <v>0</v>
      </c>
      <c r="AC20" s="65">
        <f>ROUND(T_iv_strat2!AH8,1)</f>
        <v>12.3</v>
      </c>
      <c r="AD20" s="4">
        <f>ROUND(T_iv_strat2!AL8,1)</f>
        <v>0.5</v>
      </c>
      <c r="AE20" s="4">
        <f>ROUND(T_iv_strat2!AP8,1)</f>
        <v>15.2</v>
      </c>
      <c r="AF20" s="4">
        <f>ROUND(T_iv_strat2!AT8,1)</f>
        <v>0</v>
      </c>
      <c r="AG20" s="4">
        <f>ROUND(T_iv_strat2!AX8,1)</f>
        <v>2.1</v>
      </c>
      <c r="AH20" s="4">
        <f>ROUND(T_iv_strat2!BB8,1)</f>
        <v>0</v>
      </c>
      <c r="AI20" s="4">
        <f>ROUND(T_iv_strat2!BF8,1)</f>
        <v>3.1</v>
      </c>
      <c r="AJ20" s="4">
        <f>ROUND(T_iv_strat2!BJ8,1)</f>
        <v>0</v>
      </c>
      <c r="AM20" s="5" t="s">
        <v>48</v>
      </c>
      <c r="AN20" s="4">
        <f>ROUND(T_iv_strat3!B8,1)</f>
        <v>0</v>
      </c>
      <c r="AO20" s="4">
        <f>ROUND(T_iv_strat3!F8,1)</f>
        <v>0</v>
      </c>
      <c r="AP20" s="4">
        <f>ROUND(T_iv_strat3!J8,1)</f>
        <v>15.5</v>
      </c>
      <c r="AQ20" s="4">
        <f>ROUND(T_iv_strat3!N8,1)</f>
        <v>0</v>
      </c>
      <c r="AR20" s="4">
        <f>ROUND(T_iv_strat3!R8,1)</f>
        <v>0</v>
      </c>
      <c r="AS20" s="4">
        <f>ROUND(T_iv_strat3!V8,1)</f>
        <v>0</v>
      </c>
      <c r="AT20" s="4">
        <f>ROUND(T_iv_strat3!Z8,1)</f>
        <v>3.8</v>
      </c>
      <c r="AU20" s="4">
        <f>ROUND(T_iv_strat3!AD8,1)</f>
        <v>0</v>
      </c>
      <c r="AV20" s="65">
        <f>ROUND(T_iv_strat3!AH8,1)</f>
        <v>0</v>
      </c>
      <c r="AW20" s="4">
        <f>ROUND(T_iv_strat3!AL8,1)</f>
        <v>2.2999999999999998</v>
      </c>
      <c r="AX20" s="4">
        <f>ROUND(T_iv_strat3!AP8,1)</f>
        <v>22.9</v>
      </c>
      <c r="AY20" s="4">
        <f>ROUND(T_iv_strat3!AT8,1)</f>
        <v>0</v>
      </c>
      <c r="AZ20" s="4">
        <f>ROUND(T_iv_strat3!AX8,1)</f>
        <v>1.6</v>
      </c>
      <c r="BA20" s="4">
        <f>ROUND(T_iv_strat3!BB8,1)</f>
        <v>0</v>
      </c>
      <c r="BB20" s="4">
        <f>ROUND(T_iv_strat3!BF8,1)</f>
        <v>8.6999999999999993</v>
      </c>
      <c r="BC20" s="4">
        <f>ROUND(T_iv_strat3!BJ8,1)</f>
        <v>0</v>
      </c>
    </row>
    <row r="21" spans="1:55" s="17" customFormat="1" ht="8.25" x14ac:dyDescent="0.15">
      <c r="B21" s="18" t="str">
        <f>IF(T_iv_strat1!C8=".","-",(CONCATENATE("[",ROUND(T_iv_strat1!C8,1),"; ",ROUND(T_iv_strat1!D8,1),"]")))</f>
        <v>-</v>
      </c>
      <c r="C21" s="18" t="str">
        <f>IF(T_iv_strat1!G8=".","-",(CONCATENATE("[",ROUND(T_iv_strat1!G8,1),"; ",ROUND(T_iv_strat1!H8,1),"]")))</f>
        <v>-</v>
      </c>
      <c r="D21" s="18" t="str">
        <f>IF(T_iv_strat1!K8=".","-",(CONCATENATE("[",ROUND(T_iv_strat1!K8,1),"; ",ROUND(T_iv_strat1!L8,1),"]")))</f>
        <v>-</v>
      </c>
      <c r="E21" s="18" t="str">
        <f>IF(T_iv_strat1!O8=".","-",(CONCATENATE("[",ROUND(T_iv_strat1!O8,1),"; ",ROUND(T_iv_strat1!P8,1),"]")))</f>
        <v>-</v>
      </c>
      <c r="F21" s="18" t="str">
        <f>IF(T_iv_strat1!S8=".","-",(CONCATENATE("[",ROUND(T_iv_strat1!S8,1),"; ",ROUND(T_iv_strat1!T8,1),"]")))</f>
        <v>[0.3; 2.7]</v>
      </c>
      <c r="G21" s="18" t="str">
        <f>IF(T_iv_strat1!W8=".","-",(CONCATENATE("[",ROUND(T_iv_strat1!W8,1),"; ",ROUND(T_iv_strat1!X8,1),"]")))</f>
        <v>[1.6; 46.8]</v>
      </c>
      <c r="H21" s="18" t="str">
        <f>IF(T_iv_strat1!AA8=".","-",(CONCATENATE("[",ROUND(T_iv_strat1!AA8,1),"; ",ROUND(T_iv_strat1!AB8,1),"]")))</f>
        <v>[0.4; 2.6]</v>
      </c>
      <c r="I21" s="18" t="str">
        <f>IF(T_iv_strat1!AE8=".","-",(CONCATENATE("[",ROUND(T_iv_strat1!AE8,1),"; ",ROUND(T_iv_strat1!AF8,1),"]")))</f>
        <v>-</v>
      </c>
      <c r="J21" s="114" t="str">
        <f>IF(T_iv_strat1!AI8=".","-",(CONCATENATE("[",ROUND(T_iv_strat1!AI8,1),"; ",ROUND(T_iv_strat1!AJ8,1),"]")))</f>
        <v>-</v>
      </c>
      <c r="K21" s="18" t="str">
        <f>IF(T_iv_strat1!AM8=".","-",(CONCATENATE("[",ROUND(T_iv_strat1!AM8,1),"; ",ROUND(T_iv_strat1!AN8,1),"]")))</f>
        <v>-</v>
      </c>
      <c r="L21" s="18" t="str">
        <f>IF(T_iv_strat1!AQ8=".","-",(CONCATENATE("[",ROUND(T_iv_strat1!AQ8,1),"; ",ROUND(T_iv_strat1!AR8,1),"]")))</f>
        <v>[24.4; 41.4]</v>
      </c>
      <c r="M21" s="18" t="str">
        <f>IF(T_iv_strat1!AU8=".","-",(CONCATENATE("[",ROUND(T_iv_strat1!AU8,1),"; ",ROUND(T_iv_strat1!AV8,1),"]")))</f>
        <v>-</v>
      </c>
      <c r="N21" s="18" t="str">
        <f>IF(T_iv_strat1!AY8=".","-",(CONCATENATE("[",ROUND(T_iv_strat1!AY8,1),"; ",ROUND(T_iv_strat1!AZ8,1),"]")))</f>
        <v>[0.2; 3.8]</v>
      </c>
      <c r="O21" s="18" t="str">
        <f>IF(T_iv_strat1!BC8=".","-",(CONCATENATE("[",ROUND(T_iv_strat1!BC8,1),"; ",ROUND(T_iv_strat1!BD8,1),"]")))</f>
        <v>-</v>
      </c>
      <c r="P21" s="18" t="str">
        <f>IF(T_iv_strat1!BG8=".","-",(CONCATENATE("[",ROUND(T_iv_strat1!BG8,1),"; ",ROUND(T_iv_strat1!BH8,1),"]")))</f>
        <v>[0.6; 10]</v>
      </c>
      <c r="Q21" s="18" t="str">
        <f>IF(T_iv_strat1!BK8=".","-",(CONCATENATE("[",ROUND(T_iv_strat1!BK8,1),"; ",ROUND(T_iv_strat1!BL8,1),"]")))</f>
        <v>-</v>
      </c>
      <c r="U21" s="18" t="str">
        <f>IF(T_iv_strat2!C8=".","-",(CONCATENATE("[",ROUND(T_iv_strat2!C8,1),"; ",ROUND(T_iv_strat2!D8,1),"]")))</f>
        <v>-</v>
      </c>
      <c r="V21" s="18" t="str">
        <f>IF(T_iv_strat2!G8=".","-",(CONCATENATE("[",ROUND(T_iv_strat2!G8,1),"; ",ROUND(T_iv_strat2!H8,1),"]")))</f>
        <v>-</v>
      </c>
      <c r="W21" s="18" t="str">
        <f>IF(T_iv_strat2!K8=".","-",(CONCATENATE("[",ROUND(T_iv_strat2!K8,1),"; ",ROUND(T_iv_strat2!L8,1),"]")))</f>
        <v>[14.6; 38.5]</v>
      </c>
      <c r="X21" s="18" t="str">
        <f>IF(T_iv_strat2!O8=".","-",(CONCATENATE("[",ROUND(T_iv_strat2!O8,1),"; ",ROUND(T_iv_strat2!P8,1),"]")))</f>
        <v>-</v>
      </c>
      <c r="Y21" s="18" t="str">
        <f>IF(T_iv_strat2!S8=".","-",(CONCATENATE("[",ROUND(T_iv_strat2!S8,1),"; ",ROUND(T_iv_strat2!T8,1),"]")))</f>
        <v>[0.7; 12.3]</v>
      </c>
      <c r="Z21" s="18" t="str">
        <f>IF(T_iv_strat2!W8=".","-",(CONCATENATE("[",ROUND(T_iv_strat2!W8,1),"; ",ROUND(T_iv_strat2!X8,1),"]")))</f>
        <v>[0.4; 16.5]</v>
      </c>
      <c r="AA21" s="18" t="str">
        <f>IF(T_iv_strat2!AA8=".","-",(CONCATENATE("[",ROUND(T_iv_strat2!AA8,1),"; ",ROUND(T_iv_strat2!AB8,1),"]")))</f>
        <v>[1; 12.1]</v>
      </c>
      <c r="AB21" s="18" t="str">
        <f>IF(T_iv_strat2!AE8=".","-",(CONCATENATE("[",ROUND(T_iv_strat2!AE8,1),"; ",ROUND(T_iv_strat2!AF8,1),"]")))</f>
        <v>-</v>
      </c>
      <c r="AC21" s="114" t="str">
        <f>IF(T_iv_strat2!AI8=".","-",(CONCATENATE("[",ROUND(T_iv_strat2!AI8,1),"; ",ROUND(T_iv_strat2!AJ8,1),"]")))</f>
        <v>[1.4; 57.7]</v>
      </c>
      <c r="AD21" s="18" t="str">
        <f>IF(T_iv_strat2!AM8=".","-",(CONCATENATE("[",ROUND(T_iv_strat2!AM8,1),"; ",ROUND(T_iv_strat2!AN8,1),"]")))</f>
        <v>[0.1; 3.3]</v>
      </c>
      <c r="AE21" s="18" t="str">
        <f>IF(T_iv_strat2!AQ8=".","-",(CONCATENATE("[",ROUND(T_iv_strat2!AQ8,1),"; ",ROUND(T_iv_strat2!AR8,1),"]")))</f>
        <v>[10.2; 22]</v>
      </c>
      <c r="AF21" s="18" t="str">
        <f>IF(T_iv_strat2!AU8=".","-",(CONCATENATE("[",ROUND(T_iv_strat2!AU8,1),"; ",ROUND(T_iv_strat2!AV8,1),"]")))</f>
        <v>-</v>
      </c>
      <c r="AG21" s="18" t="str">
        <f>IF(T_iv_strat2!AY8=".","-",(CONCATENATE("[",ROUND(T_iv_strat2!AY8,1),"; ",ROUND(T_iv_strat2!AZ8,1),"]")))</f>
        <v>[1.3; 3.5]</v>
      </c>
      <c r="AH21" s="18" t="str">
        <f>IF(T_iv_strat2!BC8=".","-",(CONCATENATE("[",ROUND(T_iv_strat2!BC8,1),"; ",ROUND(T_iv_strat2!BD8,1),"]")))</f>
        <v>-</v>
      </c>
      <c r="AI21" s="18" t="str">
        <f>IF(T_iv_strat2!BG8=".","-",(CONCATENATE("[",ROUND(T_iv_strat2!BG8,1),"; ",ROUND(T_iv_strat2!BH8,1),"]")))</f>
        <v>[2.2; 4.4]</v>
      </c>
      <c r="AJ21" s="18" t="str">
        <f>IF(T_iv_strat2!BK8=".","-",(CONCATENATE("[",ROUND(T_iv_strat2!BK8,1),"; ",ROUND(T_iv_strat2!BL8,1),"]")))</f>
        <v>-</v>
      </c>
      <c r="AN21" s="18" t="str">
        <f>IF(T_iv_strat3!C8=".","-",(CONCATENATE("[",ROUND(T_iv_strat3!C8,1),"; ",ROUND(T_iv_strat3!D8,1),"]")))</f>
        <v>-</v>
      </c>
      <c r="AO21" s="18" t="str">
        <f>IF(T_iv_strat3!G8=".","-",(CONCATENATE("[",ROUND(T_iv_strat3!G8,1),"; ",ROUND(T_iv_strat3!H8,1),"]")))</f>
        <v>-</v>
      </c>
      <c r="AP21" s="18" t="str">
        <f>IF(T_iv_strat3!K8=".","-",(CONCATENATE("[",ROUND(T_iv_strat3!K8,1),"; ",ROUND(T_iv_strat3!L8,1),"]")))</f>
        <v>[9.3; 24.6]</v>
      </c>
      <c r="AQ21" s="18" t="str">
        <f>IF(T_iv_strat3!O8=".","-",(CONCATENATE("[",ROUND(T_iv_strat3!O8,1),"; ",ROUND(T_iv_strat3!P8,1),"]")))</f>
        <v>-</v>
      </c>
      <c r="AR21" s="18" t="str">
        <f>IF(T_iv_strat3!S8=".","-",(CONCATENATE("[",ROUND(T_iv_strat3!S8,1),"; ",ROUND(T_iv_strat3!T8,1),"]")))</f>
        <v>-</v>
      </c>
      <c r="AS21" s="18" t="str">
        <f>IF(T_iv_strat3!W8=".","-",(CONCATENATE("[",ROUND(T_iv_strat3!W8,1),"; ",ROUND(T_iv_strat3!X8,1),"]")))</f>
        <v>-</v>
      </c>
      <c r="AT21" s="18" t="str">
        <f>IF(T_iv_strat3!AA8=".","-",(CONCATENATE("[",ROUND(T_iv_strat3!AA8,1),"; ",ROUND(T_iv_strat3!AB8,1),"]")))</f>
        <v>[1.6; 8.7]</v>
      </c>
      <c r="AU21" s="18" t="str">
        <f>IF(T_iv_strat3!AE8=".","-",(CONCATENATE("[",ROUND(T_iv_strat3!AE8,1),"; ",ROUND(T_iv_strat3!AF8,1),"]")))</f>
        <v>-</v>
      </c>
      <c r="AV21" s="114" t="str">
        <f>IF(T_iv_strat3!AI8=".","-",(CONCATENATE("[",ROUND(T_iv_strat3!AI8,1),"; ",ROUND(T_iv_strat3!AJ8,1),"]")))</f>
        <v>-</v>
      </c>
      <c r="AW21" s="18" t="str">
        <f>IF(T_iv_strat3!AM8=".","-",(CONCATENATE("[",ROUND(T_iv_strat3!AM8,1),"; ",ROUND(T_iv_strat3!AN8,1),"]")))</f>
        <v>[0.3; 14.8]</v>
      </c>
      <c r="AX21" s="18" t="str">
        <f>IF(T_iv_strat3!AQ8=".","-",(CONCATENATE("[",ROUND(T_iv_strat3!AQ8,1),"; ",ROUND(T_iv_strat3!AR8,1),"]")))</f>
        <v>[17.3; 29.6]</v>
      </c>
      <c r="AY21" s="18" t="str">
        <f>IF(T_iv_strat3!AU8=".","-",(CONCATENATE("[",ROUND(T_iv_strat3!AU8,1),"; ",ROUND(T_iv_strat3!AV8,1),"]")))</f>
        <v>-</v>
      </c>
      <c r="AZ21" s="18" t="str">
        <f>IF(T_iv_strat3!AY8=".","-",(CONCATENATE("[",ROUND(T_iv_strat3!AY8,1),"; ",ROUND(T_iv_strat3!AZ8,1),"]")))</f>
        <v>[0.6; 4]</v>
      </c>
      <c r="BA21" s="18" t="str">
        <f>IF(T_iv_strat3!BC8=".","-",(CONCATENATE("[",ROUND(T_iv_strat3!BC8,1),"; ",ROUND(T_iv_strat3!BD8,1),"]")))</f>
        <v>-</v>
      </c>
      <c r="BB21" s="18" t="str">
        <f>IF(T_iv_strat3!BG8=".","-",(CONCATENATE("[",ROUND(T_iv_strat3!BG8,1),"; ",ROUND(T_iv_strat3!BH8,1),"]")))</f>
        <v>[5.4; 13.6]</v>
      </c>
      <c r="BC21" s="18" t="str">
        <f>IF(T_iv_strat3!BK8=".","-",(CONCATENATE("[",ROUND(T_iv_strat3!BK8,1),"; ",ROUND(T_iv_strat3!BL8,1),"]")))</f>
        <v>-</v>
      </c>
    </row>
    <row r="22" spans="1:55" s="2" customFormat="1" x14ac:dyDescent="0.2">
      <c r="A22" s="5" t="s">
        <v>49</v>
      </c>
      <c r="B22" s="4">
        <f>ROUND(T_iv_strat1!B9,1)</f>
        <v>0</v>
      </c>
      <c r="C22" s="4">
        <f>ROUND(T_iv_strat1!F9,1)</f>
        <v>0</v>
      </c>
      <c r="D22" s="4">
        <f>ROUND(T_iv_strat1!J9,1)</f>
        <v>80.599999999999994</v>
      </c>
      <c r="E22" s="4">
        <f>ROUND(T_iv_strat1!N9,1)</f>
        <v>0</v>
      </c>
      <c r="F22" s="4">
        <f>ROUND(T_iv_strat1!R9,1)</f>
        <v>21.4</v>
      </c>
      <c r="G22" s="4">
        <f>ROUND(T_iv_strat1!V9,1)</f>
        <v>21.3</v>
      </c>
      <c r="H22" s="4">
        <f>ROUND(T_iv_strat1!Z9,1)</f>
        <v>21.7</v>
      </c>
      <c r="I22" s="4">
        <f>ROUND(T_iv_strat1!AD9,1)</f>
        <v>20</v>
      </c>
      <c r="J22" s="65">
        <f>ROUND(T_iv_strat1!AH9,1)</f>
        <v>0</v>
      </c>
      <c r="K22" s="4">
        <f>ROUND(T_iv_strat1!AL9,1)</f>
        <v>17.600000000000001</v>
      </c>
      <c r="L22" s="4">
        <f>ROUND(T_iv_strat1!AP9,1)</f>
        <v>78.400000000000006</v>
      </c>
      <c r="M22" s="4">
        <f>ROUND(T_iv_strat1!AT9,1)</f>
        <v>0</v>
      </c>
      <c r="N22" s="4">
        <f>ROUND(T_iv_strat1!AX9,1)</f>
        <v>22.9</v>
      </c>
      <c r="O22" s="4">
        <f>ROUND(T_iv_strat1!BB9,1)</f>
        <v>0</v>
      </c>
      <c r="P22" s="4">
        <f>ROUND(T_iv_strat1!BF9,1)</f>
        <v>25.6</v>
      </c>
      <c r="Q22" s="4">
        <f>ROUND(T_iv_strat1!BJ9,1)</f>
        <v>60.2</v>
      </c>
      <c r="T22" s="5" t="s">
        <v>49</v>
      </c>
      <c r="U22" s="4">
        <f>ROUND(T_iv_strat2!B9,1)</f>
        <v>0</v>
      </c>
      <c r="V22" s="4">
        <f>ROUND(T_iv_strat2!F9,1)</f>
        <v>0</v>
      </c>
      <c r="W22" s="4">
        <f>ROUND(T_iv_strat2!J9,1)</f>
        <v>73.599999999999994</v>
      </c>
      <c r="X22" s="4">
        <f>ROUND(T_iv_strat2!N9,1)</f>
        <v>0</v>
      </c>
      <c r="Y22" s="4">
        <f>ROUND(T_iv_strat2!R9,1)</f>
        <v>12.9</v>
      </c>
      <c r="Z22" s="4">
        <f>ROUND(T_iv_strat2!V9,1)</f>
        <v>9.9</v>
      </c>
      <c r="AA22" s="4">
        <f>ROUND(T_iv_strat2!Z9,1)</f>
        <v>13.9</v>
      </c>
      <c r="AB22" s="4">
        <f>ROUND(T_iv_strat2!AD9,1)</f>
        <v>43.4</v>
      </c>
      <c r="AC22" s="65">
        <f>ROUND(T_iv_strat2!AH9,1)</f>
        <v>14.7</v>
      </c>
      <c r="AD22" s="4">
        <f>ROUND(T_iv_strat2!AL9,1)</f>
        <v>18.399999999999999</v>
      </c>
      <c r="AE22" s="4">
        <f>ROUND(T_iv_strat2!AP9,1)</f>
        <v>72.3</v>
      </c>
      <c r="AF22" s="4">
        <f>ROUND(T_iv_strat2!AT9,1)</f>
        <v>0</v>
      </c>
      <c r="AG22" s="4">
        <f>ROUND(T_iv_strat2!AX9,1)</f>
        <v>22.7</v>
      </c>
      <c r="AH22" s="4">
        <f>ROUND(T_iv_strat2!BB9,1)</f>
        <v>21.2</v>
      </c>
      <c r="AI22" s="4">
        <f>ROUND(T_iv_strat2!BF9,1)</f>
        <v>25.6</v>
      </c>
      <c r="AJ22" s="4">
        <f>ROUND(T_iv_strat2!BJ9,1)</f>
        <v>44.7</v>
      </c>
      <c r="AM22" s="5" t="s">
        <v>49</v>
      </c>
      <c r="AN22" s="4">
        <f>ROUND(T_iv_strat3!B9,1)</f>
        <v>0</v>
      </c>
      <c r="AO22" s="4">
        <f>ROUND(T_iv_strat3!F9,1)</f>
        <v>4.7</v>
      </c>
      <c r="AP22" s="4">
        <f>ROUND(T_iv_strat3!J9,1)</f>
        <v>46</v>
      </c>
      <c r="AQ22" s="4">
        <f>ROUND(T_iv_strat3!N9,1)</f>
        <v>0</v>
      </c>
      <c r="AR22" s="4">
        <f>ROUND(T_iv_strat3!R9,1)</f>
        <v>22</v>
      </c>
      <c r="AS22" s="4">
        <f>ROUND(T_iv_strat3!V9,1)</f>
        <v>0</v>
      </c>
      <c r="AT22" s="4">
        <f>ROUND(T_iv_strat3!Z9,1)</f>
        <v>25.2</v>
      </c>
      <c r="AU22" s="4">
        <f>ROUND(T_iv_strat3!AD9,1)</f>
        <v>0</v>
      </c>
      <c r="AV22" s="65">
        <f>ROUND(T_iv_strat3!AH9,1)</f>
        <v>0</v>
      </c>
      <c r="AW22" s="4">
        <f>ROUND(T_iv_strat3!AL9,1)</f>
        <v>10.8</v>
      </c>
      <c r="AX22" s="4">
        <f>ROUND(T_iv_strat3!AP9,1)</f>
        <v>61.3</v>
      </c>
      <c r="AY22" s="4">
        <f>ROUND(T_iv_strat3!AT9,1)</f>
        <v>0</v>
      </c>
      <c r="AZ22" s="4">
        <f>ROUND(T_iv_strat3!AX9,1)</f>
        <v>17.899999999999999</v>
      </c>
      <c r="BA22" s="4">
        <f>ROUND(T_iv_strat3!BB9,1)</f>
        <v>1.3</v>
      </c>
      <c r="BB22" s="4">
        <f>ROUND(T_iv_strat3!BF9,1)</f>
        <v>29.5</v>
      </c>
      <c r="BC22" s="4">
        <f>ROUND(T_iv_strat3!BJ9,1)</f>
        <v>38.1</v>
      </c>
    </row>
    <row r="23" spans="1:55" s="17" customFormat="1" ht="8.25" x14ac:dyDescent="0.15">
      <c r="B23" s="18" t="str">
        <f>IF(T_iv_strat1!C9=".","-",(CONCATENATE("[",ROUND(T_iv_strat1!C9,1),"; ",ROUND(T_iv_strat1!D9,1),"]")))</f>
        <v>-</v>
      </c>
      <c r="C23" s="18" t="str">
        <f>IF(T_iv_strat1!G9=".","-",(CONCATENATE("[",ROUND(T_iv_strat1!G9,1),"; ",ROUND(T_iv_strat1!H9,1),"]")))</f>
        <v>-</v>
      </c>
      <c r="D23" s="18" t="str">
        <f>IF(T_iv_strat1!K9=".","-",(CONCATENATE("[",ROUND(T_iv_strat1!K9,1),"; ",ROUND(T_iv_strat1!L9,1),"]")))</f>
        <v>[50.3; 94.4]</v>
      </c>
      <c r="E23" s="18" t="str">
        <f>IF(T_iv_strat1!O9=".","-",(CONCATENATE("[",ROUND(T_iv_strat1!O9,1),"; ",ROUND(T_iv_strat1!P9,1),"]")))</f>
        <v>-</v>
      </c>
      <c r="F23" s="18" t="str">
        <f>IF(T_iv_strat1!S9=".","-",(CONCATENATE("[",ROUND(T_iv_strat1!S9,1),"; ",ROUND(T_iv_strat1!T9,1),"]")))</f>
        <v>[15.9; 28.3]</v>
      </c>
      <c r="G23" s="18" t="str">
        <f>IF(T_iv_strat1!W9=".","-",(CONCATENATE("[",ROUND(T_iv_strat1!W9,1),"; ",ROUND(T_iv_strat1!X9,1),"]")))</f>
        <v>[2.7; 72.4]</v>
      </c>
      <c r="H23" s="18" t="str">
        <f>IF(T_iv_strat1!AA9=".","-",(CONCATENATE("[",ROUND(T_iv_strat1!AA9,1),"; ",ROUND(T_iv_strat1!AB9,1),"]")))</f>
        <v>[16.2; 28.3]</v>
      </c>
      <c r="I23" s="18" t="str">
        <f>IF(T_iv_strat1!AE9=".","-",(CONCATENATE("[",ROUND(T_iv_strat1!AE9,1),"; ",ROUND(T_iv_strat1!AF9,1),"]")))</f>
        <v>[20; 20]</v>
      </c>
      <c r="J23" s="114" t="str">
        <f>IF(T_iv_strat1!AI9=".","-",(CONCATENATE("[",ROUND(T_iv_strat1!AI9,1),"; ",ROUND(T_iv_strat1!AJ9,1),"]")))</f>
        <v>-</v>
      </c>
      <c r="K23" s="18" t="str">
        <f>IF(T_iv_strat1!AM9=".","-",(CONCATENATE("[",ROUND(T_iv_strat1!AM9,1),"; ",ROUND(T_iv_strat1!AN9,1),"]")))</f>
        <v>[4.3; 50.3]</v>
      </c>
      <c r="L23" s="18" t="str">
        <f>IF(T_iv_strat1!AQ9=".","-",(CONCATENATE("[",ROUND(T_iv_strat1!AQ9,1),"; ",ROUND(T_iv_strat1!AR9,1),"]")))</f>
        <v>[67.9; 86.3]</v>
      </c>
      <c r="M23" s="18" t="str">
        <f>IF(T_iv_strat1!AU9=".","-",(CONCATENATE("[",ROUND(T_iv_strat1!AU9,1),"; ",ROUND(T_iv_strat1!AV9,1),"]")))</f>
        <v>-</v>
      </c>
      <c r="N23" s="18" t="str">
        <f>IF(T_iv_strat1!AY9=".","-",(CONCATENATE("[",ROUND(T_iv_strat1!AY9,1),"; ",ROUND(T_iv_strat1!AZ9,1),"]")))</f>
        <v>[14.6; 34.2]</v>
      </c>
      <c r="O23" s="18" t="str">
        <f>IF(T_iv_strat1!BC9=".","-",(CONCATENATE("[",ROUND(T_iv_strat1!BC9,1),"; ",ROUND(T_iv_strat1!BD9,1),"]")))</f>
        <v>-</v>
      </c>
      <c r="P23" s="18" t="str">
        <f>IF(T_iv_strat1!BG9=".","-",(CONCATENATE("[",ROUND(T_iv_strat1!BG9,1),"; ",ROUND(T_iv_strat1!BH9,1),"]")))</f>
        <v>[14.9; 40.2]</v>
      </c>
      <c r="Q23" s="18" t="str">
        <f>IF(T_iv_strat1!BK9=".","-",(CONCATENATE("[",ROUND(T_iv_strat1!BK9,1),"; ",ROUND(T_iv_strat1!BL9,1),"]")))</f>
        <v>[10; 95.4]</v>
      </c>
      <c r="U23" s="18" t="str">
        <f>IF(T_iv_strat2!C9=".","-",(CONCATENATE("[",ROUND(T_iv_strat2!C9,1),"; ",ROUND(T_iv_strat2!D9,1),"]")))</f>
        <v>-</v>
      </c>
      <c r="V23" s="18" t="str">
        <f>IF(T_iv_strat2!G9=".","-",(CONCATENATE("[",ROUND(T_iv_strat2!G9,1),"; ",ROUND(T_iv_strat2!H9,1),"]")))</f>
        <v>-</v>
      </c>
      <c r="W23" s="18" t="str">
        <f>IF(T_iv_strat2!K9=".","-",(CONCATENATE("[",ROUND(T_iv_strat2!K9,1),"; ",ROUND(T_iv_strat2!L9,1),"]")))</f>
        <v>[61.8; 82.9]</v>
      </c>
      <c r="X23" s="18" t="str">
        <f>IF(T_iv_strat2!O9=".","-",(CONCATENATE("[",ROUND(T_iv_strat2!O9,1),"; ",ROUND(T_iv_strat2!P9,1),"]")))</f>
        <v>-</v>
      </c>
      <c r="Y23" s="18" t="str">
        <f>IF(T_iv_strat2!S9=".","-",(CONCATENATE("[",ROUND(T_iv_strat2!S9,1),"; ",ROUND(T_iv_strat2!T9,1),"]")))</f>
        <v>[7.9; 20.4]</v>
      </c>
      <c r="Z23" s="18" t="str">
        <f>IF(T_iv_strat2!W9=".","-",(CONCATENATE("[",ROUND(T_iv_strat2!W9,1),"; ",ROUND(T_iv_strat2!X9,1),"]")))</f>
        <v>[3.2; 26.4]</v>
      </c>
      <c r="AA23" s="18" t="str">
        <f>IF(T_iv_strat2!AA9=".","-",(CONCATENATE("[",ROUND(T_iv_strat2!AA9,1),"; ",ROUND(T_iv_strat2!AB9,1),"]")))</f>
        <v>[8.7; 21.4]</v>
      </c>
      <c r="AB23" s="18" t="str">
        <f>IF(T_iv_strat2!AE9=".","-",(CONCATENATE("[",ROUND(T_iv_strat2!AE9,1),"; ",ROUND(T_iv_strat2!AF9,1),"]")))</f>
        <v>[10.5; 83.4]</v>
      </c>
      <c r="AC23" s="114" t="str">
        <f>IF(T_iv_strat2!AI9=".","-",(CONCATENATE("[",ROUND(T_iv_strat2!AI9,1),"; ",ROUND(T_iv_strat2!AJ9,1),"]")))</f>
        <v>[2.2; 57.5]</v>
      </c>
      <c r="AD23" s="18" t="str">
        <f>IF(T_iv_strat2!AM9=".","-",(CONCATENATE("[",ROUND(T_iv_strat2!AM9,1),"; ",ROUND(T_iv_strat2!AN9,1),"]")))</f>
        <v>[10.2; 30.9]</v>
      </c>
      <c r="AE23" s="18" t="str">
        <f>IF(T_iv_strat2!AQ9=".","-",(CONCATENATE("[",ROUND(T_iv_strat2!AQ9,1),"; ",ROUND(T_iv_strat2!AR9,1),"]")))</f>
        <v>[63; 80.1]</v>
      </c>
      <c r="AF23" s="18" t="str">
        <f>IF(T_iv_strat2!AU9=".","-",(CONCATENATE("[",ROUND(T_iv_strat2!AU9,1),"; ",ROUND(T_iv_strat2!AV9,1),"]")))</f>
        <v>-</v>
      </c>
      <c r="AG23" s="18" t="str">
        <f>IF(T_iv_strat2!AY9=".","-",(CONCATENATE("[",ROUND(T_iv_strat2!AY9,1),"; ",ROUND(T_iv_strat2!AZ9,1),"]")))</f>
        <v>[17.5; 29.1]</v>
      </c>
      <c r="AH23" s="18" t="str">
        <f>IF(T_iv_strat2!BC9=".","-",(CONCATENATE("[",ROUND(T_iv_strat2!BC9,1),"; ",ROUND(T_iv_strat2!BD9,1),"]")))</f>
        <v>[9.6; 40.7]</v>
      </c>
      <c r="AI23" s="18" t="str">
        <f>IF(T_iv_strat2!BG9=".","-",(CONCATENATE("[",ROUND(T_iv_strat2!BG9,1),"; ",ROUND(T_iv_strat2!BH9,1),"]")))</f>
        <v>[20.4; 31.4]</v>
      </c>
      <c r="AJ23" s="18" t="str">
        <f>IF(T_iv_strat2!BK9=".","-",(CONCATENATE("[",ROUND(T_iv_strat2!BK9,1),"; ",ROUND(T_iv_strat2!BL9,1),"]")))</f>
        <v>[21.3; 70.7]</v>
      </c>
      <c r="AN23" s="18" t="str">
        <f>IF(T_iv_strat3!C9=".","-",(CONCATENATE("[",ROUND(T_iv_strat3!C9,1),"; ",ROUND(T_iv_strat3!D9,1),"]")))</f>
        <v>-</v>
      </c>
      <c r="AO23" s="18" t="str">
        <f>IF(T_iv_strat3!G9=".","-",(CONCATENATE("[",ROUND(T_iv_strat3!G9,1),"; ",ROUND(T_iv_strat3!H9,1),"]")))</f>
        <v>[0.5; 32.9]</v>
      </c>
      <c r="AP23" s="18" t="str">
        <f>IF(T_iv_strat3!K9=".","-",(CONCATENATE("[",ROUND(T_iv_strat3!K9,1),"; ",ROUND(T_iv_strat3!L9,1),"]")))</f>
        <v>[25.4; 68.1]</v>
      </c>
      <c r="AQ23" s="18" t="str">
        <f>IF(T_iv_strat3!O9=".","-",(CONCATENATE("[",ROUND(T_iv_strat3!O9,1),"; ",ROUND(T_iv_strat3!P9,1),"]")))</f>
        <v>-</v>
      </c>
      <c r="AR23" s="18" t="str">
        <f>IF(T_iv_strat3!S9=".","-",(CONCATENATE("[",ROUND(T_iv_strat3!S9,1),"; ",ROUND(T_iv_strat3!T9,1),"]")))</f>
        <v>[17.4; 27.5]</v>
      </c>
      <c r="AS23" s="18" t="str">
        <f>IF(T_iv_strat3!W9=".","-",(CONCATENATE("[",ROUND(T_iv_strat3!W9,1),"; ",ROUND(T_iv_strat3!X9,1),"]")))</f>
        <v>-</v>
      </c>
      <c r="AT23" s="18" t="str">
        <f>IF(T_iv_strat3!AA9=".","-",(CONCATENATE("[",ROUND(T_iv_strat3!AA9,1),"; ",ROUND(T_iv_strat3!AB9,1),"]")))</f>
        <v>[18.6; 33.2]</v>
      </c>
      <c r="AU23" s="18" t="str">
        <f>IF(T_iv_strat3!AE9=".","-",(CONCATENATE("[",ROUND(T_iv_strat3!AE9,1),"; ",ROUND(T_iv_strat3!AF9,1),"]")))</f>
        <v>-</v>
      </c>
      <c r="AV23" s="114" t="str">
        <f>IF(T_iv_strat3!AI9=".","-",(CONCATENATE("[",ROUND(T_iv_strat3!AI9,1),"; ",ROUND(T_iv_strat3!AJ9,1),"]")))</f>
        <v>-</v>
      </c>
      <c r="AW23" s="18" t="str">
        <f>IF(T_iv_strat3!AM9=".","-",(CONCATENATE("[",ROUND(T_iv_strat3!AM9,1),"; ",ROUND(T_iv_strat3!AN9,1),"]")))</f>
        <v>[4.1; 25.7]</v>
      </c>
      <c r="AX23" s="18" t="str">
        <f>IF(T_iv_strat3!AQ9=".","-",(CONCATENATE("[",ROUND(T_iv_strat3!AQ9,1),"; ",ROUND(T_iv_strat3!AR9,1),"]")))</f>
        <v>[49; 72.3]</v>
      </c>
      <c r="AY23" s="18" t="str">
        <f>IF(T_iv_strat3!AU9=".","-",(CONCATENATE("[",ROUND(T_iv_strat3!AU9,1),"; ",ROUND(T_iv_strat3!AV9,1),"]")))</f>
        <v>-</v>
      </c>
      <c r="AZ23" s="18" t="str">
        <f>IF(T_iv_strat3!AY9=".","-",(CONCATENATE("[",ROUND(T_iv_strat3!AY9,1),"; ",ROUND(T_iv_strat3!AZ9,1),"]")))</f>
        <v>[15; 21.2]</v>
      </c>
      <c r="BA23" s="18" t="str">
        <f>IF(T_iv_strat3!BC9=".","-",(CONCATENATE("[",ROUND(T_iv_strat3!BC9,1),"; ",ROUND(T_iv_strat3!BD9,1),"]")))</f>
        <v>[0.2; 8]</v>
      </c>
      <c r="BB23" s="18" t="str">
        <f>IF(T_iv_strat3!BG9=".","-",(CONCATENATE("[",ROUND(T_iv_strat3!BG9,1),"; ",ROUND(T_iv_strat3!BH9,1),"]")))</f>
        <v>[22.2; 38]</v>
      </c>
      <c r="BC23" s="18" t="str">
        <f>IF(T_iv_strat3!BK9=".","-",(CONCATENATE("[",ROUND(T_iv_strat3!BK9,1),"; ",ROUND(T_iv_strat3!BL9,1),"]")))</f>
        <v>[4.7; 88.5]</v>
      </c>
    </row>
    <row r="24" spans="1:55" s="2" customFormat="1" x14ac:dyDescent="0.2">
      <c r="A24" s="5" t="s">
        <v>50</v>
      </c>
      <c r="B24" s="4">
        <f>ROUND(T_iv_strat1!B10,1)</f>
        <v>0</v>
      </c>
      <c r="C24" s="4">
        <f>ROUND(T_iv_strat1!F10,1)</f>
        <v>0</v>
      </c>
      <c r="D24" s="4">
        <f>ROUND(T_iv_strat1!J10,1)</f>
        <v>33.700000000000003</v>
      </c>
      <c r="E24" s="4">
        <f>ROUND(T_iv_strat1!N10,1)</f>
        <v>0</v>
      </c>
      <c r="F24" s="4">
        <f>ROUND(T_iv_strat1!R10,1)</f>
        <v>0</v>
      </c>
      <c r="G24" s="4">
        <f>ROUND(T_iv_strat1!V10,1)</f>
        <v>0</v>
      </c>
      <c r="H24" s="4">
        <f>ROUND(T_iv_strat1!Z10,1)</f>
        <v>0.4</v>
      </c>
      <c r="I24" s="4">
        <f>ROUND(T_iv_strat1!AD10,1)</f>
        <v>0</v>
      </c>
      <c r="J24" s="65">
        <f>ROUND(T_iv_strat1!AH10,1)</f>
        <v>0</v>
      </c>
      <c r="K24" s="4">
        <f>ROUND(T_iv_strat1!AL10,1)</f>
        <v>0</v>
      </c>
      <c r="L24" s="4">
        <f>ROUND(T_iv_strat1!AP10,1)</f>
        <v>18.899999999999999</v>
      </c>
      <c r="M24" s="4">
        <f>ROUND(T_iv_strat1!AT10,1)</f>
        <v>0</v>
      </c>
      <c r="N24" s="4">
        <f>ROUND(T_iv_strat1!AX10,1)</f>
        <v>0.2</v>
      </c>
      <c r="O24" s="4">
        <f>ROUND(T_iv_strat1!BB10,1)</f>
        <v>0</v>
      </c>
      <c r="P24" s="4">
        <f>ROUND(T_iv_strat1!BF10,1)</f>
        <v>1.2</v>
      </c>
      <c r="Q24" s="4">
        <f>ROUND(T_iv_strat1!BJ10,1)</f>
        <v>0</v>
      </c>
      <c r="T24" s="5" t="s">
        <v>50</v>
      </c>
      <c r="U24" s="4">
        <f>ROUND(T_iv_strat2!B10,1)</f>
        <v>0</v>
      </c>
      <c r="V24" s="4">
        <f>ROUND(T_iv_strat2!F10,1)</f>
        <v>0</v>
      </c>
      <c r="W24" s="4">
        <f>ROUND(T_iv_strat2!J10,1)</f>
        <v>0</v>
      </c>
      <c r="X24" s="4">
        <f>ROUND(T_iv_strat2!N10,1)</f>
        <v>0</v>
      </c>
      <c r="Y24" s="4">
        <f>ROUND(T_iv_strat2!R10,1)</f>
        <v>0</v>
      </c>
      <c r="Z24" s="4">
        <f>ROUND(T_iv_strat2!V10,1)</f>
        <v>0</v>
      </c>
      <c r="AA24" s="4">
        <f>ROUND(T_iv_strat2!Z10,1)</f>
        <v>0</v>
      </c>
      <c r="AB24" s="4">
        <f>ROUND(T_iv_strat2!AD10,1)</f>
        <v>0</v>
      </c>
      <c r="AC24" s="65">
        <f>ROUND(T_iv_strat2!AH10,1)</f>
        <v>0</v>
      </c>
      <c r="AD24" s="4">
        <f>ROUND(T_iv_strat2!AL10,1)</f>
        <v>0</v>
      </c>
      <c r="AE24" s="4">
        <f>ROUND(T_iv_strat2!AP10,1)</f>
        <v>6.9</v>
      </c>
      <c r="AF24" s="4">
        <f>ROUND(T_iv_strat2!AT10,1)</f>
        <v>0</v>
      </c>
      <c r="AG24" s="4">
        <f>ROUND(T_iv_strat2!AX10,1)</f>
        <v>0.4</v>
      </c>
      <c r="AH24" s="4">
        <f>ROUND(T_iv_strat2!BB10,1)</f>
        <v>0</v>
      </c>
      <c r="AI24" s="4">
        <f>ROUND(T_iv_strat2!BF10,1)</f>
        <v>0.9</v>
      </c>
      <c r="AJ24" s="4">
        <f>ROUND(T_iv_strat2!BJ10,1)</f>
        <v>0</v>
      </c>
      <c r="AM24" s="5" t="s">
        <v>50</v>
      </c>
      <c r="AN24" s="4">
        <f>ROUND(T_iv_strat3!B10,1)</f>
        <v>0</v>
      </c>
      <c r="AO24" s="4">
        <f>ROUND(T_iv_strat3!F10,1)</f>
        <v>0</v>
      </c>
      <c r="AP24" s="4">
        <f>ROUND(T_iv_strat3!J10,1)</f>
        <v>6.3</v>
      </c>
      <c r="AQ24" s="4">
        <f>ROUND(T_iv_strat3!N10,1)</f>
        <v>0</v>
      </c>
      <c r="AR24" s="4">
        <f>ROUND(T_iv_strat3!R10,1)</f>
        <v>0</v>
      </c>
      <c r="AS24" s="4">
        <f>ROUND(T_iv_strat3!V10,1)</f>
        <v>0</v>
      </c>
      <c r="AT24" s="4">
        <f>ROUND(T_iv_strat3!Z10,1)</f>
        <v>1.5</v>
      </c>
      <c r="AU24" s="4">
        <f>ROUND(T_iv_strat3!AD10,1)</f>
        <v>0</v>
      </c>
      <c r="AV24" s="65">
        <f>ROUND(T_iv_strat3!AH10,1)</f>
        <v>0</v>
      </c>
      <c r="AW24" s="4">
        <f>ROUND(T_iv_strat3!AL10,1)</f>
        <v>0</v>
      </c>
      <c r="AX24" s="4">
        <f>ROUND(T_iv_strat3!AP10,1)</f>
        <v>7.7</v>
      </c>
      <c r="AY24" s="4">
        <f>ROUND(T_iv_strat3!AT10,1)</f>
        <v>0</v>
      </c>
      <c r="AZ24" s="4">
        <f>ROUND(T_iv_strat3!AX10,1)</f>
        <v>0</v>
      </c>
      <c r="BA24" s="4">
        <f>ROUND(T_iv_strat3!BB10,1)</f>
        <v>0</v>
      </c>
      <c r="BB24" s="4">
        <f>ROUND(T_iv_strat3!BF10,1)</f>
        <v>2.6</v>
      </c>
      <c r="BC24" s="4">
        <f>ROUND(T_iv_strat3!BJ10,1)</f>
        <v>0</v>
      </c>
    </row>
    <row r="25" spans="1:55" s="17" customFormat="1" ht="8.25" x14ac:dyDescent="0.15">
      <c r="B25" s="18" t="str">
        <f>IF(T_iv_strat1!C10=".","-",(CONCATENATE("[",ROUND(T_iv_strat1!C10,1),"; ",ROUND(T_iv_strat1!D10,1),"]")))</f>
        <v>-</v>
      </c>
      <c r="C25" s="18" t="str">
        <f>IF(T_iv_strat1!G10=".","-",(CONCATENATE("[",ROUND(T_iv_strat1!G10,1),"; ",ROUND(T_iv_strat1!H10,1),"]")))</f>
        <v>-</v>
      </c>
      <c r="D25" s="18" t="str">
        <f>IF(T_iv_strat1!K10=".","-",(CONCATENATE("[",ROUND(T_iv_strat1!K10,1),"; ",ROUND(T_iv_strat1!L10,1),"]")))</f>
        <v>[5.6; 81.2]</v>
      </c>
      <c r="E25" s="18" t="str">
        <f>IF(T_iv_strat1!O10=".","-",(CONCATENATE("[",ROUND(T_iv_strat1!O10,1),"; ",ROUND(T_iv_strat1!P10,1),"]")))</f>
        <v>-</v>
      </c>
      <c r="F25" s="18" t="str">
        <f>IF(T_iv_strat1!S10=".","-",(CONCATENATE("[",ROUND(T_iv_strat1!S10,1),"; ",ROUND(T_iv_strat1!T10,1),"]")))</f>
        <v>-</v>
      </c>
      <c r="G25" s="18" t="str">
        <f>IF(T_iv_strat1!W10=".","-",(CONCATENATE("[",ROUND(T_iv_strat1!W10,1),"; ",ROUND(T_iv_strat1!X10,1),"]")))</f>
        <v>-</v>
      </c>
      <c r="H25" s="18" t="str">
        <f>IF(T_iv_strat1!AA10=".","-",(CONCATENATE("[",ROUND(T_iv_strat1!AA10,1),"; ",ROUND(T_iv_strat1!AB10,1),"]")))</f>
        <v>[0.1; 2.2]</v>
      </c>
      <c r="I25" s="18" t="str">
        <f>IF(T_iv_strat1!AE10=".","-",(CONCATENATE("[",ROUND(T_iv_strat1!AE10,1),"; ",ROUND(T_iv_strat1!AF10,1),"]")))</f>
        <v>-</v>
      </c>
      <c r="J25" s="114" t="str">
        <f>IF(T_iv_strat1!AI10=".","-",(CONCATENATE("[",ROUND(T_iv_strat1!AI10,1),"; ",ROUND(T_iv_strat1!AJ10,1),"]")))</f>
        <v>-</v>
      </c>
      <c r="K25" s="18" t="str">
        <f>IF(T_iv_strat1!AM10=".","-",(CONCATENATE("[",ROUND(T_iv_strat1!AM10,1),"; ",ROUND(T_iv_strat1!AN10,1),"]")))</f>
        <v>-</v>
      </c>
      <c r="L25" s="18" t="str">
        <f>IF(T_iv_strat1!AQ10=".","-",(CONCATENATE("[",ROUND(T_iv_strat1!AQ10,1),"; ",ROUND(T_iv_strat1!AR10,1),"]")))</f>
        <v>[15.9; 22.4]</v>
      </c>
      <c r="M25" s="18" t="str">
        <f>IF(T_iv_strat1!AU10=".","-",(CONCATENATE("[",ROUND(T_iv_strat1!AU10,1),"; ",ROUND(T_iv_strat1!AV10,1),"]")))</f>
        <v>-</v>
      </c>
      <c r="N25" s="18" t="str">
        <f>IF(T_iv_strat1!AY10=".","-",(CONCATENATE("[",ROUND(T_iv_strat1!AY10,1),"; ",ROUND(T_iv_strat1!AZ10,1),"]")))</f>
        <v>[0; 1]</v>
      </c>
      <c r="O25" s="18" t="str">
        <f>IF(T_iv_strat1!BC10=".","-",(CONCATENATE("[",ROUND(T_iv_strat1!BC10,1),"; ",ROUND(T_iv_strat1!BD10,1),"]")))</f>
        <v>-</v>
      </c>
      <c r="P25" s="18" t="str">
        <f>IF(T_iv_strat1!BG10=".","-",(CONCATENATE("[",ROUND(T_iv_strat1!BG10,1),"; ",ROUND(T_iv_strat1!BH10,1),"]")))</f>
        <v>[0.3; 4.6]</v>
      </c>
      <c r="Q25" s="18" t="str">
        <f>IF(T_iv_strat1!BK10=".","-",(CONCATENATE("[",ROUND(T_iv_strat1!BK10,1),"; ",ROUND(T_iv_strat1!BL10,1),"]")))</f>
        <v>-</v>
      </c>
      <c r="U25" s="18" t="str">
        <f>IF(T_iv_strat2!C10=".","-",(CONCATENATE("[",ROUND(T_iv_strat2!C10,1),"; ",ROUND(T_iv_strat2!D10,1),"]")))</f>
        <v>-</v>
      </c>
      <c r="V25" s="18" t="str">
        <f>IF(T_iv_strat2!G10=".","-",(CONCATENATE("[",ROUND(T_iv_strat2!G10,1),"; ",ROUND(T_iv_strat2!H10,1),"]")))</f>
        <v>-</v>
      </c>
      <c r="W25" s="18" t="str">
        <f>IF(T_iv_strat2!K10=".","-",(CONCATENATE("[",ROUND(T_iv_strat2!K10,1),"; ",ROUND(T_iv_strat2!L10,1),"]")))</f>
        <v>-</v>
      </c>
      <c r="X25" s="18" t="str">
        <f>IF(T_iv_strat2!O10=".","-",(CONCATENATE("[",ROUND(T_iv_strat2!O10,1),"; ",ROUND(T_iv_strat2!P10,1),"]")))</f>
        <v>-</v>
      </c>
      <c r="Y25" s="18" t="str">
        <f>IF(T_iv_strat2!S10=".","-",(CONCATENATE("[",ROUND(T_iv_strat2!S10,1),"; ",ROUND(T_iv_strat2!T10,1),"]")))</f>
        <v>-</v>
      </c>
      <c r="Z25" s="18" t="str">
        <f>IF(T_iv_strat2!W10=".","-",(CONCATENATE("[",ROUND(T_iv_strat2!W10,1),"; ",ROUND(T_iv_strat2!X10,1),"]")))</f>
        <v>-</v>
      </c>
      <c r="AA25" s="18" t="str">
        <f>IF(T_iv_strat2!AA10=".","-",(CONCATENATE("[",ROUND(T_iv_strat2!AA10,1),"; ",ROUND(T_iv_strat2!AB10,1),"]")))</f>
        <v>-</v>
      </c>
      <c r="AB25" s="18" t="str">
        <f>IF(T_iv_strat2!AE10=".","-",(CONCATENATE("[",ROUND(T_iv_strat2!AE10,1),"; ",ROUND(T_iv_strat2!AF10,1),"]")))</f>
        <v>-</v>
      </c>
      <c r="AC25" s="114" t="str">
        <f>IF(T_iv_strat2!AI10=".","-",(CONCATENATE("[",ROUND(T_iv_strat2!AI10,1),"; ",ROUND(T_iv_strat2!AJ10,1),"]")))</f>
        <v>-</v>
      </c>
      <c r="AD25" s="18" t="str">
        <f>IF(T_iv_strat2!AM10=".","-",(CONCATENATE("[",ROUND(T_iv_strat2!AM10,1),"; ",ROUND(T_iv_strat2!AN10,1),"]")))</f>
        <v>-</v>
      </c>
      <c r="AE25" s="18" t="str">
        <f>IF(T_iv_strat2!AQ10=".","-",(CONCATENATE("[",ROUND(T_iv_strat2!AQ10,1),"; ",ROUND(T_iv_strat2!AR10,1),"]")))</f>
        <v>[3.3; 13.9]</v>
      </c>
      <c r="AF25" s="18" t="str">
        <f>IF(T_iv_strat2!AU10=".","-",(CONCATENATE("[",ROUND(T_iv_strat2!AU10,1),"; ",ROUND(T_iv_strat2!AV10,1),"]")))</f>
        <v>-</v>
      </c>
      <c r="AG25" s="18" t="str">
        <f>IF(T_iv_strat2!AY10=".","-",(CONCATENATE("[",ROUND(T_iv_strat2!AY10,1),"; ",ROUND(T_iv_strat2!AZ10,1),"]")))</f>
        <v>[0.1; 1.4]</v>
      </c>
      <c r="AH25" s="18" t="str">
        <f>IF(T_iv_strat2!BC10=".","-",(CONCATENATE("[",ROUND(T_iv_strat2!BC10,1),"; ",ROUND(T_iv_strat2!BD10,1),"]")))</f>
        <v>-</v>
      </c>
      <c r="AI25" s="18" t="str">
        <f>IF(T_iv_strat2!BG10=".","-",(CONCATENATE("[",ROUND(T_iv_strat2!BG10,1),"; ",ROUND(T_iv_strat2!BH10,1),"]")))</f>
        <v>[0.5; 1.8]</v>
      </c>
      <c r="AJ25" s="18" t="str">
        <f>IF(T_iv_strat2!BK10=".","-",(CONCATENATE("[",ROUND(T_iv_strat2!BK10,1),"; ",ROUND(T_iv_strat2!BL10,1),"]")))</f>
        <v>-</v>
      </c>
      <c r="AN25" s="18" t="str">
        <f>IF(T_iv_strat3!C10=".","-",(CONCATENATE("[",ROUND(T_iv_strat3!C10,1),"; ",ROUND(T_iv_strat3!D10,1),"]")))</f>
        <v>-</v>
      </c>
      <c r="AO25" s="18" t="str">
        <f>IF(T_iv_strat3!G10=".","-",(CONCATENATE("[",ROUND(T_iv_strat3!G10,1),"; ",ROUND(T_iv_strat3!H10,1),"]")))</f>
        <v>-</v>
      </c>
      <c r="AP25" s="18" t="str">
        <f>IF(T_iv_strat3!K10=".","-",(CONCATENATE("[",ROUND(T_iv_strat3!K10,1),"; ",ROUND(T_iv_strat3!L10,1),"]")))</f>
        <v>[1.7; 20.9]</v>
      </c>
      <c r="AQ25" s="18" t="str">
        <f>IF(T_iv_strat3!O10=".","-",(CONCATENATE("[",ROUND(T_iv_strat3!O10,1),"; ",ROUND(T_iv_strat3!P10,1),"]")))</f>
        <v>-</v>
      </c>
      <c r="AR25" s="18" t="str">
        <f>IF(T_iv_strat3!S10=".","-",(CONCATENATE("[",ROUND(T_iv_strat3!S10,1),"; ",ROUND(T_iv_strat3!T10,1),"]")))</f>
        <v>-</v>
      </c>
      <c r="AS25" s="18" t="str">
        <f>IF(T_iv_strat3!W10=".","-",(CONCATENATE("[",ROUND(T_iv_strat3!W10,1),"; ",ROUND(T_iv_strat3!X10,1),"]")))</f>
        <v>-</v>
      </c>
      <c r="AT25" s="18" t="str">
        <f>IF(T_iv_strat3!AA10=".","-",(CONCATENATE("[",ROUND(T_iv_strat3!AA10,1),"; ",ROUND(T_iv_strat3!AB10,1),"]")))</f>
        <v>[0.3; 7.2]</v>
      </c>
      <c r="AU25" s="18" t="str">
        <f>IF(T_iv_strat3!AE10=".","-",(CONCATENATE("[",ROUND(T_iv_strat3!AE10,1),"; ",ROUND(T_iv_strat3!AF10,1),"]")))</f>
        <v>-</v>
      </c>
      <c r="AV25" s="114" t="str">
        <f>IF(T_iv_strat3!AI10=".","-",(CONCATENATE("[",ROUND(T_iv_strat3!AI10,1),"; ",ROUND(T_iv_strat3!AJ10,1),"]")))</f>
        <v>-</v>
      </c>
      <c r="AW25" s="18" t="str">
        <f>IF(T_iv_strat3!AM10=".","-",(CONCATENATE("[",ROUND(T_iv_strat3!AM10,1),"; ",ROUND(T_iv_strat3!AN10,1),"]")))</f>
        <v>-</v>
      </c>
      <c r="AX25" s="18" t="str">
        <f>IF(T_iv_strat3!AQ10=".","-",(CONCATENATE("[",ROUND(T_iv_strat3!AQ10,1),"; ",ROUND(T_iv_strat3!AR10,1),"]")))</f>
        <v>[4.8; 12.2]</v>
      </c>
      <c r="AY25" s="18" t="str">
        <f>IF(T_iv_strat3!AU10=".","-",(CONCATENATE("[",ROUND(T_iv_strat3!AU10,1),"; ",ROUND(T_iv_strat3!AV10,1),"]")))</f>
        <v>-</v>
      </c>
      <c r="AZ25" s="18" t="str">
        <f>IF(T_iv_strat3!AY10=".","-",(CONCATENATE("[",ROUND(T_iv_strat3!AY10,1),"; ",ROUND(T_iv_strat3!AZ10,1),"]")))</f>
        <v>-</v>
      </c>
      <c r="BA25" s="18" t="str">
        <f>IF(T_iv_strat3!BC10=".","-",(CONCATENATE("[",ROUND(T_iv_strat3!BC10,1),"; ",ROUND(T_iv_strat3!BD10,1),"]")))</f>
        <v>-</v>
      </c>
      <c r="BB25" s="18" t="str">
        <f>IF(T_iv_strat3!BG10=".","-",(CONCATENATE("[",ROUND(T_iv_strat3!BG10,1),"; ",ROUND(T_iv_strat3!BH10,1),"]")))</f>
        <v>[1.5; 4.6]</v>
      </c>
      <c r="BC25" s="18" t="str">
        <f>IF(T_iv_strat3!BK10=".","-",(CONCATENATE("[",ROUND(T_iv_strat3!BK10,1),"; ",ROUND(T_iv_strat3!BL10,1),"]")))</f>
        <v>-</v>
      </c>
    </row>
    <row r="26" spans="1:55" s="2" customFormat="1" x14ac:dyDescent="0.2">
      <c r="A26" s="5" t="s">
        <v>51</v>
      </c>
      <c r="B26" s="4">
        <f>ROUND(T_iv_strat1!B11,1)</f>
        <v>0</v>
      </c>
      <c r="C26" s="4">
        <f>ROUND(T_iv_strat1!F11,1)</f>
        <v>0</v>
      </c>
      <c r="D26" s="4">
        <f>ROUND(T_iv_strat1!J11,1)</f>
        <v>0</v>
      </c>
      <c r="E26" s="4">
        <f>ROUND(T_iv_strat1!N11,1)</f>
        <v>0</v>
      </c>
      <c r="F26" s="4">
        <f>ROUND(T_iv_strat1!R11,1)</f>
        <v>0</v>
      </c>
      <c r="G26" s="4">
        <f>ROUND(T_iv_strat1!V11,1)</f>
        <v>0</v>
      </c>
      <c r="H26" s="4">
        <f>ROUND(T_iv_strat1!Z11,1)</f>
        <v>0</v>
      </c>
      <c r="I26" s="4">
        <f>ROUND(T_iv_strat1!AD11,1)</f>
        <v>0</v>
      </c>
      <c r="J26" s="65">
        <f>ROUND(T_iv_strat1!AH11,1)</f>
        <v>0</v>
      </c>
      <c r="K26" s="4">
        <f>ROUND(T_iv_strat1!AL11,1)</f>
        <v>0</v>
      </c>
      <c r="L26" s="4">
        <f>ROUND(T_iv_strat1!AP11,1)</f>
        <v>3.3</v>
      </c>
      <c r="M26" s="4">
        <f>ROUND(T_iv_strat1!AT11,1)</f>
        <v>0</v>
      </c>
      <c r="N26" s="4">
        <f>ROUND(T_iv_strat1!AX11,1)</f>
        <v>0.2</v>
      </c>
      <c r="O26" s="4">
        <f>ROUND(T_iv_strat1!BB11,1)</f>
        <v>0</v>
      </c>
      <c r="P26" s="4">
        <f>ROUND(T_iv_strat1!BF11,1)</f>
        <v>0.4</v>
      </c>
      <c r="Q26" s="4">
        <f>ROUND(T_iv_strat1!BJ11,1)</f>
        <v>0</v>
      </c>
      <c r="T26" s="5" t="s">
        <v>51</v>
      </c>
      <c r="U26" s="4">
        <f>ROUND(T_iv_strat2!B11,1)</f>
        <v>0</v>
      </c>
      <c r="V26" s="4">
        <f>ROUND(T_iv_strat2!F11,1)</f>
        <v>0</v>
      </c>
      <c r="W26" s="4">
        <f>ROUND(T_iv_strat2!J11,1)</f>
        <v>0</v>
      </c>
      <c r="X26" s="4">
        <f>ROUND(T_iv_strat2!N11,1)</f>
        <v>0</v>
      </c>
      <c r="Y26" s="4">
        <f>ROUND(T_iv_strat2!R11,1)</f>
        <v>0</v>
      </c>
      <c r="Z26" s="4">
        <f>ROUND(T_iv_strat2!V11,1)</f>
        <v>0</v>
      </c>
      <c r="AA26" s="4">
        <f>ROUND(T_iv_strat2!Z11,1)</f>
        <v>0</v>
      </c>
      <c r="AB26" s="4">
        <f>ROUND(T_iv_strat2!AD11,1)</f>
        <v>0</v>
      </c>
      <c r="AC26" s="65">
        <f>ROUND(T_iv_strat2!AH11,1)</f>
        <v>12.3</v>
      </c>
      <c r="AD26" s="4">
        <f>ROUND(T_iv_strat2!AL11,1)</f>
        <v>0</v>
      </c>
      <c r="AE26" s="4">
        <f>ROUND(T_iv_strat2!AP11,1)</f>
        <v>0</v>
      </c>
      <c r="AF26" s="4">
        <f>ROUND(T_iv_strat2!AT11,1)</f>
        <v>0</v>
      </c>
      <c r="AG26" s="4">
        <f>ROUND(T_iv_strat2!AX11,1)</f>
        <v>0.4</v>
      </c>
      <c r="AH26" s="4">
        <f>ROUND(T_iv_strat2!BB11,1)</f>
        <v>0</v>
      </c>
      <c r="AI26" s="4">
        <f>ROUND(T_iv_strat2!BF11,1)</f>
        <v>0.4</v>
      </c>
      <c r="AJ26" s="4">
        <f>ROUND(T_iv_strat2!BJ11,1)</f>
        <v>0</v>
      </c>
      <c r="AM26" s="5" t="s">
        <v>51</v>
      </c>
      <c r="AN26" s="4">
        <f>ROUND(T_iv_strat3!B11,1)</f>
        <v>0</v>
      </c>
      <c r="AO26" s="4">
        <f>ROUND(T_iv_strat3!F11,1)</f>
        <v>0</v>
      </c>
      <c r="AP26" s="4">
        <f>ROUND(T_iv_strat3!J11,1)</f>
        <v>0</v>
      </c>
      <c r="AQ26" s="4">
        <f>ROUND(T_iv_strat3!N11,1)</f>
        <v>0</v>
      </c>
      <c r="AR26" s="4">
        <f>ROUND(T_iv_strat3!R11,1)</f>
        <v>0</v>
      </c>
      <c r="AS26" s="4">
        <f>ROUND(T_iv_strat3!V11,1)</f>
        <v>0</v>
      </c>
      <c r="AT26" s="4">
        <f>ROUND(T_iv_strat3!Z11,1)</f>
        <v>0</v>
      </c>
      <c r="AU26" s="4">
        <f>ROUND(T_iv_strat3!AD11,1)</f>
        <v>0</v>
      </c>
      <c r="AV26" s="65">
        <f>ROUND(T_iv_strat3!AH11,1)</f>
        <v>0</v>
      </c>
      <c r="AW26" s="4">
        <f>ROUND(T_iv_strat3!AL11,1)</f>
        <v>0</v>
      </c>
      <c r="AX26" s="4">
        <f>ROUND(T_iv_strat3!AP11,1)</f>
        <v>0.4</v>
      </c>
      <c r="AY26" s="4">
        <f>ROUND(T_iv_strat3!AT11,1)</f>
        <v>0</v>
      </c>
      <c r="AZ26" s="4">
        <f>ROUND(T_iv_strat3!AX11,1)</f>
        <v>0</v>
      </c>
      <c r="BA26" s="4">
        <f>ROUND(T_iv_strat3!BB11,1)</f>
        <v>0</v>
      </c>
      <c r="BB26" s="4">
        <f>ROUND(T_iv_strat3!BF11,1)</f>
        <v>0.1</v>
      </c>
      <c r="BC26" s="4">
        <f>ROUND(T_iv_strat3!BJ11,1)</f>
        <v>0</v>
      </c>
    </row>
    <row r="27" spans="1:55" s="17" customFormat="1" ht="8.25" x14ac:dyDescent="0.15">
      <c r="B27" s="18" t="str">
        <f>IF(T_iv_strat1!C11=".","-",(CONCATENATE("[",ROUND(T_iv_strat1!C11,1),"; ",ROUND(T_iv_strat1!D11,1),"]")))</f>
        <v>-</v>
      </c>
      <c r="C27" s="18" t="str">
        <f>IF(T_iv_strat1!G11=".","-",(CONCATENATE("[",ROUND(T_iv_strat1!G11,1),"; ",ROUND(T_iv_strat1!H11,1),"]")))</f>
        <v>-</v>
      </c>
      <c r="D27" s="18" t="str">
        <f>IF(T_iv_strat1!K11=".","-",(CONCATENATE("[",ROUND(T_iv_strat1!K11,1),"; ",ROUND(T_iv_strat1!L11,1),"]")))</f>
        <v>-</v>
      </c>
      <c r="E27" s="18" t="str">
        <f>IF(T_iv_strat1!O11=".","-",(CONCATENATE("[",ROUND(T_iv_strat1!O11,1),"; ",ROUND(T_iv_strat1!P11,1),"]")))</f>
        <v>-</v>
      </c>
      <c r="F27" s="18" t="str">
        <f>IF(T_iv_strat1!S11=".","-",(CONCATENATE("[",ROUND(T_iv_strat1!S11,1),"; ",ROUND(T_iv_strat1!T11,1),"]")))</f>
        <v>-</v>
      </c>
      <c r="G27" s="18" t="str">
        <f>IF(T_iv_strat1!W11=".","-",(CONCATENATE("[",ROUND(T_iv_strat1!W11,1),"; ",ROUND(T_iv_strat1!X11,1),"]")))</f>
        <v>-</v>
      </c>
      <c r="H27" s="18" t="str">
        <f>IF(T_iv_strat1!AA11=".","-",(CONCATENATE("[",ROUND(T_iv_strat1!AA11,1),"; ",ROUND(T_iv_strat1!AB11,1),"]")))</f>
        <v>-</v>
      </c>
      <c r="I27" s="18" t="str">
        <f>IF(T_iv_strat1!AE11=".","-",(CONCATENATE("[",ROUND(T_iv_strat1!AE11,1),"; ",ROUND(T_iv_strat1!AF11,1),"]")))</f>
        <v>-</v>
      </c>
      <c r="J27" s="114" t="str">
        <f>IF(T_iv_strat1!AI11=".","-",(CONCATENATE("[",ROUND(T_iv_strat1!AI11,1),"; ",ROUND(T_iv_strat1!AJ11,1),"]")))</f>
        <v>-</v>
      </c>
      <c r="K27" s="18" t="str">
        <f>IF(T_iv_strat1!AM11=".","-",(CONCATENATE("[",ROUND(T_iv_strat1!AM11,1),"; ",ROUND(T_iv_strat1!AN11,1),"]")))</f>
        <v>-</v>
      </c>
      <c r="L27" s="18" t="str">
        <f>IF(T_iv_strat1!AQ11=".","-",(CONCATENATE("[",ROUND(T_iv_strat1!AQ11,1),"; ",ROUND(T_iv_strat1!AR11,1),"]")))</f>
        <v>[2.2; 5.1]</v>
      </c>
      <c r="M27" s="18" t="str">
        <f>IF(T_iv_strat1!AU11=".","-",(CONCATENATE("[",ROUND(T_iv_strat1!AU11,1),"; ",ROUND(T_iv_strat1!AV11,1),"]")))</f>
        <v>-</v>
      </c>
      <c r="N27" s="18" t="str">
        <f>IF(T_iv_strat1!AY11=".","-",(CONCATENATE("[",ROUND(T_iv_strat1!AY11,1),"; ",ROUND(T_iv_strat1!AZ11,1),"]")))</f>
        <v>[0; 1]</v>
      </c>
      <c r="O27" s="18" t="str">
        <f>IF(T_iv_strat1!BC11=".","-",(CONCATENATE("[",ROUND(T_iv_strat1!BC11,1),"; ",ROUND(T_iv_strat1!BD11,1),"]")))</f>
        <v>-</v>
      </c>
      <c r="P27" s="18" t="str">
        <f>IF(T_iv_strat1!BG11=".","-",(CONCATENATE("[",ROUND(T_iv_strat1!BG11,1),"; ",ROUND(T_iv_strat1!BH11,1),"]")))</f>
        <v>[0.1; 1.7]</v>
      </c>
      <c r="Q27" s="18" t="str">
        <f>IF(T_iv_strat1!BK11=".","-",(CONCATENATE("[",ROUND(T_iv_strat1!BK11,1),"; ",ROUND(T_iv_strat1!BL11,1),"]")))</f>
        <v>-</v>
      </c>
      <c r="U27" s="18" t="str">
        <f>IF(T_iv_strat2!C11=".","-",(CONCATENATE("[",ROUND(T_iv_strat2!C11,1),"; ",ROUND(T_iv_strat2!D11,1),"]")))</f>
        <v>-</v>
      </c>
      <c r="V27" s="18" t="str">
        <f>IF(T_iv_strat2!G11=".","-",(CONCATENATE("[",ROUND(T_iv_strat2!G11,1),"; ",ROUND(T_iv_strat2!H11,1),"]")))</f>
        <v>-</v>
      </c>
      <c r="W27" s="18" t="str">
        <f>IF(T_iv_strat2!K11=".","-",(CONCATENATE("[",ROUND(T_iv_strat2!K11,1),"; ",ROUND(T_iv_strat2!L11,1),"]")))</f>
        <v>-</v>
      </c>
      <c r="X27" s="18" t="str">
        <f>IF(T_iv_strat2!O11=".","-",(CONCATENATE("[",ROUND(T_iv_strat2!O11,1),"; ",ROUND(T_iv_strat2!P11,1),"]")))</f>
        <v>-</v>
      </c>
      <c r="Y27" s="18" t="str">
        <f>IF(T_iv_strat2!S11=".","-",(CONCATENATE("[",ROUND(T_iv_strat2!S11,1),"; ",ROUND(T_iv_strat2!T11,1),"]")))</f>
        <v>-</v>
      </c>
      <c r="Z27" s="18" t="str">
        <f>IF(T_iv_strat2!W11=".","-",(CONCATENATE("[",ROUND(T_iv_strat2!W11,1),"; ",ROUND(T_iv_strat2!X11,1),"]")))</f>
        <v>-</v>
      </c>
      <c r="AA27" s="18" t="str">
        <f>IF(T_iv_strat2!AA11=".","-",(CONCATENATE("[",ROUND(T_iv_strat2!AA11,1),"; ",ROUND(T_iv_strat2!AB11,1),"]")))</f>
        <v>-</v>
      </c>
      <c r="AB27" s="18" t="str">
        <f>IF(T_iv_strat2!AE11=".","-",(CONCATENATE("[",ROUND(T_iv_strat2!AE11,1),"; ",ROUND(T_iv_strat2!AF11,1),"]")))</f>
        <v>-</v>
      </c>
      <c r="AC27" s="114" t="str">
        <f>IF(T_iv_strat2!AI11=".","-",(CONCATENATE("[",ROUND(T_iv_strat2!AI11,1),"; ",ROUND(T_iv_strat2!AJ11,1),"]")))</f>
        <v>[1.4; 57.7]</v>
      </c>
      <c r="AD27" s="18" t="str">
        <f>IF(T_iv_strat2!AM11=".","-",(CONCATENATE("[",ROUND(T_iv_strat2!AM11,1),"; ",ROUND(T_iv_strat2!AN11,1),"]")))</f>
        <v>-</v>
      </c>
      <c r="AE27" s="18" t="str">
        <f>IF(T_iv_strat2!AQ11=".","-",(CONCATENATE("[",ROUND(T_iv_strat2!AQ11,1),"; ",ROUND(T_iv_strat2!AR11,1),"]")))</f>
        <v>-</v>
      </c>
      <c r="AF27" s="18" t="str">
        <f>IF(T_iv_strat2!AU11=".","-",(CONCATENATE("[",ROUND(T_iv_strat2!AU11,1),"; ",ROUND(T_iv_strat2!AV11,1),"]")))</f>
        <v>-</v>
      </c>
      <c r="AG27" s="18" t="str">
        <f>IF(T_iv_strat2!AY11=".","-",(CONCATENATE("[",ROUND(T_iv_strat2!AY11,1),"; ",ROUND(T_iv_strat2!AZ11,1),"]")))</f>
        <v>[0.1; 2.1]</v>
      </c>
      <c r="AH27" s="18" t="str">
        <f>IF(T_iv_strat2!BC11=".","-",(CONCATENATE("[",ROUND(T_iv_strat2!BC11,1),"; ",ROUND(T_iv_strat2!BD11,1),"]")))</f>
        <v>-</v>
      </c>
      <c r="AI27" s="18" t="str">
        <f>IF(T_iv_strat2!BG11=".","-",(CONCATENATE("[",ROUND(T_iv_strat2!BG11,1),"; ",ROUND(T_iv_strat2!BH11,1),"]")))</f>
        <v>[0.1; 1.5]</v>
      </c>
      <c r="AJ27" s="18" t="str">
        <f>IF(T_iv_strat2!BK11=".","-",(CONCATENATE("[",ROUND(T_iv_strat2!BK11,1),"; ",ROUND(T_iv_strat2!BL11,1),"]")))</f>
        <v>-</v>
      </c>
      <c r="AN27" s="18" t="str">
        <f>IF(T_iv_strat3!C11=".","-",(CONCATENATE("[",ROUND(T_iv_strat3!C11,1),"; ",ROUND(T_iv_strat3!D11,1),"]")))</f>
        <v>-</v>
      </c>
      <c r="AO27" s="18" t="str">
        <f>IF(T_iv_strat3!G11=".","-",(CONCATENATE("[",ROUND(T_iv_strat3!G11,1),"; ",ROUND(T_iv_strat3!H11,1),"]")))</f>
        <v>-</v>
      </c>
      <c r="AP27" s="18" t="str">
        <f>IF(T_iv_strat3!K11=".","-",(CONCATENATE("[",ROUND(T_iv_strat3!K11,1),"; ",ROUND(T_iv_strat3!L11,1),"]")))</f>
        <v>-</v>
      </c>
      <c r="AQ27" s="18" t="str">
        <f>IF(T_iv_strat3!O11=".","-",(CONCATENATE("[",ROUND(T_iv_strat3!O11,1),"; ",ROUND(T_iv_strat3!P11,1),"]")))</f>
        <v>-</v>
      </c>
      <c r="AR27" s="18" t="str">
        <f>IF(T_iv_strat3!S11=".","-",(CONCATENATE("[",ROUND(T_iv_strat3!S11,1),"; ",ROUND(T_iv_strat3!T11,1),"]")))</f>
        <v>-</v>
      </c>
      <c r="AS27" s="18" t="str">
        <f>IF(T_iv_strat3!W11=".","-",(CONCATENATE("[",ROUND(T_iv_strat3!W11,1),"; ",ROUND(T_iv_strat3!X11,1),"]")))</f>
        <v>-</v>
      </c>
      <c r="AT27" s="18" t="str">
        <f>IF(T_iv_strat3!AA11=".","-",(CONCATENATE("[",ROUND(T_iv_strat3!AA11,1),"; ",ROUND(T_iv_strat3!AB11,1),"]")))</f>
        <v>-</v>
      </c>
      <c r="AU27" s="18" t="str">
        <f>IF(T_iv_strat3!AE11=".","-",(CONCATENATE("[",ROUND(T_iv_strat3!AE11,1),"; ",ROUND(T_iv_strat3!AF11,1),"]")))</f>
        <v>-</v>
      </c>
      <c r="AV27" s="114" t="str">
        <f>IF(T_iv_strat3!AI11=".","-",(CONCATENATE("[",ROUND(T_iv_strat3!AI11,1),"; ",ROUND(T_iv_strat3!AJ11,1),"]")))</f>
        <v>-</v>
      </c>
      <c r="AW27" s="18" t="str">
        <f>IF(T_iv_strat3!AM11=".","-",(CONCATENATE("[",ROUND(T_iv_strat3!AM11,1),"; ",ROUND(T_iv_strat3!AN11,1),"]")))</f>
        <v>-</v>
      </c>
      <c r="AX27" s="18" t="str">
        <f>IF(T_iv_strat3!AQ11=".","-",(CONCATENATE("[",ROUND(T_iv_strat3!AQ11,1),"; ",ROUND(T_iv_strat3!AR11,1),"]")))</f>
        <v>[0.1; 1.9]</v>
      </c>
      <c r="AY27" s="18" t="str">
        <f>IF(T_iv_strat3!AU11=".","-",(CONCATENATE("[",ROUND(T_iv_strat3!AU11,1),"; ",ROUND(T_iv_strat3!AV11,1),"]")))</f>
        <v>-</v>
      </c>
      <c r="AZ27" s="18" t="str">
        <f>IF(T_iv_strat3!AY11=".","-",(CONCATENATE("[",ROUND(T_iv_strat3!AY11,1),"; ",ROUND(T_iv_strat3!AZ11,1),"]")))</f>
        <v>-</v>
      </c>
      <c r="BA27" s="18" t="str">
        <f>IF(T_iv_strat3!BC11=".","-",(CONCATENATE("[",ROUND(T_iv_strat3!BC11,1),"; ",ROUND(T_iv_strat3!BD11,1),"]")))</f>
        <v>-</v>
      </c>
      <c r="BB27" s="18" t="str">
        <f>IF(T_iv_strat3!BG11=".","-",(CONCATENATE("[",ROUND(T_iv_strat3!BG11,1),"; ",ROUND(T_iv_strat3!BH11,1),"]")))</f>
        <v>[0; 0.6]</v>
      </c>
      <c r="BC27" s="18" t="str">
        <f>IF(T_iv_strat3!BK11=".","-",(CONCATENATE("[",ROUND(T_iv_strat3!BK11,1),"; ",ROUND(T_iv_strat3!BL11,1),"]")))</f>
        <v>-</v>
      </c>
    </row>
    <row r="28" spans="1:55" s="2" customFormat="1" x14ac:dyDescent="0.2">
      <c r="A28" s="3" t="s">
        <v>52</v>
      </c>
      <c r="B28" s="4">
        <f>ROUND(T_iv_strat1!B12,1)</f>
        <v>100</v>
      </c>
      <c r="C28" s="4">
        <f>ROUND(T_iv_strat1!F12,1)</f>
        <v>83</v>
      </c>
      <c r="D28" s="4">
        <f>ROUND(T_iv_strat1!J12,1)</f>
        <v>89.3</v>
      </c>
      <c r="E28" s="4">
        <f>ROUND(T_iv_strat1!N12,1)</f>
        <v>0</v>
      </c>
      <c r="F28" s="4">
        <f>ROUND(T_iv_strat1!R12,1)</f>
        <v>94</v>
      </c>
      <c r="G28" s="4">
        <f>ROUND(T_iv_strat1!V12,1)</f>
        <v>100</v>
      </c>
      <c r="H28" s="4">
        <f>ROUND(T_iv_strat1!Z12,1)</f>
        <v>93.6</v>
      </c>
      <c r="I28" s="4">
        <f>ROUND(T_iv_strat1!AD12,1)</f>
        <v>80</v>
      </c>
      <c r="J28" s="65">
        <f>ROUND(T_iv_strat1!AH12,1)</f>
        <v>90.4</v>
      </c>
      <c r="K28" s="4">
        <f>ROUND(T_iv_strat1!AL12,1)</f>
        <v>100</v>
      </c>
      <c r="L28" s="4">
        <f>ROUND(T_iv_strat1!AP12,1)</f>
        <v>100</v>
      </c>
      <c r="M28" s="4">
        <f>ROUND(T_iv_strat1!AT12,1)</f>
        <v>0</v>
      </c>
      <c r="N28" s="4">
        <f>ROUND(T_iv_strat1!AX12,1)</f>
        <v>93.1</v>
      </c>
      <c r="O28" s="4">
        <f>ROUND(T_iv_strat1!BB12,1)</f>
        <v>0</v>
      </c>
      <c r="P28" s="4">
        <f>ROUND(T_iv_strat1!BF12,1)</f>
        <v>93.5</v>
      </c>
      <c r="Q28" s="4">
        <f>ROUND(T_iv_strat1!BJ12,1)</f>
        <v>100</v>
      </c>
      <c r="T28" s="3" t="s">
        <v>52</v>
      </c>
      <c r="U28" s="4">
        <f>ROUND(T_iv_strat2!B12,1)</f>
        <v>47.2</v>
      </c>
      <c r="V28" s="4">
        <f>ROUND(T_iv_strat2!F12,1)</f>
        <v>87.6</v>
      </c>
      <c r="W28" s="4">
        <f>ROUND(T_iv_strat2!J12,1)</f>
        <v>100</v>
      </c>
      <c r="X28" s="4">
        <f>ROUND(T_iv_strat2!N12,1)</f>
        <v>0</v>
      </c>
      <c r="Y28" s="4">
        <f>ROUND(T_iv_strat2!R12,1)</f>
        <v>73.5</v>
      </c>
      <c r="Z28" s="4">
        <f>ROUND(T_iv_strat2!V12,1)</f>
        <v>34.799999999999997</v>
      </c>
      <c r="AA28" s="4">
        <f>ROUND(T_iv_strat2!Z12,1)</f>
        <v>67.2</v>
      </c>
      <c r="AB28" s="4">
        <f>ROUND(T_iv_strat2!AD12,1)</f>
        <v>100</v>
      </c>
      <c r="AC28" s="65">
        <f>ROUND(T_iv_strat2!AH12,1)</f>
        <v>98.7</v>
      </c>
      <c r="AD28" s="4">
        <f>ROUND(T_iv_strat2!AL12,1)</f>
        <v>74.099999999999994</v>
      </c>
      <c r="AE28" s="4">
        <f>ROUND(T_iv_strat2!AP12,1)</f>
        <v>96.2</v>
      </c>
      <c r="AF28" s="4">
        <f>ROUND(T_iv_strat2!AT12,1)</f>
        <v>2</v>
      </c>
      <c r="AG28" s="4">
        <f>ROUND(T_iv_strat2!AX12,1)</f>
        <v>92.4</v>
      </c>
      <c r="AH28" s="4">
        <f>ROUND(T_iv_strat2!BB12,1)</f>
        <v>57</v>
      </c>
      <c r="AI28" s="4">
        <f>ROUND(T_iv_strat2!BF12,1)</f>
        <v>86.3</v>
      </c>
      <c r="AJ28" s="4">
        <f>ROUND(T_iv_strat2!BJ12,1)</f>
        <v>96.4</v>
      </c>
      <c r="AM28" s="3" t="s">
        <v>52</v>
      </c>
      <c r="AN28" s="4">
        <f>ROUND(T_iv_strat3!B12,1)</f>
        <v>0</v>
      </c>
      <c r="AO28" s="4">
        <f>ROUND(T_iv_strat3!F12,1)</f>
        <v>30.3</v>
      </c>
      <c r="AP28" s="4">
        <f>ROUND(T_iv_strat3!J12,1)</f>
        <v>82</v>
      </c>
      <c r="AQ28" s="4">
        <f>ROUND(T_iv_strat3!N12,1)</f>
        <v>0</v>
      </c>
      <c r="AR28" s="4">
        <f>ROUND(T_iv_strat3!R12,1)</f>
        <v>93.5</v>
      </c>
      <c r="AS28" s="4">
        <f>ROUND(T_iv_strat3!V12,1)</f>
        <v>97.1</v>
      </c>
      <c r="AT28" s="4">
        <f>ROUND(T_iv_strat3!Z12,1)</f>
        <v>83.4</v>
      </c>
      <c r="AU28" s="4">
        <f>ROUND(T_iv_strat3!AD12,1)</f>
        <v>0</v>
      </c>
      <c r="AV28" s="65">
        <f>ROUND(T_iv_strat3!AH12,1)</f>
        <v>85.7</v>
      </c>
      <c r="AW28" s="4">
        <f>ROUND(T_iv_strat3!AL12,1)</f>
        <v>66.3</v>
      </c>
      <c r="AX28" s="4">
        <f>ROUND(T_iv_strat3!AP12,1)</f>
        <v>91.6</v>
      </c>
      <c r="AY28" s="4">
        <f>ROUND(T_iv_strat3!AT12,1)</f>
        <v>0</v>
      </c>
      <c r="AZ28" s="4">
        <f>ROUND(T_iv_strat3!AX12,1)</f>
        <v>90.9</v>
      </c>
      <c r="BA28" s="4">
        <f>ROUND(T_iv_strat3!BB12,1)</f>
        <v>70.900000000000006</v>
      </c>
      <c r="BB28" s="4">
        <f>ROUND(T_iv_strat3!BF12,1)</f>
        <v>82.3</v>
      </c>
      <c r="BC28" s="4">
        <f>ROUND(T_iv_strat3!BJ12,1)</f>
        <v>84.7</v>
      </c>
    </row>
    <row r="29" spans="1:55" s="17" customFormat="1" ht="8.25" x14ac:dyDescent="0.15">
      <c r="B29" s="18" t="str">
        <f>IF(T_iv_strat1!C12=".","-",(CONCATENATE("[",ROUND(T_iv_strat1!C12,1),"; ",ROUND(T_iv_strat1!D12,1),"]")))</f>
        <v>[100; 100]</v>
      </c>
      <c r="C29" s="18" t="str">
        <f>IF(T_iv_strat1!G12=".","-",(CONCATENATE("[",ROUND(T_iv_strat1!G12,1),"; ",ROUND(T_iv_strat1!H12,1),"]")))</f>
        <v>[33.3; 97.9]</v>
      </c>
      <c r="D29" s="18" t="str">
        <f>IF(T_iv_strat1!K12=".","-",(CONCATENATE("[",ROUND(T_iv_strat1!K12,1),"; ",ROUND(T_iv_strat1!L12,1),"]")))</f>
        <v>[55.7; 98.2]</v>
      </c>
      <c r="E29" s="18" t="str">
        <f>IF(T_iv_strat1!O12=".","-",(CONCATENATE("[",ROUND(T_iv_strat1!O12,1),"; ",ROUND(T_iv_strat1!P12,1),"]")))</f>
        <v>-</v>
      </c>
      <c r="F29" s="18" t="str">
        <f>IF(T_iv_strat1!S12=".","-",(CONCATENATE("[",ROUND(T_iv_strat1!S12,1),"; ",ROUND(T_iv_strat1!T12,1),"]")))</f>
        <v>[91.8; 95.6]</v>
      </c>
      <c r="G29" s="18" t="str">
        <f>IF(T_iv_strat1!W12=".","-",(CONCATENATE("[",ROUND(T_iv_strat1!W12,1),"; ",ROUND(T_iv_strat1!X12,1),"]")))</f>
        <v>[100; 100]</v>
      </c>
      <c r="H29" s="18" t="str">
        <f>IF(T_iv_strat1!AA12=".","-",(CONCATENATE("[",ROUND(T_iv_strat1!AA12,1),"; ",ROUND(T_iv_strat1!AB12,1),"]")))</f>
        <v>[91.1; 95.4]</v>
      </c>
      <c r="I29" s="18" t="str">
        <f>IF(T_iv_strat1!AE12=".","-",(CONCATENATE("[",ROUND(T_iv_strat1!AE12,1),"; ",ROUND(T_iv_strat1!AF12,1),"]")))</f>
        <v>[80; 80]</v>
      </c>
      <c r="J29" s="114" t="str">
        <f>IF(T_iv_strat1!AI12=".","-",(CONCATENATE("[",ROUND(T_iv_strat1!AI12,1),"; ",ROUND(T_iv_strat1!AJ12,1),"]")))</f>
        <v>[60; 98.3]</v>
      </c>
      <c r="K29" s="18" t="str">
        <f>IF(T_iv_strat1!AM12=".","-",(CONCATENATE("[",ROUND(T_iv_strat1!AM12,1),"; ",ROUND(T_iv_strat1!AN12,1),"]")))</f>
        <v>[100; 100]</v>
      </c>
      <c r="L29" s="18" t="str">
        <f>IF(T_iv_strat1!AQ12=".","-",(CONCATENATE("[",ROUND(T_iv_strat1!AQ12,1),"; ",ROUND(T_iv_strat1!AR12,1),"]")))</f>
        <v>[100; 100]</v>
      </c>
      <c r="M29" s="18" t="str">
        <f>IF(T_iv_strat1!AU12=".","-",(CONCATENATE("[",ROUND(T_iv_strat1!AU12,1),"; ",ROUND(T_iv_strat1!AV12,1),"]")))</f>
        <v>-</v>
      </c>
      <c r="N29" s="18" t="str">
        <f>IF(T_iv_strat1!AY12=".","-",(CONCATENATE("[",ROUND(T_iv_strat1!AY12,1),"; ",ROUND(T_iv_strat1!AZ12,1),"]")))</f>
        <v>[90.1; 95.3]</v>
      </c>
      <c r="O29" s="18" t="str">
        <f>IF(T_iv_strat1!BC12=".","-",(CONCATENATE("[",ROUND(T_iv_strat1!BC12,1),"; ",ROUND(T_iv_strat1!BD12,1),"]")))</f>
        <v>-</v>
      </c>
      <c r="P29" s="18" t="str">
        <f>IF(T_iv_strat1!BG12=".","-",(CONCATENATE("[",ROUND(T_iv_strat1!BG12,1),"; ",ROUND(T_iv_strat1!BH12,1),"]")))</f>
        <v>[90.4; 95.7]</v>
      </c>
      <c r="Q29" s="18" t="str">
        <f>IF(T_iv_strat1!BK12=".","-",(CONCATENATE("[",ROUND(T_iv_strat1!BK12,1),"; ",ROUND(T_iv_strat1!BL12,1),"]")))</f>
        <v>[100; 100]</v>
      </c>
      <c r="U29" s="18" t="str">
        <f>IF(T_iv_strat2!C12=".","-",(CONCATENATE("[",ROUND(T_iv_strat2!C12,1),"; ",ROUND(T_iv_strat2!D12,1),"]")))</f>
        <v>[5.6; 93.1]</v>
      </c>
      <c r="V29" s="18" t="str">
        <f>IF(T_iv_strat2!G12=".","-",(CONCATENATE("[",ROUND(T_iv_strat2!G12,1),"; ",ROUND(T_iv_strat2!H12,1),"]")))</f>
        <v>[63.1; 96.7]</v>
      </c>
      <c r="W29" s="18" t="str">
        <f>IF(T_iv_strat2!K12=".","-",(CONCATENATE("[",ROUND(T_iv_strat2!K12,1),"; ",ROUND(T_iv_strat2!L12,1),"]")))</f>
        <v>[100; 100]</v>
      </c>
      <c r="X29" s="18" t="str">
        <f>IF(T_iv_strat2!O12=".","-",(CONCATENATE("[",ROUND(T_iv_strat2!O12,1),"; ",ROUND(T_iv_strat2!P12,1),"]")))</f>
        <v>-</v>
      </c>
      <c r="Y29" s="18" t="str">
        <f>IF(T_iv_strat2!S12=".","-",(CONCATENATE("[",ROUND(T_iv_strat2!S12,1),"; ",ROUND(T_iv_strat2!T12,1),"]")))</f>
        <v>[58.2; 84.7]</v>
      </c>
      <c r="Z29" s="18" t="str">
        <f>IF(T_iv_strat2!W12=".","-",(CONCATENATE("[",ROUND(T_iv_strat2!W12,1),"; ",ROUND(T_iv_strat2!X12,1),"]")))</f>
        <v>[16.8; 58.5]</v>
      </c>
      <c r="AA29" s="18" t="str">
        <f>IF(T_iv_strat2!AA12=".","-",(CONCATENATE("[",ROUND(T_iv_strat2!AA12,1),"; ",ROUND(T_iv_strat2!AB12,1),"]")))</f>
        <v>[56.6; 76.2]</v>
      </c>
      <c r="AB29" s="18" t="str">
        <f>IF(T_iv_strat2!AE12=".","-",(CONCATENATE("[",ROUND(T_iv_strat2!AE12,1),"; ",ROUND(T_iv_strat2!AF12,1),"]")))</f>
        <v>[100; 100]</v>
      </c>
      <c r="AC29" s="114" t="str">
        <f>IF(T_iv_strat2!AI12=".","-",(CONCATENATE("[",ROUND(T_iv_strat2!AI12,1),"; ",ROUND(T_iv_strat2!AJ12,1),"]")))</f>
        <v>[89.5; 99.9]</v>
      </c>
      <c r="AD29" s="18" t="str">
        <f>IF(T_iv_strat2!AM12=".","-",(CONCATENATE("[",ROUND(T_iv_strat2!AM12,1),"; ",ROUND(T_iv_strat2!AN12,1),"]")))</f>
        <v>[61.1; 83.9]</v>
      </c>
      <c r="AE29" s="18" t="str">
        <f>IF(T_iv_strat2!AQ12=".","-",(CONCATENATE("[",ROUND(T_iv_strat2!AQ12,1),"; ",ROUND(T_iv_strat2!AR12,1),"]")))</f>
        <v>[87.9; 98.8]</v>
      </c>
      <c r="AF29" s="18" t="str">
        <f>IF(T_iv_strat2!AU12=".","-",(CONCATENATE("[",ROUND(T_iv_strat2!AU12,1),"; ",ROUND(T_iv_strat2!AV12,1),"]")))</f>
        <v>[0.3; 12.4]</v>
      </c>
      <c r="AG29" s="18" t="str">
        <f>IF(T_iv_strat2!AY12=".","-",(CONCATENATE("[",ROUND(T_iv_strat2!AY12,1),"; ",ROUND(T_iv_strat2!AZ12,1),"]")))</f>
        <v>[89.4; 94.6]</v>
      </c>
      <c r="AH29" s="18" t="str">
        <f>IF(T_iv_strat2!BC12=".","-",(CONCATENATE("[",ROUND(T_iv_strat2!BC12,1),"; ",ROUND(T_iv_strat2!BD12,1),"]")))</f>
        <v>[29.9; 80.5]</v>
      </c>
      <c r="AI29" s="18" t="str">
        <f>IF(T_iv_strat2!BG12=".","-",(CONCATENATE("[",ROUND(T_iv_strat2!BG12,1),"; ",ROUND(T_iv_strat2!BH12,1),"]")))</f>
        <v>[83.8; 88.4]</v>
      </c>
      <c r="AJ29" s="18" t="str">
        <f>IF(T_iv_strat2!BK12=".","-",(CONCATENATE("[",ROUND(T_iv_strat2!BK12,1),"; ",ROUND(T_iv_strat2!BL12,1),"]")))</f>
        <v>[79.3; 99.5]</v>
      </c>
      <c r="AN29" s="18" t="str">
        <f>IF(T_iv_strat3!C12=".","-",(CONCATENATE("[",ROUND(T_iv_strat3!C12,1),"; ",ROUND(T_iv_strat3!D12,1),"]")))</f>
        <v>-</v>
      </c>
      <c r="AO29" s="18" t="str">
        <f>IF(T_iv_strat3!G12=".","-",(CONCATENATE("[",ROUND(T_iv_strat3!G12,1),"; ",ROUND(T_iv_strat3!H12,1),"]")))</f>
        <v>[4.2; 81.2]</v>
      </c>
      <c r="AP29" s="18" t="str">
        <f>IF(T_iv_strat3!K12=".","-",(CONCATENATE("[",ROUND(T_iv_strat3!K12,1),"; ",ROUND(T_iv_strat3!L12,1),"]")))</f>
        <v>[51; 95.2]</v>
      </c>
      <c r="AQ29" s="18" t="str">
        <f>IF(T_iv_strat3!O12=".","-",(CONCATENATE("[",ROUND(T_iv_strat3!O12,1),"; ",ROUND(T_iv_strat3!P12,1),"]")))</f>
        <v>-</v>
      </c>
      <c r="AR29" s="18" t="str">
        <f>IF(T_iv_strat3!S12=".","-",(CONCATENATE("[",ROUND(T_iv_strat3!S12,1),"; ",ROUND(T_iv_strat3!T12,1),"]")))</f>
        <v>[92.5; 94.4]</v>
      </c>
      <c r="AS29" s="18" t="str">
        <f>IF(T_iv_strat3!W12=".","-",(CONCATENATE("[",ROUND(T_iv_strat3!W12,1),"; ",ROUND(T_iv_strat3!X12,1),"]")))</f>
        <v>[76; 99.7]</v>
      </c>
      <c r="AT29" s="18" t="str">
        <f>IF(T_iv_strat3!AA12=".","-",(CONCATENATE("[",ROUND(T_iv_strat3!AA12,1),"; ",ROUND(T_iv_strat3!AB12,1),"]")))</f>
        <v>[71.5; 90.9]</v>
      </c>
      <c r="AU29" s="18" t="str">
        <f>IF(T_iv_strat3!AE12=".","-",(CONCATENATE("[",ROUND(T_iv_strat3!AE12,1),"; ",ROUND(T_iv_strat3!AF12,1),"]")))</f>
        <v>-</v>
      </c>
      <c r="AV29" s="114" t="str">
        <f>IF(T_iv_strat3!AI12=".","-",(CONCATENATE("[",ROUND(T_iv_strat3!AI12,1),"; ",ROUND(T_iv_strat3!AJ12,1),"]")))</f>
        <v>[36.8; 98.4]</v>
      </c>
      <c r="AW29" s="18" t="str">
        <f>IF(T_iv_strat3!AM12=".","-",(CONCATENATE("[",ROUND(T_iv_strat3!AM12,1),"; ",ROUND(T_iv_strat3!AN12,1),"]")))</f>
        <v>[47.4; 81.1]</v>
      </c>
      <c r="AX29" s="18" t="str">
        <f>IF(T_iv_strat3!AQ12=".","-",(CONCATENATE("[",ROUND(T_iv_strat3!AQ12,1),"; ",ROUND(T_iv_strat3!AR12,1),"]")))</f>
        <v>[85.8; 95.2]</v>
      </c>
      <c r="AY29" s="18" t="str">
        <f>IF(T_iv_strat3!AU12=".","-",(CONCATENATE("[",ROUND(T_iv_strat3!AU12,1),"; ",ROUND(T_iv_strat3!AV12,1),"]")))</f>
        <v>-</v>
      </c>
      <c r="AZ29" s="18" t="str">
        <f>IF(T_iv_strat3!AY12=".","-",(CONCATENATE("[",ROUND(T_iv_strat3!AY12,1),"; ",ROUND(T_iv_strat3!AZ12,1),"]")))</f>
        <v>[81.9; 95.7]</v>
      </c>
      <c r="BA29" s="18" t="str">
        <f>IF(T_iv_strat3!BC12=".","-",(CONCATENATE("[",ROUND(T_iv_strat3!BC12,1),"; ",ROUND(T_iv_strat3!BD12,1),"]")))</f>
        <v>[65.3; 76]</v>
      </c>
      <c r="BB29" s="18" t="str">
        <f>IF(T_iv_strat3!BG12=".","-",(CONCATENATE("[",ROUND(T_iv_strat3!BG12,1),"; ",ROUND(T_iv_strat3!BH12,1),"]")))</f>
        <v>[79; 85.1]</v>
      </c>
      <c r="BC29" s="18" t="str">
        <f>IF(T_iv_strat3!BK12=".","-",(CONCATENATE("[",ROUND(T_iv_strat3!BK12,1),"; ",ROUND(T_iv_strat3!BL12,1),"]")))</f>
        <v>[32.8; 98.4]</v>
      </c>
    </row>
    <row r="30" spans="1:55" s="2" customFormat="1" x14ac:dyDescent="0.2">
      <c r="A30" s="3" t="s">
        <v>53</v>
      </c>
      <c r="B30" s="4">
        <f>ROUND(T_iv_strat1!B13,1)</f>
        <v>0</v>
      </c>
      <c r="C30" s="4">
        <f>ROUND(T_iv_strat1!F13,1)</f>
        <v>0</v>
      </c>
      <c r="D30" s="4">
        <f>ROUND(T_iv_strat1!J13,1)</f>
        <v>33.700000000000003</v>
      </c>
      <c r="E30" s="4">
        <f>ROUND(T_iv_strat1!N13,1)</f>
        <v>0</v>
      </c>
      <c r="F30" s="4">
        <f>ROUND(T_iv_strat1!R13,1)</f>
        <v>12.5</v>
      </c>
      <c r="G30" s="4">
        <f>ROUND(T_iv_strat1!V13,1)</f>
        <v>0</v>
      </c>
      <c r="H30" s="4">
        <f>ROUND(T_iv_strat1!Z13,1)</f>
        <v>12.3</v>
      </c>
      <c r="I30" s="4">
        <f>ROUND(T_iv_strat1!AD13,1)</f>
        <v>0</v>
      </c>
      <c r="J30" s="65">
        <f>ROUND(T_iv_strat1!AH13,1)</f>
        <v>0</v>
      </c>
      <c r="K30" s="4">
        <f>ROUND(T_iv_strat1!AL13,1)</f>
        <v>0</v>
      </c>
      <c r="L30" s="4">
        <f>ROUND(T_iv_strat1!AP13,1)</f>
        <v>18.899999999999999</v>
      </c>
      <c r="M30" s="4">
        <f>ROUND(T_iv_strat1!AT13,1)</f>
        <v>0</v>
      </c>
      <c r="N30" s="4">
        <f>ROUND(T_iv_strat1!AX13,1)</f>
        <v>4.5</v>
      </c>
      <c r="O30" s="4">
        <f>ROUND(T_iv_strat1!BB13,1)</f>
        <v>0</v>
      </c>
      <c r="P30" s="4">
        <f>ROUND(T_iv_strat1!BF13,1)</f>
        <v>5.0999999999999996</v>
      </c>
      <c r="Q30" s="4">
        <f>ROUND(T_iv_strat1!BJ13,1)</f>
        <v>0</v>
      </c>
      <c r="T30" s="3" t="s">
        <v>53</v>
      </c>
      <c r="U30" s="4">
        <f>ROUND(T_iv_strat2!B13,1)</f>
        <v>47.2</v>
      </c>
      <c r="V30" s="4">
        <f>ROUND(T_iv_strat2!F13,1)</f>
        <v>15.5</v>
      </c>
      <c r="W30" s="4">
        <f>ROUND(T_iv_strat2!J13,1)</f>
        <v>34.9</v>
      </c>
      <c r="X30" s="4">
        <f>ROUND(T_iv_strat2!N13,1)</f>
        <v>0</v>
      </c>
      <c r="Y30" s="4">
        <f>ROUND(T_iv_strat2!R13,1)</f>
        <v>19.399999999999999</v>
      </c>
      <c r="Z30" s="4">
        <f>ROUND(T_iv_strat2!V13,1)</f>
        <v>2.5</v>
      </c>
      <c r="AA30" s="4">
        <f>ROUND(T_iv_strat2!Z13,1)</f>
        <v>17.399999999999999</v>
      </c>
      <c r="AB30" s="4">
        <f>ROUND(T_iv_strat2!AD13,1)</f>
        <v>0</v>
      </c>
      <c r="AC30" s="65">
        <f>ROUND(T_iv_strat2!AH13,1)</f>
        <v>41.3</v>
      </c>
      <c r="AD30" s="4">
        <f>ROUND(T_iv_strat2!AL13,1)</f>
        <v>18.100000000000001</v>
      </c>
      <c r="AE30" s="4">
        <f>ROUND(T_iv_strat2!AP13,1)</f>
        <v>46.8</v>
      </c>
      <c r="AF30" s="4">
        <f>ROUND(T_iv_strat2!AT13,1)</f>
        <v>0</v>
      </c>
      <c r="AG30" s="4">
        <f>ROUND(T_iv_strat2!AX13,1)</f>
        <v>22.4</v>
      </c>
      <c r="AH30" s="4">
        <f>ROUND(T_iv_strat2!BB13,1)</f>
        <v>19.2</v>
      </c>
      <c r="AI30" s="4">
        <f>ROUND(T_iv_strat2!BF13,1)</f>
        <v>23.3</v>
      </c>
      <c r="AJ30" s="4">
        <f>ROUND(T_iv_strat2!BJ13,1)</f>
        <v>34.5</v>
      </c>
      <c r="AM30" s="3" t="s">
        <v>53</v>
      </c>
      <c r="AN30" s="4">
        <f>ROUND(T_iv_strat3!B13,1)</f>
        <v>0</v>
      </c>
      <c r="AO30" s="4">
        <f>ROUND(T_iv_strat3!F13,1)</f>
        <v>0</v>
      </c>
      <c r="AP30" s="4">
        <f>ROUND(T_iv_strat3!J13,1)</f>
        <v>13.1</v>
      </c>
      <c r="AQ30" s="4">
        <f>ROUND(T_iv_strat3!N13,1)</f>
        <v>0</v>
      </c>
      <c r="AR30" s="4">
        <f>ROUND(T_iv_strat3!R13,1)</f>
        <v>4.2</v>
      </c>
      <c r="AS30" s="4">
        <f>ROUND(T_iv_strat3!V13,1)</f>
        <v>0</v>
      </c>
      <c r="AT30" s="4">
        <f>ROUND(T_iv_strat3!Z13,1)</f>
        <v>5.8</v>
      </c>
      <c r="AU30" s="4">
        <f>ROUND(T_iv_strat3!AD13,1)</f>
        <v>0</v>
      </c>
      <c r="AV30" s="65">
        <f>ROUND(T_iv_strat3!AH13,1)</f>
        <v>0</v>
      </c>
      <c r="AW30" s="4">
        <f>ROUND(T_iv_strat3!AL13,1)</f>
        <v>7.6</v>
      </c>
      <c r="AX30" s="4">
        <f>ROUND(T_iv_strat3!AP13,1)</f>
        <v>30.1</v>
      </c>
      <c r="AY30" s="4">
        <f>ROUND(T_iv_strat3!AT13,1)</f>
        <v>0</v>
      </c>
      <c r="AZ30" s="4">
        <f>ROUND(T_iv_strat3!AX13,1)</f>
        <v>5.7</v>
      </c>
      <c r="BA30" s="4">
        <f>ROUND(T_iv_strat3!BB13,1)</f>
        <v>10.199999999999999</v>
      </c>
      <c r="BB30" s="4">
        <f>ROUND(T_iv_strat3!BF13,1)</f>
        <v>14.4</v>
      </c>
      <c r="BC30" s="4">
        <f>ROUND(T_iv_strat3!BJ13,1)</f>
        <v>84.7</v>
      </c>
    </row>
    <row r="31" spans="1:55" s="17" customFormat="1" ht="8.25" x14ac:dyDescent="0.15">
      <c r="B31" s="18" t="str">
        <f>IF(T_iv_strat1!C13=".","-",(CONCATENATE("[",ROUND(T_iv_strat1!C13,1),"; ",ROUND(T_iv_strat1!D13,1),"]")))</f>
        <v>-</v>
      </c>
      <c r="C31" s="18" t="str">
        <f>IF(T_iv_strat1!G13=".","-",(CONCATENATE("[",ROUND(T_iv_strat1!G13,1),"; ",ROUND(T_iv_strat1!H13,1),"]")))</f>
        <v>-</v>
      </c>
      <c r="D31" s="18" t="str">
        <f>IF(T_iv_strat1!K13=".","-",(CONCATENATE("[",ROUND(T_iv_strat1!K13,1),"; ",ROUND(T_iv_strat1!L13,1),"]")))</f>
        <v>[5.6; 81.2]</v>
      </c>
      <c r="E31" s="18" t="str">
        <f>IF(T_iv_strat1!O13=".","-",(CONCATENATE("[",ROUND(T_iv_strat1!O13,1),"; ",ROUND(T_iv_strat1!P13,1),"]")))</f>
        <v>-</v>
      </c>
      <c r="F31" s="18" t="str">
        <f>IF(T_iv_strat1!S13=".","-",(CONCATENATE("[",ROUND(T_iv_strat1!S13,1),"; ",ROUND(T_iv_strat1!T13,1),"]")))</f>
        <v>[8.1; 18.7]</v>
      </c>
      <c r="G31" s="18" t="str">
        <f>IF(T_iv_strat1!W13=".","-",(CONCATENATE("[",ROUND(T_iv_strat1!W13,1),"; ",ROUND(T_iv_strat1!X13,1),"]")))</f>
        <v>-</v>
      </c>
      <c r="H31" s="18" t="str">
        <f>IF(T_iv_strat1!AA13=".","-",(CONCATENATE("[",ROUND(T_iv_strat1!AA13,1),"; ",ROUND(T_iv_strat1!AB13,1),"]")))</f>
        <v>[8.2; 18.1]</v>
      </c>
      <c r="I31" s="18" t="str">
        <f>IF(T_iv_strat1!AE13=".","-",(CONCATENATE("[",ROUND(T_iv_strat1!AE13,1),"; ",ROUND(T_iv_strat1!AF13,1),"]")))</f>
        <v>-</v>
      </c>
      <c r="J31" s="114" t="str">
        <f>IF(T_iv_strat1!AI13=".","-",(CONCATENATE("[",ROUND(T_iv_strat1!AI13,1),"; ",ROUND(T_iv_strat1!AJ13,1),"]")))</f>
        <v>-</v>
      </c>
      <c r="K31" s="18" t="str">
        <f>IF(T_iv_strat1!AM13=".","-",(CONCATENATE("[",ROUND(T_iv_strat1!AM13,1),"; ",ROUND(T_iv_strat1!AN13,1),"]")))</f>
        <v>-</v>
      </c>
      <c r="L31" s="18" t="str">
        <f>IF(T_iv_strat1!AQ13=".","-",(CONCATENATE("[",ROUND(T_iv_strat1!AQ13,1),"; ",ROUND(T_iv_strat1!AR13,1),"]")))</f>
        <v>[15.9; 22.4]</v>
      </c>
      <c r="M31" s="18" t="str">
        <f>IF(T_iv_strat1!AU13=".","-",(CONCATENATE("[",ROUND(T_iv_strat1!AU13,1),"; ",ROUND(T_iv_strat1!AV13,1),"]")))</f>
        <v>-</v>
      </c>
      <c r="N31" s="18" t="str">
        <f>IF(T_iv_strat1!AY13=".","-",(CONCATENATE("[",ROUND(T_iv_strat1!AY13,1),"; ",ROUND(T_iv_strat1!AZ13,1),"]")))</f>
        <v>[2.8; 7]</v>
      </c>
      <c r="O31" s="18" t="str">
        <f>IF(T_iv_strat1!BC13=".","-",(CONCATENATE("[",ROUND(T_iv_strat1!BC13,1),"; ",ROUND(T_iv_strat1!BD13,1),"]")))</f>
        <v>-</v>
      </c>
      <c r="P31" s="18" t="str">
        <f>IF(T_iv_strat1!BG13=".","-",(CONCATENATE("[",ROUND(T_iv_strat1!BG13,1),"; ",ROUND(T_iv_strat1!BH13,1),"]")))</f>
        <v>[3.1; 8.3]</v>
      </c>
      <c r="Q31" s="18" t="str">
        <f>IF(T_iv_strat1!BK13=".","-",(CONCATENATE("[",ROUND(T_iv_strat1!BK13,1),"; ",ROUND(T_iv_strat1!BL13,1),"]")))</f>
        <v>-</v>
      </c>
      <c r="U31" s="18" t="str">
        <f>IF(T_iv_strat2!C13=".","-",(CONCATENATE("[",ROUND(T_iv_strat2!C13,1),"; ",ROUND(T_iv_strat2!D13,1),"]")))</f>
        <v>[5.6; 93.1]</v>
      </c>
      <c r="V31" s="18" t="str">
        <f>IF(T_iv_strat2!G13=".","-",(CONCATENATE("[",ROUND(T_iv_strat2!G13,1),"; ",ROUND(T_iv_strat2!H13,1),"]")))</f>
        <v>[3.9; 44.9]</v>
      </c>
      <c r="W31" s="18" t="str">
        <f>IF(T_iv_strat2!K13=".","-",(CONCATENATE("[",ROUND(T_iv_strat2!K13,1),"; ",ROUND(T_iv_strat2!L13,1),"]")))</f>
        <v>[21.6; 50.9]</v>
      </c>
      <c r="X31" s="18" t="str">
        <f>IF(T_iv_strat2!O13=".","-",(CONCATENATE("[",ROUND(T_iv_strat2!O13,1),"; ",ROUND(T_iv_strat2!P13,1),"]")))</f>
        <v>-</v>
      </c>
      <c r="Y31" s="18" t="str">
        <f>IF(T_iv_strat2!S13=".","-",(CONCATENATE("[",ROUND(T_iv_strat2!S13,1),"; ",ROUND(T_iv_strat2!T13,1),"]")))</f>
        <v>[16.1; 23.3]</v>
      </c>
      <c r="Z31" s="18" t="str">
        <f>IF(T_iv_strat2!W13=".","-",(CONCATENATE("[",ROUND(T_iv_strat2!W13,1),"; ",ROUND(T_iv_strat2!X13,1),"]")))</f>
        <v>[0.4; 14.7]</v>
      </c>
      <c r="AA31" s="18" t="str">
        <f>IF(T_iv_strat2!AA13=".","-",(CONCATENATE("[",ROUND(T_iv_strat2!AA13,1),"; ",ROUND(T_iv_strat2!AB13,1),"]")))</f>
        <v>[14.8; 20.4]</v>
      </c>
      <c r="AB31" s="18" t="str">
        <f>IF(T_iv_strat2!AE13=".","-",(CONCATENATE("[",ROUND(T_iv_strat2!AE13,1),"; ",ROUND(T_iv_strat2!AF13,1),"]")))</f>
        <v>-</v>
      </c>
      <c r="AC31" s="114" t="str">
        <f>IF(T_iv_strat2!AI13=".","-",(CONCATENATE("[",ROUND(T_iv_strat2!AI13,1),"; ",ROUND(T_iv_strat2!AJ13,1),"]")))</f>
        <v>[20.2; 66.2]</v>
      </c>
      <c r="AD31" s="18" t="str">
        <f>IF(T_iv_strat2!AM13=".","-",(CONCATENATE("[",ROUND(T_iv_strat2!AM13,1),"; ",ROUND(T_iv_strat2!AN13,1),"]")))</f>
        <v>[8.9; 33.3]</v>
      </c>
      <c r="AE31" s="18" t="str">
        <f>IF(T_iv_strat2!AQ13=".","-",(CONCATENATE("[",ROUND(T_iv_strat2!AQ13,1),"; ",ROUND(T_iv_strat2!AR13,1),"]")))</f>
        <v>[35.7; 58.2]</v>
      </c>
      <c r="AF31" s="18" t="str">
        <f>IF(T_iv_strat2!AU13=".","-",(CONCATENATE("[",ROUND(T_iv_strat2!AU13,1),"; ",ROUND(T_iv_strat2!AV13,1),"]")))</f>
        <v>-</v>
      </c>
      <c r="AG31" s="18" t="str">
        <f>IF(T_iv_strat2!AY13=".","-",(CONCATENATE("[",ROUND(T_iv_strat2!AY13,1),"; ",ROUND(T_iv_strat2!AZ13,1),"]")))</f>
        <v>[19.2; 26.1]</v>
      </c>
      <c r="AH31" s="18" t="str">
        <f>IF(T_iv_strat2!BC13=".","-",(CONCATENATE("[",ROUND(T_iv_strat2!BC13,1),"; ",ROUND(T_iv_strat2!BD13,1),"]")))</f>
        <v>[8.1; 39.2]</v>
      </c>
      <c r="AI31" s="18" t="str">
        <f>IF(T_iv_strat2!BG13=".","-",(CONCATENATE("[",ROUND(T_iv_strat2!BG13,1),"; ",ROUND(T_iv_strat2!BH13,1),"]")))</f>
        <v>[20.6; 26.2]</v>
      </c>
      <c r="AJ31" s="18" t="str">
        <f>IF(T_iv_strat2!BK13=".","-",(CONCATENATE("[",ROUND(T_iv_strat2!BK13,1),"; ",ROUND(T_iv_strat2!BL13,1),"]")))</f>
        <v>[11.6; 67.8]</v>
      </c>
      <c r="AN31" s="18" t="str">
        <f>IF(T_iv_strat3!C13=".","-",(CONCATENATE("[",ROUND(T_iv_strat3!C13,1),"; ",ROUND(T_iv_strat3!D13,1),"]")))</f>
        <v>-</v>
      </c>
      <c r="AO31" s="18" t="str">
        <f>IF(T_iv_strat3!G13=".","-",(CONCATENATE("[",ROUND(T_iv_strat3!G13,1),"; ",ROUND(T_iv_strat3!H13,1),"]")))</f>
        <v>-</v>
      </c>
      <c r="AP31" s="18" t="str">
        <f>IF(T_iv_strat3!K13=".","-",(CONCATENATE("[",ROUND(T_iv_strat3!K13,1),"; ",ROUND(T_iv_strat3!L13,1),"]")))</f>
        <v>[7; 23.4]</v>
      </c>
      <c r="AQ31" s="18" t="str">
        <f>IF(T_iv_strat3!O13=".","-",(CONCATENATE("[",ROUND(T_iv_strat3!O13,1),"; ",ROUND(T_iv_strat3!P13,1),"]")))</f>
        <v>-</v>
      </c>
      <c r="AR31" s="18" t="str">
        <f>IF(T_iv_strat3!S13=".","-",(CONCATENATE("[",ROUND(T_iv_strat3!S13,1),"; ",ROUND(T_iv_strat3!T13,1),"]")))</f>
        <v>[1.8; 9.6]</v>
      </c>
      <c r="AS31" s="18" t="str">
        <f>IF(T_iv_strat3!W13=".","-",(CONCATENATE("[",ROUND(T_iv_strat3!W13,1),"; ",ROUND(T_iv_strat3!X13,1),"]")))</f>
        <v>-</v>
      </c>
      <c r="AT31" s="18" t="str">
        <f>IF(T_iv_strat3!AA13=".","-",(CONCATENATE("[",ROUND(T_iv_strat3!AA13,1),"; ",ROUND(T_iv_strat3!AB13,1),"]")))</f>
        <v>[4; 8.5]</v>
      </c>
      <c r="AU31" s="18" t="str">
        <f>IF(T_iv_strat3!AE13=".","-",(CONCATENATE("[",ROUND(T_iv_strat3!AE13,1),"; ",ROUND(T_iv_strat3!AF13,1),"]")))</f>
        <v>-</v>
      </c>
      <c r="AV31" s="114" t="str">
        <f>IF(T_iv_strat3!AI13=".","-",(CONCATENATE("[",ROUND(T_iv_strat3!AI13,1),"; ",ROUND(T_iv_strat3!AJ13,1),"]")))</f>
        <v>-</v>
      </c>
      <c r="AW31" s="18" t="str">
        <f>IF(T_iv_strat3!AM13=".","-",(CONCATENATE("[",ROUND(T_iv_strat3!AM13,1),"; ",ROUND(T_iv_strat3!AN13,1),"]")))</f>
        <v>[2; 24.7]</v>
      </c>
      <c r="AX31" s="18" t="str">
        <f>IF(T_iv_strat3!AQ13=".","-",(CONCATENATE("[",ROUND(T_iv_strat3!AQ13,1),"; ",ROUND(T_iv_strat3!AR13,1),"]")))</f>
        <v>[18.2; 45.6]</v>
      </c>
      <c r="AY31" s="18" t="str">
        <f>IF(T_iv_strat3!AU13=".","-",(CONCATENATE("[",ROUND(T_iv_strat3!AU13,1),"; ",ROUND(T_iv_strat3!AV13,1),"]")))</f>
        <v>-</v>
      </c>
      <c r="AZ31" s="18" t="str">
        <f>IF(T_iv_strat3!AY13=".","-",(CONCATENATE("[",ROUND(T_iv_strat3!AY13,1),"; ",ROUND(T_iv_strat3!AZ13,1),"]")))</f>
        <v>[3.2; 10]</v>
      </c>
      <c r="BA31" s="18" t="str">
        <f>IF(T_iv_strat3!BC13=".","-",(CONCATENATE("[",ROUND(T_iv_strat3!BC13,1),"; ",ROUND(T_iv_strat3!BD13,1),"]")))</f>
        <v>[6.9; 14.8]</v>
      </c>
      <c r="BB31" s="18" t="str">
        <f>IF(T_iv_strat3!BG13=".","-",(CONCATENATE("[",ROUND(T_iv_strat3!BG13,1),"; ",ROUND(T_iv_strat3!BH13,1),"]")))</f>
        <v>[9.3; 21.6]</v>
      </c>
      <c r="BC31" s="18" t="str">
        <f>IF(T_iv_strat3!BK13=".","-",(CONCATENATE("[",ROUND(T_iv_strat3!BK13,1),"; ",ROUND(T_iv_strat3!BL13,1),"]")))</f>
        <v>[32.8; 98.4]</v>
      </c>
    </row>
    <row r="32" spans="1:55" s="2" customFormat="1" ht="8.25" customHeight="1" x14ac:dyDescent="0.2">
      <c r="A32" s="206" t="s">
        <v>54</v>
      </c>
      <c r="B32" s="4">
        <f>ROUND(T_iv_strat1!B14,1)</f>
        <v>0</v>
      </c>
      <c r="C32" s="4">
        <f>ROUND(T_iv_strat1!F14,1)</f>
        <v>0</v>
      </c>
      <c r="D32" s="4">
        <f>ROUND(T_iv_strat1!J14,1)</f>
        <v>0</v>
      </c>
      <c r="E32" s="4">
        <f>ROUND(T_iv_strat1!N14,1)</f>
        <v>0</v>
      </c>
      <c r="F32" s="4">
        <f>ROUND(T_iv_strat1!R14,1)</f>
        <v>0</v>
      </c>
      <c r="G32" s="4">
        <f>ROUND(T_iv_strat1!V14,1)</f>
        <v>0</v>
      </c>
      <c r="H32" s="4">
        <f>ROUND(T_iv_strat1!Z14,1)</f>
        <v>0</v>
      </c>
      <c r="I32" s="4">
        <f>ROUND(T_iv_strat1!AD14,1)</f>
        <v>0</v>
      </c>
      <c r="J32" s="65">
        <f>ROUND(T_iv_strat1!AH14,1)</f>
        <v>0</v>
      </c>
      <c r="K32" s="4">
        <f>ROUND(T_iv_strat1!AL14,1)</f>
        <v>0</v>
      </c>
      <c r="L32" s="4">
        <f>ROUND(T_iv_strat1!AP14,1)</f>
        <v>0</v>
      </c>
      <c r="M32" s="4">
        <f>ROUND(T_iv_strat1!AT14,1)</f>
        <v>0</v>
      </c>
      <c r="N32" s="4">
        <f>ROUND(T_iv_strat1!AX14,1)</f>
        <v>0</v>
      </c>
      <c r="O32" s="4">
        <f>ROUND(T_iv_strat1!BB14,1)</f>
        <v>0</v>
      </c>
      <c r="P32" s="4">
        <f>ROUND(T_iv_strat1!BF14,1)</f>
        <v>0</v>
      </c>
      <c r="Q32" s="4">
        <f>ROUND(T_iv_strat1!BJ14,1)</f>
        <v>0</v>
      </c>
      <c r="T32" s="206" t="s">
        <v>54</v>
      </c>
      <c r="U32" s="4">
        <f>ROUND(T_iv_strat2!B14,1)</f>
        <v>0</v>
      </c>
      <c r="V32" s="4">
        <f>ROUND(T_iv_strat2!F14,1)</f>
        <v>0</v>
      </c>
      <c r="W32" s="4">
        <f>ROUND(T_iv_strat2!J14,1)</f>
        <v>7</v>
      </c>
      <c r="X32" s="4">
        <f>ROUND(T_iv_strat2!N14,1)</f>
        <v>0</v>
      </c>
      <c r="Y32" s="4">
        <f>ROUND(T_iv_strat2!R14,1)</f>
        <v>6.4</v>
      </c>
      <c r="Z32" s="4">
        <f>ROUND(T_iv_strat2!V14,1)</f>
        <v>2.5</v>
      </c>
      <c r="AA32" s="4">
        <f>ROUND(T_iv_strat2!Z14,1)</f>
        <v>5.6</v>
      </c>
      <c r="AB32" s="4">
        <f>ROUND(T_iv_strat2!AD14,1)</f>
        <v>0</v>
      </c>
      <c r="AC32" s="65">
        <f>ROUND(T_iv_strat2!AH14,1)</f>
        <v>25.5</v>
      </c>
      <c r="AD32" s="4">
        <f>ROUND(T_iv_strat2!AL14,1)</f>
        <v>7</v>
      </c>
      <c r="AE32" s="4">
        <f>ROUND(T_iv_strat2!AP14,1)</f>
        <v>5.3</v>
      </c>
      <c r="AF32" s="4">
        <f>ROUND(T_iv_strat2!AT14,1)</f>
        <v>0</v>
      </c>
      <c r="AG32" s="4">
        <f>ROUND(T_iv_strat2!AX14,1)</f>
        <v>11.6</v>
      </c>
      <c r="AH32" s="4">
        <f>ROUND(T_iv_strat2!BB14,1)</f>
        <v>14.9</v>
      </c>
      <c r="AI32" s="4">
        <f>ROUND(T_iv_strat2!BF14,1)</f>
        <v>10.4</v>
      </c>
      <c r="AJ32" s="4">
        <f>ROUND(T_iv_strat2!BJ14,1)</f>
        <v>31.1</v>
      </c>
      <c r="AM32" s="206" t="s">
        <v>54</v>
      </c>
      <c r="AN32" s="4">
        <f>ROUND(T_iv_strat3!B14,1)</f>
        <v>0</v>
      </c>
      <c r="AO32" s="4">
        <f>ROUND(T_iv_strat3!F14,1)</f>
        <v>0</v>
      </c>
      <c r="AP32" s="4">
        <f>ROUND(T_iv_strat3!J14,1)</f>
        <v>0</v>
      </c>
      <c r="AQ32" s="4">
        <f>ROUND(T_iv_strat3!N14,1)</f>
        <v>0</v>
      </c>
      <c r="AR32" s="4">
        <f>ROUND(T_iv_strat3!R14,1)</f>
        <v>3</v>
      </c>
      <c r="AS32" s="4">
        <f>ROUND(T_iv_strat3!V14,1)</f>
        <v>0</v>
      </c>
      <c r="AT32" s="4">
        <f>ROUND(T_iv_strat3!Z14,1)</f>
        <v>1.9</v>
      </c>
      <c r="AU32" s="4">
        <f>ROUND(T_iv_strat3!AD14,1)</f>
        <v>0</v>
      </c>
      <c r="AV32" s="65">
        <f>ROUND(T_iv_strat3!AH14,1)</f>
        <v>0</v>
      </c>
      <c r="AW32" s="4">
        <f>ROUND(T_iv_strat3!AL14,1)</f>
        <v>0</v>
      </c>
      <c r="AX32" s="4">
        <f>ROUND(T_iv_strat3!AP14,1)</f>
        <v>4.0999999999999996</v>
      </c>
      <c r="AY32" s="4">
        <f>ROUND(T_iv_strat3!AT14,1)</f>
        <v>0</v>
      </c>
      <c r="AZ32" s="4">
        <f>ROUND(T_iv_strat3!AX14,1)</f>
        <v>0.1</v>
      </c>
      <c r="BA32" s="4">
        <f>ROUND(T_iv_strat3!BB14,1)</f>
        <v>0.6</v>
      </c>
      <c r="BB32" s="4">
        <f>ROUND(T_iv_strat3!BF14,1)</f>
        <v>1.5</v>
      </c>
      <c r="BC32" s="4">
        <f>ROUND(T_iv_strat3!BJ14,1)</f>
        <v>0</v>
      </c>
    </row>
    <row r="33" spans="1:55" s="17" customFormat="1" ht="8.25" x14ac:dyDescent="0.15">
      <c r="A33" s="207"/>
      <c r="B33" s="18" t="str">
        <f>IF(T_iv_strat1!C14=".","-",(CONCATENATE("[",ROUND(T_iv_strat1!C14,1),"; ",ROUND(T_iv_strat1!D14,1),"]")))</f>
        <v>-</v>
      </c>
      <c r="C33" s="18" t="str">
        <f>IF(T_iv_strat1!G14=".","-",(CONCATENATE("[",ROUND(T_iv_strat1!G14,1),"; ",ROUND(T_iv_strat1!H14,1),"]")))</f>
        <v>-</v>
      </c>
      <c r="D33" s="18" t="str">
        <f>IF(T_iv_strat1!K14=".","-",(CONCATENATE("[",ROUND(T_iv_strat1!K14,1),"; ",ROUND(T_iv_strat1!L14,1),"]")))</f>
        <v>-</v>
      </c>
      <c r="E33" s="18" t="str">
        <f>IF(T_iv_strat1!O14=".","-",(CONCATENATE("[",ROUND(T_iv_strat1!O14,1),"; ",ROUND(T_iv_strat1!P14,1),"]")))</f>
        <v>-</v>
      </c>
      <c r="F33" s="18" t="str">
        <f>IF(T_iv_strat1!S14=".","-",(CONCATENATE("[",ROUND(T_iv_strat1!S14,1),"; ",ROUND(T_iv_strat1!T14,1),"]")))</f>
        <v>-</v>
      </c>
      <c r="G33" s="18" t="str">
        <f>IF(T_iv_strat1!W14=".","-",(CONCATENATE("[",ROUND(T_iv_strat1!W14,1),"; ",ROUND(T_iv_strat1!X14,1),"]")))</f>
        <v>-</v>
      </c>
      <c r="H33" s="18" t="str">
        <f>IF(T_iv_strat1!AA14=".","-",(CONCATENATE("[",ROUND(T_iv_strat1!AA14,1),"; ",ROUND(T_iv_strat1!AB14,1),"]")))</f>
        <v>-</v>
      </c>
      <c r="I33" s="18" t="str">
        <f>IF(T_iv_strat1!AE14=".","-",(CONCATENATE("[",ROUND(T_iv_strat1!AE14,1),"; ",ROUND(T_iv_strat1!AF14,1),"]")))</f>
        <v>-</v>
      </c>
      <c r="J33" s="114" t="str">
        <f>IF(T_iv_strat1!AI14=".","-",(CONCATENATE("[",ROUND(T_iv_strat1!AI14,1),"; ",ROUND(T_iv_strat1!AJ14,1),"]")))</f>
        <v>-</v>
      </c>
      <c r="K33" s="18" t="str">
        <f>IF(T_iv_strat1!AM14=".","-",(CONCATENATE("[",ROUND(T_iv_strat1!AM14,1),"; ",ROUND(T_iv_strat1!AN14,1),"]")))</f>
        <v>-</v>
      </c>
      <c r="L33" s="18" t="str">
        <f>IF(T_iv_strat1!AQ14=".","-",(CONCATENATE("[",ROUND(T_iv_strat1!AQ14,1),"; ",ROUND(T_iv_strat1!AR14,1),"]")))</f>
        <v>-</v>
      </c>
      <c r="M33" s="18" t="str">
        <f>IF(T_iv_strat1!AU14=".","-",(CONCATENATE("[",ROUND(T_iv_strat1!AU14,1),"; ",ROUND(T_iv_strat1!AV14,1),"]")))</f>
        <v>-</v>
      </c>
      <c r="N33" s="18" t="str">
        <f>IF(T_iv_strat1!AY14=".","-",(CONCATENATE("[",ROUND(T_iv_strat1!AY14,1),"; ",ROUND(T_iv_strat1!AZ14,1),"]")))</f>
        <v>-</v>
      </c>
      <c r="O33" s="18" t="str">
        <f>IF(T_iv_strat1!BC14=".","-",(CONCATENATE("[",ROUND(T_iv_strat1!BC14,1),"; ",ROUND(T_iv_strat1!BD14,1),"]")))</f>
        <v>-</v>
      </c>
      <c r="P33" s="18" t="str">
        <f>IF(T_iv_strat1!BG14=".","-",(CONCATENATE("[",ROUND(T_iv_strat1!BG14,1),"; ",ROUND(T_iv_strat1!BH14,1),"]")))</f>
        <v>-</v>
      </c>
      <c r="Q33" s="18" t="str">
        <f>IF(T_iv_strat1!BK14=".","-",(CONCATENATE("[",ROUND(T_iv_strat1!BK14,1),"; ",ROUND(T_iv_strat1!BL14,1),"]")))</f>
        <v>-</v>
      </c>
      <c r="T33" s="207"/>
      <c r="U33" s="18" t="str">
        <f>IF(T_iv_strat2!C14=".","-",(CONCATENATE("[",ROUND(T_iv_strat2!C14,1),"; ",ROUND(T_iv_strat2!D14,1),"]")))</f>
        <v>-</v>
      </c>
      <c r="V33" s="18" t="str">
        <f>IF(T_iv_strat2!G14=".","-",(CONCATENATE("[",ROUND(T_iv_strat2!G14,1),"; ",ROUND(T_iv_strat2!H14,1),"]")))</f>
        <v>-</v>
      </c>
      <c r="W33" s="18" t="str">
        <f>IF(T_iv_strat2!K14=".","-",(CONCATENATE("[",ROUND(T_iv_strat2!K14,1),"; ",ROUND(T_iv_strat2!L14,1),"]")))</f>
        <v>[0.7; 44.6]</v>
      </c>
      <c r="X33" s="18" t="str">
        <f>IF(T_iv_strat2!O14=".","-",(CONCATENATE("[",ROUND(T_iv_strat2!O14,1),"; ",ROUND(T_iv_strat2!P14,1),"]")))</f>
        <v>-</v>
      </c>
      <c r="Y33" s="18" t="str">
        <f>IF(T_iv_strat2!S14=".","-",(CONCATENATE("[",ROUND(T_iv_strat2!S14,1),"; ",ROUND(T_iv_strat2!T14,1),"]")))</f>
        <v>[3.9; 10.1]</v>
      </c>
      <c r="Z33" s="18" t="str">
        <f>IF(T_iv_strat2!W14=".","-",(CONCATENATE("[",ROUND(T_iv_strat2!W14,1),"; ",ROUND(T_iv_strat2!X14,1),"]")))</f>
        <v>[0.4; 14.7]</v>
      </c>
      <c r="AA33" s="18" t="str">
        <f>IF(T_iv_strat2!AA14=".","-",(CONCATENATE("[",ROUND(T_iv_strat2!AA14,1),"; ",ROUND(T_iv_strat2!AB14,1),"]")))</f>
        <v>[3.7; 8.3]</v>
      </c>
      <c r="AB33" s="18" t="str">
        <f>IF(T_iv_strat2!AE14=".","-",(CONCATENATE("[",ROUND(T_iv_strat2!AE14,1),"; ",ROUND(T_iv_strat2!AF14,1),"]")))</f>
        <v>-</v>
      </c>
      <c r="AC33" s="114" t="str">
        <f>IF(T_iv_strat2!AI14=".","-",(CONCATENATE("[",ROUND(T_iv_strat2!AI14,1),"; ",ROUND(T_iv_strat2!AJ14,1),"]")))</f>
        <v>[7.7; 58.4]</v>
      </c>
      <c r="AD33" s="18" t="str">
        <f>IF(T_iv_strat2!AM14=".","-",(CONCATENATE("[",ROUND(T_iv_strat2!AM14,1),"; ",ROUND(T_iv_strat2!AN14,1),"]")))</f>
        <v>[2.9; 15.8]</v>
      </c>
      <c r="AE33" s="18" t="str">
        <f>IF(T_iv_strat2!AQ14=".","-",(CONCATENATE("[",ROUND(T_iv_strat2!AQ14,1),"; ",ROUND(T_iv_strat2!AR14,1),"]")))</f>
        <v>[2.2; 12.2]</v>
      </c>
      <c r="AF33" s="18" t="str">
        <f>IF(T_iv_strat2!AU14=".","-",(CONCATENATE("[",ROUND(T_iv_strat2!AU14,1),"; ",ROUND(T_iv_strat2!AV14,1),"]")))</f>
        <v>-</v>
      </c>
      <c r="AG33" s="18" t="str">
        <f>IF(T_iv_strat2!AY14=".","-",(CONCATENATE("[",ROUND(T_iv_strat2!AY14,1),"; ",ROUND(T_iv_strat2!AZ14,1),"]")))</f>
        <v>[9.8; 13.6]</v>
      </c>
      <c r="AH33" s="18" t="str">
        <f>IF(T_iv_strat2!BC14=".","-",(CONCATENATE("[",ROUND(T_iv_strat2!BC14,1),"; ",ROUND(T_iv_strat2!BD14,1),"]")))</f>
        <v>[4.5; 39.2]</v>
      </c>
      <c r="AI33" s="18" t="str">
        <f>IF(T_iv_strat2!BG14=".","-",(CONCATENATE("[",ROUND(T_iv_strat2!BG14,1),"; ",ROUND(T_iv_strat2!BH14,1),"]")))</f>
        <v>[9; 12]</v>
      </c>
      <c r="AJ33" s="18" t="str">
        <f>IF(T_iv_strat2!BK14=".","-",(CONCATENATE("[",ROUND(T_iv_strat2!BK14,1),"; ",ROUND(T_iv_strat2!BL14,1),"]")))</f>
        <v>[9.1; 67.1]</v>
      </c>
      <c r="AM33" s="207"/>
      <c r="AN33" s="18" t="str">
        <f>IF(T_iv_strat3!C14=".","-",(CONCATENATE("[",ROUND(T_iv_strat3!C14,1),"; ",ROUND(T_iv_strat3!D14,1),"]")))</f>
        <v>-</v>
      </c>
      <c r="AO33" s="18" t="str">
        <f>IF(T_iv_strat3!G14=".","-",(CONCATENATE("[",ROUND(T_iv_strat3!G14,1),"; ",ROUND(T_iv_strat3!H14,1),"]")))</f>
        <v>-</v>
      </c>
      <c r="AP33" s="18" t="str">
        <f>IF(T_iv_strat3!K14=".","-",(CONCATENATE("[",ROUND(T_iv_strat3!K14,1),"; ",ROUND(T_iv_strat3!L14,1),"]")))</f>
        <v>-</v>
      </c>
      <c r="AQ33" s="18" t="str">
        <f>IF(T_iv_strat3!O14=".","-",(CONCATENATE("[",ROUND(T_iv_strat3!O14,1),"; ",ROUND(T_iv_strat3!P14,1),"]")))</f>
        <v>-</v>
      </c>
      <c r="AR33" s="18" t="str">
        <f>IF(T_iv_strat3!S14=".","-",(CONCATENATE("[",ROUND(T_iv_strat3!S14,1),"; ",ROUND(T_iv_strat3!T14,1),"]")))</f>
        <v>[0.9; 9.9]</v>
      </c>
      <c r="AS33" s="18" t="str">
        <f>IF(T_iv_strat3!W14=".","-",(CONCATENATE("[",ROUND(T_iv_strat3!W14,1),"; ",ROUND(T_iv_strat3!X14,1),"]")))</f>
        <v>-</v>
      </c>
      <c r="AT33" s="18" t="str">
        <f>IF(T_iv_strat3!AA14=".","-",(CONCATENATE("[",ROUND(T_iv_strat3!AA14,1),"; ",ROUND(T_iv_strat3!AB14,1),"]")))</f>
        <v>[0.4; 7.8]</v>
      </c>
      <c r="AU33" s="18" t="str">
        <f>IF(T_iv_strat3!AE14=".","-",(CONCATENATE("[",ROUND(T_iv_strat3!AE14,1),"; ",ROUND(T_iv_strat3!AF14,1),"]")))</f>
        <v>-</v>
      </c>
      <c r="AV33" s="114" t="str">
        <f>IF(T_iv_strat3!AI14=".","-",(CONCATENATE("[",ROUND(T_iv_strat3!AI14,1),"; ",ROUND(T_iv_strat3!AJ14,1),"]")))</f>
        <v>-</v>
      </c>
      <c r="AW33" s="18" t="str">
        <f>IF(T_iv_strat3!AM14=".","-",(CONCATENATE("[",ROUND(T_iv_strat3!AM14,1),"; ",ROUND(T_iv_strat3!AN14,1),"]")))</f>
        <v>-</v>
      </c>
      <c r="AX33" s="18" t="str">
        <f>IF(T_iv_strat3!AQ14=".","-",(CONCATENATE("[",ROUND(T_iv_strat3!AQ14,1),"; ",ROUND(T_iv_strat3!AR14,1),"]")))</f>
        <v>[1.5; 10.6]</v>
      </c>
      <c r="AY33" s="18" t="str">
        <f>IF(T_iv_strat3!AU14=".","-",(CONCATENATE("[",ROUND(T_iv_strat3!AU14,1),"; ",ROUND(T_iv_strat3!AV14,1),"]")))</f>
        <v>-</v>
      </c>
      <c r="AZ33" s="18" t="str">
        <f>IF(T_iv_strat3!AY14=".","-",(CONCATENATE("[",ROUND(T_iv_strat3!AY14,1),"; ",ROUND(T_iv_strat3!AZ14,1),"]")))</f>
        <v>[0; 0.5]</v>
      </c>
      <c r="BA33" s="18" t="str">
        <f>IF(T_iv_strat3!BC14=".","-",(CONCATENATE("[",ROUND(T_iv_strat3!BC14,1),"; ",ROUND(T_iv_strat3!BD14,1),"]")))</f>
        <v>[0.1; 3.9]</v>
      </c>
      <c r="BB33" s="18" t="str">
        <f>IF(T_iv_strat3!BG14=".","-",(CONCATENATE("[",ROUND(T_iv_strat3!BG14,1),"; ",ROUND(T_iv_strat3!BH14,1),"]")))</f>
        <v>[0.6; 3.9]</v>
      </c>
      <c r="BC33" s="18" t="str">
        <f>IF(T_iv_strat3!BK14=".","-",(CONCATENATE("[",ROUND(T_iv_strat3!BK14,1),"; ",ROUND(T_iv_strat3!BL14,1),"]")))</f>
        <v>-</v>
      </c>
    </row>
    <row r="34" spans="1:55" s="2" customFormat="1" x14ac:dyDescent="0.2">
      <c r="A34" s="206" t="s">
        <v>55</v>
      </c>
      <c r="B34" s="4">
        <f>ROUND(T_iv_strat1!B15,1)</f>
        <v>0</v>
      </c>
      <c r="C34" s="4">
        <f>ROUND(T_iv_strat1!F15,1)</f>
        <v>0</v>
      </c>
      <c r="D34" s="4">
        <f>ROUND(T_iv_strat1!J15,1)</f>
        <v>33.700000000000003</v>
      </c>
      <c r="E34" s="4">
        <f>ROUND(T_iv_strat1!N15,1)</f>
        <v>0</v>
      </c>
      <c r="F34" s="4">
        <f>ROUND(T_iv_strat1!R15,1)</f>
        <v>12.5</v>
      </c>
      <c r="G34" s="4">
        <f>ROUND(T_iv_strat1!V15,1)</f>
        <v>0</v>
      </c>
      <c r="H34" s="4">
        <f>ROUND(T_iv_strat1!Z15,1)</f>
        <v>12.3</v>
      </c>
      <c r="I34" s="4">
        <f>ROUND(T_iv_strat1!AD15,1)</f>
        <v>0</v>
      </c>
      <c r="J34" s="65">
        <f>ROUND(T_iv_strat1!AH15,1)</f>
        <v>0</v>
      </c>
      <c r="K34" s="4">
        <f>ROUND(T_iv_strat1!AL15,1)</f>
        <v>0</v>
      </c>
      <c r="L34" s="4">
        <f>ROUND(T_iv_strat1!AP15,1)</f>
        <v>18.899999999999999</v>
      </c>
      <c r="M34" s="4">
        <f>ROUND(T_iv_strat1!AT15,1)</f>
        <v>0</v>
      </c>
      <c r="N34" s="4">
        <f>ROUND(T_iv_strat1!AX15,1)</f>
        <v>4.5</v>
      </c>
      <c r="O34" s="4">
        <f>ROUND(T_iv_strat1!BB15,1)</f>
        <v>0</v>
      </c>
      <c r="P34" s="4">
        <f>ROUND(T_iv_strat1!BF15,1)</f>
        <v>5.0999999999999996</v>
      </c>
      <c r="Q34" s="4">
        <f>ROUND(T_iv_strat1!BJ15,1)</f>
        <v>0</v>
      </c>
      <c r="T34" s="206" t="s">
        <v>55</v>
      </c>
      <c r="U34" s="4">
        <f>ROUND(T_iv_strat2!B15,1)</f>
        <v>47.2</v>
      </c>
      <c r="V34" s="4">
        <f>ROUND(T_iv_strat2!F15,1)</f>
        <v>15.5</v>
      </c>
      <c r="W34" s="4">
        <f>ROUND(T_iv_strat2!J15,1)</f>
        <v>27.8</v>
      </c>
      <c r="X34" s="4">
        <f>ROUND(T_iv_strat2!N15,1)</f>
        <v>0</v>
      </c>
      <c r="Y34" s="4">
        <f>ROUND(T_iv_strat2!R15,1)</f>
        <v>14.4</v>
      </c>
      <c r="Z34" s="4">
        <f>ROUND(T_iv_strat2!V15,1)</f>
        <v>0</v>
      </c>
      <c r="AA34" s="4">
        <f>ROUND(T_iv_strat2!Z15,1)</f>
        <v>12.9</v>
      </c>
      <c r="AB34" s="4">
        <f>ROUND(T_iv_strat2!AD15,1)</f>
        <v>0</v>
      </c>
      <c r="AC34" s="65">
        <f>ROUND(T_iv_strat2!AH15,1)</f>
        <v>15.8</v>
      </c>
      <c r="AD34" s="4">
        <f>ROUND(T_iv_strat2!AL15,1)</f>
        <v>11.1</v>
      </c>
      <c r="AE34" s="4">
        <f>ROUND(T_iv_strat2!AP15,1)</f>
        <v>45.1</v>
      </c>
      <c r="AF34" s="4">
        <f>ROUND(T_iv_strat2!AT15,1)</f>
        <v>0</v>
      </c>
      <c r="AG34" s="4">
        <f>ROUND(T_iv_strat2!AX15,1)</f>
        <v>13.4</v>
      </c>
      <c r="AH34" s="4">
        <f>ROUND(T_iv_strat2!BB15,1)</f>
        <v>9.6</v>
      </c>
      <c r="AI34" s="4">
        <f>ROUND(T_iv_strat2!BF15,1)</f>
        <v>15.3</v>
      </c>
      <c r="AJ34" s="4">
        <f>ROUND(T_iv_strat2!BJ15,1)</f>
        <v>3.4</v>
      </c>
      <c r="AM34" s="206" t="s">
        <v>55</v>
      </c>
      <c r="AN34" s="4">
        <f>ROUND(T_iv_strat3!B15,1)</f>
        <v>0</v>
      </c>
      <c r="AO34" s="4">
        <f>ROUND(T_iv_strat3!F15,1)</f>
        <v>0</v>
      </c>
      <c r="AP34" s="4">
        <f>ROUND(T_iv_strat3!J15,1)</f>
        <v>13.1</v>
      </c>
      <c r="AQ34" s="4">
        <f>ROUND(T_iv_strat3!N15,1)</f>
        <v>0</v>
      </c>
      <c r="AR34" s="4">
        <f>ROUND(T_iv_strat3!R15,1)</f>
        <v>1.2</v>
      </c>
      <c r="AS34" s="4">
        <f>ROUND(T_iv_strat3!V15,1)</f>
        <v>0</v>
      </c>
      <c r="AT34" s="4">
        <f>ROUND(T_iv_strat3!Z15,1)</f>
        <v>4</v>
      </c>
      <c r="AU34" s="4">
        <f>ROUND(T_iv_strat3!AD15,1)</f>
        <v>0</v>
      </c>
      <c r="AV34" s="65">
        <f>ROUND(T_iv_strat3!AH15,1)</f>
        <v>0</v>
      </c>
      <c r="AW34" s="4">
        <f>ROUND(T_iv_strat3!AL15,1)</f>
        <v>7.6</v>
      </c>
      <c r="AX34" s="4">
        <f>ROUND(T_iv_strat3!AP15,1)</f>
        <v>29.1</v>
      </c>
      <c r="AY34" s="4">
        <f>ROUND(T_iv_strat3!AT15,1)</f>
        <v>0</v>
      </c>
      <c r="AZ34" s="4">
        <f>ROUND(T_iv_strat3!AX15,1)</f>
        <v>5.6</v>
      </c>
      <c r="BA34" s="4">
        <f>ROUND(T_iv_strat3!BB15,1)</f>
        <v>9.6</v>
      </c>
      <c r="BB34" s="4">
        <f>ROUND(T_iv_strat3!BF15,1)</f>
        <v>13.9</v>
      </c>
      <c r="BC34" s="4">
        <f>ROUND(T_iv_strat3!BJ15,1)</f>
        <v>84.7</v>
      </c>
    </row>
    <row r="35" spans="1:55" s="17" customFormat="1" ht="8.25" x14ac:dyDescent="0.15">
      <c r="A35" s="207"/>
      <c r="B35" s="18" t="str">
        <f>IF(T_iv_strat1!C15=".","-",(CONCATENATE("[",ROUND(T_iv_strat1!C15,1),"; ",ROUND(T_iv_strat1!D15,1),"]")))</f>
        <v>-</v>
      </c>
      <c r="C35" s="18" t="str">
        <f>IF(T_iv_strat1!G15=".","-",(CONCATENATE("[",ROUND(T_iv_strat1!G15,1),"; ",ROUND(T_iv_strat1!H15,1),"]")))</f>
        <v>-</v>
      </c>
      <c r="D35" s="18" t="str">
        <f>IF(T_iv_strat1!K15=".","-",(CONCATENATE("[",ROUND(T_iv_strat1!K15,1),"; ",ROUND(T_iv_strat1!L15,1),"]")))</f>
        <v>[5.6; 81.2]</v>
      </c>
      <c r="E35" s="18" t="str">
        <f>IF(T_iv_strat1!O15=".","-",(CONCATENATE("[",ROUND(T_iv_strat1!O15,1),"; ",ROUND(T_iv_strat1!P15,1),"]")))</f>
        <v>-</v>
      </c>
      <c r="F35" s="18" t="str">
        <f>IF(T_iv_strat1!S15=".","-",(CONCATENATE("[",ROUND(T_iv_strat1!S15,1),"; ",ROUND(T_iv_strat1!T15,1),"]")))</f>
        <v>[8.1; 18.7]</v>
      </c>
      <c r="G35" s="18" t="str">
        <f>IF(T_iv_strat1!W15=".","-",(CONCATENATE("[",ROUND(T_iv_strat1!W15,1),"; ",ROUND(T_iv_strat1!X15,1),"]")))</f>
        <v>-</v>
      </c>
      <c r="H35" s="18" t="str">
        <f>IF(T_iv_strat1!AA15=".","-",(CONCATENATE("[",ROUND(T_iv_strat1!AA15,1),"; ",ROUND(T_iv_strat1!AB15,1),"]")))</f>
        <v>[8.2; 18.1]</v>
      </c>
      <c r="I35" s="18" t="str">
        <f>IF(T_iv_strat1!AE15=".","-",(CONCATENATE("[",ROUND(T_iv_strat1!AE15,1),"; ",ROUND(T_iv_strat1!AF15,1),"]")))</f>
        <v>-</v>
      </c>
      <c r="J35" s="114" t="str">
        <f>IF(T_iv_strat1!AI15=".","-",(CONCATENATE("[",ROUND(T_iv_strat1!AI15,1),"; ",ROUND(T_iv_strat1!AJ15,1),"]")))</f>
        <v>-</v>
      </c>
      <c r="K35" s="18" t="str">
        <f>IF(T_iv_strat1!AM15=".","-",(CONCATENATE("[",ROUND(T_iv_strat1!AM15,1),"; ",ROUND(T_iv_strat1!AN15,1),"]")))</f>
        <v>-</v>
      </c>
      <c r="L35" s="18" t="str">
        <f>IF(T_iv_strat1!AQ15=".","-",(CONCATENATE("[",ROUND(T_iv_strat1!AQ15,1),"; ",ROUND(T_iv_strat1!AR15,1),"]")))</f>
        <v>[15.9; 22.4]</v>
      </c>
      <c r="M35" s="18" t="str">
        <f>IF(T_iv_strat1!AU15=".","-",(CONCATENATE("[",ROUND(T_iv_strat1!AU15,1),"; ",ROUND(T_iv_strat1!AV15,1),"]")))</f>
        <v>-</v>
      </c>
      <c r="N35" s="18" t="str">
        <f>IF(T_iv_strat1!AY15=".","-",(CONCATENATE("[",ROUND(T_iv_strat1!AY15,1),"; ",ROUND(T_iv_strat1!AZ15,1),"]")))</f>
        <v>[2.8; 7]</v>
      </c>
      <c r="O35" s="18" t="str">
        <f>IF(T_iv_strat1!BC15=".","-",(CONCATENATE("[",ROUND(T_iv_strat1!BC15,1),"; ",ROUND(T_iv_strat1!BD15,1),"]")))</f>
        <v>-</v>
      </c>
      <c r="P35" s="18" t="str">
        <f>IF(T_iv_strat1!BG15=".","-",(CONCATENATE("[",ROUND(T_iv_strat1!BG15,1),"; ",ROUND(T_iv_strat1!BH15,1),"]")))</f>
        <v>[3.1; 8.3]</v>
      </c>
      <c r="Q35" s="18" t="str">
        <f>IF(T_iv_strat1!BK15=".","-",(CONCATENATE("[",ROUND(T_iv_strat1!BK15,1),"; ",ROUND(T_iv_strat1!BL15,1),"]")))</f>
        <v>-</v>
      </c>
      <c r="T35" s="207"/>
      <c r="U35" s="18" t="str">
        <f>IF(T_iv_strat2!C15=".","-",(CONCATENATE("[",ROUND(T_iv_strat2!C15,1),"; ",ROUND(T_iv_strat2!D15,1),"]")))</f>
        <v>[5.6; 93.1]</v>
      </c>
      <c r="V35" s="18" t="str">
        <f>IF(T_iv_strat2!G15=".","-",(CONCATENATE("[",ROUND(T_iv_strat2!G15,1),"; ",ROUND(T_iv_strat2!H15,1),"]")))</f>
        <v>[3.9; 44.9]</v>
      </c>
      <c r="W35" s="18" t="str">
        <f>IF(T_iv_strat2!K15=".","-",(CONCATENATE("[",ROUND(T_iv_strat2!K15,1),"; ",ROUND(T_iv_strat2!L15,1),"]")))</f>
        <v>[16.3; 43.3]</v>
      </c>
      <c r="X35" s="18" t="str">
        <f>IF(T_iv_strat2!O15=".","-",(CONCATENATE("[",ROUND(T_iv_strat2!O15,1),"; ",ROUND(T_iv_strat2!P15,1),"]")))</f>
        <v>-</v>
      </c>
      <c r="Y35" s="18" t="str">
        <f>IF(T_iv_strat2!S15=".","-",(CONCATENATE("[",ROUND(T_iv_strat2!S15,1),"; ",ROUND(T_iv_strat2!T15,1),"]")))</f>
        <v>[11; 18.7]</v>
      </c>
      <c r="Z35" s="18" t="str">
        <f>IF(T_iv_strat2!W15=".","-",(CONCATENATE("[",ROUND(T_iv_strat2!W15,1),"; ",ROUND(T_iv_strat2!X15,1),"]")))</f>
        <v>-</v>
      </c>
      <c r="AA35" s="18" t="str">
        <f>IF(T_iv_strat2!AA15=".","-",(CONCATENATE("[",ROUND(T_iv_strat2!AA15,1),"; ",ROUND(T_iv_strat2!AB15,1),"]")))</f>
        <v>[9.9; 16.8]</v>
      </c>
      <c r="AB35" s="18" t="str">
        <f>IF(T_iv_strat2!AE15=".","-",(CONCATENATE("[",ROUND(T_iv_strat2!AE15,1),"; ",ROUND(T_iv_strat2!AF15,1),"]")))</f>
        <v>-</v>
      </c>
      <c r="AC35" s="114" t="str">
        <f>IF(T_iv_strat2!AI15=".","-",(CONCATENATE("[",ROUND(T_iv_strat2!AI15,1),"; ",ROUND(T_iv_strat2!AJ15,1),"]")))</f>
        <v>[1.9; 64.9]</v>
      </c>
      <c r="AD35" s="18" t="str">
        <f>IF(T_iv_strat2!AM15=".","-",(CONCATENATE("[",ROUND(T_iv_strat2!AM15,1),"; ",ROUND(T_iv_strat2!AN15,1),"]")))</f>
        <v>[5.1; 22.4]</v>
      </c>
      <c r="AE35" s="18" t="str">
        <f>IF(T_iv_strat2!AQ15=".","-",(CONCATENATE("[",ROUND(T_iv_strat2!AQ15,1),"; ",ROUND(T_iv_strat2!AR15,1),"]")))</f>
        <v>[33.9; 56.9]</v>
      </c>
      <c r="AF35" s="18" t="str">
        <f>IF(T_iv_strat2!AU15=".","-",(CONCATENATE("[",ROUND(T_iv_strat2!AU15,1),"; ",ROUND(T_iv_strat2!AV15,1),"]")))</f>
        <v>-</v>
      </c>
      <c r="AG35" s="18" t="str">
        <f>IF(T_iv_strat2!AY15=".","-",(CONCATENATE("[",ROUND(T_iv_strat2!AY15,1),"; ",ROUND(T_iv_strat2!AZ15,1),"]")))</f>
        <v>[10.5; 16.8]</v>
      </c>
      <c r="AH35" s="18" t="str">
        <f>IF(T_iv_strat2!BC15=".","-",(CONCATENATE("[",ROUND(T_iv_strat2!BC15,1),"; ",ROUND(T_iv_strat2!BD15,1),"]")))</f>
        <v>[4; 21.4]</v>
      </c>
      <c r="AI35" s="18" t="str">
        <f>IF(T_iv_strat2!BG15=".","-",(CONCATENATE("[",ROUND(T_iv_strat2!BG15,1),"; ",ROUND(T_iv_strat2!BH15,1),"]")))</f>
        <v>[12.6; 18.4]</v>
      </c>
      <c r="AJ35" s="18" t="str">
        <f>IF(T_iv_strat2!BK15=".","-",(CONCATENATE("[",ROUND(T_iv_strat2!BK15,1),"; ",ROUND(T_iv_strat2!BL15,1),"]")))</f>
        <v>[0.5; 20.7]</v>
      </c>
      <c r="AM35" s="207"/>
      <c r="AN35" s="18" t="str">
        <f>IF(T_iv_strat3!C15=".","-",(CONCATENATE("[",ROUND(T_iv_strat3!C15,1),"; ",ROUND(T_iv_strat3!D15,1),"]")))</f>
        <v>-</v>
      </c>
      <c r="AO35" s="18" t="str">
        <f>IF(T_iv_strat3!G15=".","-",(CONCATENATE("[",ROUND(T_iv_strat3!G15,1),"; ",ROUND(T_iv_strat3!H15,1),"]")))</f>
        <v>-</v>
      </c>
      <c r="AP35" s="18" t="str">
        <f>IF(T_iv_strat3!K15=".","-",(CONCATENATE("[",ROUND(T_iv_strat3!K15,1),"; ",ROUND(T_iv_strat3!L15,1),"]")))</f>
        <v>[7; 23.4]</v>
      </c>
      <c r="AQ35" s="18" t="str">
        <f>IF(T_iv_strat3!O15=".","-",(CONCATENATE("[",ROUND(T_iv_strat3!O15,1),"; ",ROUND(T_iv_strat3!P15,1),"]")))</f>
        <v>-</v>
      </c>
      <c r="AR35" s="18" t="str">
        <f>IF(T_iv_strat3!S15=".","-",(CONCATENATE("[",ROUND(T_iv_strat3!S15,1),"; ",ROUND(T_iv_strat3!T15,1),"]")))</f>
        <v>[0.2; 5.8]</v>
      </c>
      <c r="AS35" s="18" t="str">
        <f>IF(T_iv_strat3!W15=".","-",(CONCATENATE("[",ROUND(T_iv_strat3!W15,1),"; ",ROUND(T_iv_strat3!X15,1),"]")))</f>
        <v>-</v>
      </c>
      <c r="AT35" s="18" t="str">
        <f>IF(T_iv_strat3!AA15=".","-",(CONCATENATE("[",ROUND(T_iv_strat3!AA15,1),"; ",ROUND(T_iv_strat3!AB15,1),"]")))</f>
        <v>[1.6; 9.4]</v>
      </c>
      <c r="AU35" s="18" t="str">
        <f>IF(T_iv_strat3!AE15=".","-",(CONCATENATE("[",ROUND(T_iv_strat3!AE15,1),"; ",ROUND(T_iv_strat3!AF15,1),"]")))</f>
        <v>-</v>
      </c>
      <c r="AV35" s="114" t="str">
        <f>IF(T_iv_strat3!AI15=".","-",(CONCATENATE("[",ROUND(T_iv_strat3!AI15,1),"; ",ROUND(T_iv_strat3!AJ15,1),"]")))</f>
        <v>-</v>
      </c>
      <c r="AW35" s="18" t="str">
        <f>IF(T_iv_strat3!AM15=".","-",(CONCATENATE("[",ROUND(T_iv_strat3!AM15,1),"; ",ROUND(T_iv_strat3!AN15,1),"]")))</f>
        <v>[2; 24.7]</v>
      </c>
      <c r="AX35" s="18" t="str">
        <f>IF(T_iv_strat3!AQ15=".","-",(CONCATENATE("[",ROUND(T_iv_strat3!AQ15,1),"; ",ROUND(T_iv_strat3!AR15,1),"]")))</f>
        <v>[17.1; 45]</v>
      </c>
      <c r="AY35" s="18" t="str">
        <f>IF(T_iv_strat3!AU15=".","-",(CONCATENATE("[",ROUND(T_iv_strat3!AU15,1),"; ",ROUND(T_iv_strat3!AV15,1),"]")))</f>
        <v>-</v>
      </c>
      <c r="AZ35" s="18" t="str">
        <f>IF(T_iv_strat3!AY15=".","-",(CONCATENATE("[",ROUND(T_iv_strat3!AY15,1),"; ",ROUND(T_iv_strat3!AZ15,1),"]")))</f>
        <v>[3.1; 9.9]</v>
      </c>
      <c r="BA35" s="18" t="str">
        <f>IF(T_iv_strat3!BC15=".","-",(CONCATENATE("[",ROUND(T_iv_strat3!BC15,1),"; ",ROUND(T_iv_strat3!BD15,1),"]")))</f>
        <v>[6.3; 14.3]</v>
      </c>
      <c r="BB35" s="18" t="str">
        <f>IF(T_iv_strat3!BG15=".","-",(CONCATENATE("[",ROUND(T_iv_strat3!BG15,1),"; ",ROUND(T_iv_strat3!BH15,1),"]")))</f>
        <v>[8.8; 21.4]</v>
      </c>
      <c r="BC35" s="18" t="str">
        <f>IF(T_iv_strat3!BK15=".","-",(CONCATENATE("[",ROUND(T_iv_strat3!BK15,1),"; ",ROUND(T_iv_strat3!BL15,1),"]")))</f>
        <v>[32.8; 98.4]</v>
      </c>
    </row>
    <row r="36" spans="1:55" s="2" customFormat="1" x14ac:dyDescent="0.2">
      <c r="A36" s="206" t="s">
        <v>56</v>
      </c>
      <c r="B36" s="4">
        <f>ROUND(T_iv_strat1!B16,1)</f>
        <v>48</v>
      </c>
      <c r="C36" s="4">
        <f>ROUND(T_iv_strat1!F16,1)</f>
        <v>83</v>
      </c>
      <c r="D36" s="4">
        <f>ROUND(T_iv_strat1!J16,1)</f>
        <v>89.3</v>
      </c>
      <c r="E36" s="4">
        <f>ROUND(T_iv_strat1!N16,1)</f>
        <v>0</v>
      </c>
      <c r="F36" s="4">
        <f>ROUND(T_iv_strat1!R16,1)</f>
        <v>93.2</v>
      </c>
      <c r="G36" s="4">
        <f>ROUND(T_iv_strat1!V16,1)</f>
        <v>100</v>
      </c>
      <c r="H36" s="4">
        <f>ROUND(T_iv_strat1!Z16,1)</f>
        <v>92.4</v>
      </c>
      <c r="I36" s="4">
        <f>ROUND(T_iv_strat1!AD16,1)</f>
        <v>80</v>
      </c>
      <c r="J36" s="65">
        <f>ROUND(T_iv_strat1!AH16,1)</f>
        <v>90.4</v>
      </c>
      <c r="K36" s="4">
        <f>ROUND(T_iv_strat1!AL16,1)</f>
        <v>86.7</v>
      </c>
      <c r="L36" s="4">
        <f>ROUND(T_iv_strat1!AP16,1)</f>
        <v>100</v>
      </c>
      <c r="M36" s="4">
        <f>ROUND(T_iv_strat1!AT16,1)</f>
        <v>0</v>
      </c>
      <c r="N36" s="4">
        <f>ROUND(T_iv_strat1!AX16,1)</f>
        <v>92.7</v>
      </c>
      <c r="O36" s="4">
        <f>ROUND(T_iv_strat1!BB16,1)</f>
        <v>0</v>
      </c>
      <c r="P36" s="4">
        <f>ROUND(T_iv_strat1!BF16,1)</f>
        <v>93</v>
      </c>
      <c r="Q36" s="4">
        <f>ROUND(T_iv_strat1!BJ16,1)</f>
        <v>100</v>
      </c>
      <c r="T36" s="206" t="s">
        <v>56</v>
      </c>
      <c r="U36" s="4">
        <f>ROUND(T_iv_strat2!B16,1)</f>
        <v>47.2</v>
      </c>
      <c r="V36" s="4">
        <f>ROUND(T_iv_strat2!F16,1)</f>
        <v>87.6</v>
      </c>
      <c r="W36" s="4">
        <f>ROUND(T_iv_strat2!J16,1)</f>
        <v>100</v>
      </c>
      <c r="X36" s="4">
        <f>ROUND(T_iv_strat2!N16,1)</f>
        <v>0</v>
      </c>
      <c r="Y36" s="4">
        <f>ROUND(T_iv_strat2!R16,1)</f>
        <v>53.2</v>
      </c>
      <c r="Z36" s="4">
        <f>ROUND(T_iv_strat2!V16,1)</f>
        <v>21.6</v>
      </c>
      <c r="AA36" s="4">
        <f>ROUND(T_iv_strat2!Z16,1)</f>
        <v>49.6</v>
      </c>
      <c r="AB36" s="4">
        <f>ROUND(T_iv_strat2!AD16,1)</f>
        <v>100</v>
      </c>
      <c r="AC36" s="65">
        <f>ROUND(T_iv_strat2!AH16,1)</f>
        <v>47.8</v>
      </c>
      <c r="AD36" s="4">
        <f>ROUND(T_iv_strat2!AL16,1)</f>
        <v>58.7</v>
      </c>
      <c r="AE36" s="4">
        <f>ROUND(T_iv_strat2!AP16,1)</f>
        <v>96.2</v>
      </c>
      <c r="AF36" s="4">
        <f>ROUND(T_iv_strat2!AT16,1)</f>
        <v>2</v>
      </c>
      <c r="AG36" s="4">
        <f>ROUND(T_iv_strat2!AX16,1)</f>
        <v>80.400000000000006</v>
      </c>
      <c r="AH36" s="4">
        <f>ROUND(T_iv_strat2!BB16,1)</f>
        <v>46</v>
      </c>
      <c r="AI36" s="4">
        <f>ROUND(T_iv_strat2!BF16,1)</f>
        <v>75.3</v>
      </c>
      <c r="AJ36" s="4">
        <f>ROUND(T_iv_strat2!BJ16,1)</f>
        <v>96.4</v>
      </c>
      <c r="AM36" s="206" t="s">
        <v>56</v>
      </c>
      <c r="AN36" s="4">
        <f>ROUND(T_iv_strat3!B16,1)</f>
        <v>0</v>
      </c>
      <c r="AO36" s="4">
        <f>ROUND(T_iv_strat3!F16,1)</f>
        <v>25.6</v>
      </c>
      <c r="AP36" s="4">
        <f>ROUND(T_iv_strat3!J16,1)</f>
        <v>82</v>
      </c>
      <c r="AQ36" s="4">
        <f>ROUND(T_iv_strat3!N16,1)</f>
        <v>0</v>
      </c>
      <c r="AR36" s="4">
        <f>ROUND(T_iv_strat3!R16,1)</f>
        <v>88.3</v>
      </c>
      <c r="AS36" s="4">
        <f>ROUND(T_iv_strat3!V16,1)</f>
        <v>97.1</v>
      </c>
      <c r="AT36" s="4">
        <f>ROUND(T_iv_strat3!Z16,1)</f>
        <v>79.8</v>
      </c>
      <c r="AU36" s="4">
        <f>ROUND(T_iv_strat3!AD16,1)</f>
        <v>0</v>
      </c>
      <c r="AV36" s="65">
        <f>ROUND(T_iv_strat3!AH16,1)</f>
        <v>85.7</v>
      </c>
      <c r="AW36" s="4">
        <f>ROUND(T_iv_strat3!AL16,1)</f>
        <v>55.9</v>
      </c>
      <c r="AX36" s="4">
        <f>ROUND(T_iv_strat3!AP16,1)</f>
        <v>91.6</v>
      </c>
      <c r="AY36" s="4">
        <f>ROUND(T_iv_strat3!AT16,1)</f>
        <v>0</v>
      </c>
      <c r="AZ36" s="4">
        <f>ROUND(T_iv_strat3!AX16,1)</f>
        <v>89.3</v>
      </c>
      <c r="BA36" s="4">
        <f>ROUND(T_iv_strat3!BB16,1)</f>
        <v>65.5</v>
      </c>
      <c r="BB36" s="4">
        <f>ROUND(T_iv_strat3!BF16,1)</f>
        <v>80.3</v>
      </c>
      <c r="BC36" s="4">
        <f>ROUND(T_iv_strat3!BJ16,1)</f>
        <v>84.7</v>
      </c>
    </row>
    <row r="37" spans="1:55" s="17" customFormat="1" ht="8.25" x14ac:dyDescent="0.15">
      <c r="A37" s="207"/>
      <c r="B37" s="18" t="str">
        <f>IF(T_iv_strat1!C16=".","-",(CONCATENATE("[",ROUND(T_iv_strat1!C16,1),"; ",ROUND(T_iv_strat1!D16,1),"]")))</f>
        <v>[6.3; 92.6]</v>
      </c>
      <c r="C37" s="18" t="str">
        <f>IF(T_iv_strat1!G16=".","-",(CONCATENATE("[",ROUND(T_iv_strat1!G16,1),"; ",ROUND(T_iv_strat1!H16,1),"]")))</f>
        <v>[33.3; 97.9]</v>
      </c>
      <c r="D37" s="18" t="str">
        <f>IF(T_iv_strat1!K16=".","-",(CONCATENATE("[",ROUND(T_iv_strat1!K16,1),"; ",ROUND(T_iv_strat1!L16,1),"]")))</f>
        <v>[55.7; 98.2]</v>
      </c>
      <c r="E37" s="18" t="str">
        <f>IF(T_iv_strat1!O16=".","-",(CONCATENATE("[",ROUND(T_iv_strat1!O16,1),"; ",ROUND(T_iv_strat1!P16,1),"]")))</f>
        <v>-</v>
      </c>
      <c r="F37" s="18" t="str">
        <f>IF(T_iv_strat1!S16=".","-",(CONCATENATE("[",ROUND(T_iv_strat1!S16,1),"; ",ROUND(T_iv_strat1!T16,1),"]")))</f>
        <v>[90.9; 95]</v>
      </c>
      <c r="G37" s="18" t="str">
        <f>IF(T_iv_strat1!W16=".","-",(CONCATENATE("[",ROUND(T_iv_strat1!W16,1),"; ",ROUND(T_iv_strat1!X16,1),"]")))</f>
        <v>[100; 100]</v>
      </c>
      <c r="H37" s="18" t="str">
        <f>IF(T_iv_strat1!AA16=".","-",(CONCATENATE("[",ROUND(T_iv_strat1!AA16,1),"; ",ROUND(T_iv_strat1!AB16,1),"]")))</f>
        <v>[89.8; 94.4]</v>
      </c>
      <c r="I37" s="18" t="str">
        <f>IF(T_iv_strat1!AE16=".","-",(CONCATENATE("[",ROUND(T_iv_strat1!AE16,1),"; ",ROUND(T_iv_strat1!AF16,1),"]")))</f>
        <v>[80; 80]</v>
      </c>
      <c r="J37" s="114" t="str">
        <f>IF(T_iv_strat1!AI16=".","-",(CONCATENATE("[",ROUND(T_iv_strat1!AI16,1),"; ",ROUND(T_iv_strat1!AJ16,1),"]")))</f>
        <v>[60; 98.3]</v>
      </c>
      <c r="K37" s="18" t="str">
        <f>IF(T_iv_strat1!AM16=".","-",(CONCATENATE("[",ROUND(T_iv_strat1!AM16,1),"; ",ROUND(T_iv_strat1!AN16,1),"]")))</f>
        <v>[60.2; 96.5]</v>
      </c>
      <c r="L37" s="18" t="str">
        <f>IF(T_iv_strat1!AQ16=".","-",(CONCATENATE("[",ROUND(T_iv_strat1!AQ16,1),"; ",ROUND(T_iv_strat1!AR16,1),"]")))</f>
        <v>[100; 100]</v>
      </c>
      <c r="M37" s="18" t="str">
        <f>IF(T_iv_strat1!AU16=".","-",(CONCATENATE("[",ROUND(T_iv_strat1!AU16,1),"; ",ROUND(T_iv_strat1!AV16,1),"]")))</f>
        <v>-</v>
      </c>
      <c r="N37" s="18" t="str">
        <f>IF(T_iv_strat1!AY16=".","-",(CONCATENATE("[",ROUND(T_iv_strat1!AY16,1),"; ",ROUND(T_iv_strat1!AZ16,1),"]")))</f>
        <v>[89.6; 94.9]</v>
      </c>
      <c r="O37" s="18" t="str">
        <f>IF(T_iv_strat1!BC16=".","-",(CONCATENATE("[",ROUND(T_iv_strat1!BC16,1),"; ",ROUND(T_iv_strat1!BD16,1),"]")))</f>
        <v>-</v>
      </c>
      <c r="P37" s="18" t="str">
        <f>IF(T_iv_strat1!BG16=".","-",(CONCATENATE("[",ROUND(T_iv_strat1!BG16,1),"; ",ROUND(T_iv_strat1!BH16,1),"]")))</f>
        <v>[89.7; 95.3]</v>
      </c>
      <c r="Q37" s="18" t="str">
        <f>IF(T_iv_strat1!BK16=".","-",(CONCATENATE("[",ROUND(T_iv_strat1!BK16,1),"; ",ROUND(T_iv_strat1!BL16,1),"]")))</f>
        <v>[100; 100]</v>
      </c>
      <c r="T37" s="207"/>
      <c r="U37" s="18" t="str">
        <f>IF(T_iv_strat2!C16=".","-",(CONCATENATE("[",ROUND(T_iv_strat2!C16,1),"; ",ROUND(T_iv_strat2!D16,1),"]")))</f>
        <v>[5.6; 93.1]</v>
      </c>
      <c r="V37" s="18" t="str">
        <f>IF(T_iv_strat2!G16=".","-",(CONCATENATE("[",ROUND(T_iv_strat2!G16,1),"; ",ROUND(T_iv_strat2!H16,1),"]")))</f>
        <v>[63.1; 96.7]</v>
      </c>
      <c r="W37" s="18" t="str">
        <f>IF(T_iv_strat2!K16=".","-",(CONCATENATE("[",ROUND(T_iv_strat2!K16,1),"; ",ROUND(T_iv_strat2!L16,1),"]")))</f>
        <v>[100; 100]</v>
      </c>
      <c r="X37" s="18" t="str">
        <f>IF(T_iv_strat2!O16=".","-",(CONCATENATE("[",ROUND(T_iv_strat2!O16,1),"; ",ROUND(T_iv_strat2!P16,1),"]")))</f>
        <v>-</v>
      </c>
      <c r="Y37" s="18" t="str">
        <f>IF(T_iv_strat2!S16=".","-",(CONCATENATE("[",ROUND(T_iv_strat2!S16,1),"; ",ROUND(T_iv_strat2!T16,1),"]")))</f>
        <v>[38.5; 67.3]</v>
      </c>
      <c r="Z37" s="18" t="str">
        <f>IF(T_iv_strat2!W16=".","-",(CONCATENATE("[",ROUND(T_iv_strat2!W16,1),"; ",ROUND(T_iv_strat2!X16,1),"]")))</f>
        <v>[10; 40.7]</v>
      </c>
      <c r="AA37" s="18" t="str">
        <f>IF(T_iv_strat2!AA16=".","-",(CONCATENATE("[",ROUND(T_iv_strat2!AA16,1),"; ",ROUND(T_iv_strat2!AB16,1),"]")))</f>
        <v>[37.6; 61.6]</v>
      </c>
      <c r="AB37" s="18" t="str">
        <f>IF(T_iv_strat2!AE16=".","-",(CONCATENATE("[",ROUND(T_iv_strat2!AE16,1),"; ",ROUND(T_iv_strat2!AF16,1),"]")))</f>
        <v>[100; 100]</v>
      </c>
      <c r="AC37" s="114" t="str">
        <f>IF(T_iv_strat2!AI16=".","-",(CONCATENATE("[",ROUND(T_iv_strat2!AI16,1),"; ",ROUND(T_iv_strat2!AJ16,1),"]")))</f>
        <v>[9.9; 88.4]</v>
      </c>
      <c r="AD37" s="18" t="str">
        <f>IF(T_iv_strat2!AM16=".","-",(CONCATENATE("[",ROUND(T_iv_strat2!AM16,1),"; ",ROUND(T_iv_strat2!AN16,1),"]")))</f>
        <v>[47.3; 69.2]</v>
      </c>
      <c r="AE37" s="18" t="str">
        <f>IF(T_iv_strat2!AQ16=".","-",(CONCATENATE("[",ROUND(T_iv_strat2!AQ16,1),"; ",ROUND(T_iv_strat2!AR16,1),"]")))</f>
        <v>[87.9; 98.8]</v>
      </c>
      <c r="AF37" s="18" t="str">
        <f>IF(T_iv_strat2!AU16=".","-",(CONCATENATE("[",ROUND(T_iv_strat2!AU16,1),"; ",ROUND(T_iv_strat2!AV16,1),"]")))</f>
        <v>[0.3; 12.4]</v>
      </c>
      <c r="AG37" s="18" t="str">
        <f>IF(T_iv_strat2!AY16=".","-",(CONCATENATE("[",ROUND(T_iv_strat2!AY16,1),"; ",ROUND(T_iv_strat2!AZ16,1),"]")))</f>
        <v>[75.8; 84.4]</v>
      </c>
      <c r="AH37" s="18" t="str">
        <f>IF(T_iv_strat2!BC16=".","-",(CONCATENATE("[",ROUND(T_iv_strat2!BC16,1),"; ",ROUND(T_iv_strat2!BD16,1),"]")))</f>
        <v>[23.5; 70.3]</v>
      </c>
      <c r="AI37" s="18" t="str">
        <f>IF(T_iv_strat2!BG16=".","-",(CONCATENATE("[",ROUND(T_iv_strat2!BG16,1),"; ",ROUND(T_iv_strat2!BH16,1),"]")))</f>
        <v>[71.6; 78.7]</v>
      </c>
      <c r="AJ37" s="18" t="str">
        <f>IF(T_iv_strat2!BK16=".","-",(CONCATENATE("[",ROUND(T_iv_strat2!BK16,1),"; ",ROUND(T_iv_strat2!BL16,1),"]")))</f>
        <v>[79.3; 99.5]</v>
      </c>
      <c r="AM37" s="207"/>
      <c r="AN37" s="18" t="str">
        <f>IF(T_iv_strat3!C16=".","-",(CONCATENATE("[",ROUND(T_iv_strat3!C16,1),"; ",ROUND(T_iv_strat3!D16,1),"]")))</f>
        <v>-</v>
      </c>
      <c r="AO37" s="18" t="str">
        <f>IF(T_iv_strat3!G16=".","-",(CONCATENATE("[",ROUND(T_iv_strat3!G16,1),"; ",ROUND(T_iv_strat3!H16,1),"]")))</f>
        <v>[3.9; 74.6]</v>
      </c>
      <c r="AP37" s="18" t="str">
        <f>IF(T_iv_strat3!K16=".","-",(CONCATENATE("[",ROUND(T_iv_strat3!K16,1),"; ",ROUND(T_iv_strat3!L16,1),"]")))</f>
        <v>[51; 95.2]</v>
      </c>
      <c r="AQ37" s="18" t="str">
        <f>IF(T_iv_strat3!O16=".","-",(CONCATENATE("[",ROUND(T_iv_strat3!O16,1),"; ",ROUND(T_iv_strat3!P16,1),"]")))</f>
        <v>-</v>
      </c>
      <c r="AR37" s="18" t="str">
        <f>IF(T_iv_strat3!S16=".","-",(CONCATENATE("[",ROUND(T_iv_strat3!S16,1),"; ",ROUND(T_iv_strat3!T16,1),"]")))</f>
        <v>[86.6; 89.8]</v>
      </c>
      <c r="AS37" s="18" t="str">
        <f>IF(T_iv_strat3!W16=".","-",(CONCATENATE("[",ROUND(T_iv_strat3!W16,1),"; ",ROUND(T_iv_strat3!X16,1),"]")))</f>
        <v>[76; 99.7]</v>
      </c>
      <c r="AT37" s="18" t="str">
        <f>IF(T_iv_strat3!AA16=".","-",(CONCATENATE("[",ROUND(T_iv_strat3!AA16,1),"; ",ROUND(T_iv_strat3!AB16,1),"]")))</f>
        <v>[69.9; 87.1]</v>
      </c>
      <c r="AU37" s="18" t="str">
        <f>IF(T_iv_strat3!AE16=".","-",(CONCATENATE("[",ROUND(T_iv_strat3!AE16,1),"; ",ROUND(T_iv_strat3!AF16,1),"]")))</f>
        <v>-</v>
      </c>
      <c r="AV37" s="114" t="str">
        <f>IF(T_iv_strat3!AI16=".","-",(CONCATENATE("[",ROUND(T_iv_strat3!AI16,1),"; ",ROUND(T_iv_strat3!AJ16,1),"]")))</f>
        <v>[36.8; 98.4]</v>
      </c>
      <c r="AW37" s="18" t="str">
        <f>IF(T_iv_strat3!AM16=".","-",(CONCATENATE("[",ROUND(T_iv_strat3!AM16,1),"; ",ROUND(T_iv_strat3!AN16,1),"]")))</f>
        <v>[36.2; 73.8]</v>
      </c>
      <c r="AX37" s="18" t="str">
        <f>IF(T_iv_strat3!AQ16=".","-",(CONCATENATE("[",ROUND(T_iv_strat3!AQ16,1),"; ",ROUND(T_iv_strat3!AR16,1),"]")))</f>
        <v>[85.8; 95.2]</v>
      </c>
      <c r="AY37" s="18" t="str">
        <f>IF(T_iv_strat3!AU16=".","-",(CONCATENATE("[",ROUND(T_iv_strat3!AU16,1),"; ",ROUND(T_iv_strat3!AV16,1),"]")))</f>
        <v>-</v>
      </c>
      <c r="AZ37" s="18" t="str">
        <f>IF(T_iv_strat3!AY16=".","-",(CONCATENATE("[",ROUND(T_iv_strat3!AY16,1),"; ",ROUND(T_iv_strat3!AZ16,1),"]")))</f>
        <v>[79.9; 94.6]</v>
      </c>
      <c r="BA37" s="18" t="str">
        <f>IF(T_iv_strat3!BC16=".","-",(CONCATENATE("[",ROUND(T_iv_strat3!BC16,1),"; ",ROUND(T_iv_strat3!BD16,1),"]")))</f>
        <v>[57; 73.1]</v>
      </c>
      <c r="BB37" s="18" t="str">
        <f>IF(T_iv_strat3!BG16=".","-",(CONCATENATE("[",ROUND(T_iv_strat3!BG16,1),"; ",ROUND(T_iv_strat3!BH16,1),"]")))</f>
        <v>[76.4; 83.7]</v>
      </c>
      <c r="BC37" s="18" t="str">
        <f>IF(T_iv_strat3!BK16=".","-",(CONCATENATE("[",ROUND(T_iv_strat3!BK16,1),"; ",ROUND(T_iv_strat3!BL16,1),"]")))</f>
        <v>[32.8; 98.4]</v>
      </c>
    </row>
    <row r="38" spans="1:55" s="2" customFormat="1" x14ac:dyDescent="0.2">
      <c r="A38" s="206" t="s">
        <v>57</v>
      </c>
      <c r="B38" s="4">
        <f>ROUND(T_iv_strat1!B17,1)</f>
        <v>100</v>
      </c>
      <c r="C38" s="4">
        <f>ROUND(T_iv_strat1!F17,1)</f>
        <v>0</v>
      </c>
      <c r="D38" s="4">
        <f>ROUND(T_iv_strat1!J17,1)</f>
        <v>91.3</v>
      </c>
      <c r="E38" s="4">
        <f>ROUND(T_iv_strat1!N17,1)</f>
        <v>0</v>
      </c>
      <c r="F38" s="4">
        <f>ROUND(T_iv_strat1!R17,1)</f>
        <v>73.099999999999994</v>
      </c>
      <c r="G38" s="4">
        <f>ROUND(T_iv_strat1!V17,1)</f>
        <v>21.3</v>
      </c>
      <c r="H38" s="4">
        <f>ROUND(T_iv_strat1!Z17,1)</f>
        <v>72.2</v>
      </c>
      <c r="I38" s="4">
        <f>ROUND(T_iv_strat1!AD17,1)</f>
        <v>100</v>
      </c>
      <c r="J38" s="65">
        <f>ROUND(T_iv_strat1!AH17,1)</f>
        <v>69.2</v>
      </c>
      <c r="K38" s="4">
        <f>ROUND(T_iv_strat1!AL17,1)</f>
        <v>54</v>
      </c>
      <c r="L38" s="4">
        <f>ROUND(T_iv_strat1!AP17,1)</f>
        <v>87.5</v>
      </c>
      <c r="M38" s="4">
        <f>ROUND(T_iv_strat1!AT17,1)</f>
        <v>0</v>
      </c>
      <c r="N38" s="4">
        <f>ROUND(T_iv_strat1!AX17,1)</f>
        <v>79.7</v>
      </c>
      <c r="O38" s="4">
        <f>ROUND(T_iv_strat1!BB17,1)</f>
        <v>0</v>
      </c>
      <c r="P38" s="4">
        <f>ROUND(T_iv_strat1!BF17,1)</f>
        <v>79.599999999999994</v>
      </c>
      <c r="Q38" s="4">
        <f>ROUND(T_iv_strat1!BJ17,1)</f>
        <v>60.2</v>
      </c>
      <c r="T38" s="206" t="s">
        <v>57</v>
      </c>
      <c r="U38" s="4">
        <f>ROUND(T_iv_strat2!B17,1)</f>
        <v>0</v>
      </c>
      <c r="V38" s="4">
        <f>ROUND(T_iv_strat2!F17,1)</f>
        <v>34.5</v>
      </c>
      <c r="W38" s="4">
        <f>ROUND(T_iv_strat2!J17,1)</f>
        <v>100</v>
      </c>
      <c r="X38" s="4">
        <f>ROUND(T_iv_strat2!N17,1)</f>
        <v>0</v>
      </c>
      <c r="Y38" s="4">
        <f>ROUND(T_iv_strat2!R17,1)</f>
        <v>43.5</v>
      </c>
      <c r="Z38" s="4">
        <f>ROUND(T_iv_strat2!V17,1)</f>
        <v>25.5</v>
      </c>
      <c r="AA38" s="4">
        <f>ROUND(T_iv_strat2!Z17,1)</f>
        <v>41.3</v>
      </c>
      <c r="AB38" s="4">
        <f>ROUND(T_iv_strat2!AD17,1)</f>
        <v>63.9</v>
      </c>
      <c r="AC38" s="65">
        <f>ROUND(T_iv_strat2!AH17,1)</f>
        <v>59.8</v>
      </c>
      <c r="AD38" s="4">
        <f>ROUND(T_iv_strat2!AL17,1)</f>
        <v>39.9</v>
      </c>
      <c r="AE38" s="4">
        <f>ROUND(T_iv_strat2!AP17,1)</f>
        <v>89.6</v>
      </c>
      <c r="AF38" s="4">
        <f>ROUND(T_iv_strat2!AT17,1)</f>
        <v>0</v>
      </c>
      <c r="AG38" s="4">
        <f>ROUND(T_iv_strat2!AX17,1)</f>
        <v>58.2</v>
      </c>
      <c r="AH38" s="4">
        <f>ROUND(T_iv_strat2!BB17,1)</f>
        <v>45</v>
      </c>
      <c r="AI38" s="4">
        <f>ROUND(T_iv_strat2!BF17,1)</f>
        <v>56.5</v>
      </c>
      <c r="AJ38" s="4">
        <f>ROUND(T_iv_strat2!BJ17,1)</f>
        <v>56.5</v>
      </c>
      <c r="AM38" s="206" t="s">
        <v>57</v>
      </c>
      <c r="AN38" s="4">
        <f>ROUND(T_iv_strat3!B17,1)</f>
        <v>0</v>
      </c>
      <c r="AO38" s="4">
        <f>ROUND(T_iv_strat3!F17,1)</f>
        <v>21.4</v>
      </c>
      <c r="AP38" s="4">
        <f>ROUND(T_iv_strat3!J17,1)</f>
        <v>72.7</v>
      </c>
      <c r="AQ38" s="4">
        <f>ROUND(T_iv_strat3!N17,1)</f>
        <v>0</v>
      </c>
      <c r="AR38" s="4">
        <f>ROUND(T_iv_strat3!R17,1)</f>
        <v>70.599999999999994</v>
      </c>
      <c r="AS38" s="4">
        <f>ROUND(T_iv_strat3!V17,1)</f>
        <v>57.6</v>
      </c>
      <c r="AT38" s="4">
        <f>ROUND(T_iv_strat3!Z17,1)</f>
        <v>64.900000000000006</v>
      </c>
      <c r="AU38" s="4">
        <f>ROUND(T_iv_strat3!AD17,1)</f>
        <v>0</v>
      </c>
      <c r="AV38" s="65">
        <f>ROUND(T_iv_strat3!AH17,1)</f>
        <v>85.7</v>
      </c>
      <c r="AW38" s="4">
        <f>ROUND(T_iv_strat3!AL17,1)</f>
        <v>39.6</v>
      </c>
      <c r="AX38" s="4">
        <f>ROUND(T_iv_strat3!AP17,1)</f>
        <v>88.2</v>
      </c>
      <c r="AY38" s="4">
        <f>ROUND(T_iv_strat3!AT17,1)</f>
        <v>0</v>
      </c>
      <c r="AZ38" s="4">
        <f>ROUND(T_iv_strat3!AX17,1)</f>
        <v>71.599999999999994</v>
      </c>
      <c r="BA38" s="4">
        <f>ROUND(T_iv_strat3!BB17,1)</f>
        <v>51.9</v>
      </c>
      <c r="BB38" s="4">
        <f>ROUND(T_iv_strat3!BF17,1)</f>
        <v>69.099999999999994</v>
      </c>
      <c r="BC38" s="4">
        <f>ROUND(T_iv_strat3!BJ17,1)</f>
        <v>100</v>
      </c>
    </row>
    <row r="39" spans="1:55" s="17" customFormat="1" ht="8.25" x14ac:dyDescent="0.15">
      <c r="A39" s="207"/>
      <c r="B39" s="18" t="str">
        <f>IF(T_iv_strat1!C17=".","-",(CONCATENATE("[",ROUND(T_iv_strat1!C17,1),"; ",ROUND(T_iv_strat1!D17,1),"]")))</f>
        <v>[100; 100]</v>
      </c>
      <c r="C39" s="18" t="str">
        <f>IF(T_iv_strat1!G17=".","-",(CONCATENATE("[",ROUND(T_iv_strat1!G17,1),"; ",ROUND(T_iv_strat1!H17,1),"]")))</f>
        <v>-</v>
      </c>
      <c r="D39" s="18" t="str">
        <f>IF(T_iv_strat1!K17=".","-",(CONCATENATE("[",ROUND(T_iv_strat1!K17,1),"; ",ROUND(T_iv_strat1!L17,1),"]")))</f>
        <v>[60.2; 98.6]</v>
      </c>
      <c r="E39" s="18" t="str">
        <f>IF(T_iv_strat1!O17=".","-",(CONCATENATE("[",ROUND(T_iv_strat1!O17,1),"; ",ROUND(T_iv_strat1!P17,1),"]")))</f>
        <v>-</v>
      </c>
      <c r="F39" s="18" t="str">
        <f>IF(T_iv_strat1!S17=".","-",(CONCATENATE("[",ROUND(T_iv_strat1!S17,1),"; ",ROUND(T_iv_strat1!T17,1),"]")))</f>
        <v>[64.2; 80.5]</v>
      </c>
      <c r="G39" s="18" t="str">
        <f>IF(T_iv_strat1!W17=".","-",(CONCATENATE("[",ROUND(T_iv_strat1!W17,1),"; ",ROUND(T_iv_strat1!X17,1),"]")))</f>
        <v>[2.7; 72.4]</v>
      </c>
      <c r="H39" s="18" t="str">
        <f>IF(T_iv_strat1!AA17=".","-",(CONCATENATE("[",ROUND(T_iv_strat1!AA17,1),"; ",ROUND(T_iv_strat1!AB17,1),"]")))</f>
        <v>[63.6; 79.3]</v>
      </c>
      <c r="I39" s="18" t="str">
        <f>IF(T_iv_strat1!AE17=".","-",(CONCATENATE("[",ROUND(T_iv_strat1!AE17,1),"; ",ROUND(T_iv_strat1!AF17,1),"]")))</f>
        <v>[100; 100]</v>
      </c>
      <c r="J39" s="114" t="str">
        <f>IF(T_iv_strat1!AI17=".","-",(CONCATENATE("[",ROUND(T_iv_strat1!AI17,1),"; ",ROUND(T_iv_strat1!AJ17,1),"]")))</f>
        <v>[31.8; 91.6]</v>
      </c>
      <c r="K39" s="18" t="str">
        <f>IF(T_iv_strat1!AM17=".","-",(CONCATENATE("[",ROUND(T_iv_strat1!AM17,1),"; ",ROUND(T_iv_strat1!AN17,1),"]")))</f>
        <v>[27.1; 78.8]</v>
      </c>
      <c r="L39" s="18" t="str">
        <f>IF(T_iv_strat1!AQ17=".","-",(CONCATENATE("[",ROUND(T_iv_strat1!AQ17,1),"; ",ROUND(T_iv_strat1!AR17,1),"]")))</f>
        <v>[81.8; 91.6]</v>
      </c>
      <c r="M39" s="18" t="str">
        <f>IF(T_iv_strat1!AU17=".","-",(CONCATENATE("[",ROUND(T_iv_strat1!AU17,1),"; ",ROUND(T_iv_strat1!AV17,1),"]")))</f>
        <v>-</v>
      </c>
      <c r="N39" s="18" t="str">
        <f>IF(T_iv_strat1!AY17=".","-",(CONCATENATE("[",ROUND(T_iv_strat1!AY17,1),"; ",ROUND(T_iv_strat1!AZ17,1),"]")))</f>
        <v>[75.1; 83.7]</v>
      </c>
      <c r="O39" s="18" t="str">
        <f>IF(T_iv_strat1!BC17=".","-",(CONCATENATE("[",ROUND(T_iv_strat1!BC17,1),"; ",ROUND(T_iv_strat1!BD17,1),"]")))</f>
        <v>-</v>
      </c>
      <c r="P39" s="18" t="str">
        <f>IF(T_iv_strat1!BG17=".","-",(CONCATENATE("[",ROUND(T_iv_strat1!BG17,1),"; ",ROUND(T_iv_strat1!BH17,1),"]")))</f>
        <v>[75; 83.6]</v>
      </c>
      <c r="Q39" s="18" t="str">
        <f>IF(T_iv_strat1!BK17=".","-",(CONCATENATE("[",ROUND(T_iv_strat1!BK17,1),"; ",ROUND(T_iv_strat1!BL17,1),"]")))</f>
        <v>[10; 95.4]</v>
      </c>
      <c r="T39" s="207"/>
      <c r="U39" s="18" t="str">
        <f>IF(T_iv_strat2!C17=".","-",(CONCATENATE("[",ROUND(T_iv_strat2!C17,1),"; ",ROUND(T_iv_strat2!D17,1),"]")))</f>
        <v>-</v>
      </c>
      <c r="V39" s="18" t="str">
        <f>IF(T_iv_strat2!G17=".","-",(CONCATENATE("[",ROUND(T_iv_strat2!G17,1),"; ",ROUND(T_iv_strat2!H17,1),"]")))</f>
        <v>[6.5; 80]</v>
      </c>
      <c r="W39" s="18" t="str">
        <f>IF(T_iv_strat2!K17=".","-",(CONCATENATE("[",ROUND(T_iv_strat2!K17,1),"; ",ROUND(T_iv_strat2!L17,1),"]")))</f>
        <v>[100; 100]</v>
      </c>
      <c r="X39" s="18" t="str">
        <f>IF(T_iv_strat2!O17=".","-",(CONCATENATE("[",ROUND(T_iv_strat2!O17,1),"; ",ROUND(T_iv_strat2!P17,1),"]")))</f>
        <v>-</v>
      </c>
      <c r="Y39" s="18" t="str">
        <f>IF(T_iv_strat2!S17=".","-",(CONCATENATE("[",ROUND(T_iv_strat2!S17,1),"; ",ROUND(T_iv_strat2!T17,1),"]")))</f>
        <v>[33; 54.7]</v>
      </c>
      <c r="Z39" s="18" t="str">
        <f>IF(T_iv_strat2!W17=".","-",(CONCATENATE("[",ROUND(T_iv_strat2!W17,1),"; ",ROUND(T_iv_strat2!X17,1),"]")))</f>
        <v>[10.2; 50.9]</v>
      </c>
      <c r="AA39" s="18" t="str">
        <f>IF(T_iv_strat2!AA17=".","-",(CONCATENATE("[",ROUND(T_iv_strat2!AA17,1),"; ",ROUND(T_iv_strat2!AB17,1),"]")))</f>
        <v>[32; 51.4]</v>
      </c>
      <c r="AB39" s="18" t="str">
        <f>IF(T_iv_strat2!AE17=".","-",(CONCATENATE("[",ROUND(T_iv_strat2!AE17,1),"; ",ROUND(T_iv_strat2!AF17,1),"]")))</f>
        <v>[21.6; 91.9]</v>
      </c>
      <c r="AC39" s="114" t="str">
        <f>IF(T_iv_strat2!AI17=".","-",(CONCATENATE("[",ROUND(T_iv_strat2!AI17,1),"; ",ROUND(T_iv_strat2!AJ17,1),"]")))</f>
        <v>[35.2; 80.3]</v>
      </c>
      <c r="AD39" s="18" t="str">
        <f>IF(T_iv_strat2!AM17=".","-",(CONCATENATE("[",ROUND(T_iv_strat2!AM17,1),"; ",ROUND(T_iv_strat2!AN17,1),"]")))</f>
        <v>[28; 53.2]</v>
      </c>
      <c r="AE39" s="18" t="str">
        <f>IF(T_iv_strat2!AQ17=".","-",(CONCATENATE("[",ROUND(T_iv_strat2!AQ17,1),"; ",ROUND(T_iv_strat2!AR17,1),"]")))</f>
        <v>[82.2; 94.1]</v>
      </c>
      <c r="AF39" s="18" t="str">
        <f>IF(T_iv_strat2!AU17=".","-",(CONCATENATE("[",ROUND(T_iv_strat2!AU17,1),"; ",ROUND(T_iv_strat2!AV17,1),"]")))</f>
        <v>-</v>
      </c>
      <c r="AG39" s="18" t="str">
        <f>IF(T_iv_strat2!AY17=".","-",(CONCATENATE("[",ROUND(T_iv_strat2!AY17,1),"; ",ROUND(T_iv_strat2!AZ17,1),"]")))</f>
        <v>[51.7; 64.5]</v>
      </c>
      <c r="AH39" s="18" t="str">
        <f>IF(T_iv_strat2!BC17=".","-",(CONCATENATE("[",ROUND(T_iv_strat2!BC17,1),"; ",ROUND(T_iv_strat2!BD17,1),"]")))</f>
        <v>[20.7; 72]</v>
      </c>
      <c r="AI39" s="18" t="str">
        <f>IF(T_iv_strat2!BG17=".","-",(CONCATENATE("[",ROUND(T_iv_strat2!BG17,1),"; ",ROUND(T_iv_strat2!BH17,1),"]")))</f>
        <v>[50.8; 62.2]</v>
      </c>
      <c r="AJ39" s="18" t="str">
        <f>IF(T_iv_strat2!BK17=".","-",(CONCATENATE("[",ROUND(T_iv_strat2!BK17,1),"; ",ROUND(T_iv_strat2!BL17,1),"]")))</f>
        <v>[26.8; 82.2]</v>
      </c>
      <c r="AM39" s="207"/>
      <c r="AN39" s="18" t="str">
        <f>IF(T_iv_strat3!C17=".","-",(CONCATENATE("[",ROUND(T_iv_strat3!C17,1),"; ",ROUND(T_iv_strat3!D17,1),"]")))</f>
        <v>-</v>
      </c>
      <c r="AO39" s="18" t="str">
        <f>IF(T_iv_strat3!G17=".","-",(CONCATENATE("[",ROUND(T_iv_strat3!G17,1),"; ",ROUND(T_iv_strat3!H17,1),"]")))</f>
        <v>[12.9; 33.3]</v>
      </c>
      <c r="AP39" s="18" t="str">
        <f>IF(T_iv_strat3!K17=".","-",(CONCATENATE("[",ROUND(T_iv_strat3!K17,1),"; ",ROUND(T_iv_strat3!L17,1),"]")))</f>
        <v>[44.4; 89.8]</v>
      </c>
      <c r="AQ39" s="18" t="str">
        <f>IF(T_iv_strat3!O17=".","-",(CONCATENATE("[",ROUND(T_iv_strat3!O17,1),"; ",ROUND(T_iv_strat3!P17,1),"]")))</f>
        <v>-</v>
      </c>
      <c r="AR39" s="18" t="str">
        <f>IF(T_iv_strat3!S17=".","-",(CONCATENATE("[",ROUND(T_iv_strat3!S17,1),"; ",ROUND(T_iv_strat3!T17,1),"]")))</f>
        <v>[61.4; 78.3]</v>
      </c>
      <c r="AS39" s="18" t="str">
        <f>IF(T_iv_strat3!W17=".","-",(CONCATENATE("[",ROUND(T_iv_strat3!W17,1),"; ",ROUND(T_iv_strat3!X17,1),"]")))</f>
        <v>[8.9; 95]</v>
      </c>
      <c r="AT39" s="18" t="str">
        <f>IF(T_iv_strat3!AA17=".","-",(CONCATENATE("[",ROUND(T_iv_strat3!AA17,1),"; ",ROUND(T_iv_strat3!AB17,1),"]")))</f>
        <v>[59.9; 69.6]</v>
      </c>
      <c r="AU39" s="18" t="str">
        <f>IF(T_iv_strat3!AE17=".","-",(CONCATENATE("[",ROUND(T_iv_strat3!AE17,1),"; ",ROUND(T_iv_strat3!AF17,1),"]")))</f>
        <v>-</v>
      </c>
      <c r="AV39" s="114" t="str">
        <f>IF(T_iv_strat3!AI17=".","-",(CONCATENATE("[",ROUND(T_iv_strat3!AI17,1),"; ",ROUND(T_iv_strat3!AJ17,1),"]")))</f>
        <v>[36.8; 98.4]</v>
      </c>
      <c r="AW39" s="18" t="str">
        <f>IF(T_iv_strat3!AM17=".","-",(CONCATENATE("[",ROUND(T_iv_strat3!AM17,1),"; ",ROUND(T_iv_strat3!AN17,1),"]")))</f>
        <v>[28; 52.6]</v>
      </c>
      <c r="AX39" s="18" t="str">
        <f>IF(T_iv_strat3!AQ17=".","-",(CONCATENATE("[",ROUND(T_iv_strat3!AQ17,1),"; ",ROUND(T_iv_strat3!AR17,1),"]")))</f>
        <v>[80; 93.3]</v>
      </c>
      <c r="AY39" s="18" t="str">
        <f>IF(T_iv_strat3!AU17=".","-",(CONCATENATE("[",ROUND(T_iv_strat3!AU17,1),"; ",ROUND(T_iv_strat3!AV17,1),"]")))</f>
        <v>-</v>
      </c>
      <c r="AZ39" s="18" t="str">
        <f>IF(T_iv_strat3!AY17=".","-",(CONCATENATE("[",ROUND(T_iv_strat3!AY17,1),"; ",ROUND(T_iv_strat3!AZ17,1),"]")))</f>
        <v>[63.3; 78.7]</v>
      </c>
      <c r="BA39" s="18" t="str">
        <f>IF(T_iv_strat3!BC17=".","-",(CONCATENATE("[",ROUND(T_iv_strat3!BC17,1),"; ",ROUND(T_iv_strat3!BD17,1),"]")))</f>
        <v>[34.5; 68.8]</v>
      </c>
      <c r="BB39" s="18" t="str">
        <f>IF(T_iv_strat3!BG17=".","-",(CONCATENATE("[",ROUND(T_iv_strat3!BG17,1),"; ",ROUND(T_iv_strat3!BH17,1),"]")))</f>
        <v>[60.9; 76.3]</v>
      </c>
      <c r="BC39" s="18" t="str">
        <f>IF(T_iv_strat3!BK17=".","-",(CONCATENATE("[",ROUND(T_iv_strat3!BK17,1),"; ",ROUND(T_iv_strat3!BL17,1),"]")))</f>
        <v>[100; 100]</v>
      </c>
    </row>
    <row r="40" spans="1:55" s="2" customFormat="1" x14ac:dyDescent="0.2">
      <c r="A40" s="3" t="s">
        <v>58</v>
      </c>
      <c r="B40" s="4">
        <f>ROUND(T_iv_strat1!B18,1)</f>
        <v>0</v>
      </c>
      <c r="C40" s="4">
        <f>ROUND(T_iv_strat1!F18,1)</f>
        <v>0</v>
      </c>
      <c r="D40" s="4">
        <f>ROUND(T_iv_strat1!J18,1)</f>
        <v>80.599999999999994</v>
      </c>
      <c r="E40" s="4">
        <f>ROUND(T_iv_strat1!N18,1)</f>
        <v>0</v>
      </c>
      <c r="F40" s="4">
        <f>ROUND(T_iv_strat1!R18,1)</f>
        <v>24.2</v>
      </c>
      <c r="G40" s="4">
        <f>ROUND(T_iv_strat1!V18,1)</f>
        <v>21.3</v>
      </c>
      <c r="H40" s="4">
        <f>ROUND(T_iv_strat1!Z18,1)</f>
        <v>24.3</v>
      </c>
      <c r="I40" s="4">
        <f>ROUND(T_iv_strat1!AD18,1)</f>
        <v>20</v>
      </c>
      <c r="J40" s="65">
        <f>ROUND(T_iv_strat1!AH18,1)</f>
        <v>0</v>
      </c>
      <c r="K40" s="4">
        <f>ROUND(T_iv_strat1!AL18,1)</f>
        <v>17.600000000000001</v>
      </c>
      <c r="L40" s="4">
        <f>ROUND(T_iv_strat1!AP18,1)</f>
        <v>81.8</v>
      </c>
      <c r="M40" s="4">
        <f>ROUND(T_iv_strat1!AT18,1)</f>
        <v>0</v>
      </c>
      <c r="N40" s="4">
        <f>ROUND(T_iv_strat1!AX18,1)</f>
        <v>27</v>
      </c>
      <c r="O40" s="4">
        <f>ROUND(T_iv_strat1!BB18,1)</f>
        <v>0</v>
      </c>
      <c r="P40" s="4">
        <f>ROUND(T_iv_strat1!BF18,1)</f>
        <v>29.4</v>
      </c>
      <c r="Q40" s="4">
        <f>ROUND(T_iv_strat1!BJ18,1)</f>
        <v>60.2</v>
      </c>
      <c r="T40" s="3" t="s">
        <v>58</v>
      </c>
      <c r="U40" s="4">
        <f>ROUND(T_iv_strat2!B18,1)</f>
        <v>0</v>
      </c>
      <c r="V40" s="4">
        <f>ROUND(T_iv_strat2!F18,1)</f>
        <v>0</v>
      </c>
      <c r="W40" s="4">
        <f>ROUND(T_iv_strat2!J18,1)</f>
        <v>98.3</v>
      </c>
      <c r="X40" s="4">
        <f>ROUND(T_iv_strat2!N18,1)</f>
        <v>0</v>
      </c>
      <c r="Y40" s="4">
        <f>ROUND(T_iv_strat2!R18,1)</f>
        <v>12.8</v>
      </c>
      <c r="Z40" s="4">
        <f>ROUND(T_iv_strat2!V18,1)</f>
        <v>9.9</v>
      </c>
      <c r="AA40" s="4">
        <f>ROUND(T_iv_strat2!Z18,1)</f>
        <v>14.7</v>
      </c>
      <c r="AB40" s="4">
        <f>ROUND(T_iv_strat2!AD18,1)</f>
        <v>43.4</v>
      </c>
      <c r="AC40" s="65">
        <f>ROUND(T_iv_strat2!AH18,1)</f>
        <v>14.7</v>
      </c>
      <c r="AD40" s="4">
        <f>ROUND(T_iv_strat2!AL18,1)</f>
        <v>26.1</v>
      </c>
      <c r="AE40" s="4">
        <f>ROUND(T_iv_strat2!AP18,1)</f>
        <v>79.900000000000006</v>
      </c>
      <c r="AF40" s="4">
        <f>ROUND(T_iv_strat2!AT18,1)</f>
        <v>0</v>
      </c>
      <c r="AG40" s="4">
        <f>ROUND(T_iv_strat2!AX18,1)</f>
        <v>25.9</v>
      </c>
      <c r="AH40" s="4">
        <f>ROUND(T_iv_strat2!BB18,1)</f>
        <v>21.2</v>
      </c>
      <c r="AI40" s="4">
        <f>ROUND(T_iv_strat2!BF18,1)</f>
        <v>29.2</v>
      </c>
      <c r="AJ40" s="4">
        <f>ROUND(T_iv_strat2!BJ18,1)</f>
        <v>44.7</v>
      </c>
      <c r="AM40" s="3" t="s">
        <v>58</v>
      </c>
      <c r="AN40" s="4">
        <f>ROUND(T_iv_strat3!B18,1)</f>
        <v>0</v>
      </c>
      <c r="AO40" s="4">
        <f>ROUND(T_iv_strat3!F18,1)</f>
        <v>5.9</v>
      </c>
      <c r="AP40" s="4">
        <f>ROUND(T_iv_strat3!J18,1)</f>
        <v>56.7</v>
      </c>
      <c r="AQ40" s="4">
        <f>ROUND(T_iv_strat3!N18,1)</f>
        <v>0</v>
      </c>
      <c r="AR40" s="4">
        <f>ROUND(T_iv_strat3!R18,1)</f>
        <v>25.5</v>
      </c>
      <c r="AS40" s="4">
        <f>ROUND(T_iv_strat3!V18,1)</f>
        <v>0</v>
      </c>
      <c r="AT40" s="4">
        <f>ROUND(T_iv_strat3!Z18,1)</f>
        <v>30.1</v>
      </c>
      <c r="AU40" s="4">
        <f>ROUND(T_iv_strat3!AD18,1)</f>
        <v>0</v>
      </c>
      <c r="AV40" s="65">
        <f>ROUND(T_iv_strat3!AH18,1)</f>
        <v>71.400000000000006</v>
      </c>
      <c r="AW40" s="4">
        <f>ROUND(T_iv_strat3!AL18,1)</f>
        <v>23.7</v>
      </c>
      <c r="AX40" s="4">
        <f>ROUND(T_iv_strat3!AP18,1)</f>
        <v>74.400000000000006</v>
      </c>
      <c r="AY40" s="4">
        <f>ROUND(T_iv_strat3!AT18,1)</f>
        <v>0</v>
      </c>
      <c r="AZ40" s="4">
        <f>ROUND(T_iv_strat3!AX18,1)</f>
        <v>21.7</v>
      </c>
      <c r="BA40" s="4">
        <f>ROUND(T_iv_strat3!BB18,1)</f>
        <v>2.2000000000000002</v>
      </c>
      <c r="BB40" s="4">
        <f>ROUND(T_iv_strat3!BF18,1)</f>
        <v>36.700000000000003</v>
      </c>
      <c r="BC40" s="4">
        <f>ROUND(T_iv_strat3!BJ18,1)</f>
        <v>38.1</v>
      </c>
    </row>
    <row r="41" spans="1:55" s="17" customFormat="1" ht="8.25" x14ac:dyDescent="0.15">
      <c r="A41" s="19"/>
      <c r="B41" s="18" t="str">
        <f>IF(T_iv_strat1!C18=".","-",(CONCATENATE("[",ROUND(T_iv_strat1!C18,1),"; ",ROUND(T_iv_strat1!D18,1),"]")))</f>
        <v>-</v>
      </c>
      <c r="C41" s="18" t="str">
        <f>IF(T_iv_strat1!G18=".","-",(CONCATENATE("[",ROUND(T_iv_strat1!G18,1),"; ",ROUND(T_iv_strat1!H18,1),"]")))</f>
        <v>-</v>
      </c>
      <c r="D41" s="18" t="str">
        <f>IF(T_iv_strat1!K18=".","-",(CONCATENATE("[",ROUND(T_iv_strat1!K18,1),"; ",ROUND(T_iv_strat1!L18,1),"]")))</f>
        <v>[50.3; 94.4]</v>
      </c>
      <c r="E41" s="18" t="str">
        <f>IF(T_iv_strat1!O18=".","-",(CONCATENATE("[",ROUND(T_iv_strat1!O18,1),"; ",ROUND(T_iv_strat1!P18,1),"]")))</f>
        <v>-</v>
      </c>
      <c r="F41" s="18" t="str">
        <f>IF(T_iv_strat1!S18=".","-",(CONCATENATE("[",ROUND(T_iv_strat1!S18,1),"; ",ROUND(T_iv_strat1!T18,1),"]")))</f>
        <v>[18.2; 31.5]</v>
      </c>
      <c r="G41" s="18" t="str">
        <f>IF(T_iv_strat1!W18=".","-",(CONCATENATE("[",ROUND(T_iv_strat1!W18,1),"; ",ROUND(T_iv_strat1!X18,1),"]")))</f>
        <v>[2.7; 72.4]</v>
      </c>
      <c r="H41" s="18" t="str">
        <f>IF(T_iv_strat1!AA18=".","-",(CONCATENATE("[",ROUND(T_iv_strat1!AA18,1),"; ",ROUND(T_iv_strat1!AB18,1),"]")))</f>
        <v>[18.4; 31.4]</v>
      </c>
      <c r="I41" s="18" t="str">
        <f>IF(T_iv_strat1!AE18=".","-",(CONCATENATE("[",ROUND(T_iv_strat1!AE18,1),"; ",ROUND(T_iv_strat1!AF18,1),"]")))</f>
        <v>[20; 20]</v>
      </c>
      <c r="J41" s="114" t="str">
        <f>IF(T_iv_strat1!AI18=".","-",(CONCATENATE("[",ROUND(T_iv_strat1!AI18,1),"; ",ROUND(T_iv_strat1!AJ18,1),"]")))</f>
        <v>-</v>
      </c>
      <c r="K41" s="18" t="str">
        <f>IF(T_iv_strat1!AM18=".","-",(CONCATENATE("[",ROUND(T_iv_strat1!AM18,1),"; ",ROUND(T_iv_strat1!AN18,1),"]")))</f>
        <v>[4.3; 50.3]</v>
      </c>
      <c r="L41" s="18" t="str">
        <f>IF(T_iv_strat1!AQ18=".","-",(CONCATENATE("[",ROUND(T_iv_strat1!AQ18,1),"; ",ROUND(T_iv_strat1!AR18,1),"]")))</f>
        <v>[68.9; 90.1]</v>
      </c>
      <c r="M41" s="18" t="str">
        <f>IF(T_iv_strat1!AU18=".","-",(CONCATENATE("[",ROUND(T_iv_strat1!AU18,1),"; ",ROUND(T_iv_strat1!AV18,1),"]")))</f>
        <v>-</v>
      </c>
      <c r="N41" s="18" t="str">
        <f>IF(T_iv_strat1!AY18=".","-",(CONCATENATE("[",ROUND(T_iv_strat1!AY18,1),"; ",ROUND(T_iv_strat1!AZ18,1),"]")))</f>
        <v>[17.4; 39.3]</v>
      </c>
      <c r="O41" s="18" t="str">
        <f>IF(T_iv_strat1!BC18=".","-",(CONCATENATE("[",ROUND(T_iv_strat1!BC18,1),"; ",ROUND(T_iv_strat1!BD18,1),"]")))</f>
        <v>-</v>
      </c>
      <c r="P41" s="18" t="str">
        <f>IF(T_iv_strat1!BG18=".","-",(CONCATENATE("[",ROUND(T_iv_strat1!BG18,1),"; ",ROUND(T_iv_strat1!BH18,1),"]")))</f>
        <v>[17.6; 44.8]</v>
      </c>
      <c r="Q41" s="18" t="str">
        <f>IF(T_iv_strat1!BK18=".","-",(CONCATENATE("[",ROUND(T_iv_strat1!BK18,1),"; ",ROUND(T_iv_strat1!BL18,1),"]")))</f>
        <v>[10; 95.4]</v>
      </c>
      <c r="T41" s="19"/>
      <c r="U41" s="18" t="str">
        <f>IF(T_iv_strat2!C18=".","-",(CONCATENATE("[",ROUND(T_iv_strat2!C18,1),"; ",ROUND(T_iv_strat2!D18,1),"]")))</f>
        <v>-</v>
      </c>
      <c r="V41" s="18" t="str">
        <f>IF(T_iv_strat2!G18=".","-",(CONCATENATE("[",ROUND(T_iv_strat2!G18,1),"; ",ROUND(T_iv_strat2!H18,1),"]")))</f>
        <v>-</v>
      </c>
      <c r="W41" s="18" t="str">
        <f>IF(T_iv_strat2!K18=".","-",(CONCATENATE("[",ROUND(T_iv_strat2!K18,1),"; ",ROUND(T_iv_strat2!L18,1),"]")))</f>
        <v>[84.8; 99.8]</v>
      </c>
      <c r="X41" s="18" t="str">
        <f>IF(T_iv_strat2!O18=".","-",(CONCATENATE("[",ROUND(T_iv_strat2!O18,1),"; ",ROUND(T_iv_strat2!P18,1),"]")))</f>
        <v>-</v>
      </c>
      <c r="Y41" s="18" t="str">
        <f>IF(T_iv_strat2!S18=".","-",(CONCATENATE("[",ROUND(T_iv_strat2!S18,1),"; ",ROUND(T_iv_strat2!T18,1),"]")))</f>
        <v>[7.8; 20.3]</v>
      </c>
      <c r="Z41" s="18" t="str">
        <f>IF(T_iv_strat2!W18=".","-",(CONCATENATE("[",ROUND(T_iv_strat2!W18,1),"; ",ROUND(T_iv_strat2!X18,1),"]")))</f>
        <v>[3.2; 26.4]</v>
      </c>
      <c r="AA41" s="18" t="str">
        <f>IF(T_iv_strat2!AA18=".","-",(CONCATENATE("[",ROUND(T_iv_strat2!AA18,1),"; ",ROUND(T_iv_strat2!AB18,1),"]")))</f>
        <v>[8.8; 23.4]</v>
      </c>
      <c r="AB41" s="18" t="str">
        <f>IF(T_iv_strat2!AE18=".","-",(CONCATENATE("[",ROUND(T_iv_strat2!AE18,1),"; ",ROUND(T_iv_strat2!AF18,1),"]")))</f>
        <v>[10.5; 83.4]</v>
      </c>
      <c r="AC41" s="114" t="str">
        <f>IF(T_iv_strat2!AI18=".","-",(CONCATENATE("[",ROUND(T_iv_strat2!AI18,1),"; ",ROUND(T_iv_strat2!AJ18,1),"]")))</f>
        <v>[2.2; 57.5]</v>
      </c>
      <c r="AD41" s="18" t="str">
        <f>IF(T_iv_strat2!AM18=".","-",(CONCATENATE("[",ROUND(T_iv_strat2!AM18,1),"; ",ROUND(T_iv_strat2!AN18,1),"]")))</f>
        <v>[17; 37.8]</v>
      </c>
      <c r="AE41" s="18" t="str">
        <f>IF(T_iv_strat2!AQ18=".","-",(CONCATENATE("[",ROUND(T_iv_strat2!AQ18,1),"; ",ROUND(T_iv_strat2!AR18,1),"]")))</f>
        <v>[73; 85.4]</v>
      </c>
      <c r="AF41" s="18" t="str">
        <f>IF(T_iv_strat2!AU18=".","-",(CONCATENATE("[",ROUND(T_iv_strat2!AU18,1),"; ",ROUND(T_iv_strat2!AV18,1),"]")))</f>
        <v>-</v>
      </c>
      <c r="AG41" s="18" t="str">
        <f>IF(T_iv_strat2!AY18=".","-",(CONCATENATE("[",ROUND(T_iv_strat2!AY18,1),"; ",ROUND(T_iv_strat2!AZ18,1),"]")))</f>
        <v>[19.8; 33]</v>
      </c>
      <c r="AH41" s="18" t="str">
        <f>IF(T_iv_strat2!BC18=".","-",(CONCATENATE("[",ROUND(T_iv_strat2!BC18,1),"; ",ROUND(T_iv_strat2!BD18,1),"]")))</f>
        <v>[9.6; 40.7]</v>
      </c>
      <c r="AI41" s="18" t="str">
        <f>IF(T_iv_strat2!BG18=".","-",(CONCATENATE("[",ROUND(T_iv_strat2!BG18,1),"; ",ROUND(T_iv_strat2!BH18,1),"]")))</f>
        <v>[23.1; 36.1]</v>
      </c>
      <c r="AJ41" s="18" t="str">
        <f>IF(T_iv_strat2!BK18=".","-",(CONCATENATE("[",ROUND(T_iv_strat2!BK18,1),"; ",ROUND(T_iv_strat2!BL18,1),"]")))</f>
        <v>[21.3; 70.7]</v>
      </c>
      <c r="AM41" s="19"/>
      <c r="AN41" s="18" t="str">
        <f>IF(T_iv_strat3!C18=".","-",(CONCATENATE("[",ROUND(T_iv_strat3!C18,1),"; ",ROUND(T_iv_strat3!D18,1),"]")))</f>
        <v>-</v>
      </c>
      <c r="AO41" s="18" t="str">
        <f>IF(T_iv_strat3!G18=".","-",(CONCATENATE("[",ROUND(T_iv_strat3!G18,1),"; ",ROUND(T_iv_strat3!H18,1),"]")))</f>
        <v>[0.8; 32.6]</v>
      </c>
      <c r="AP41" s="18" t="str">
        <f>IF(T_iv_strat3!K18=".","-",(CONCATENATE("[",ROUND(T_iv_strat3!K18,1),"; ",ROUND(T_iv_strat3!L18,1),"]")))</f>
        <v>[37.5; 74.1]</v>
      </c>
      <c r="AQ41" s="18" t="str">
        <f>IF(T_iv_strat3!O18=".","-",(CONCATENATE("[",ROUND(T_iv_strat3!O18,1),"; ",ROUND(T_iv_strat3!P18,1),"]")))</f>
        <v>-</v>
      </c>
      <c r="AR41" s="18" t="str">
        <f>IF(T_iv_strat3!S18=".","-",(CONCATENATE("[",ROUND(T_iv_strat3!S18,1),"; ",ROUND(T_iv_strat3!T18,1),"]")))</f>
        <v>[20.6; 31.2]</v>
      </c>
      <c r="AS41" s="18" t="str">
        <f>IF(T_iv_strat3!W18=".","-",(CONCATENATE("[",ROUND(T_iv_strat3!W18,1),"; ",ROUND(T_iv_strat3!X18,1),"]")))</f>
        <v>-</v>
      </c>
      <c r="AT41" s="18" t="str">
        <f>IF(T_iv_strat3!AA18=".","-",(CONCATENATE("[",ROUND(T_iv_strat3!AA18,1),"; ",ROUND(T_iv_strat3!AB18,1),"]")))</f>
        <v>[23.5; 37.7]</v>
      </c>
      <c r="AU41" s="18" t="str">
        <f>IF(T_iv_strat3!AE18=".","-",(CONCATENATE("[",ROUND(T_iv_strat3!AE18,1),"; ",ROUND(T_iv_strat3!AF18,1),"]")))</f>
        <v>-</v>
      </c>
      <c r="AV41" s="114" t="str">
        <f>IF(T_iv_strat3!AI18=".","-",(CONCATENATE("[",ROUND(T_iv_strat3!AI18,1),"; ",ROUND(T_iv_strat3!AJ18,1),"]")))</f>
        <v>[13.2; 97.6]</v>
      </c>
      <c r="AW41" s="18" t="str">
        <f>IF(T_iv_strat3!AM18=".","-",(CONCATENATE("[",ROUND(T_iv_strat3!AM18,1),"; ",ROUND(T_iv_strat3!AN18,1),"]")))</f>
        <v>[13.9; 37.5]</v>
      </c>
      <c r="AX41" s="18" t="str">
        <f>IF(T_iv_strat3!AQ18=".","-",(CONCATENATE("[",ROUND(T_iv_strat3!AQ18,1),"; ",ROUND(T_iv_strat3!AR18,1),"]")))</f>
        <v>[63.8; 82.7]</v>
      </c>
      <c r="AY41" s="18" t="str">
        <f>IF(T_iv_strat3!AU18=".","-",(CONCATENATE("[",ROUND(T_iv_strat3!AU18,1),"; ",ROUND(T_iv_strat3!AV18,1),"]")))</f>
        <v>-</v>
      </c>
      <c r="AZ41" s="18" t="str">
        <f>IF(T_iv_strat3!AY18=".","-",(CONCATENATE("[",ROUND(T_iv_strat3!AY18,1),"; ",ROUND(T_iv_strat3!AZ18,1),"]")))</f>
        <v>[18.4; 25.3]</v>
      </c>
      <c r="BA41" s="18" t="str">
        <f>IF(T_iv_strat3!BC18=".","-",(CONCATENATE("[",ROUND(T_iv_strat3!BC18,1),"; ",ROUND(T_iv_strat3!BD18,1),"]")))</f>
        <v>[0.4; 10.6]</v>
      </c>
      <c r="BB41" s="18" t="str">
        <f>IF(T_iv_strat3!BG18=".","-",(CONCATENATE("[",ROUND(T_iv_strat3!BG18,1),"; ",ROUND(T_iv_strat3!BH18,1),"]")))</f>
        <v>[27.7; 46.9]</v>
      </c>
      <c r="BC41" s="18" t="str">
        <f>IF(T_iv_strat3!BK18=".","-",(CONCATENATE("[",ROUND(T_iv_strat3!BK18,1),"; ",ROUND(T_iv_strat3!BL18,1),"]")))</f>
        <v>[4.7; 88.5]</v>
      </c>
    </row>
    <row r="42" spans="1:55" s="2" customFormat="1" x14ac:dyDescent="0.2">
      <c r="A42" s="7" t="s">
        <v>59</v>
      </c>
      <c r="B42" s="4">
        <f>ROUND(T_iv_strat1!B19,1)</f>
        <v>52</v>
      </c>
      <c r="C42" s="4">
        <f>ROUND(T_iv_strat1!F19,1)</f>
        <v>50.3</v>
      </c>
      <c r="D42" s="4">
        <f>ROUND(T_iv_strat1!J19,1)</f>
        <v>80.599999999999994</v>
      </c>
      <c r="E42" s="4">
        <f>ROUND(T_iv_strat1!N19,1)</f>
        <v>0</v>
      </c>
      <c r="F42" s="4">
        <f>ROUND(T_iv_strat1!R19,1)</f>
        <v>34.299999999999997</v>
      </c>
      <c r="G42" s="4">
        <f>ROUND(T_iv_strat1!V19,1)</f>
        <v>38.299999999999997</v>
      </c>
      <c r="H42" s="4">
        <f>ROUND(T_iv_strat1!Z19,1)</f>
        <v>35.1</v>
      </c>
      <c r="I42" s="4">
        <f>ROUND(T_iv_strat1!AD19,1)</f>
        <v>20</v>
      </c>
      <c r="J42" s="65">
        <f>ROUND(T_iv_strat1!AH19,1)</f>
        <v>31.1</v>
      </c>
      <c r="K42" s="4">
        <f>ROUND(T_iv_strat1!AL19,1)</f>
        <v>59.7</v>
      </c>
      <c r="L42" s="4">
        <f>ROUND(T_iv_strat1!AP19,1)</f>
        <v>65.099999999999994</v>
      </c>
      <c r="M42" s="4">
        <f>ROUND(T_iv_strat1!AT19,1)</f>
        <v>0</v>
      </c>
      <c r="N42" s="4">
        <f>ROUND(T_iv_strat1!AX19,1)</f>
        <v>49.9</v>
      </c>
      <c r="O42" s="4">
        <f>ROUND(T_iv_strat1!BB19,1)</f>
        <v>0</v>
      </c>
      <c r="P42" s="4">
        <f>ROUND(T_iv_strat1!BF19,1)</f>
        <v>50.6</v>
      </c>
      <c r="Q42" s="4">
        <f>ROUND(T_iv_strat1!BJ19,1)</f>
        <v>60.2</v>
      </c>
      <c r="T42" s="7" t="s">
        <v>59</v>
      </c>
      <c r="U42" s="4">
        <f>ROUND(T_iv_strat2!B19,1)</f>
        <v>0</v>
      </c>
      <c r="V42" s="4">
        <f>ROUND(T_iv_strat2!F19,1)</f>
        <v>67.7</v>
      </c>
      <c r="W42" s="4">
        <f>ROUND(T_iv_strat2!J19,1)</f>
        <v>75.400000000000006</v>
      </c>
      <c r="X42" s="4">
        <f>ROUND(T_iv_strat2!N19,1)</f>
        <v>0</v>
      </c>
      <c r="Y42" s="4">
        <f>ROUND(T_iv_strat2!R19,1)</f>
        <v>58.5</v>
      </c>
      <c r="Z42" s="4">
        <f>ROUND(T_iv_strat2!V19,1)</f>
        <v>29.8</v>
      </c>
      <c r="AA42" s="4">
        <f>ROUND(T_iv_strat2!Z19,1)</f>
        <v>53.3</v>
      </c>
      <c r="AB42" s="4">
        <f>ROUND(T_iv_strat2!AD19,1)</f>
        <v>100</v>
      </c>
      <c r="AC42" s="65">
        <f>ROUND(T_iv_strat2!AH19,1)</f>
        <v>53.6</v>
      </c>
      <c r="AD42" s="4">
        <f>ROUND(T_iv_strat2!AL19,1)</f>
        <v>31.3</v>
      </c>
      <c r="AE42" s="4">
        <f>ROUND(T_iv_strat2!AP19,1)</f>
        <v>52.3</v>
      </c>
      <c r="AF42" s="4">
        <f>ROUND(T_iv_strat2!AT19,1)</f>
        <v>2</v>
      </c>
      <c r="AG42" s="4">
        <f>ROUND(T_iv_strat2!AX19,1)</f>
        <v>55.2</v>
      </c>
      <c r="AH42" s="4">
        <f>ROUND(T_iv_strat2!BB19,1)</f>
        <v>27</v>
      </c>
      <c r="AI42" s="4">
        <f>ROUND(T_iv_strat2!BF19,1)</f>
        <v>49.9</v>
      </c>
      <c r="AJ42" s="4">
        <f>ROUND(T_iv_strat2!BJ19,1)</f>
        <v>31.4</v>
      </c>
      <c r="AM42" s="7" t="s">
        <v>59</v>
      </c>
      <c r="AN42" s="4">
        <f>ROUND(T_iv_strat3!B19,1)</f>
        <v>0</v>
      </c>
      <c r="AO42" s="4">
        <f>ROUND(T_iv_strat3!F19,1)</f>
        <v>30.8</v>
      </c>
      <c r="AP42" s="4">
        <f>ROUND(T_iv_strat3!J19,1)</f>
        <v>33</v>
      </c>
      <c r="AQ42" s="4">
        <f>ROUND(T_iv_strat3!N19,1)</f>
        <v>0</v>
      </c>
      <c r="AR42" s="4">
        <f>ROUND(T_iv_strat3!R19,1)</f>
        <v>49.7</v>
      </c>
      <c r="AS42" s="4">
        <f>ROUND(T_iv_strat3!V19,1)</f>
        <v>57.6</v>
      </c>
      <c r="AT42" s="4">
        <f>ROUND(T_iv_strat3!Z19,1)</f>
        <v>43.1</v>
      </c>
      <c r="AU42" s="4">
        <f>ROUND(T_iv_strat3!AD19,1)</f>
        <v>0</v>
      </c>
      <c r="AV42" s="65">
        <f>ROUND(T_iv_strat3!AH19,1)</f>
        <v>0</v>
      </c>
      <c r="AW42" s="4">
        <f>ROUND(T_iv_strat3!AL19,1)</f>
        <v>47.7</v>
      </c>
      <c r="AX42" s="4">
        <f>ROUND(T_iv_strat3!AP19,1)</f>
        <v>33.299999999999997</v>
      </c>
      <c r="AY42" s="4">
        <f>ROUND(T_iv_strat3!AT19,1)</f>
        <v>0</v>
      </c>
      <c r="AZ42" s="4">
        <f>ROUND(T_iv_strat3!AX19,1)</f>
        <v>42.5</v>
      </c>
      <c r="BA42" s="4">
        <f>ROUND(T_iv_strat3!BB19,1)</f>
        <v>31.5</v>
      </c>
      <c r="BB42" s="4">
        <f>ROUND(T_iv_strat3!BF19,1)</f>
        <v>36</v>
      </c>
      <c r="BC42" s="4">
        <f>ROUND(T_iv_strat3!BJ19,1)</f>
        <v>0</v>
      </c>
    </row>
    <row r="43" spans="1:55" s="17" customFormat="1" ht="8.25" x14ac:dyDescent="0.15">
      <c r="A43" s="20"/>
      <c r="B43" s="18" t="str">
        <f>IF(T_iv_strat1!C19=".","-",(CONCATENATE("[",ROUND(T_iv_strat1!C19,1),"; ",ROUND(T_iv_strat1!D19,1),"]")))</f>
        <v>[7.4; 93.7]</v>
      </c>
      <c r="C43" s="18" t="str">
        <f>IF(T_iv_strat1!G19=".","-",(CONCATENATE("[",ROUND(T_iv_strat1!G19,1),"; ",ROUND(T_iv_strat1!H19,1),"]")))</f>
        <v>[9.2; 91]</v>
      </c>
      <c r="D43" s="18" t="str">
        <f>IF(T_iv_strat1!K19=".","-",(CONCATENATE("[",ROUND(T_iv_strat1!K19,1),"; ",ROUND(T_iv_strat1!L19,1),"]")))</f>
        <v>[50.3; 94.4]</v>
      </c>
      <c r="E43" s="18" t="str">
        <f>IF(T_iv_strat1!O19=".","-",(CONCATENATE("[",ROUND(T_iv_strat1!O19,1),"; ",ROUND(T_iv_strat1!P19,1),"]")))</f>
        <v>-</v>
      </c>
      <c r="F43" s="18" t="str">
        <f>IF(T_iv_strat1!S19=".","-",(CONCATENATE("[",ROUND(T_iv_strat1!S19,1),"; ",ROUND(T_iv_strat1!T19,1),"]")))</f>
        <v>[29.2; 39.9]</v>
      </c>
      <c r="G43" s="18" t="str">
        <f>IF(T_iv_strat1!W19=".","-",(CONCATENATE("[",ROUND(T_iv_strat1!W19,1),"; ",ROUND(T_iv_strat1!X19,1),"]")))</f>
        <v>[10; 77.5]</v>
      </c>
      <c r="H43" s="18" t="str">
        <f>IF(T_iv_strat1!AA19=".","-",(CONCATENATE("[",ROUND(T_iv_strat1!AA19,1),"; ",ROUND(T_iv_strat1!AB19,1),"]")))</f>
        <v>[29.6; 40.9]</v>
      </c>
      <c r="I43" s="18" t="str">
        <f>IF(T_iv_strat1!AE19=".","-",(CONCATENATE("[",ROUND(T_iv_strat1!AE19,1),"; ",ROUND(T_iv_strat1!AF19,1),"]")))</f>
        <v>[20; 20]</v>
      </c>
      <c r="J43" s="114" t="str">
        <f>IF(T_iv_strat1!AI19=".","-",(CONCATENATE("[",ROUND(T_iv_strat1!AI19,1),"; ",ROUND(T_iv_strat1!AJ19,1),"]")))</f>
        <v>[6.9; 73.3]</v>
      </c>
      <c r="K43" s="18" t="str">
        <f>IF(T_iv_strat1!AM19=".","-",(CONCATENATE("[",ROUND(T_iv_strat1!AM19,1),"; ",ROUND(T_iv_strat1!AN19,1),"]")))</f>
        <v>[27.4; 85.3]</v>
      </c>
      <c r="L43" s="18" t="str">
        <f>IF(T_iv_strat1!AQ19=".","-",(CONCATENATE("[",ROUND(T_iv_strat1!AQ19,1),"; ",ROUND(T_iv_strat1!AR19,1),"]")))</f>
        <v>[60.4; 69.4]</v>
      </c>
      <c r="M43" s="18" t="str">
        <f>IF(T_iv_strat1!AU19=".","-",(CONCATENATE("[",ROUND(T_iv_strat1!AU19,1),"; ",ROUND(T_iv_strat1!AV19,1),"]")))</f>
        <v>-</v>
      </c>
      <c r="N43" s="18" t="str">
        <f>IF(T_iv_strat1!AY19=".","-",(CONCATENATE("[",ROUND(T_iv_strat1!AY19,1),"; ",ROUND(T_iv_strat1!AZ19,1),"]")))</f>
        <v>[39.9; 59.8]</v>
      </c>
      <c r="O43" s="18" t="str">
        <f>IF(T_iv_strat1!BC19=".","-",(CONCATENATE("[",ROUND(T_iv_strat1!BC19,1),"; ",ROUND(T_iv_strat1!BD19,1),"]")))</f>
        <v>-</v>
      </c>
      <c r="P43" s="18" t="str">
        <f>IF(T_iv_strat1!BG19=".","-",(CONCATENATE("[",ROUND(T_iv_strat1!BG19,1),"; ",ROUND(T_iv_strat1!BH19,1),"]")))</f>
        <v>[41.7; 59.4]</v>
      </c>
      <c r="Q43" s="18" t="str">
        <f>IF(T_iv_strat1!BK19=".","-",(CONCATENATE("[",ROUND(T_iv_strat1!BK19,1),"; ",ROUND(T_iv_strat1!BL19,1),"]")))</f>
        <v>[10; 95.4]</v>
      </c>
      <c r="T43" s="20"/>
      <c r="U43" s="18" t="str">
        <f>IF(T_iv_strat2!C19=".","-",(CONCATENATE("[",ROUND(T_iv_strat2!C19,1),"; ",ROUND(T_iv_strat2!D19,1),"]")))</f>
        <v>-</v>
      </c>
      <c r="V43" s="18" t="str">
        <f>IF(T_iv_strat2!G19=".","-",(CONCATENATE("[",ROUND(T_iv_strat2!G19,1),"; ",ROUND(T_iv_strat2!H19,1),"]")))</f>
        <v>[30.5; 90.9]</v>
      </c>
      <c r="W43" s="18" t="str">
        <f>IF(T_iv_strat2!K19=".","-",(CONCATENATE("[",ROUND(T_iv_strat2!K19,1),"; ",ROUND(T_iv_strat2!L19,1),"]")))</f>
        <v>[61.5; 85.4]</v>
      </c>
      <c r="X43" s="18" t="str">
        <f>IF(T_iv_strat2!O19=".","-",(CONCATENATE("[",ROUND(T_iv_strat2!O19,1),"; ",ROUND(T_iv_strat2!P19,1),"]")))</f>
        <v>-</v>
      </c>
      <c r="Y43" s="18" t="str">
        <f>IF(T_iv_strat2!S19=".","-",(CONCATENATE("[",ROUND(T_iv_strat2!S19,1),"; ",ROUND(T_iv_strat2!T19,1),"]")))</f>
        <v>[52.5; 64.2]</v>
      </c>
      <c r="Z43" s="18" t="str">
        <f>IF(T_iv_strat2!W19=".","-",(CONCATENATE("[",ROUND(T_iv_strat2!W19,1),"; ",ROUND(T_iv_strat2!X19,1),"]")))</f>
        <v>[13.4; 53.8]</v>
      </c>
      <c r="AA43" s="18" t="str">
        <f>IF(T_iv_strat2!AA19=".","-",(CONCATENATE("[",ROUND(T_iv_strat2!AA19,1),"; ",ROUND(T_iv_strat2!AB19,1),"]")))</f>
        <v>[48.3; 58.3]</v>
      </c>
      <c r="AB43" s="18" t="str">
        <f>IF(T_iv_strat2!AE19=".","-",(CONCATENATE("[",ROUND(T_iv_strat2!AE19,1),"; ",ROUND(T_iv_strat2!AF19,1),"]")))</f>
        <v>[100; 100]</v>
      </c>
      <c r="AC43" s="114" t="str">
        <f>IF(T_iv_strat2!AI19=".","-",(CONCATENATE("[",ROUND(T_iv_strat2!AI19,1),"; ",ROUND(T_iv_strat2!AJ19,1),"]")))</f>
        <v>[30.8; 75.1]</v>
      </c>
      <c r="AD43" s="18" t="str">
        <f>IF(T_iv_strat2!AM19=".","-",(CONCATENATE("[",ROUND(T_iv_strat2!AM19,1),"; ",ROUND(T_iv_strat2!AN19,1),"]")))</f>
        <v>[18.2; 48.3]</v>
      </c>
      <c r="AE43" s="18" t="str">
        <f>IF(T_iv_strat2!AQ19=".","-",(CONCATENATE("[",ROUND(T_iv_strat2!AQ19,1),"; ",ROUND(T_iv_strat2!AR19,1),"]")))</f>
        <v>[42.6; 61.8]</v>
      </c>
      <c r="AF43" s="18" t="str">
        <f>IF(T_iv_strat2!AU19=".","-",(CONCATENATE("[",ROUND(T_iv_strat2!AU19,1),"; ",ROUND(T_iv_strat2!AV19,1),"]")))</f>
        <v>[0.3; 12.4]</v>
      </c>
      <c r="AG43" s="18" t="str">
        <f>IF(T_iv_strat2!AY19=".","-",(CONCATENATE("[",ROUND(T_iv_strat2!AY19,1),"; ",ROUND(T_iv_strat2!AZ19,1),"]")))</f>
        <v>[51; 59.3]</v>
      </c>
      <c r="AH43" s="18" t="str">
        <f>IF(T_iv_strat2!BC19=".","-",(CONCATENATE("[",ROUND(T_iv_strat2!BC19,1),"; ",ROUND(T_iv_strat2!BD19,1),"]")))</f>
        <v>[14.2; 45.2]</v>
      </c>
      <c r="AI43" s="18" t="str">
        <f>IF(T_iv_strat2!BG19=".","-",(CONCATENATE("[",ROUND(T_iv_strat2!BG19,1),"; ",ROUND(T_iv_strat2!BH19,1),"]")))</f>
        <v>[45.4; 54.4]</v>
      </c>
      <c r="AJ43" s="18" t="str">
        <f>IF(T_iv_strat2!BK19=".","-",(CONCATENATE("[",ROUND(T_iv_strat2!BK19,1),"; ",ROUND(T_iv_strat2!BL19,1),"]")))</f>
        <v>[15; 54.3]</v>
      </c>
      <c r="AM43" s="20"/>
      <c r="AN43" s="18" t="str">
        <f>IF(T_iv_strat3!C19=".","-",(CONCATENATE("[",ROUND(T_iv_strat3!C19,1),"; ",ROUND(T_iv_strat3!D19,1),"]")))</f>
        <v>-</v>
      </c>
      <c r="AO43" s="18" t="str">
        <f>IF(T_iv_strat3!G19=".","-",(CONCATENATE("[",ROUND(T_iv_strat3!G19,1),"; ",ROUND(T_iv_strat3!H19,1),"]")))</f>
        <v>[18; 47.4]</v>
      </c>
      <c r="AP43" s="18" t="str">
        <f>IF(T_iv_strat3!K19=".","-",(CONCATENATE("[",ROUND(T_iv_strat3!K19,1),"; ",ROUND(T_iv_strat3!L19,1),"]")))</f>
        <v>[17.1; 54]</v>
      </c>
      <c r="AQ43" s="18" t="str">
        <f>IF(T_iv_strat3!O19=".","-",(CONCATENATE("[",ROUND(T_iv_strat3!O19,1),"; ",ROUND(T_iv_strat3!P19,1),"]")))</f>
        <v>-</v>
      </c>
      <c r="AR43" s="18" t="str">
        <f>IF(T_iv_strat3!S19=".","-",(CONCATENATE("[",ROUND(T_iv_strat3!S19,1),"; ",ROUND(T_iv_strat3!T19,1),"]")))</f>
        <v>[44.6; 54.9]</v>
      </c>
      <c r="AS43" s="18" t="str">
        <f>IF(T_iv_strat3!W19=".","-",(CONCATENATE("[",ROUND(T_iv_strat3!W19,1),"; ",ROUND(T_iv_strat3!X19,1),"]")))</f>
        <v>[8.9; 95]</v>
      </c>
      <c r="AT43" s="18" t="str">
        <f>IF(T_iv_strat3!AA19=".","-",(CONCATENATE("[",ROUND(T_iv_strat3!AA19,1),"; ",ROUND(T_iv_strat3!AB19,1),"]")))</f>
        <v>[36.9; 49.6]</v>
      </c>
      <c r="AU43" s="18" t="str">
        <f>IF(T_iv_strat3!AE19=".","-",(CONCATENATE("[",ROUND(T_iv_strat3!AE19,1),"; ",ROUND(T_iv_strat3!AF19,1),"]")))</f>
        <v>-</v>
      </c>
      <c r="AV43" s="114" t="str">
        <f>IF(T_iv_strat3!AI19=".","-",(CONCATENATE("[",ROUND(T_iv_strat3!AI19,1),"; ",ROUND(T_iv_strat3!AJ19,1),"]")))</f>
        <v>-</v>
      </c>
      <c r="AW43" s="18" t="str">
        <f>IF(T_iv_strat3!AM19=".","-",(CONCATENATE("[",ROUND(T_iv_strat3!AM19,1),"; ",ROUND(T_iv_strat3!AN19,1),"]")))</f>
        <v>[35.9; 59.9]</v>
      </c>
      <c r="AX43" s="18" t="str">
        <f>IF(T_iv_strat3!AQ19=".","-",(CONCATENATE("[",ROUND(T_iv_strat3!AQ19,1),"; ",ROUND(T_iv_strat3!AR19,1),"]")))</f>
        <v>[27.3; 40]</v>
      </c>
      <c r="AY43" s="18" t="str">
        <f>IF(T_iv_strat3!AU19=".","-",(CONCATENATE("[",ROUND(T_iv_strat3!AU19,1),"; ",ROUND(T_iv_strat3!AV19,1),"]")))</f>
        <v>-</v>
      </c>
      <c r="AZ43" s="18" t="str">
        <f>IF(T_iv_strat3!AY19=".","-",(CONCATENATE("[",ROUND(T_iv_strat3!AY19,1),"; ",ROUND(T_iv_strat3!AZ19,1),"]")))</f>
        <v>[35.9; 49.4]</v>
      </c>
      <c r="BA43" s="18" t="str">
        <f>IF(T_iv_strat3!BC19=".","-",(CONCATENATE("[",ROUND(T_iv_strat3!BC19,1),"; ",ROUND(T_iv_strat3!BD19,1),"]")))</f>
        <v>[25.6; 38.2]</v>
      </c>
      <c r="BB43" s="18" t="str">
        <f>IF(T_iv_strat3!BG19=".","-",(CONCATENATE("[",ROUND(T_iv_strat3!BG19,1),"; ",ROUND(T_iv_strat3!BH19,1),"]")))</f>
        <v>[31.6; 40.7]</v>
      </c>
      <c r="BC43" s="18" t="str">
        <f>IF(T_iv_strat3!BK19=".","-",(CONCATENATE("[",ROUND(T_iv_strat3!BK19,1),"; ",ROUND(T_iv_strat3!BL19,1),"]")))</f>
        <v>-</v>
      </c>
    </row>
    <row r="44" spans="1:55" s="2" customFormat="1" x14ac:dyDescent="0.2">
      <c r="A44" s="5" t="s">
        <v>60</v>
      </c>
      <c r="B44" s="4">
        <f>ROUND(T_iv_strat1!B20,1)</f>
        <v>0</v>
      </c>
      <c r="C44" s="4">
        <f>ROUND(T_iv_strat1!F20,1)</f>
        <v>0</v>
      </c>
      <c r="D44" s="4">
        <f>ROUND(T_iv_strat1!J20,1)</f>
        <v>10.7</v>
      </c>
      <c r="E44" s="4">
        <f>ROUND(T_iv_strat1!N20,1)</f>
        <v>0</v>
      </c>
      <c r="F44" s="4">
        <f>ROUND(T_iv_strat1!R20,1)</f>
        <v>0.8</v>
      </c>
      <c r="G44" s="4">
        <f>ROUND(T_iv_strat1!V20,1)</f>
        <v>0</v>
      </c>
      <c r="H44" s="4">
        <f>ROUND(T_iv_strat1!Z20,1)</f>
        <v>0.9</v>
      </c>
      <c r="I44" s="4">
        <f>ROUND(T_iv_strat1!AD20,1)</f>
        <v>0</v>
      </c>
      <c r="J44" s="65">
        <f>ROUND(T_iv_strat1!AH20,1)</f>
        <v>0</v>
      </c>
      <c r="K44" s="4">
        <f>ROUND(T_iv_strat1!AL20,1)</f>
        <v>5</v>
      </c>
      <c r="L44" s="4">
        <f>ROUND(T_iv_strat1!AP20,1)</f>
        <v>10</v>
      </c>
      <c r="M44" s="4">
        <f>ROUND(T_iv_strat1!AT20,1)</f>
        <v>0</v>
      </c>
      <c r="N44" s="4">
        <f>ROUND(T_iv_strat1!AX20,1)</f>
        <v>1.7</v>
      </c>
      <c r="O44" s="4">
        <f>ROUND(T_iv_strat1!BB20,1)</f>
        <v>0</v>
      </c>
      <c r="P44" s="4">
        <f>ROUND(T_iv_strat1!BF20,1)</f>
        <v>2.2000000000000002</v>
      </c>
      <c r="Q44" s="4">
        <f>ROUND(T_iv_strat1!BJ20,1)</f>
        <v>0</v>
      </c>
      <c r="T44" s="5" t="s">
        <v>60</v>
      </c>
      <c r="U44" s="4">
        <f>ROUND(T_iv_strat2!B20,1)</f>
        <v>0</v>
      </c>
      <c r="V44" s="4">
        <f>ROUND(T_iv_strat2!F20,1)</f>
        <v>0</v>
      </c>
      <c r="W44" s="4">
        <f>ROUND(T_iv_strat2!J20,1)</f>
        <v>30.9</v>
      </c>
      <c r="X44" s="4">
        <f>ROUND(T_iv_strat2!N20,1)</f>
        <v>0</v>
      </c>
      <c r="Y44" s="4">
        <f>ROUND(T_iv_strat2!R20,1)</f>
        <v>2.5</v>
      </c>
      <c r="Z44" s="4">
        <f>ROUND(T_iv_strat2!V20,1)</f>
        <v>3.8</v>
      </c>
      <c r="AA44" s="4">
        <f>ROUND(T_iv_strat2!Z20,1)</f>
        <v>3.4</v>
      </c>
      <c r="AB44" s="4">
        <f>ROUND(T_iv_strat2!AD20,1)</f>
        <v>16.899999999999999</v>
      </c>
      <c r="AC44" s="65">
        <f>ROUND(T_iv_strat2!AH20,1)</f>
        <v>51.3</v>
      </c>
      <c r="AD44" s="4">
        <f>ROUND(T_iv_strat2!AL20,1)</f>
        <v>5</v>
      </c>
      <c r="AE44" s="4">
        <f>ROUND(T_iv_strat2!AP20,1)</f>
        <v>15.9</v>
      </c>
      <c r="AF44" s="4">
        <f>ROUND(T_iv_strat2!AT20,1)</f>
        <v>0</v>
      </c>
      <c r="AG44" s="4">
        <f>ROUND(T_iv_strat2!AX20,1)</f>
        <v>2.7</v>
      </c>
      <c r="AH44" s="4">
        <f>ROUND(T_iv_strat2!BB20,1)</f>
        <v>0</v>
      </c>
      <c r="AI44" s="4">
        <f>ROUND(T_iv_strat2!BF20,1)</f>
        <v>4.3</v>
      </c>
      <c r="AJ44" s="4">
        <f>ROUND(T_iv_strat2!BJ20,1)</f>
        <v>3.6</v>
      </c>
      <c r="AM44" s="5" t="s">
        <v>60</v>
      </c>
      <c r="AN44" s="4">
        <f>ROUND(T_iv_strat3!B20,1)</f>
        <v>0</v>
      </c>
      <c r="AO44" s="4">
        <f>ROUND(T_iv_strat3!F20,1)</f>
        <v>4.7</v>
      </c>
      <c r="AP44" s="4">
        <f>ROUND(T_iv_strat3!J20,1)</f>
        <v>0</v>
      </c>
      <c r="AQ44" s="4">
        <f>ROUND(T_iv_strat3!N20,1)</f>
        <v>0</v>
      </c>
      <c r="AR44" s="4">
        <f>ROUND(T_iv_strat3!R20,1)</f>
        <v>0</v>
      </c>
      <c r="AS44" s="4">
        <f>ROUND(T_iv_strat3!V20,1)</f>
        <v>0</v>
      </c>
      <c r="AT44" s="4">
        <f>ROUND(T_iv_strat3!Z20,1)</f>
        <v>0.4</v>
      </c>
      <c r="AU44" s="4">
        <f>ROUND(T_iv_strat3!AD20,1)</f>
        <v>0</v>
      </c>
      <c r="AV44" s="65">
        <f>ROUND(T_iv_strat3!AH20,1)</f>
        <v>0</v>
      </c>
      <c r="AW44" s="4">
        <f>ROUND(T_iv_strat3!AL20,1)</f>
        <v>2.1</v>
      </c>
      <c r="AX44" s="4">
        <f>ROUND(T_iv_strat3!AP20,1)</f>
        <v>2.6</v>
      </c>
      <c r="AY44" s="4">
        <f>ROUND(T_iv_strat3!AT20,1)</f>
        <v>0</v>
      </c>
      <c r="AZ44" s="4">
        <f>ROUND(T_iv_strat3!AX20,1)</f>
        <v>0.2</v>
      </c>
      <c r="BA44" s="4">
        <f>ROUND(T_iv_strat3!BB20,1)</f>
        <v>0</v>
      </c>
      <c r="BB44" s="4">
        <f>ROUND(T_iv_strat3!BF20,1)</f>
        <v>1.1000000000000001</v>
      </c>
      <c r="BC44" s="4">
        <f>ROUND(T_iv_strat3!BJ20,1)</f>
        <v>0</v>
      </c>
    </row>
    <row r="45" spans="1:55" s="17" customFormat="1" ht="8.25" x14ac:dyDescent="0.15">
      <c r="A45" s="21"/>
      <c r="B45" s="18" t="str">
        <f>IF(T_iv_strat1!C20=".","-",(CONCATENATE("[",ROUND(T_iv_strat1!C20,1),"; ",ROUND(T_iv_strat1!D20,1),"]")))</f>
        <v>-</v>
      </c>
      <c r="C45" s="18" t="str">
        <f>IF(T_iv_strat1!G20=".","-",(CONCATENATE("[",ROUND(T_iv_strat1!G20,1),"; ",ROUND(T_iv_strat1!H20,1),"]")))</f>
        <v>-</v>
      </c>
      <c r="D45" s="18" t="str">
        <f>IF(T_iv_strat1!K20=".","-",(CONCATENATE("[",ROUND(T_iv_strat1!K20,1),"; ",ROUND(T_iv_strat1!L20,1),"]")))</f>
        <v>[1.8; 44.3]</v>
      </c>
      <c r="E45" s="18" t="str">
        <f>IF(T_iv_strat1!O20=".","-",(CONCATENATE("[",ROUND(T_iv_strat1!O20,1),"; ",ROUND(T_iv_strat1!P20,1),"]")))</f>
        <v>-</v>
      </c>
      <c r="F45" s="18" t="str">
        <f>IF(T_iv_strat1!S20=".","-",(CONCATENATE("[",ROUND(T_iv_strat1!S20,1),"; ",ROUND(T_iv_strat1!T20,1),"]")))</f>
        <v>[0.1; 4.7]</v>
      </c>
      <c r="G45" s="18" t="str">
        <f>IF(T_iv_strat1!W20=".","-",(CONCATENATE("[",ROUND(T_iv_strat1!W20,1),"; ",ROUND(T_iv_strat1!X20,1),"]")))</f>
        <v>-</v>
      </c>
      <c r="H45" s="18" t="str">
        <f>IF(T_iv_strat1!AA20=".","-",(CONCATENATE("[",ROUND(T_iv_strat1!AA20,1),"; ",ROUND(T_iv_strat1!AB20,1),"]")))</f>
        <v>[0.2; 4.2]</v>
      </c>
      <c r="I45" s="18" t="str">
        <f>IF(T_iv_strat1!AE20=".","-",(CONCATENATE("[",ROUND(T_iv_strat1!AE20,1),"; ",ROUND(T_iv_strat1!AF20,1),"]")))</f>
        <v>-</v>
      </c>
      <c r="J45" s="114" t="str">
        <f>IF(T_iv_strat1!AI20=".","-",(CONCATENATE("[",ROUND(T_iv_strat1!AI20,1),"; ",ROUND(T_iv_strat1!AJ20,1),"]")))</f>
        <v>-</v>
      </c>
      <c r="K45" s="18" t="str">
        <f>IF(T_iv_strat1!AM20=".","-",(CONCATENATE("[",ROUND(T_iv_strat1!AM20,1),"; ",ROUND(T_iv_strat1!AN20,1),"]")))</f>
        <v>[0.9; 23.9]</v>
      </c>
      <c r="L45" s="18" t="str">
        <f>IF(T_iv_strat1!AQ20=".","-",(CONCATENATE("[",ROUND(T_iv_strat1!AQ20,1),"; ",ROUND(T_iv_strat1!AR20,1),"]")))</f>
        <v>[6.5; 15.2]</v>
      </c>
      <c r="M45" s="18" t="str">
        <f>IF(T_iv_strat1!AU20=".","-",(CONCATENATE("[",ROUND(T_iv_strat1!AU20,1),"; ",ROUND(T_iv_strat1!AV20,1),"]")))</f>
        <v>-</v>
      </c>
      <c r="N45" s="18" t="str">
        <f>IF(T_iv_strat1!AY20=".","-",(CONCATENATE("[",ROUND(T_iv_strat1!AY20,1),"; ",ROUND(T_iv_strat1!AZ20,1),"]")))</f>
        <v>[0.5; 5]</v>
      </c>
      <c r="O45" s="18" t="str">
        <f>IF(T_iv_strat1!BC20=".","-",(CONCATENATE("[",ROUND(T_iv_strat1!BC20,1),"; ",ROUND(T_iv_strat1!BD20,1),"]")))</f>
        <v>-</v>
      </c>
      <c r="P45" s="18" t="str">
        <f>IF(T_iv_strat1!BG20=".","-",(CONCATENATE("[",ROUND(T_iv_strat1!BG20,1),"; ",ROUND(T_iv_strat1!BH20,1),"]")))</f>
        <v>[1; 4.6]</v>
      </c>
      <c r="Q45" s="18" t="str">
        <f>IF(T_iv_strat1!BK20=".","-",(CONCATENATE("[",ROUND(T_iv_strat1!BK20,1),"; ",ROUND(T_iv_strat1!BL20,1),"]")))</f>
        <v>-</v>
      </c>
      <c r="T45" s="21"/>
      <c r="U45" s="18" t="str">
        <f>IF(T_iv_strat2!C20=".","-",(CONCATENATE("[",ROUND(T_iv_strat2!C20,1),"; ",ROUND(T_iv_strat2!D20,1),"]")))</f>
        <v>-</v>
      </c>
      <c r="V45" s="18" t="str">
        <f>IF(T_iv_strat2!G20=".","-",(CONCATENATE("[",ROUND(T_iv_strat2!G20,1),"; ",ROUND(T_iv_strat2!H20,1),"]")))</f>
        <v>-</v>
      </c>
      <c r="W45" s="18" t="str">
        <f>IF(T_iv_strat2!K20=".","-",(CONCATENATE("[",ROUND(T_iv_strat2!K20,1),"; ",ROUND(T_iv_strat2!L20,1),"]")))</f>
        <v>[21.4; 42.2]</v>
      </c>
      <c r="X45" s="18" t="str">
        <f>IF(T_iv_strat2!O20=".","-",(CONCATENATE("[",ROUND(T_iv_strat2!O20,1),"; ",ROUND(T_iv_strat2!P20,1),"]")))</f>
        <v>-</v>
      </c>
      <c r="Y45" s="18" t="str">
        <f>IF(T_iv_strat2!S20=".","-",(CONCATENATE("[",ROUND(T_iv_strat2!S20,1),"; ",ROUND(T_iv_strat2!T20,1),"]")))</f>
        <v>[1.2; 4.8]</v>
      </c>
      <c r="Z45" s="18" t="str">
        <f>IF(T_iv_strat2!W20=".","-",(CONCATENATE("[",ROUND(T_iv_strat2!W20,1),"; ",ROUND(T_iv_strat2!X20,1),"]")))</f>
        <v>[0.5; 22.9]</v>
      </c>
      <c r="AA45" s="18" t="str">
        <f>IF(T_iv_strat2!AA20=".","-",(CONCATENATE("[",ROUND(T_iv_strat2!AA20,1),"; ",ROUND(T_iv_strat2!AB20,1),"]")))</f>
        <v>[1.7; 6.5]</v>
      </c>
      <c r="AB45" s="18" t="str">
        <f>IF(T_iv_strat2!AE20=".","-",(CONCATENATE("[",ROUND(T_iv_strat2!AE20,1),"; ",ROUND(T_iv_strat2!AF20,1),"]")))</f>
        <v>[3.3; 54.5]</v>
      </c>
      <c r="AC45" s="114" t="str">
        <f>IF(T_iv_strat2!AI20=".","-",(CONCATENATE("[",ROUND(T_iv_strat2!AI20,1),"; ",ROUND(T_iv_strat2!AJ20,1),"]")))</f>
        <v>[29; 73.1]</v>
      </c>
      <c r="AD45" s="18" t="str">
        <f>IF(T_iv_strat2!AM20=".","-",(CONCATENATE("[",ROUND(T_iv_strat2!AM20,1),"; ",ROUND(T_iv_strat2!AN20,1),"]")))</f>
        <v>[1.5; 15.6]</v>
      </c>
      <c r="AE45" s="18" t="str">
        <f>IF(T_iv_strat2!AQ20=".","-",(CONCATENATE("[",ROUND(T_iv_strat2!AQ20,1),"; ",ROUND(T_iv_strat2!AR20,1),"]")))</f>
        <v>[9; 26.4]</v>
      </c>
      <c r="AF45" s="18" t="str">
        <f>IF(T_iv_strat2!AU20=".","-",(CONCATENATE("[",ROUND(T_iv_strat2!AU20,1),"; ",ROUND(T_iv_strat2!AV20,1),"]")))</f>
        <v>-</v>
      </c>
      <c r="AG45" s="18" t="str">
        <f>IF(T_iv_strat2!AY20=".","-",(CONCATENATE("[",ROUND(T_iv_strat2!AY20,1),"; ",ROUND(T_iv_strat2!AZ20,1),"]")))</f>
        <v>[1.8; 4.1]</v>
      </c>
      <c r="AH45" s="18" t="str">
        <f>IF(T_iv_strat2!BC20=".","-",(CONCATENATE("[",ROUND(T_iv_strat2!BC20,1),"; ",ROUND(T_iv_strat2!BD20,1),"]")))</f>
        <v>-</v>
      </c>
      <c r="AI45" s="18" t="str">
        <f>IF(T_iv_strat2!BG20=".","-",(CONCATENATE("[",ROUND(T_iv_strat2!BG20,1),"; ",ROUND(T_iv_strat2!BH20,1),"]")))</f>
        <v>[3.2; 5.8]</v>
      </c>
      <c r="AJ45" s="18" t="str">
        <f>IF(T_iv_strat2!BK20=".","-",(CONCATENATE("[",ROUND(T_iv_strat2!BK20,1),"; ",ROUND(T_iv_strat2!BL20,1),"]")))</f>
        <v>[0.5; 20.7]</v>
      </c>
      <c r="AM45" s="21"/>
      <c r="AN45" s="18" t="str">
        <f>IF(T_iv_strat3!C20=".","-",(CONCATENATE("[",ROUND(T_iv_strat3!C20,1),"; ",ROUND(T_iv_strat3!D20,1),"]")))</f>
        <v>-</v>
      </c>
      <c r="AO45" s="18" t="str">
        <f>IF(T_iv_strat3!G20=".","-",(CONCATENATE("[",ROUND(T_iv_strat3!G20,1),"; ",ROUND(T_iv_strat3!H20,1),"]")))</f>
        <v>[0.5; 32.9]</v>
      </c>
      <c r="AP45" s="18" t="str">
        <f>IF(T_iv_strat3!K20=".","-",(CONCATENATE("[",ROUND(T_iv_strat3!K20,1),"; ",ROUND(T_iv_strat3!L20,1),"]")))</f>
        <v>-</v>
      </c>
      <c r="AQ45" s="18" t="str">
        <f>IF(T_iv_strat3!O20=".","-",(CONCATENATE("[",ROUND(T_iv_strat3!O20,1),"; ",ROUND(T_iv_strat3!P20,1),"]")))</f>
        <v>-</v>
      </c>
      <c r="AR45" s="18" t="str">
        <f>IF(T_iv_strat3!S20=".","-",(CONCATENATE("[",ROUND(T_iv_strat3!S20,1),"; ",ROUND(T_iv_strat3!T20,1),"]")))</f>
        <v>-</v>
      </c>
      <c r="AS45" s="18" t="str">
        <f>IF(T_iv_strat3!W20=".","-",(CONCATENATE("[",ROUND(T_iv_strat3!W20,1),"; ",ROUND(T_iv_strat3!X20,1),"]")))</f>
        <v>-</v>
      </c>
      <c r="AT45" s="18" t="str">
        <f>IF(T_iv_strat3!AA20=".","-",(CONCATENATE("[",ROUND(T_iv_strat3!AA20,1),"; ",ROUND(T_iv_strat3!AB20,1),"]")))</f>
        <v>[0; 2.8]</v>
      </c>
      <c r="AU45" s="18" t="str">
        <f>IF(T_iv_strat3!AE20=".","-",(CONCATENATE("[",ROUND(T_iv_strat3!AE20,1),"; ",ROUND(T_iv_strat3!AF20,1),"]")))</f>
        <v>-</v>
      </c>
      <c r="AV45" s="114" t="str">
        <f>IF(T_iv_strat3!AI20=".","-",(CONCATENATE("[",ROUND(T_iv_strat3!AI20,1),"; ",ROUND(T_iv_strat3!AJ20,1),"]")))</f>
        <v>-</v>
      </c>
      <c r="AW45" s="18" t="str">
        <f>IF(T_iv_strat3!AM20=".","-",(CONCATENATE("[",ROUND(T_iv_strat3!AM20,1),"; ",ROUND(T_iv_strat3!AN20,1),"]")))</f>
        <v>[0.5; 8]</v>
      </c>
      <c r="AX45" s="18" t="str">
        <f>IF(T_iv_strat3!AQ20=".","-",(CONCATENATE("[",ROUND(T_iv_strat3!AQ20,1),"; ",ROUND(T_iv_strat3!AR20,1),"]")))</f>
        <v>[1.1; 6.2]</v>
      </c>
      <c r="AY45" s="18" t="str">
        <f>IF(T_iv_strat3!AU20=".","-",(CONCATENATE("[",ROUND(T_iv_strat3!AU20,1),"; ",ROUND(T_iv_strat3!AV20,1),"]")))</f>
        <v>-</v>
      </c>
      <c r="AZ45" s="18" t="str">
        <f>IF(T_iv_strat3!AY20=".","-",(CONCATENATE("[",ROUND(T_iv_strat3!AY20,1),"; ",ROUND(T_iv_strat3!AZ20,1),"]")))</f>
        <v>[0; 1.6]</v>
      </c>
      <c r="BA45" s="18" t="str">
        <f>IF(T_iv_strat3!BC20=".","-",(CONCATENATE("[",ROUND(T_iv_strat3!BC20,1),"; ",ROUND(T_iv_strat3!BD20,1),"]")))</f>
        <v>-</v>
      </c>
      <c r="BB45" s="18" t="str">
        <f>IF(T_iv_strat3!BG20=".","-",(CONCATENATE("[",ROUND(T_iv_strat3!BG20,1),"; ",ROUND(T_iv_strat3!BH20,1),"]")))</f>
        <v>[0.5; 2.7]</v>
      </c>
      <c r="BC45" s="18" t="str">
        <f>IF(T_iv_strat3!BK20=".","-",(CONCATENATE("[",ROUND(T_iv_strat3!BK20,1),"; ",ROUND(T_iv_strat3!BL20,1),"]")))</f>
        <v>-</v>
      </c>
    </row>
    <row r="46" spans="1:55" s="2" customFormat="1" x14ac:dyDescent="0.2">
      <c r="A46" s="5" t="s">
        <v>61</v>
      </c>
      <c r="B46" s="4">
        <f>ROUND(T_iv_strat1!B21,1)</f>
        <v>0</v>
      </c>
      <c r="C46" s="4">
        <f>ROUND(T_iv_strat1!F21,1)</f>
        <v>0</v>
      </c>
      <c r="D46" s="4">
        <f>ROUND(T_iv_strat1!J21,1)</f>
        <v>61.1</v>
      </c>
      <c r="E46" s="4">
        <f>ROUND(T_iv_strat1!N21,1)</f>
        <v>0</v>
      </c>
      <c r="F46" s="4">
        <f>ROUND(T_iv_strat1!R21,1)</f>
        <v>24</v>
      </c>
      <c r="G46" s="4">
        <f>ROUND(T_iv_strat1!V21,1)</f>
        <v>17</v>
      </c>
      <c r="H46" s="4">
        <f>ROUND(T_iv_strat1!Z21,1)</f>
        <v>23.8</v>
      </c>
      <c r="I46" s="4">
        <f>ROUND(T_iv_strat1!AD21,1)</f>
        <v>20</v>
      </c>
      <c r="J46" s="65">
        <f>ROUND(T_iv_strat1!AH21,1)</f>
        <v>31.1</v>
      </c>
      <c r="K46" s="4">
        <f>ROUND(T_iv_strat1!AL21,1)</f>
        <v>44.8</v>
      </c>
      <c r="L46" s="4">
        <f>ROUND(T_iv_strat1!AP21,1)</f>
        <v>20.399999999999999</v>
      </c>
      <c r="M46" s="4">
        <f>ROUND(T_iv_strat1!AT21,1)</f>
        <v>0</v>
      </c>
      <c r="N46" s="4">
        <f>ROUND(T_iv_strat1!AX21,1)</f>
        <v>30.3</v>
      </c>
      <c r="O46" s="4">
        <f>ROUND(T_iv_strat1!BB21,1)</f>
        <v>0</v>
      </c>
      <c r="P46" s="4">
        <f>ROUND(T_iv_strat1!BF21,1)</f>
        <v>30</v>
      </c>
      <c r="Q46" s="4">
        <f>ROUND(T_iv_strat1!BJ21,1)</f>
        <v>0</v>
      </c>
      <c r="T46" s="5" t="s">
        <v>61</v>
      </c>
      <c r="U46" s="4">
        <f>ROUND(T_iv_strat2!B21,1)</f>
        <v>0</v>
      </c>
      <c r="V46" s="4">
        <f>ROUND(T_iv_strat2!F21,1)</f>
        <v>0</v>
      </c>
      <c r="W46" s="4">
        <f>ROUND(T_iv_strat2!J21,1)</f>
        <v>20</v>
      </c>
      <c r="X46" s="4">
        <f>ROUND(T_iv_strat2!N21,1)</f>
        <v>0</v>
      </c>
      <c r="Y46" s="4">
        <f>ROUND(T_iv_strat2!R21,1)</f>
        <v>43</v>
      </c>
      <c r="Z46" s="4">
        <f>ROUND(T_iv_strat2!V21,1)</f>
        <v>18.8</v>
      </c>
      <c r="AA46" s="4">
        <f>ROUND(T_iv_strat2!Z21,1)</f>
        <v>37</v>
      </c>
      <c r="AB46" s="4">
        <f>ROUND(T_iv_strat2!AD21,1)</f>
        <v>63.9</v>
      </c>
      <c r="AC46" s="65">
        <f>ROUND(T_iv_strat2!AH21,1)</f>
        <v>2.4</v>
      </c>
      <c r="AD46" s="4">
        <f>ROUND(T_iv_strat2!AL21,1)</f>
        <v>4.5</v>
      </c>
      <c r="AE46" s="4">
        <f>ROUND(T_iv_strat2!AP21,1)</f>
        <v>20.8</v>
      </c>
      <c r="AF46" s="4">
        <f>ROUND(T_iv_strat2!AT21,1)</f>
        <v>0</v>
      </c>
      <c r="AG46" s="4">
        <f>ROUND(T_iv_strat2!AX21,1)</f>
        <v>32</v>
      </c>
      <c r="AH46" s="4">
        <f>ROUND(T_iv_strat2!BB21,1)</f>
        <v>9.6</v>
      </c>
      <c r="AI46" s="4">
        <f>ROUND(T_iv_strat2!BF21,1)</f>
        <v>26.6</v>
      </c>
      <c r="AJ46" s="4">
        <f>ROUND(T_iv_strat2!BJ21,1)</f>
        <v>25.3</v>
      </c>
      <c r="AM46" s="5" t="s">
        <v>61</v>
      </c>
      <c r="AN46" s="4">
        <f>ROUND(T_iv_strat3!B21,1)</f>
        <v>0</v>
      </c>
      <c r="AO46" s="4">
        <f>ROUND(T_iv_strat3!F21,1)</f>
        <v>23.6</v>
      </c>
      <c r="AP46" s="4">
        <f>ROUND(T_iv_strat3!J21,1)</f>
        <v>18.5</v>
      </c>
      <c r="AQ46" s="4">
        <f>ROUND(T_iv_strat3!N21,1)</f>
        <v>0</v>
      </c>
      <c r="AR46" s="4">
        <f>ROUND(T_iv_strat3!R21,1)</f>
        <v>29.8</v>
      </c>
      <c r="AS46" s="4">
        <f>ROUND(T_iv_strat3!V21,1)</f>
        <v>54.7</v>
      </c>
      <c r="AT46" s="4">
        <f>ROUND(T_iv_strat3!Z21,1)</f>
        <v>26.6</v>
      </c>
      <c r="AU46" s="4">
        <f>ROUND(T_iv_strat3!AD21,1)</f>
        <v>0</v>
      </c>
      <c r="AV46" s="65">
        <f>ROUND(T_iv_strat3!AH21,1)</f>
        <v>0</v>
      </c>
      <c r="AW46" s="4">
        <f>ROUND(T_iv_strat3!AL21,1)</f>
        <v>11.8</v>
      </c>
      <c r="AX46" s="4">
        <f>ROUND(T_iv_strat3!AP21,1)</f>
        <v>18.399999999999999</v>
      </c>
      <c r="AY46" s="4">
        <f>ROUND(T_iv_strat3!AT21,1)</f>
        <v>0</v>
      </c>
      <c r="AZ46" s="4">
        <f>ROUND(T_iv_strat3!AX21,1)</f>
        <v>20.399999999999999</v>
      </c>
      <c r="BA46" s="4">
        <f>ROUND(T_iv_strat3!BB21,1)</f>
        <v>4.0999999999999996</v>
      </c>
      <c r="BB46" s="4">
        <f>ROUND(T_iv_strat3!BF21,1)</f>
        <v>16.2</v>
      </c>
      <c r="BC46" s="4">
        <f>ROUND(T_iv_strat3!BJ21,1)</f>
        <v>0</v>
      </c>
    </row>
    <row r="47" spans="1:55" s="17" customFormat="1" ht="8.25" x14ac:dyDescent="0.15">
      <c r="A47" s="22"/>
      <c r="B47" s="18" t="str">
        <f>IF(T_iv_strat1!C21=".","-",(CONCATENATE("[",ROUND(T_iv_strat1!C21,1),"; ",ROUND(T_iv_strat1!D21,1),"]")))</f>
        <v>-</v>
      </c>
      <c r="C47" s="18" t="str">
        <f>IF(T_iv_strat1!G21=".","-",(CONCATENATE("[",ROUND(T_iv_strat1!G21,1),"; ",ROUND(T_iv_strat1!H21,1),"]")))</f>
        <v>-</v>
      </c>
      <c r="D47" s="18" t="str">
        <f>IF(T_iv_strat1!K21=".","-",(CONCATENATE("[",ROUND(T_iv_strat1!K21,1),"; ",ROUND(T_iv_strat1!L21,1),"]")))</f>
        <v>[19.7; 91]</v>
      </c>
      <c r="E47" s="18" t="str">
        <f>IF(T_iv_strat1!O21=".","-",(CONCATENATE("[",ROUND(T_iv_strat1!O21,1),"; ",ROUND(T_iv_strat1!P21,1),"]")))</f>
        <v>-</v>
      </c>
      <c r="F47" s="18" t="str">
        <f>IF(T_iv_strat1!S21=".","-",(CONCATENATE("[",ROUND(T_iv_strat1!S21,1),"; ",ROUND(T_iv_strat1!T21,1),"]")))</f>
        <v>[18.9; 29.9]</v>
      </c>
      <c r="G47" s="18" t="str">
        <f>IF(T_iv_strat1!W21=".","-",(CONCATENATE("[",ROUND(T_iv_strat1!W21,1),"; ",ROUND(T_iv_strat1!X21,1),"]")))</f>
        <v>[3.1; 56.2]</v>
      </c>
      <c r="H47" s="18" t="str">
        <f>IF(T_iv_strat1!AA21=".","-",(CONCATENATE("[",ROUND(T_iv_strat1!AA21,1),"; ",ROUND(T_iv_strat1!AB21,1),"]")))</f>
        <v>[19.1; 29.3]</v>
      </c>
      <c r="I47" s="18" t="str">
        <f>IF(T_iv_strat1!AE21=".","-",(CONCATENATE("[",ROUND(T_iv_strat1!AE21,1),"; ",ROUND(T_iv_strat1!AF21,1),"]")))</f>
        <v>[20; 20]</v>
      </c>
      <c r="J47" s="114" t="str">
        <f>IF(T_iv_strat1!AI21=".","-",(CONCATENATE("[",ROUND(T_iv_strat1!AI21,1),"; ",ROUND(T_iv_strat1!AJ21,1),"]")))</f>
        <v>[6.9; 73.3]</v>
      </c>
      <c r="K47" s="18" t="str">
        <f>IF(T_iv_strat1!AM21=".","-",(CONCATENATE("[",ROUND(T_iv_strat1!AM21,1),"; ",ROUND(T_iv_strat1!AN21,1),"]")))</f>
        <v>[17.5; 75.6]</v>
      </c>
      <c r="L47" s="18" t="str">
        <f>IF(T_iv_strat1!AQ21=".","-",(CONCATENATE("[",ROUND(T_iv_strat1!AQ21,1),"; ",ROUND(T_iv_strat1!AR21,1),"]")))</f>
        <v>[15.2; 26.8]</v>
      </c>
      <c r="M47" s="18" t="str">
        <f>IF(T_iv_strat1!AU21=".","-",(CONCATENATE("[",ROUND(T_iv_strat1!AU21,1),"; ",ROUND(T_iv_strat1!AV21,1),"]")))</f>
        <v>-</v>
      </c>
      <c r="N47" s="18" t="str">
        <f>IF(T_iv_strat1!AY21=".","-",(CONCATENATE("[",ROUND(T_iv_strat1!AY21,1),"; ",ROUND(T_iv_strat1!AZ21,1),"]")))</f>
        <v>[22.3; 39.8]</v>
      </c>
      <c r="O47" s="18" t="str">
        <f>IF(T_iv_strat1!BC21=".","-",(CONCATENATE("[",ROUND(T_iv_strat1!BC21,1),"; ",ROUND(T_iv_strat1!BD21,1),"]")))</f>
        <v>-</v>
      </c>
      <c r="P47" s="18" t="str">
        <f>IF(T_iv_strat1!BG21=".","-",(CONCATENATE("[",ROUND(T_iv_strat1!BG21,1),"; ",ROUND(T_iv_strat1!BH21,1),"]")))</f>
        <v>[22.2; 39.3]</v>
      </c>
      <c r="Q47" s="18" t="str">
        <f>IF(T_iv_strat1!BK21=".","-",(CONCATENATE("[",ROUND(T_iv_strat1!BK21,1),"; ",ROUND(T_iv_strat1!BL21,1),"]")))</f>
        <v>-</v>
      </c>
      <c r="T47" s="22"/>
      <c r="U47" s="18" t="str">
        <f>IF(T_iv_strat2!C21=".","-",(CONCATENATE("[",ROUND(T_iv_strat2!C21,1),"; ",ROUND(T_iv_strat2!D21,1),"]")))</f>
        <v>-</v>
      </c>
      <c r="V47" s="18" t="str">
        <f>IF(T_iv_strat2!G21=".","-",(CONCATENATE("[",ROUND(T_iv_strat2!G21,1),"; ",ROUND(T_iv_strat2!H21,1),"]")))</f>
        <v>-</v>
      </c>
      <c r="W47" s="18" t="str">
        <f>IF(T_iv_strat2!K21=".","-",(CONCATENATE("[",ROUND(T_iv_strat2!K21,1),"; ",ROUND(T_iv_strat2!L21,1),"]")))</f>
        <v>[3.8; 61]</v>
      </c>
      <c r="X47" s="18" t="str">
        <f>IF(T_iv_strat2!O21=".","-",(CONCATENATE("[",ROUND(T_iv_strat2!O21,1),"; ",ROUND(T_iv_strat2!P21,1),"]")))</f>
        <v>-</v>
      </c>
      <c r="Y47" s="18" t="str">
        <f>IF(T_iv_strat2!S21=".","-",(CONCATENATE("[",ROUND(T_iv_strat2!S21,1),"; ",ROUND(T_iv_strat2!T21,1),"]")))</f>
        <v>[35.7; 50.6]</v>
      </c>
      <c r="Z47" s="18" t="str">
        <f>IF(T_iv_strat2!W21=".","-",(CONCATENATE("[",ROUND(T_iv_strat2!W21,1),"; ",ROUND(T_iv_strat2!X21,1),"]")))</f>
        <v>[6.8; 42.3]</v>
      </c>
      <c r="AA47" s="18" t="str">
        <f>IF(T_iv_strat2!AA21=".","-",(CONCATENATE("[",ROUND(T_iv_strat2!AA21,1),"; ",ROUND(T_iv_strat2!AB21,1),"]")))</f>
        <v>[29.7; 44.9]</v>
      </c>
      <c r="AB47" s="18" t="str">
        <f>IF(T_iv_strat2!AE21=".","-",(CONCATENATE("[",ROUND(T_iv_strat2!AE21,1),"; ",ROUND(T_iv_strat2!AF21,1),"]")))</f>
        <v>[21.6; 91.9]</v>
      </c>
      <c r="AC47" s="114" t="str">
        <f>IF(T_iv_strat2!AI21=".","-",(CONCATENATE("[",ROUND(T_iv_strat2!AI21,1),"; ",ROUND(T_iv_strat2!AJ21,1),"]")))</f>
        <v>[0.3; 18.2]</v>
      </c>
      <c r="AD47" s="18" t="str">
        <f>IF(T_iv_strat2!AM21=".","-",(CONCATENATE("[",ROUND(T_iv_strat2!AM21,1),"; ",ROUND(T_iv_strat2!AN21,1),"]")))</f>
        <v>[1.8; 10.7]</v>
      </c>
      <c r="AE47" s="18" t="str">
        <f>IF(T_iv_strat2!AQ21=".","-",(CONCATENATE("[",ROUND(T_iv_strat2!AQ21,1),"; ",ROUND(T_iv_strat2!AR21,1),"]")))</f>
        <v>[11.4; 35.1]</v>
      </c>
      <c r="AF47" s="18" t="str">
        <f>IF(T_iv_strat2!AU21=".","-",(CONCATENATE("[",ROUND(T_iv_strat2!AU21,1),"; ",ROUND(T_iv_strat2!AV21,1),"]")))</f>
        <v>-</v>
      </c>
      <c r="AG47" s="18" t="str">
        <f>IF(T_iv_strat2!AY21=".","-",(CONCATENATE("[",ROUND(T_iv_strat2!AY21,1),"; ",ROUND(T_iv_strat2!AZ21,1),"]")))</f>
        <v>[28.7; 35.5]</v>
      </c>
      <c r="AH47" s="18" t="str">
        <f>IF(T_iv_strat2!BC21=".","-",(CONCATENATE("[",ROUND(T_iv_strat2!BC21,1),"; ",ROUND(T_iv_strat2!BD21,1),"]")))</f>
        <v>[3.2; 25.6]</v>
      </c>
      <c r="AI47" s="18" t="str">
        <f>IF(T_iv_strat2!BG21=".","-",(CONCATENATE("[",ROUND(T_iv_strat2!BG21,1),"; ",ROUND(T_iv_strat2!BH21,1),"]")))</f>
        <v>[23.2; 30.3]</v>
      </c>
      <c r="AJ47" s="18" t="str">
        <f>IF(T_iv_strat2!BK21=".","-",(CONCATENATE("[",ROUND(T_iv_strat2!BK21,1),"; ",ROUND(T_iv_strat2!BL21,1),"]")))</f>
        <v>[11.9; 45.9]</v>
      </c>
      <c r="AM47" s="22"/>
      <c r="AN47" s="18" t="str">
        <f>IF(T_iv_strat3!C21=".","-",(CONCATENATE("[",ROUND(T_iv_strat3!C21,1),"; ",ROUND(T_iv_strat3!D21,1),"]")))</f>
        <v>-</v>
      </c>
      <c r="AO47" s="18" t="str">
        <f>IF(T_iv_strat3!G21=".","-",(CONCATENATE("[",ROUND(T_iv_strat3!G21,1),"; ",ROUND(T_iv_strat3!H21,1),"]")))</f>
        <v>[17.1; 31.6]</v>
      </c>
      <c r="AP47" s="18" t="str">
        <f>IF(T_iv_strat3!K21=".","-",(CONCATENATE("[",ROUND(T_iv_strat3!K21,1),"; ",ROUND(T_iv_strat3!L21,1),"]")))</f>
        <v>[8; 37.3]</v>
      </c>
      <c r="AQ47" s="18" t="str">
        <f>IF(T_iv_strat3!O21=".","-",(CONCATENATE("[",ROUND(T_iv_strat3!O21,1),"; ",ROUND(T_iv_strat3!P21,1),"]")))</f>
        <v>-</v>
      </c>
      <c r="AR47" s="18" t="str">
        <f>IF(T_iv_strat3!S21=".","-",(CONCATENATE("[",ROUND(T_iv_strat3!S21,1),"; ",ROUND(T_iv_strat3!T21,1),"]")))</f>
        <v>[21.7; 39.3]</v>
      </c>
      <c r="AS47" s="18" t="str">
        <f>IF(T_iv_strat3!W21=".","-",(CONCATENATE("[",ROUND(T_iv_strat3!W21,1),"; ",ROUND(T_iv_strat3!X21,1),"]")))</f>
        <v>[7.9; 94.4]</v>
      </c>
      <c r="AT47" s="18" t="str">
        <f>IF(T_iv_strat3!AA21=".","-",(CONCATENATE("[",ROUND(T_iv_strat3!AA21,1),"; ",ROUND(T_iv_strat3!AB21,1),"]")))</f>
        <v>[19.6; 35]</v>
      </c>
      <c r="AU47" s="18" t="str">
        <f>IF(T_iv_strat3!AE21=".","-",(CONCATENATE("[",ROUND(T_iv_strat3!AE21,1),"; ",ROUND(T_iv_strat3!AF21,1),"]")))</f>
        <v>-</v>
      </c>
      <c r="AV47" s="114" t="str">
        <f>IF(T_iv_strat3!AI21=".","-",(CONCATENATE("[",ROUND(T_iv_strat3!AI21,1),"; ",ROUND(T_iv_strat3!AJ21,1),"]")))</f>
        <v>-</v>
      </c>
      <c r="AW47" s="18" t="str">
        <f>IF(T_iv_strat3!AM21=".","-",(CONCATENATE("[",ROUND(T_iv_strat3!AM21,1),"; ",ROUND(T_iv_strat3!AN21,1),"]")))</f>
        <v>[3.4; 33.7]</v>
      </c>
      <c r="AX47" s="18" t="str">
        <f>IF(T_iv_strat3!AQ21=".","-",(CONCATENATE("[",ROUND(T_iv_strat3!AQ21,1),"; ",ROUND(T_iv_strat3!AR21,1),"]")))</f>
        <v>[13.9; 23.9]</v>
      </c>
      <c r="AY47" s="18" t="str">
        <f>IF(T_iv_strat3!AU21=".","-",(CONCATENATE("[",ROUND(T_iv_strat3!AU21,1),"; ",ROUND(T_iv_strat3!AV21,1),"]")))</f>
        <v>-</v>
      </c>
      <c r="AZ47" s="18" t="str">
        <f>IF(T_iv_strat3!AY21=".","-",(CONCATENATE("[",ROUND(T_iv_strat3!AY21,1),"; ",ROUND(T_iv_strat3!AZ21,1),"]")))</f>
        <v>[15.3; 26.7]</v>
      </c>
      <c r="BA47" s="18" t="str">
        <f>IF(T_iv_strat3!BC21=".","-",(CONCATENATE("[",ROUND(T_iv_strat3!BC21,1),"; ",ROUND(T_iv_strat3!BD21,1),"]")))</f>
        <v>[0.7; 21.7]</v>
      </c>
      <c r="BB47" s="18" t="str">
        <f>IF(T_iv_strat3!BG21=".","-",(CONCATENATE("[",ROUND(T_iv_strat3!BG21,1),"; ",ROUND(T_iv_strat3!BH21,1),"]")))</f>
        <v>[11.8; 21.8]</v>
      </c>
      <c r="BC47" s="18" t="str">
        <f>IF(T_iv_strat3!BK21=".","-",(CONCATENATE("[",ROUND(T_iv_strat3!BK21,1),"; ",ROUND(T_iv_strat3!BL21,1),"]")))</f>
        <v>-</v>
      </c>
    </row>
    <row r="48" spans="1:55" s="2" customFormat="1" x14ac:dyDescent="0.2">
      <c r="A48" s="5" t="s">
        <v>62</v>
      </c>
      <c r="B48" s="4">
        <f>ROUND(T_iv_strat1!B22,1)</f>
        <v>0</v>
      </c>
      <c r="C48" s="4">
        <f>ROUND(T_iv_strat1!F22,1)</f>
        <v>50.3</v>
      </c>
      <c r="D48" s="4">
        <f>ROUND(T_iv_strat1!J22,1)</f>
        <v>8.6999999999999993</v>
      </c>
      <c r="E48" s="4">
        <f>ROUND(T_iv_strat1!N22,1)</f>
        <v>0</v>
      </c>
      <c r="F48" s="4">
        <f>ROUND(T_iv_strat1!R22,1)</f>
        <v>13.7</v>
      </c>
      <c r="G48" s="4">
        <f>ROUND(T_iv_strat1!V22,1)</f>
        <v>21.3</v>
      </c>
      <c r="H48" s="4">
        <f>ROUND(T_iv_strat1!Z22,1)</f>
        <v>13.9</v>
      </c>
      <c r="I48" s="4">
        <f>ROUND(T_iv_strat1!AD22,1)</f>
        <v>0</v>
      </c>
      <c r="J48" s="65">
        <f>ROUND(T_iv_strat1!AH22,1)</f>
        <v>5.7</v>
      </c>
      <c r="K48" s="4">
        <f>ROUND(T_iv_strat1!AL22,1)</f>
        <v>36</v>
      </c>
      <c r="L48" s="4">
        <f>ROUND(T_iv_strat1!AP22,1)</f>
        <v>51.4</v>
      </c>
      <c r="M48" s="4">
        <f>ROUND(T_iv_strat1!AT22,1)</f>
        <v>0</v>
      </c>
      <c r="N48" s="4">
        <f>ROUND(T_iv_strat1!AX22,1)</f>
        <v>22.1</v>
      </c>
      <c r="O48" s="4">
        <f>ROUND(T_iv_strat1!BB22,1)</f>
        <v>0</v>
      </c>
      <c r="P48" s="4">
        <f>ROUND(T_iv_strat1!BF22,1)</f>
        <v>23.7</v>
      </c>
      <c r="Q48" s="4">
        <f>ROUND(T_iv_strat1!BJ22,1)</f>
        <v>60.2</v>
      </c>
      <c r="T48" s="5" t="s">
        <v>62</v>
      </c>
      <c r="U48" s="4">
        <f>ROUND(T_iv_strat2!B22,1)</f>
        <v>0</v>
      </c>
      <c r="V48" s="4">
        <f>ROUND(T_iv_strat2!F22,1)</f>
        <v>67.7</v>
      </c>
      <c r="W48" s="4">
        <f>ROUND(T_iv_strat2!J22,1)</f>
        <v>37.5</v>
      </c>
      <c r="X48" s="4">
        <f>ROUND(T_iv_strat2!N22,1)</f>
        <v>0</v>
      </c>
      <c r="Y48" s="4">
        <f>ROUND(T_iv_strat2!R22,1)</f>
        <v>27.2</v>
      </c>
      <c r="Z48" s="4">
        <f>ROUND(T_iv_strat2!V22,1)</f>
        <v>7.2</v>
      </c>
      <c r="AA48" s="4">
        <f>ROUND(T_iv_strat2!Z22,1)</f>
        <v>24.8</v>
      </c>
      <c r="AB48" s="4">
        <f>ROUND(T_iv_strat2!AD22,1)</f>
        <v>53</v>
      </c>
      <c r="AC48" s="65">
        <f>ROUND(T_iv_strat2!AH22,1)</f>
        <v>40.200000000000003</v>
      </c>
      <c r="AD48" s="4">
        <f>ROUND(T_iv_strat2!AL22,1)</f>
        <v>21.4</v>
      </c>
      <c r="AE48" s="4">
        <f>ROUND(T_iv_strat2!AP22,1)</f>
        <v>40.799999999999997</v>
      </c>
      <c r="AF48" s="4">
        <f>ROUND(T_iv_strat2!AT22,1)</f>
        <v>2</v>
      </c>
      <c r="AG48" s="4">
        <f>ROUND(T_iv_strat2!AX22,1)</f>
        <v>32.9</v>
      </c>
      <c r="AH48" s="4">
        <f>ROUND(T_iv_strat2!BB22,1)</f>
        <v>21.5</v>
      </c>
      <c r="AI48" s="4">
        <f>ROUND(T_iv_strat2!BF22,1)</f>
        <v>31.1</v>
      </c>
      <c r="AJ48" s="4">
        <f>ROUND(T_iv_strat2!BJ22,1)</f>
        <v>22.9</v>
      </c>
      <c r="AM48" s="5" t="s">
        <v>62</v>
      </c>
      <c r="AN48" s="4">
        <f>ROUND(T_iv_strat3!B22,1)</f>
        <v>0</v>
      </c>
      <c r="AO48" s="4">
        <f>ROUND(T_iv_strat3!F22,1)</f>
        <v>3</v>
      </c>
      <c r="AP48" s="4">
        <f>ROUND(T_iv_strat3!J22,1)</f>
        <v>27.5</v>
      </c>
      <c r="AQ48" s="4">
        <f>ROUND(T_iv_strat3!N22,1)</f>
        <v>0</v>
      </c>
      <c r="AR48" s="4">
        <f>ROUND(T_iv_strat3!R22,1)</f>
        <v>38.9</v>
      </c>
      <c r="AS48" s="4">
        <f>ROUND(T_iv_strat3!V22,1)</f>
        <v>57.6</v>
      </c>
      <c r="AT48" s="4">
        <f>ROUND(T_iv_strat3!Z22,1)</f>
        <v>32.9</v>
      </c>
      <c r="AU48" s="4">
        <f>ROUND(T_iv_strat3!AD22,1)</f>
        <v>0</v>
      </c>
      <c r="AV48" s="65">
        <f>ROUND(T_iv_strat3!AH22,1)</f>
        <v>0</v>
      </c>
      <c r="AW48" s="4">
        <f>ROUND(T_iv_strat3!AL22,1)</f>
        <v>34.9</v>
      </c>
      <c r="AX48" s="4">
        <f>ROUND(T_iv_strat3!AP22,1)</f>
        <v>29.6</v>
      </c>
      <c r="AY48" s="4">
        <f>ROUND(T_iv_strat3!AT22,1)</f>
        <v>0</v>
      </c>
      <c r="AZ48" s="4">
        <f>ROUND(T_iv_strat3!AX22,1)</f>
        <v>29.9</v>
      </c>
      <c r="BA48" s="4">
        <f>ROUND(T_iv_strat3!BB22,1)</f>
        <v>28.5</v>
      </c>
      <c r="BB48" s="4">
        <f>ROUND(T_iv_strat3!BF22,1)</f>
        <v>28.2</v>
      </c>
      <c r="BC48" s="4">
        <f>ROUND(T_iv_strat3!BJ22,1)</f>
        <v>0</v>
      </c>
    </row>
    <row r="49" spans="1:55" s="17" customFormat="1" ht="8.25" x14ac:dyDescent="0.15">
      <c r="A49" s="21"/>
      <c r="B49" s="18" t="str">
        <f>IF(T_iv_strat1!C22=".","-",(CONCATENATE("[",ROUND(T_iv_strat1!C22,1),"; ",ROUND(T_iv_strat1!D22,1),"]")))</f>
        <v>-</v>
      </c>
      <c r="C49" s="18" t="str">
        <f>IF(T_iv_strat1!G22=".","-",(CONCATENATE("[",ROUND(T_iv_strat1!G22,1),"; ",ROUND(T_iv_strat1!H22,1),"]")))</f>
        <v>[9.2; 91]</v>
      </c>
      <c r="D49" s="18" t="str">
        <f>IF(T_iv_strat1!K22=".","-",(CONCATENATE("[",ROUND(T_iv_strat1!K22,1),"; ",ROUND(T_iv_strat1!L22,1),"]")))</f>
        <v>[1.4; 39.8]</v>
      </c>
      <c r="E49" s="18" t="str">
        <f>IF(T_iv_strat1!O22=".","-",(CONCATENATE("[",ROUND(T_iv_strat1!O22,1),"; ",ROUND(T_iv_strat1!P22,1),"]")))</f>
        <v>-</v>
      </c>
      <c r="F49" s="18" t="str">
        <f>IF(T_iv_strat1!S22=".","-",(CONCATENATE("[",ROUND(T_iv_strat1!S22,1),"; ",ROUND(T_iv_strat1!T22,1),"]")))</f>
        <v>[10.3; 17.9]</v>
      </c>
      <c r="G49" s="18" t="str">
        <f>IF(T_iv_strat1!W22=".","-",(CONCATENATE("[",ROUND(T_iv_strat1!W22,1),"; ",ROUND(T_iv_strat1!X22,1),"]")))</f>
        <v>[2.7; 72.4]</v>
      </c>
      <c r="H49" s="18" t="str">
        <f>IF(T_iv_strat1!AA22=".","-",(CONCATENATE("[",ROUND(T_iv_strat1!AA22,1),"; ",ROUND(T_iv_strat1!AB22,1),"]")))</f>
        <v>[10.6; 17.9]</v>
      </c>
      <c r="I49" s="18" t="str">
        <f>IF(T_iv_strat1!AE22=".","-",(CONCATENATE("[",ROUND(T_iv_strat1!AE22,1),"; ",ROUND(T_iv_strat1!AF22,1),"]")))</f>
        <v>-</v>
      </c>
      <c r="J49" s="114" t="str">
        <f>IF(T_iv_strat1!AI22=".","-",(CONCATENATE("[",ROUND(T_iv_strat1!AI22,1),"; ",ROUND(T_iv_strat1!AJ22,1),"]")))</f>
        <v>[0.8; 31.6]</v>
      </c>
      <c r="K49" s="18" t="str">
        <f>IF(T_iv_strat1!AM22=".","-",(CONCATENATE("[",ROUND(T_iv_strat1!AM22,1),"; ",ROUND(T_iv_strat1!AN22,1),"]")))</f>
        <v>[11.8; 70.3]</v>
      </c>
      <c r="L49" s="18" t="str">
        <f>IF(T_iv_strat1!AQ22=".","-",(CONCATENATE("[",ROUND(T_iv_strat1!AQ22,1),"; ",ROUND(T_iv_strat1!AR22,1),"]")))</f>
        <v>[45.2; 57.5]</v>
      </c>
      <c r="M49" s="18" t="str">
        <f>IF(T_iv_strat1!AU22=".","-",(CONCATENATE("[",ROUND(T_iv_strat1!AU22,1),"; ",ROUND(T_iv_strat1!AV22,1),"]")))</f>
        <v>-</v>
      </c>
      <c r="N49" s="18" t="str">
        <f>IF(T_iv_strat1!AY22=".","-",(CONCATENATE("[",ROUND(T_iv_strat1!AY22,1),"; ",ROUND(T_iv_strat1!AZ22,1),"]")))</f>
        <v>[15.6; 30.3]</v>
      </c>
      <c r="O49" s="18" t="str">
        <f>IF(T_iv_strat1!BC22=".","-",(CONCATENATE("[",ROUND(T_iv_strat1!BC22,1),"; ",ROUND(T_iv_strat1!BD22,1),"]")))</f>
        <v>-</v>
      </c>
      <c r="P49" s="18" t="str">
        <f>IF(T_iv_strat1!BG22=".","-",(CONCATENATE("[",ROUND(T_iv_strat1!BG22,1),"; ",ROUND(T_iv_strat1!BH22,1),"]")))</f>
        <v>[17.4; 31.3]</v>
      </c>
      <c r="Q49" s="18" t="str">
        <f>IF(T_iv_strat1!BK22=".","-",(CONCATENATE("[",ROUND(T_iv_strat1!BK22,1),"; ",ROUND(T_iv_strat1!BL22,1),"]")))</f>
        <v>[10; 95.4]</v>
      </c>
      <c r="T49" s="21"/>
      <c r="U49" s="18" t="str">
        <f>IF(T_iv_strat2!C22=".","-",(CONCATENATE("[",ROUND(T_iv_strat2!C22,1),"; ",ROUND(T_iv_strat2!D22,1),"]")))</f>
        <v>-</v>
      </c>
      <c r="V49" s="18" t="str">
        <f>IF(T_iv_strat2!G22=".","-",(CONCATENATE("[",ROUND(T_iv_strat2!G22,1),"; ",ROUND(T_iv_strat2!H22,1),"]")))</f>
        <v>[30.5; 90.9]</v>
      </c>
      <c r="W49" s="18" t="str">
        <f>IF(T_iv_strat2!K22=".","-",(CONCATENATE("[",ROUND(T_iv_strat2!K22,1),"; ",ROUND(T_iv_strat2!L22,1),"]")))</f>
        <v>[26.7; 49.6]</v>
      </c>
      <c r="X49" s="18" t="str">
        <f>IF(T_iv_strat2!O22=".","-",(CONCATENATE("[",ROUND(T_iv_strat2!O22,1),"; ",ROUND(T_iv_strat2!P22,1),"]")))</f>
        <v>-</v>
      </c>
      <c r="Y49" s="18" t="str">
        <f>IF(T_iv_strat2!S22=".","-",(CONCATENATE("[",ROUND(T_iv_strat2!S22,1),"; ",ROUND(T_iv_strat2!T22,1),"]")))</f>
        <v>[22.4; 32.7]</v>
      </c>
      <c r="Z49" s="18" t="str">
        <f>IF(T_iv_strat2!W22=".","-",(CONCATENATE("[",ROUND(T_iv_strat2!W22,1),"; ",ROUND(T_iv_strat2!X22,1),"]")))</f>
        <v>[2.2; 21.1]</v>
      </c>
      <c r="AA49" s="18" t="str">
        <f>IF(T_iv_strat2!AA22=".","-",(CONCATENATE("[",ROUND(T_iv_strat2!AA22,1),"; ",ROUND(T_iv_strat2!AB22,1),"]")))</f>
        <v>[20.3; 29.9]</v>
      </c>
      <c r="AB49" s="18" t="str">
        <f>IF(T_iv_strat2!AE22=".","-",(CONCATENATE("[",ROUND(T_iv_strat2!AE22,1),"; ",ROUND(T_iv_strat2!AF22,1),"]")))</f>
        <v>[24; 80.2]</v>
      </c>
      <c r="AC49" s="114" t="str">
        <f>IF(T_iv_strat2!AI22=".","-",(CONCATENATE("[",ROUND(T_iv_strat2!AI22,1),"; ",ROUND(T_iv_strat2!AJ22,1),"]")))</f>
        <v>[19.9; 64.4]</v>
      </c>
      <c r="AD49" s="18" t="str">
        <f>IF(T_iv_strat2!AM22=".","-",(CONCATENATE("[",ROUND(T_iv_strat2!AM22,1),"; ",ROUND(T_iv_strat2!AN22,1),"]")))</f>
        <v>[13.6; 32.2]</v>
      </c>
      <c r="AE49" s="18" t="str">
        <f>IF(T_iv_strat2!AQ22=".","-",(CONCATENATE("[",ROUND(T_iv_strat2!AQ22,1),"; ",ROUND(T_iv_strat2!AR22,1),"]")))</f>
        <v>[29.9; 52.6]</v>
      </c>
      <c r="AF49" s="18" t="str">
        <f>IF(T_iv_strat2!AU22=".","-",(CONCATENATE("[",ROUND(T_iv_strat2!AU22,1),"; ",ROUND(T_iv_strat2!AV22,1),"]")))</f>
        <v>[0.3; 12.4]</v>
      </c>
      <c r="AG49" s="18" t="str">
        <f>IF(T_iv_strat2!AY22=".","-",(CONCATENATE("[",ROUND(T_iv_strat2!AY22,1),"; ",ROUND(T_iv_strat2!AZ22,1),"]")))</f>
        <v>[29; 37]</v>
      </c>
      <c r="AH49" s="18" t="str">
        <f>IF(T_iv_strat2!BC22=".","-",(CONCATENATE("[",ROUND(T_iv_strat2!BC22,1),"; ",ROUND(T_iv_strat2!BD22,1),"]")))</f>
        <v>[9.9; 40.6]</v>
      </c>
      <c r="AI49" s="18" t="str">
        <f>IF(T_iv_strat2!BG22=".","-",(CONCATENATE("[",ROUND(T_iv_strat2!BG22,1),"; ",ROUND(T_iv_strat2!BH22,1),"]")))</f>
        <v>[27; 35.5]</v>
      </c>
      <c r="AJ49" s="18" t="str">
        <f>IF(T_iv_strat2!BK22=".","-",(CONCATENATE("[",ROUND(T_iv_strat2!BK22,1),"; ",ROUND(T_iv_strat2!BL22,1),"]")))</f>
        <v>[10.7; 42.4]</v>
      </c>
      <c r="AM49" s="21"/>
      <c r="AN49" s="18" t="str">
        <f>IF(T_iv_strat3!C22=".","-",(CONCATENATE("[",ROUND(T_iv_strat3!C22,1),"; ",ROUND(T_iv_strat3!D22,1),"]")))</f>
        <v>-</v>
      </c>
      <c r="AO49" s="18" t="str">
        <f>IF(T_iv_strat3!G22=".","-",(CONCATENATE("[",ROUND(T_iv_strat3!G22,1),"; ",ROUND(T_iv_strat3!H22,1),"]")))</f>
        <v>[0.4; 18.8]</v>
      </c>
      <c r="AP49" s="18" t="str">
        <f>IF(T_iv_strat3!K22=".","-",(CONCATENATE("[",ROUND(T_iv_strat3!K22,1),"; ",ROUND(T_iv_strat3!L22,1),"]")))</f>
        <v>[16.6; 42]</v>
      </c>
      <c r="AQ49" s="18" t="str">
        <f>IF(T_iv_strat3!O22=".","-",(CONCATENATE("[",ROUND(T_iv_strat3!O22,1),"; ",ROUND(T_iv_strat3!P22,1),"]")))</f>
        <v>-</v>
      </c>
      <c r="AR49" s="18" t="str">
        <f>IF(T_iv_strat3!S22=".","-",(CONCATENATE("[",ROUND(T_iv_strat3!S22,1),"; ",ROUND(T_iv_strat3!T22,1),"]")))</f>
        <v>[32.4; 45.8]</v>
      </c>
      <c r="AS49" s="18" t="str">
        <f>IF(T_iv_strat3!W22=".","-",(CONCATENATE("[",ROUND(T_iv_strat3!W22,1),"; ",ROUND(T_iv_strat3!X22,1),"]")))</f>
        <v>[8.9; 95]</v>
      </c>
      <c r="AT49" s="18" t="str">
        <f>IF(T_iv_strat3!AA22=".","-",(CONCATENATE("[",ROUND(T_iv_strat3!AA22,1),"; ",ROUND(T_iv_strat3!AB22,1),"]")))</f>
        <v>[28.4; 37.7]</v>
      </c>
      <c r="AU49" s="18" t="str">
        <f>IF(T_iv_strat3!AE22=".","-",(CONCATENATE("[",ROUND(T_iv_strat3!AE22,1),"; ",ROUND(T_iv_strat3!AF22,1),"]")))</f>
        <v>-</v>
      </c>
      <c r="AV49" s="114" t="str">
        <f>IF(T_iv_strat3!AI22=".","-",(CONCATENATE("[",ROUND(T_iv_strat3!AI22,1),"; ",ROUND(T_iv_strat3!AJ22,1),"]")))</f>
        <v>-</v>
      </c>
      <c r="AW49" s="18" t="str">
        <f>IF(T_iv_strat3!AM22=".","-",(CONCATENATE("[",ROUND(T_iv_strat3!AM22,1),"; ",ROUND(T_iv_strat3!AN22,1),"]")))</f>
        <v>[24.4; 47]</v>
      </c>
      <c r="AX49" s="18" t="str">
        <f>IF(T_iv_strat3!AQ22=".","-",(CONCATENATE("[",ROUND(T_iv_strat3!AQ22,1),"; ",ROUND(T_iv_strat3!AR22,1),"]")))</f>
        <v>[23.8; 36.1]</v>
      </c>
      <c r="AY49" s="18" t="str">
        <f>IF(T_iv_strat3!AU22=".","-",(CONCATENATE("[",ROUND(T_iv_strat3!AU22,1),"; ",ROUND(T_iv_strat3!AV22,1),"]")))</f>
        <v>-</v>
      </c>
      <c r="AZ49" s="18" t="str">
        <f>IF(T_iv_strat3!AY22=".","-",(CONCATENATE("[",ROUND(T_iv_strat3!AY22,1),"; ",ROUND(T_iv_strat3!AZ22,1),"]")))</f>
        <v>[22.8; 38.2]</v>
      </c>
      <c r="BA49" s="18" t="str">
        <f>IF(T_iv_strat3!BC22=".","-",(CONCATENATE("[",ROUND(T_iv_strat3!BC22,1),"; ",ROUND(T_iv_strat3!BD22,1),"]")))</f>
        <v>[22.9; 34.9]</v>
      </c>
      <c r="BB49" s="18" t="str">
        <f>IF(T_iv_strat3!BG22=".","-",(CONCATENATE("[",ROUND(T_iv_strat3!BG22,1),"; ",ROUND(T_iv_strat3!BH22,1),"]")))</f>
        <v>[24.5; 32.2]</v>
      </c>
      <c r="BC49" s="18" t="str">
        <f>IF(T_iv_strat3!BK22=".","-",(CONCATENATE("[",ROUND(T_iv_strat3!BK22,1),"; ",ROUND(T_iv_strat3!BL22,1),"]")))</f>
        <v>-</v>
      </c>
    </row>
    <row r="50" spans="1:55" s="2" customFormat="1" x14ac:dyDescent="0.2">
      <c r="A50" s="5" t="s">
        <v>63</v>
      </c>
      <c r="B50" s="4">
        <f>ROUND(T_iv_strat1!B23,1)</f>
        <v>0</v>
      </c>
      <c r="C50" s="4">
        <f>ROUND(T_iv_strat1!F23,1)</f>
        <v>0</v>
      </c>
      <c r="D50" s="4">
        <f>ROUND(T_iv_strat1!J23,1)</f>
        <v>0</v>
      </c>
      <c r="E50" s="4">
        <f>ROUND(T_iv_strat1!N23,1)</f>
        <v>0</v>
      </c>
      <c r="F50" s="4">
        <f>ROUND(T_iv_strat1!R23,1)</f>
        <v>1.2</v>
      </c>
      <c r="G50" s="4">
        <f>ROUND(T_iv_strat1!V23,1)</f>
        <v>0</v>
      </c>
      <c r="H50" s="4">
        <f>ROUND(T_iv_strat1!Z23,1)</f>
        <v>1.2</v>
      </c>
      <c r="I50" s="4">
        <f>ROUND(T_iv_strat1!AD23,1)</f>
        <v>0</v>
      </c>
      <c r="J50" s="65">
        <f>ROUND(T_iv_strat1!AH23,1)</f>
        <v>0</v>
      </c>
      <c r="K50" s="4">
        <f>ROUND(T_iv_strat1!AL23,1)</f>
        <v>5</v>
      </c>
      <c r="L50" s="4">
        <f>ROUND(T_iv_strat1!AP23,1)</f>
        <v>0</v>
      </c>
      <c r="M50" s="4">
        <f>ROUND(T_iv_strat1!AT23,1)</f>
        <v>0</v>
      </c>
      <c r="N50" s="4">
        <f>ROUND(T_iv_strat1!AX23,1)</f>
        <v>2.1</v>
      </c>
      <c r="O50" s="4">
        <f>ROUND(T_iv_strat1!BB23,1)</f>
        <v>0</v>
      </c>
      <c r="P50" s="4">
        <f>ROUND(T_iv_strat1!BF23,1)</f>
        <v>2</v>
      </c>
      <c r="Q50" s="4">
        <f>ROUND(T_iv_strat1!BJ23,1)</f>
        <v>0</v>
      </c>
      <c r="T50" s="5" t="s">
        <v>63</v>
      </c>
      <c r="U50" s="4">
        <f>ROUND(T_iv_strat2!B23,1)</f>
        <v>0</v>
      </c>
      <c r="V50" s="4">
        <f>ROUND(T_iv_strat2!F23,1)</f>
        <v>0</v>
      </c>
      <c r="W50" s="4">
        <f>ROUND(T_iv_strat2!J23,1)</f>
        <v>0</v>
      </c>
      <c r="X50" s="4">
        <f>ROUND(T_iv_strat2!N23,1)</f>
        <v>0</v>
      </c>
      <c r="Y50" s="4">
        <f>ROUND(T_iv_strat2!R23,1)</f>
        <v>0.3</v>
      </c>
      <c r="Z50" s="4">
        <f>ROUND(T_iv_strat2!V23,1)</f>
        <v>0</v>
      </c>
      <c r="AA50" s="4">
        <f>ROUND(T_iv_strat2!Z23,1)</f>
        <v>0.2</v>
      </c>
      <c r="AB50" s="4">
        <f>ROUND(T_iv_strat2!AD23,1)</f>
        <v>0</v>
      </c>
      <c r="AC50" s="65">
        <f>ROUND(T_iv_strat2!AH23,1)</f>
        <v>0</v>
      </c>
      <c r="AD50" s="4">
        <f>ROUND(T_iv_strat2!AL23,1)</f>
        <v>1.6</v>
      </c>
      <c r="AE50" s="4">
        <f>ROUND(T_iv_strat2!AP23,1)</f>
        <v>4.0999999999999996</v>
      </c>
      <c r="AF50" s="4">
        <f>ROUND(T_iv_strat2!AT23,1)</f>
        <v>0</v>
      </c>
      <c r="AG50" s="4">
        <f>ROUND(T_iv_strat2!AX23,1)</f>
        <v>1.5</v>
      </c>
      <c r="AH50" s="4">
        <f>ROUND(T_iv_strat2!BB23,1)</f>
        <v>0</v>
      </c>
      <c r="AI50" s="4">
        <f>ROUND(T_iv_strat2!BF23,1)</f>
        <v>1.6</v>
      </c>
      <c r="AJ50" s="4">
        <f>ROUND(T_iv_strat2!BJ23,1)</f>
        <v>0</v>
      </c>
      <c r="AM50" s="5" t="s">
        <v>63</v>
      </c>
      <c r="AN50" s="4">
        <f>ROUND(T_iv_strat3!B23,1)</f>
        <v>0</v>
      </c>
      <c r="AO50" s="4">
        <f>ROUND(T_iv_strat3!F23,1)</f>
        <v>0</v>
      </c>
      <c r="AP50" s="4">
        <f>ROUND(T_iv_strat3!J23,1)</f>
        <v>0</v>
      </c>
      <c r="AQ50" s="4">
        <f>ROUND(T_iv_strat3!N23,1)</f>
        <v>0</v>
      </c>
      <c r="AR50" s="4">
        <f>ROUND(T_iv_strat3!R23,1)</f>
        <v>5.0999999999999996</v>
      </c>
      <c r="AS50" s="4">
        <f>ROUND(T_iv_strat3!V23,1)</f>
        <v>0</v>
      </c>
      <c r="AT50" s="4">
        <f>ROUND(T_iv_strat3!Z23,1)</f>
        <v>3.1</v>
      </c>
      <c r="AU50" s="4">
        <f>ROUND(T_iv_strat3!AD23,1)</f>
        <v>0</v>
      </c>
      <c r="AV50" s="65">
        <f>ROUND(T_iv_strat3!AH23,1)</f>
        <v>0</v>
      </c>
      <c r="AW50" s="4">
        <f>ROUND(T_iv_strat3!AL23,1)</f>
        <v>0</v>
      </c>
      <c r="AX50" s="4">
        <f>ROUND(T_iv_strat3!AP23,1)</f>
        <v>0.2</v>
      </c>
      <c r="AY50" s="4">
        <f>ROUND(T_iv_strat3!AT23,1)</f>
        <v>0</v>
      </c>
      <c r="AZ50" s="4">
        <f>ROUND(T_iv_strat3!AX23,1)</f>
        <v>2.1</v>
      </c>
      <c r="BA50" s="4">
        <f>ROUND(T_iv_strat3!BB23,1)</f>
        <v>7.8</v>
      </c>
      <c r="BB50" s="4">
        <f>ROUND(T_iv_strat3!BF23,1)</f>
        <v>1.8</v>
      </c>
      <c r="BC50" s="4">
        <f>ROUND(T_iv_strat3!BJ23,1)</f>
        <v>0</v>
      </c>
    </row>
    <row r="51" spans="1:55" s="17" customFormat="1" ht="8.25" x14ac:dyDescent="0.15">
      <c r="A51" s="21"/>
      <c r="B51" s="18" t="str">
        <f>IF(T_iv_strat1!C23=".","-",(CONCATENATE("[",ROUND(T_iv_strat1!C23,1),"; ",ROUND(T_iv_strat1!D23,1),"]")))</f>
        <v>-</v>
      </c>
      <c r="C51" s="18" t="str">
        <f>IF(T_iv_strat1!G23=".","-",(CONCATENATE("[",ROUND(T_iv_strat1!G23,1),"; ",ROUND(T_iv_strat1!H23,1),"]")))</f>
        <v>-</v>
      </c>
      <c r="D51" s="18" t="str">
        <f>IF(T_iv_strat1!K23=".","-",(CONCATENATE("[",ROUND(T_iv_strat1!K23,1),"; ",ROUND(T_iv_strat1!L23,1),"]")))</f>
        <v>-</v>
      </c>
      <c r="E51" s="18" t="str">
        <f>IF(T_iv_strat1!O23=".","-",(CONCATENATE("[",ROUND(T_iv_strat1!O23,1),"; ",ROUND(T_iv_strat1!P23,1),"]")))</f>
        <v>-</v>
      </c>
      <c r="F51" s="18" t="str">
        <f>IF(T_iv_strat1!S23=".","-",(CONCATENATE("[",ROUND(T_iv_strat1!S23,1),"; ",ROUND(T_iv_strat1!T23,1),"]")))</f>
        <v>[0.5; 3.4]</v>
      </c>
      <c r="G51" s="18" t="str">
        <f>IF(T_iv_strat1!W23=".","-",(CONCATENATE("[",ROUND(T_iv_strat1!W23,1),"; ",ROUND(T_iv_strat1!X23,1),"]")))</f>
        <v>-</v>
      </c>
      <c r="H51" s="18" t="str">
        <f>IF(T_iv_strat1!AA23=".","-",(CONCATENATE("[",ROUND(T_iv_strat1!AA23,1),"; ",ROUND(T_iv_strat1!AB23,1),"]")))</f>
        <v>[0.4; 3.2]</v>
      </c>
      <c r="I51" s="18" t="str">
        <f>IF(T_iv_strat1!AE23=".","-",(CONCATENATE("[",ROUND(T_iv_strat1!AE23,1),"; ",ROUND(T_iv_strat1!AF23,1),"]")))</f>
        <v>-</v>
      </c>
      <c r="J51" s="114" t="str">
        <f>IF(T_iv_strat1!AI23=".","-",(CONCATENATE("[",ROUND(T_iv_strat1!AI23,1),"; ",ROUND(T_iv_strat1!AJ23,1),"]")))</f>
        <v>-</v>
      </c>
      <c r="K51" s="18" t="str">
        <f>IF(T_iv_strat1!AM23=".","-",(CONCATENATE("[",ROUND(T_iv_strat1!AM23,1),"; ",ROUND(T_iv_strat1!AN23,1),"]")))</f>
        <v>[0.9; 23.9]</v>
      </c>
      <c r="L51" s="18" t="str">
        <f>IF(T_iv_strat1!AQ23=".","-",(CONCATENATE("[",ROUND(T_iv_strat1!AQ23,1),"; ",ROUND(T_iv_strat1!AR23,1),"]")))</f>
        <v>-</v>
      </c>
      <c r="M51" s="18" t="str">
        <f>IF(T_iv_strat1!AU23=".","-",(CONCATENATE("[",ROUND(T_iv_strat1!AU23,1),"; ",ROUND(T_iv_strat1!AV23,1),"]")))</f>
        <v>-</v>
      </c>
      <c r="N51" s="18" t="str">
        <f>IF(T_iv_strat1!AY23=".","-",(CONCATENATE("[",ROUND(T_iv_strat1!AY23,1),"; ",ROUND(T_iv_strat1!AZ23,1),"]")))</f>
        <v>[1.1; 3.8]</v>
      </c>
      <c r="O51" s="18" t="str">
        <f>IF(T_iv_strat1!BC23=".","-",(CONCATENATE("[",ROUND(T_iv_strat1!BC23,1),"; ",ROUND(T_iv_strat1!BD23,1),"]")))</f>
        <v>-</v>
      </c>
      <c r="P51" s="18" t="str">
        <f>IF(T_iv_strat1!BG23=".","-",(CONCATENATE("[",ROUND(T_iv_strat1!BG23,1),"; ",ROUND(T_iv_strat1!BH23,1),"]")))</f>
        <v>[1.1; 3.7]</v>
      </c>
      <c r="Q51" s="18" t="str">
        <f>IF(T_iv_strat1!BK23=".","-",(CONCATENATE("[",ROUND(T_iv_strat1!BK23,1),"; ",ROUND(T_iv_strat1!BL23,1),"]")))</f>
        <v>-</v>
      </c>
      <c r="T51" s="21"/>
      <c r="U51" s="18" t="str">
        <f>IF(T_iv_strat2!C23=".","-",(CONCATENATE("[",ROUND(T_iv_strat2!C23,1),"; ",ROUND(T_iv_strat2!D23,1),"]")))</f>
        <v>-</v>
      </c>
      <c r="V51" s="18" t="str">
        <f>IF(T_iv_strat2!G23=".","-",(CONCATENATE("[",ROUND(T_iv_strat2!G23,1),"; ",ROUND(T_iv_strat2!H23,1),"]")))</f>
        <v>-</v>
      </c>
      <c r="W51" s="18" t="str">
        <f>IF(T_iv_strat2!K23=".","-",(CONCATENATE("[",ROUND(T_iv_strat2!K23,1),"; ",ROUND(T_iv_strat2!L23,1),"]")))</f>
        <v>-</v>
      </c>
      <c r="X51" s="18" t="str">
        <f>IF(T_iv_strat2!O23=".","-",(CONCATENATE("[",ROUND(T_iv_strat2!O23,1),"; ",ROUND(T_iv_strat2!P23,1),"]")))</f>
        <v>-</v>
      </c>
      <c r="Y51" s="18" t="str">
        <f>IF(T_iv_strat2!S23=".","-",(CONCATENATE("[",ROUND(T_iv_strat2!S23,1),"; ",ROUND(T_iv_strat2!T23,1),"]")))</f>
        <v>[0.1; 1.4]</v>
      </c>
      <c r="Z51" s="18" t="str">
        <f>IF(T_iv_strat2!W23=".","-",(CONCATENATE("[",ROUND(T_iv_strat2!W23,1),"; ",ROUND(T_iv_strat2!X23,1),"]")))</f>
        <v>-</v>
      </c>
      <c r="AA51" s="18" t="str">
        <f>IF(T_iv_strat2!AA23=".","-",(CONCATENATE("[",ROUND(T_iv_strat2!AA23,1),"; ",ROUND(T_iv_strat2!AB23,1),"]")))</f>
        <v>[0.1; 1.1]</v>
      </c>
      <c r="AB51" s="18" t="str">
        <f>IF(T_iv_strat2!AE23=".","-",(CONCATENATE("[",ROUND(T_iv_strat2!AE23,1),"; ",ROUND(T_iv_strat2!AF23,1),"]")))</f>
        <v>-</v>
      </c>
      <c r="AC51" s="114" t="str">
        <f>IF(T_iv_strat2!AI23=".","-",(CONCATENATE("[",ROUND(T_iv_strat2!AI23,1),"; ",ROUND(T_iv_strat2!AJ23,1),"]")))</f>
        <v>-</v>
      </c>
      <c r="AD51" s="18" t="str">
        <f>IF(T_iv_strat2!AM23=".","-",(CONCATENATE("[",ROUND(T_iv_strat2!AM23,1),"; ",ROUND(T_iv_strat2!AN23,1),"]")))</f>
        <v>[0.3; 8.9]</v>
      </c>
      <c r="AE51" s="18" t="str">
        <f>IF(T_iv_strat2!AQ23=".","-",(CONCATENATE("[",ROUND(T_iv_strat2!AQ23,1),"; ",ROUND(T_iv_strat2!AR23,1),"]")))</f>
        <v>[1; 14.5]</v>
      </c>
      <c r="AF51" s="18" t="str">
        <f>IF(T_iv_strat2!AU23=".","-",(CONCATENATE("[",ROUND(T_iv_strat2!AU23,1),"; ",ROUND(T_iv_strat2!AV23,1),"]")))</f>
        <v>-</v>
      </c>
      <c r="AG51" s="18" t="str">
        <f>IF(T_iv_strat2!AY23=".","-",(CONCATENATE("[",ROUND(T_iv_strat2!AY23,1),"; ",ROUND(T_iv_strat2!AZ23,1),"]")))</f>
        <v>[0.7; 3]</v>
      </c>
      <c r="AH51" s="18" t="str">
        <f>IF(T_iv_strat2!BC23=".","-",(CONCATENATE("[",ROUND(T_iv_strat2!BC23,1),"; ",ROUND(T_iv_strat2!BD23,1),"]")))</f>
        <v>-</v>
      </c>
      <c r="AI51" s="18" t="str">
        <f>IF(T_iv_strat2!BG23=".","-",(CONCATENATE("[",ROUND(T_iv_strat2!BG23,1),"; ",ROUND(T_iv_strat2!BH23,1),"]")))</f>
        <v>[0.9; 2.7]</v>
      </c>
      <c r="AJ51" s="18" t="str">
        <f>IF(T_iv_strat2!BK23=".","-",(CONCATENATE("[",ROUND(T_iv_strat2!BK23,1),"; ",ROUND(T_iv_strat2!BL23,1),"]")))</f>
        <v>-</v>
      </c>
      <c r="AM51" s="21"/>
      <c r="AN51" s="18" t="str">
        <f>IF(T_iv_strat3!C23=".","-",(CONCATENATE("[",ROUND(T_iv_strat3!C23,1),"; ",ROUND(T_iv_strat3!D23,1),"]")))</f>
        <v>-</v>
      </c>
      <c r="AO51" s="18" t="str">
        <f>IF(T_iv_strat3!G23=".","-",(CONCATENATE("[",ROUND(T_iv_strat3!G23,1),"; ",ROUND(T_iv_strat3!H23,1),"]")))</f>
        <v>-</v>
      </c>
      <c r="AP51" s="18" t="str">
        <f>IF(T_iv_strat3!K23=".","-",(CONCATENATE("[",ROUND(T_iv_strat3!K23,1),"; ",ROUND(T_iv_strat3!L23,1),"]")))</f>
        <v>-</v>
      </c>
      <c r="AQ51" s="18" t="str">
        <f>IF(T_iv_strat3!O23=".","-",(CONCATENATE("[",ROUND(T_iv_strat3!O23,1),"; ",ROUND(T_iv_strat3!P23,1),"]")))</f>
        <v>-</v>
      </c>
      <c r="AR51" s="18" t="str">
        <f>IF(T_iv_strat3!S23=".","-",(CONCATENATE("[",ROUND(T_iv_strat3!S23,1),"; ",ROUND(T_iv_strat3!T23,1),"]")))</f>
        <v>[1.8; 13.7]</v>
      </c>
      <c r="AS51" s="18" t="str">
        <f>IF(T_iv_strat3!W23=".","-",(CONCATENATE("[",ROUND(T_iv_strat3!W23,1),"; ",ROUND(T_iv_strat3!X23,1),"]")))</f>
        <v>-</v>
      </c>
      <c r="AT51" s="18" t="str">
        <f>IF(T_iv_strat3!AA23=".","-",(CONCATENATE("[",ROUND(T_iv_strat3!AA23,1),"; ",ROUND(T_iv_strat3!AB23,1),"]")))</f>
        <v>[1; 9.7]</v>
      </c>
      <c r="AU51" s="18" t="str">
        <f>IF(T_iv_strat3!AE23=".","-",(CONCATENATE("[",ROUND(T_iv_strat3!AE23,1),"; ",ROUND(T_iv_strat3!AF23,1),"]")))</f>
        <v>-</v>
      </c>
      <c r="AV51" s="114" t="str">
        <f>IF(T_iv_strat3!AI23=".","-",(CONCATENATE("[",ROUND(T_iv_strat3!AI23,1),"; ",ROUND(T_iv_strat3!AJ23,1),"]")))</f>
        <v>-</v>
      </c>
      <c r="AW51" s="18" t="str">
        <f>IF(T_iv_strat3!AM23=".","-",(CONCATENATE("[",ROUND(T_iv_strat3!AM23,1),"; ",ROUND(T_iv_strat3!AN23,1),"]")))</f>
        <v>-</v>
      </c>
      <c r="AX51" s="18" t="str">
        <f>IF(T_iv_strat3!AQ23=".","-",(CONCATENATE("[",ROUND(T_iv_strat3!AQ23,1),"; ",ROUND(T_iv_strat3!AR23,1),"]")))</f>
        <v>[0; 1.4]</v>
      </c>
      <c r="AY51" s="18" t="str">
        <f>IF(T_iv_strat3!AU23=".","-",(CONCATENATE("[",ROUND(T_iv_strat3!AU23,1),"; ",ROUND(T_iv_strat3!AV23,1),"]")))</f>
        <v>-</v>
      </c>
      <c r="AZ51" s="18" t="str">
        <f>IF(T_iv_strat3!AY23=".","-",(CONCATENATE("[",ROUND(T_iv_strat3!AY23,1),"; ",ROUND(T_iv_strat3!AZ23,1),"]")))</f>
        <v>[0.8; 5.1]</v>
      </c>
      <c r="BA51" s="18" t="str">
        <f>IF(T_iv_strat3!BC23=".","-",(CONCATENATE("[",ROUND(T_iv_strat3!BC23,1),"; ",ROUND(T_iv_strat3!BD23,1),"]")))</f>
        <v>[4.9; 12]</v>
      </c>
      <c r="BB51" s="18" t="str">
        <f>IF(T_iv_strat3!BG23=".","-",(CONCATENATE("[",ROUND(T_iv_strat3!BG23,1),"; ",ROUND(T_iv_strat3!BH23,1),"]")))</f>
        <v>[0.8; 3.7]</v>
      </c>
      <c r="BC51" s="18" t="str">
        <f>IF(T_iv_strat3!BK23=".","-",(CONCATENATE("[",ROUND(T_iv_strat3!BK23,1),"; ",ROUND(T_iv_strat3!BL23,1),"]")))</f>
        <v>-</v>
      </c>
    </row>
    <row r="52" spans="1:55" s="2" customFormat="1" x14ac:dyDescent="0.2">
      <c r="A52" s="5" t="s">
        <v>64</v>
      </c>
      <c r="B52" s="4">
        <f>ROUND(T_iv_strat1!B24,1)</f>
        <v>0</v>
      </c>
      <c r="C52" s="4">
        <f>ROUND(T_iv_strat1!F24,1)</f>
        <v>0</v>
      </c>
      <c r="D52" s="4">
        <f>ROUND(T_iv_strat1!J24,1)</f>
        <v>0</v>
      </c>
      <c r="E52" s="4">
        <f>ROUND(T_iv_strat1!N24,1)</f>
        <v>0</v>
      </c>
      <c r="F52" s="4">
        <f>ROUND(T_iv_strat1!R24,1)</f>
        <v>0.5</v>
      </c>
      <c r="G52" s="4">
        <f>ROUND(T_iv_strat1!V24,1)</f>
        <v>0</v>
      </c>
      <c r="H52" s="4">
        <f>ROUND(T_iv_strat1!Z24,1)</f>
        <v>0.5</v>
      </c>
      <c r="I52" s="4">
        <f>ROUND(T_iv_strat1!AD24,1)</f>
        <v>0</v>
      </c>
      <c r="J52" s="65">
        <f>ROUND(T_iv_strat1!AH24,1)</f>
        <v>5.7</v>
      </c>
      <c r="K52" s="4">
        <f>ROUND(T_iv_strat1!AL24,1)</f>
        <v>12.7</v>
      </c>
      <c r="L52" s="4">
        <f>ROUND(T_iv_strat1!AP24,1)</f>
        <v>2.2000000000000002</v>
      </c>
      <c r="M52" s="4">
        <f>ROUND(T_iv_strat1!AT24,1)</f>
        <v>0</v>
      </c>
      <c r="N52" s="4">
        <f>ROUND(T_iv_strat1!AX24,1)</f>
        <v>2.4</v>
      </c>
      <c r="O52" s="4">
        <f>ROUND(T_iv_strat1!BB24,1)</f>
        <v>0</v>
      </c>
      <c r="P52" s="4">
        <f>ROUND(T_iv_strat1!BF24,1)</f>
        <v>2.6</v>
      </c>
      <c r="Q52" s="4">
        <f>ROUND(T_iv_strat1!BJ24,1)</f>
        <v>0</v>
      </c>
      <c r="T52" s="5" t="s">
        <v>64</v>
      </c>
      <c r="U52" s="4">
        <f>ROUND(T_iv_strat2!B24,1)</f>
        <v>0</v>
      </c>
      <c r="V52" s="4">
        <f>ROUND(T_iv_strat2!F24,1)</f>
        <v>0</v>
      </c>
      <c r="W52" s="4">
        <f>ROUND(T_iv_strat2!J24,1)</f>
        <v>0</v>
      </c>
      <c r="X52" s="4">
        <f>ROUND(T_iv_strat2!N24,1)</f>
        <v>0</v>
      </c>
      <c r="Y52" s="4">
        <f>ROUND(T_iv_strat2!R24,1)</f>
        <v>0</v>
      </c>
      <c r="Z52" s="4">
        <f>ROUND(T_iv_strat2!V24,1)</f>
        <v>0</v>
      </c>
      <c r="AA52" s="4">
        <f>ROUND(T_iv_strat2!Z24,1)</f>
        <v>0</v>
      </c>
      <c r="AB52" s="4">
        <f>ROUND(T_iv_strat2!AD24,1)</f>
        <v>0</v>
      </c>
      <c r="AC52" s="65">
        <f>ROUND(T_iv_strat2!AH24,1)</f>
        <v>0</v>
      </c>
      <c r="AD52" s="4">
        <f>ROUND(T_iv_strat2!AL24,1)</f>
        <v>0</v>
      </c>
      <c r="AE52" s="4">
        <f>ROUND(T_iv_strat2!AP24,1)</f>
        <v>0</v>
      </c>
      <c r="AF52" s="4">
        <f>ROUND(T_iv_strat2!AT24,1)</f>
        <v>0</v>
      </c>
      <c r="AG52" s="4">
        <f>ROUND(T_iv_strat2!AX24,1)</f>
        <v>0</v>
      </c>
      <c r="AH52" s="4">
        <f>ROUND(T_iv_strat2!BB24,1)</f>
        <v>0</v>
      </c>
      <c r="AI52" s="4">
        <f>ROUND(T_iv_strat2!BF24,1)</f>
        <v>0</v>
      </c>
      <c r="AJ52" s="4">
        <f>ROUND(T_iv_strat2!BJ24,1)</f>
        <v>0</v>
      </c>
      <c r="AM52" s="5" t="s">
        <v>64</v>
      </c>
      <c r="AN52" s="4">
        <f>ROUND(T_iv_strat3!B24,1)</f>
        <v>0</v>
      </c>
      <c r="AO52" s="4">
        <f>ROUND(T_iv_strat3!F24,1)</f>
        <v>0</v>
      </c>
      <c r="AP52" s="4">
        <f>ROUND(T_iv_strat3!J24,1)</f>
        <v>0</v>
      </c>
      <c r="AQ52" s="4">
        <f>ROUND(T_iv_strat3!N24,1)</f>
        <v>0</v>
      </c>
      <c r="AR52" s="4">
        <f>ROUND(T_iv_strat3!R24,1)</f>
        <v>0</v>
      </c>
      <c r="AS52" s="4">
        <f>ROUND(T_iv_strat3!V24,1)</f>
        <v>0</v>
      </c>
      <c r="AT52" s="4">
        <f>ROUND(T_iv_strat3!Z24,1)</f>
        <v>0</v>
      </c>
      <c r="AU52" s="4">
        <f>ROUND(T_iv_strat3!AD24,1)</f>
        <v>0</v>
      </c>
      <c r="AV52" s="65">
        <f>ROUND(T_iv_strat3!AH24,1)</f>
        <v>0</v>
      </c>
      <c r="AW52" s="4">
        <f>ROUND(T_iv_strat3!AL24,1)</f>
        <v>0</v>
      </c>
      <c r="AX52" s="4">
        <f>ROUND(T_iv_strat3!AP24,1)</f>
        <v>0.2</v>
      </c>
      <c r="AY52" s="4">
        <f>ROUND(T_iv_strat3!AT24,1)</f>
        <v>0</v>
      </c>
      <c r="AZ52" s="4">
        <f>ROUND(T_iv_strat3!AX24,1)</f>
        <v>0</v>
      </c>
      <c r="BA52" s="4">
        <f>ROUND(T_iv_strat3!BB24,1)</f>
        <v>0</v>
      </c>
      <c r="BB52" s="4">
        <f>ROUND(T_iv_strat3!BF24,1)</f>
        <v>0.1</v>
      </c>
      <c r="BC52" s="4">
        <f>ROUND(T_iv_strat3!BJ24,1)</f>
        <v>0</v>
      </c>
    </row>
    <row r="53" spans="1:55" s="17" customFormat="1" ht="8.25" x14ac:dyDescent="0.15">
      <c r="A53" s="21"/>
      <c r="B53" s="18" t="str">
        <f>IF(T_iv_strat1!C24=".","-",(CONCATENATE("[",ROUND(T_iv_strat1!C24,1),"; ",ROUND(T_iv_strat1!D24,1),"]")))</f>
        <v>-</v>
      </c>
      <c r="C53" s="18" t="str">
        <f>IF(T_iv_strat1!G24=".","-",(CONCATENATE("[",ROUND(T_iv_strat1!G24,1),"; ",ROUND(T_iv_strat1!H24,1),"]")))</f>
        <v>-</v>
      </c>
      <c r="D53" s="18" t="str">
        <f>IF(T_iv_strat1!K24=".","-",(CONCATENATE("[",ROUND(T_iv_strat1!K24,1),"; ",ROUND(T_iv_strat1!L24,1),"]")))</f>
        <v>-</v>
      </c>
      <c r="E53" s="18" t="str">
        <f>IF(T_iv_strat1!O24=".","-",(CONCATENATE("[",ROUND(T_iv_strat1!O24,1),"; ",ROUND(T_iv_strat1!P24,1),"]")))</f>
        <v>-</v>
      </c>
      <c r="F53" s="18" t="str">
        <f>IF(T_iv_strat1!S24=".","-",(CONCATENATE("[",ROUND(T_iv_strat1!S24,1),"; ",ROUND(T_iv_strat1!T24,1),"]")))</f>
        <v>[0.1; 2.2]</v>
      </c>
      <c r="G53" s="18" t="str">
        <f>IF(T_iv_strat1!W24=".","-",(CONCATENATE("[",ROUND(T_iv_strat1!W24,1),"; ",ROUND(T_iv_strat1!X24,1),"]")))</f>
        <v>-</v>
      </c>
      <c r="H53" s="18" t="str">
        <f>IF(T_iv_strat1!AA24=".","-",(CONCATENATE("[",ROUND(T_iv_strat1!AA24,1),"; ",ROUND(T_iv_strat1!AB24,1),"]")))</f>
        <v>[0.1; 2.1]</v>
      </c>
      <c r="I53" s="18" t="str">
        <f>IF(T_iv_strat1!AE24=".","-",(CONCATENATE("[",ROUND(T_iv_strat1!AE24,1),"; ",ROUND(T_iv_strat1!AF24,1),"]")))</f>
        <v>-</v>
      </c>
      <c r="J53" s="114" t="str">
        <f>IF(T_iv_strat1!AI24=".","-",(CONCATENATE("[",ROUND(T_iv_strat1!AI24,1),"; ",ROUND(T_iv_strat1!AJ24,1),"]")))</f>
        <v>[0.8; 31.6]</v>
      </c>
      <c r="K53" s="18" t="str">
        <f>IF(T_iv_strat1!AM24=".","-",(CONCATENATE("[",ROUND(T_iv_strat1!AM24,1),"; ",ROUND(T_iv_strat1!AN24,1),"]")))</f>
        <v>[1.9; 51.8]</v>
      </c>
      <c r="L53" s="18" t="str">
        <f>IF(T_iv_strat1!AQ24=".","-",(CONCATENATE("[",ROUND(T_iv_strat1!AQ24,1),"; ",ROUND(T_iv_strat1!AR24,1),"]")))</f>
        <v>[0.2; 17.8]</v>
      </c>
      <c r="M53" s="18" t="str">
        <f>IF(T_iv_strat1!AU24=".","-",(CONCATENATE("[",ROUND(T_iv_strat1!AU24,1),"; ",ROUND(T_iv_strat1!AV24,1),"]")))</f>
        <v>-</v>
      </c>
      <c r="N53" s="18" t="str">
        <f>IF(T_iv_strat1!AY24=".","-",(CONCATENATE("[",ROUND(T_iv_strat1!AY24,1),"; ",ROUND(T_iv_strat1!AZ24,1),"]")))</f>
        <v>[0.8; 7.1]</v>
      </c>
      <c r="O53" s="18" t="str">
        <f>IF(T_iv_strat1!BC24=".","-",(CONCATENATE("[",ROUND(T_iv_strat1!BC24,1),"; ",ROUND(T_iv_strat1!BD24,1),"]")))</f>
        <v>-</v>
      </c>
      <c r="P53" s="18" t="str">
        <f>IF(T_iv_strat1!BG24=".","-",(CONCATENATE("[",ROUND(T_iv_strat1!BG24,1),"; ",ROUND(T_iv_strat1!BH24,1),"]")))</f>
        <v>[1; 6.5]</v>
      </c>
      <c r="Q53" s="18" t="str">
        <f>IF(T_iv_strat1!BK24=".","-",(CONCATENATE("[",ROUND(T_iv_strat1!BK24,1),"; ",ROUND(T_iv_strat1!BL24,1),"]")))</f>
        <v>-</v>
      </c>
      <c r="T53" s="21"/>
      <c r="U53" s="18" t="str">
        <f>IF(T_iv_strat2!C24=".","-",(CONCATENATE("[",ROUND(T_iv_strat2!C24,1),"; ",ROUND(T_iv_strat2!D24,1),"]")))</f>
        <v>-</v>
      </c>
      <c r="V53" s="18" t="str">
        <f>IF(T_iv_strat2!G24=".","-",(CONCATENATE("[",ROUND(T_iv_strat2!G24,1),"; ",ROUND(T_iv_strat2!H24,1),"]")))</f>
        <v>-</v>
      </c>
      <c r="W53" s="18" t="str">
        <f>IF(T_iv_strat2!K24=".","-",(CONCATENATE("[",ROUND(T_iv_strat2!K24,1),"; ",ROUND(T_iv_strat2!L24,1),"]")))</f>
        <v>-</v>
      </c>
      <c r="X53" s="18" t="str">
        <f>IF(T_iv_strat2!O24=".","-",(CONCATENATE("[",ROUND(T_iv_strat2!O24,1),"; ",ROUND(T_iv_strat2!P24,1),"]")))</f>
        <v>-</v>
      </c>
      <c r="Y53" s="18" t="str">
        <f>IF(T_iv_strat2!S24=".","-",(CONCATENATE("[",ROUND(T_iv_strat2!S24,1),"; ",ROUND(T_iv_strat2!T24,1),"]")))</f>
        <v>-</v>
      </c>
      <c r="Z53" s="18" t="str">
        <f>IF(T_iv_strat2!W24=".","-",(CONCATENATE("[",ROUND(T_iv_strat2!W24,1),"; ",ROUND(T_iv_strat2!X24,1),"]")))</f>
        <v>-</v>
      </c>
      <c r="AA53" s="18" t="str">
        <f>IF(T_iv_strat2!AA24=".","-",(CONCATENATE("[",ROUND(T_iv_strat2!AA24,1),"; ",ROUND(T_iv_strat2!AB24,1),"]")))</f>
        <v>-</v>
      </c>
      <c r="AB53" s="18" t="str">
        <f>IF(T_iv_strat2!AE24=".","-",(CONCATENATE("[",ROUND(T_iv_strat2!AE24,1),"; ",ROUND(T_iv_strat2!AF24,1),"]")))</f>
        <v>-</v>
      </c>
      <c r="AC53" s="114" t="str">
        <f>IF(T_iv_strat2!AI24=".","-",(CONCATENATE("[",ROUND(T_iv_strat2!AI24,1),"; ",ROUND(T_iv_strat2!AJ24,1),"]")))</f>
        <v>-</v>
      </c>
      <c r="AD53" s="18" t="str">
        <f>IF(T_iv_strat2!AM24=".","-",(CONCATENATE("[",ROUND(T_iv_strat2!AM24,1),"; ",ROUND(T_iv_strat2!AN24,1),"]")))</f>
        <v>-</v>
      </c>
      <c r="AE53" s="18" t="str">
        <f>IF(T_iv_strat2!AQ24=".","-",(CONCATENATE("[",ROUND(T_iv_strat2!AQ24,1),"; ",ROUND(T_iv_strat2!AR24,1),"]")))</f>
        <v>-</v>
      </c>
      <c r="AF53" s="18" t="str">
        <f>IF(T_iv_strat2!AU24=".","-",(CONCATENATE("[",ROUND(T_iv_strat2!AU24,1),"; ",ROUND(T_iv_strat2!AV24,1),"]")))</f>
        <v>-</v>
      </c>
      <c r="AG53" s="18" t="str">
        <f>IF(T_iv_strat2!AY24=".","-",(CONCATENATE("[",ROUND(T_iv_strat2!AY24,1),"; ",ROUND(T_iv_strat2!AZ24,1),"]")))</f>
        <v>-</v>
      </c>
      <c r="AH53" s="18" t="str">
        <f>IF(T_iv_strat2!BC24=".","-",(CONCATENATE("[",ROUND(T_iv_strat2!BC24,1),"; ",ROUND(T_iv_strat2!BD24,1),"]")))</f>
        <v>-</v>
      </c>
      <c r="AI53" s="18" t="str">
        <f>IF(T_iv_strat2!BG24=".","-",(CONCATENATE("[",ROUND(T_iv_strat2!BG24,1),"; ",ROUND(T_iv_strat2!BH24,1),"]")))</f>
        <v>-</v>
      </c>
      <c r="AJ53" s="18" t="str">
        <f>IF(T_iv_strat2!BK24=".","-",(CONCATENATE("[",ROUND(T_iv_strat2!BK24,1),"; ",ROUND(T_iv_strat2!BL24,1),"]")))</f>
        <v>-</v>
      </c>
      <c r="AM53" s="21"/>
      <c r="AN53" s="18" t="str">
        <f>IF(T_iv_strat3!C24=".","-",(CONCATENATE("[",ROUND(T_iv_strat3!C24,1),"; ",ROUND(T_iv_strat3!D24,1),"]")))</f>
        <v>-</v>
      </c>
      <c r="AO53" s="18" t="str">
        <f>IF(T_iv_strat3!G24=".","-",(CONCATENATE("[",ROUND(T_iv_strat3!G24,1),"; ",ROUND(T_iv_strat3!H24,1),"]")))</f>
        <v>-</v>
      </c>
      <c r="AP53" s="18" t="str">
        <f>IF(T_iv_strat3!K24=".","-",(CONCATENATE("[",ROUND(T_iv_strat3!K24,1),"; ",ROUND(T_iv_strat3!L24,1),"]")))</f>
        <v>-</v>
      </c>
      <c r="AQ53" s="18" t="str">
        <f>IF(T_iv_strat3!O24=".","-",(CONCATENATE("[",ROUND(T_iv_strat3!O24,1),"; ",ROUND(T_iv_strat3!P24,1),"]")))</f>
        <v>-</v>
      </c>
      <c r="AR53" s="18" t="str">
        <f>IF(T_iv_strat3!S24=".","-",(CONCATENATE("[",ROUND(T_iv_strat3!S24,1),"; ",ROUND(T_iv_strat3!T24,1),"]")))</f>
        <v>-</v>
      </c>
      <c r="AS53" s="18" t="str">
        <f>IF(T_iv_strat3!W24=".","-",(CONCATENATE("[",ROUND(T_iv_strat3!W24,1),"; ",ROUND(T_iv_strat3!X24,1),"]")))</f>
        <v>-</v>
      </c>
      <c r="AT53" s="18" t="str">
        <f>IF(T_iv_strat3!AA24=".","-",(CONCATENATE("[",ROUND(T_iv_strat3!AA24,1),"; ",ROUND(T_iv_strat3!AB24,1),"]")))</f>
        <v>-</v>
      </c>
      <c r="AU53" s="18" t="str">
        <f>IF(T_iv_strat3!AE24=".","-",(CONCATENATE("[",ROUND(T_iv_strat3!AE24,1),"; ",ROUND(T_iv_strat3!AF24,1),"]")))</f>
        <v>-</v>
      </c>
      <c r="AV53" s="114" t="str">
        <f>IF(T_iv_strat3!AI24=".","-",(CONCATENATE("[",ROUND(T_iv_strat3!AI24,1),"; ",ROUND(T_iv_strat3!AJ24,1),"]")))</f>
        <v>-</v>
      </c>
      <c r="AW53" s="18" t="str">
        <f>IF(T_iv_strat3!AM24=".","-",(CONCATENATE("[",ROUND(T_iv_strat3!AM24,1),"; ",ROUND(T_iv_strat3!AN24,1),"]")))</f>
        <v>-</v>
      </c>
      <c r="AX53" s="18" t="str">
        <f>IF(T_iv_strat3!AQ24=".","-",(CONCATENATE("[",ROUND(T_iv_strat3!AQ24,1),"; ",ROUND(T_iv_strat3!AR24,1),"]")))</f>
        <v>[0; 1.5]</v>
      </c>
      <c r="AY53" s="18" t="str">
        <f>IF(T_iv_strat3!AU24=".","-",(CONCATENATE("[",ROUND(T_iv_strat3!AU24,1),"; ",ROUND(T_iv_strat3!AV24,1),"]")))</f>
        <v>-</v>
      </c>
      <c r="AZ53" s="18" t="str">
        <f>IF(T_iv_strat3!AY24=".","-",(CONCATENATE("[",ROUND(T_iv_strat3!AY24,1),"; ",ROUND(T_iv_strat3!AZ24,1),"]")))</f>
        <v>-</v>
      </c>
      <c r="BA53" s="18" t="str">
        <f>IF(T_iv_strat3!BC24=".","-",(CONCATENATE("[",ROUND(T_iv_strat3!BC24,1),"; ",ROUND(T_iv_strat3!BD24,1),"]")))</f>
        <v>-</v>
      </c>
      <c r="BB53" s="18" t="str">
        <f>IF(T_iv_strat3!BG24=".","-",(CONCATENATE("[",ROUND(T_iv_strat3!BG24,1),"; ",ROUND(T_iv_strat3!BH24,1),"]")))</f>
        <v>[0; 0.5]</v>
      </c>
      <c r="BC53" s="18" t="str">
        <f>IF(T_iv_strat3!BK24=".","-",(CONCATENATE("[",ROUND(T_iv_strat3!BK24,1),"; ",ROUND(T_iv_strat3!BL24,1),"]")))</f>
        <v>-</v>
      </c>
    </row>
    <row r="54" spans="1:55" s="2" customFormat="1" x14ac:dyDescent="0.2">
      <c r="A54" s="3" t="s">
        <v>65</v>
      </c>
      <c r="B54" s="4">
        <f>ROUND(T_iv_strat1!B25,1)</f>
        <v>0</v>
      </c>
      <c r="C54" s="4">
        <f>ROUND(T_iv_strat1!F25,1)</f>
        <v>0</v>
      </c>
      <c r="D54" s="4">
        <f>ROUND(T_iv_strat1!J25,1)</f>
        <v>0</v>
      </c>
      <c r="E54" s="4">
        <f>ROUND(T_iv_strat1!N25,1)</f>
        <v>0</v>
      </c>
      <c r="F54" s="4">
        <f>ROUND(T_iv_strat1!R25,1)</f>
        <v>0</v>
      </c>
      <c r="G54" s="4">
        <f>ROUND(T_iv_strat1!V25,1)</f>
        <v>0</v>
      </c>
      <c r="H54" s="4">
        <f>ROUND(T_iv_strat1!Z25,1)</f>
        <v>0</v>
      </c>
      <c r="I54" s="4">
        <f>ROUND(T_iv_strat1!AD25,1)</f>
        <v>0</v>
      </c>
      <c r="J54" s="65">
        <f>ROUND(T_iv_strat1!AH25,1)</f>
        <v>0</v>
      </c>
      <c r="K54" s="4">
        <f>ROUND(T_iv_strat1!AL25,1)</f>
        <v>0</v>
      </c>
      <c r="L54" s="4">
        <f>ROUND(T_iv_strat1!AP25,1)</f>
        <v>0</v>
      </c>
      <c r="M54" s="4">
        <f>ROUND(T_iv_strat1!AT25,1)</f>
        <v>0</v>
      </c>
      <c r="N54" s="4">
        <f>ROUND(T_iv_strat1!AX25,1)</f>
        <v>0</v>
      </c>
      <c r="O54" s="4">
        <f>ROUND(T_iv_strat1!BB25,1)</f>
        <v>0</v>
      </c>
      <c r="P54" s="4">
        <f>ROUND(T_iv_strat1!BF25,1)</f>
        <v>0</v>
      </c>
      <c r="Q54" s="4">
        <f>ROUND(T_iv_strat1!BJ25,1)</f>
        <v>0</v>
      </c>
      <c r="T54" s="3" t="s">
        <v>65</v>
      </c>
      <c r="U54" s="4">
        <f>ROUND(T_iv_strat2!B25,1)</f>
        <v>0</v>
      </c>
      <c r="V54" s="4">
        <f>ROUND(T_iv_strat2!F25,1)</f>
        <v>0</v>
      </c>
      <c r="W54" s="4">
        <f>ROUND(T_iv_strat2!J25,1)</f>
        <v>0</v>
      </c>
      <c r="X54" s="4">
        <f>ROUND(T_iv_strat2!N25,1)</f>
        <v>0</v>
      </c>
      <c r="Y54" s="4">
        <f>ROUND(T_iv_strat2!R25,1)</f>
        <v>0</v>
      </c>
      <c r="Z54" s="4">
        <f>ROUND(T_iv_strat2!V25,1)</f>
        <v>0</v>
      </c>
      <c r="AA54" s="4">
        <f>ROUND(T_iv_strat2!Z25,1)</f>
        <v>0</v>
      </c>
      <c r="AB54" s="4">
        <f>ROUND(T_iv_strat2!AD25,1)</f>
        <v>0</v>
      </c>
      <c r="AC54" s="65">
        <f>ROUND(T_iv_strat2!AH25,1)</f>
        <v>0</v>
      </c>
      <c r="AD54" s="4">
        <f>ROUND(T_iv_strat2!AL25,1)</f>
        <v>0</v>
      </c>
      <c r="AE54" s="4">
        <f>ROUND(T_iv_strat2!AP25,1)</f>
        <v>0</v>
      </c>
      <c r="AF54" s="4">
        <f>ROUND(T_iv_strat2!AT25,1)</f>
        <v>0</v>
      </c>
      <c r="AG54" s="4">
        <f>ROUND(T_iv_strat2!AX25,1)</f>
        <v>0</v>
      </c>
      <c r="AH54" s="4">
        <f>ROUND(T_iv_strat2!BB25,1)</f>
        <v>0</v>
      </c>
      <c r="AI54" s="4">
        <f>ROUND(T_iv_strat2!BF25,1)</f>
        <v>0</v>
      </c>
      <c r="AJ54" s="4">
        <f>ROUND(T_iv_strat2!BJ25,1)</f>
        <v>0</v>
      </c>
      <c r="AM54" s="3" t="s">
        <v>65</v>
      </c>
      <c r="AN54" s="4">
        <f>ROUND(T_iv_strat3!B25,1)</f>
        <v>0</v>
      </c>
      <c r="AO54" s="4">
        <f>ROUND(T_iv_strat3!F25,1)</f>
        <v>0</v>
      </c>
      <c r="AP54" s="4">
        <f>ROUND(T_iv_strat3!J25,1)</f>
        <v>0</v>
      </c>
      <c r="AQ54" s="4">
        <f>ROUND(T_iv_strat3!N25,1)</f>
        <v>0</v>
      </c>
      <c r="AR54" s="4">
        <f>ROUND(T_iv_strat3!R25,1)</f>
        <v>0</v>
      </c>
      <c r="AS54" s="4">
        <f>ROUND(T_iv_strat3!V25,1)</f>
        <v>0</v>
      </c>
      <c r="AT54" s="4">
        <f>ROUND(T_iv_strat3!Z25,1)</f>
        <v>0</v>
      </c>
      <c r="AU54" s="4">
        <f>ROUND(T_iv_strat3!AD25,1)</f>
        <v>0</v>
      </c>
      <c r="AV54" s="65">
        <f>ROUND(T_iv_strat3!AH25,1)</f>
        <v>0</v>
      </c>
      <c r="AW54" s="4">
        <f>ROUND(T_iv_strat3!AL25,1)</f>
        <v>0</v>
      </c>
      <c r="AX54" s="4">
        <f>ROUND(T_iv_strat3!AP25,1)</f>
        <v>0</v>
      </c>
      <c r="AY54" s="4">
        <f>ROUND(T_iv_strat3!AT25,1)</f>
        <v>0</v>
      </c>
      <c r="AZ54" s="4">
        <f>ROUND(T_iv_strat3!AX25,1)</f>
        <v>0</v>
      </c>
      <c r="BA54" s="4">
        <f>ROUND(T_iv_strat3!BB25,1)</f>
        <v>0</v>
      </c>
      <c r="BB54" s="4">
        <f>ROUND(T_iv_strat3!BF25,1)</f>
        <v>0</v>
      </c>
      <c r="BC54" s="4">
        <f>ROUND(T_iv_strat3!BJ25,1)</f>
        <v>0</v>
      </c>
    </row>
    <row r="55" spans="1:55" s="17" customFormat="1" ht="8.25" x14ac:dyDescent="0.15">
      <c r="A55" s="23"/>
      <c r="B55" s="18" t="str">
        <f>IF(T_iv_strat1!C25=".","-",(CONCATENATE("[",ROUND(T_iv_strat1!C25,1),"; ",ROUND(T_iv_strat1!D25,1),"]")))</f>
        <v>-</v>
      </c>
      <c r="C55" s="18" t="str">
        <f>IF(T_iv_strat1!G25=".","-",(CONCATENATE("[",ROUND(T_iv_strat1!G25,1),"; ",ROUND(T_iv_strat1!H25,1),"]")))</f>
        <v>-</v>
      </c>
      <c r="D55" s="18" t="str">
        <f>IF(T_iv_strat1!K25=".","-",(CONCATENATE("[",ROUND(T_iv_strat1!K25,1),"; ",ROUND(T_iv_strat1!L25,1),"]")))</f>
        <v>-</v>
      </c>
      <c r="E55" s="18" t="str">
        <f>IF(T_iv_strat1!O25=".","-",(CONCATENATE("[",ROUND(T_iv_strat1!O25,1),"; ",ROUND(T_iv_strat1!P25,1),"]")))</f>
        <v>-</v>
      </c>
      <c r="F55" s="18" t="str">
        <f>IF(T_iv_strat1!S25=".","-",(CONCATENATE("[",ROUND(T_iv_strat1!S25,1),"; ",ROUND(T_iv_strat1!T25,1),"]")))</f>
        <v>-</v>
      </c>
      <c r="G55" s="18" t="str">
        <f>IF(T_iv_strat1!W25=".","-",(CONCATENATE("[",ROUND(T_iv_strat1!W25,1),"; ",ROUND(T_iv_strat1!X25,1),"]")))</f>
        <v>-</v>
      </c>
      <c r="H55" s="18" t="str">
        <f>IF(T_iv_strat1!AA25=".","-",(CONCATENATE("[",ROUND(T_iv_strat1!AA25,1),"; ",ROUND(T_iv_strat1!AB25,1),"]")))</f>
        <v>-</v>
      </c>
      <c r="I55" s="18" t="str">
        <f>IF(T_iv_strat1!AE25=".","-",(CONCATENATE("[",ROUND(T_iv_strat1!AE25,1),"; ",ROUND(T_iv_strat1!AF25,1),"]")))</f>
        <v>-</v>
      </c>
      <c r="J55" s="114" t="str">
        <f>IF(T_iv_strat1!AI25=".","-",(CONCATENATE("[",ROUND(T_iv_strat1!AI25,1),"; ",ROUND(T_iv_strat1!AJ25,1),"]")))</f>
        <v>-</v>
      </c>
      <c r="K55" s="18" t="str">
        <f>IF(T_iv_strat1!AM25=".","-",(CONCATENATE("[",ROUND(T_iv_strat1!AM25,1),"; ",ROUND(T_iv_strat1!AN25,1),"]")))</f>
        <v>-</v>
      </c>
      <c r="L55" s="18" t="str">
        <f>IF(T_iv_strat1!AQ25=".","-",(CONCATENATE("[",ROUND(T_iv_strat1!AQ25,1),"; ",ROUND(T_iv_strat1!AR25,1),"]")))</f>
        <v>-</v>
      </c>
      <c r="M55" s="18" t="str">
        <f>IF(T_iv_strat1!AU25=".","-",(CONCATENATE("[",ROUND(T_iv_strat1!AU25,1),"; ",ROUND(T_iv_strat1!AV25,1),"]")))</f>
        <v>-</v>
      </c>
      <c r="N55" s="18" t="str">
        <f>IF(T_iv_strat1!AY25=".","-",(CONCATENATE("[",ROUND(T_iv_strat1!AY25,1),"; ",ROUND(T_iv_strat1!AZ25,1),"]")))</f>
        <v>-</v>
      </c>
      <c r="O55" s="18" t="str">
        <f>IF(T_iv_strat1!BC25=".","-",(CONCATENATE("[",ROUND(T_iv_strat1!BC25,1),"; ",ROUND(T_iv_strat1!BD25,1),"]")))</f>
        <v>-</v>
      </c>
      <c r="P55" s="18" t="str">
        <f>IF(T_iv_strat1!BG25=".","-",(CONCATENATE("[",ROUND(T_iv_strat1!BG25,1),"; ",ROUND(T_iv_strat1!BH25,1),"]")))</f>
        <v>-</v>
      </c>
      <c r="Q55" s="18" t="str">
        <f>IF(T_iv_strat1!BK25=".","-",(CONCATENATE("[",ROUND(T_iv_strat1!BK25,1),"; ",ROUND(T_iv_strat1!BL25,1),"]")))</f>
        <v>-</v>
      </c>
      <c r="T55" s="23"/>
      <c r="U55" s="18" t="str">
        <f>IF(T_iv_strat2!C25=".","-",(CONCATENATE("[",ROUND(T_iv_strat2!C25,1),"; ",ROUND(T_iv_strat2!D25,1),"]")))</f>
        <v>-</v>
      </c>
      <c r="V55" s="18" t="str">
        <f>IF(T_iv_strat2!G25=".","-",(CONCATENATE("[",ROUND(T_iv_strat2!G25,1),"; ",ROUND(T_iv_strat2!H25,1),"]")))</f>
        <v>-</v>
      </c>
      <c r="W55" s="18" t="str">
        <f>IF(T_iv_strat2!K25=".","-",(CONCATENATE("[",ROUND(T_iv_strat2!K25,1),"; ",ROUND(T_iv_strat2!L25,1),"]")))</f>
        <v>-</v>
      </c>
      <c r="X55" s="18" t="str">
        <f>IF(T_iv_strat2!O25=".","-",(CONCATENATE("[",ROUND(T_iv_strat2!O25,1),"; ",ROUND(T_iv_strat2!P25,1),"]")))</f>
        <v>-</v>
      </c>
      <c r="Y55" s="18" t="str">
        <f>IF(T_iv_strat2!S25=".","-",(CONCATENATE("[",ROUND(T_iv_strat2!S25,1),"; ",ROUND(T_iv_strat2!T25,1),"]")))</f>
        <v>-</v>
      </c>
      <c r="Z55" s="18" t="str">
        <f>IF(T_iv_strat2!W25=".","-",(CONCATENATE("[",ROUND(T_iv_strat2!W25,1),"; ",ROUND(T_iv_strat2!X25,1),"]")))</f>
        <v>-</v>
      </c>
      <c r="AA55" s="18" t="str">
        <f>IF(T_iv_strat2!AA25=".","-",(CONCATENATE("[",ROUND(T_iv_strat2!AA25,1),"; ",ROUND(T_iv_strat2!AB25,1),"]")))</f>
        <v>-</v>
      </c>
      <c r="AB55" s="18" t="str">
        <f>IF(T_iv_strat2!AE25=".","-",(CONCATENATE("[",ROUND(T_iv_strat2!AE25,1),"; ",ROUND(T_iv_strat2!AF25,1),"]")))</f>
        <v>-</v>
      </c>
      <c r="AC55" s="114" t="str">
        <f>IF(T_iv_strat2!AI25=".","-",(CONCATENATE("[",ROUND(T_iv_strat2!AI25,1),"; ",ROUND(T_iv_strat2!AJ25,1),"]")))</f>
        <v>-</v>
      </c>
      <c r="AD55" s="18" t="str">
        <f>IF(T_iv_strat2!AM25=".","-",(CONCATENATE("[",ROUND(T_iv_strat2!AM25,1),"; ",ROUND(T_iv_strat2!AN25,1),"]")))</f>
        <v>-</v>
      </c>
      <c r="AE55" s="18" t="str">
        <f>IF(T_iv_strat2!AQ25=".","-",(CONCATENATE("[",ROUND(T_iv_strat2!AQ25,1),"; ",ROUND(T_iv_strat2!AR25,1),"]")))</f>
        <v>-</v>
      </c>
      <c r="AF55" s="18" t="str">
        <f>IF(T_iv_strat2!AU25=".","-",(CONCATENATE("[",ROUND(T_iv_strat2!AU25,1),"; ",ROUND(T_iv_strat2!AV25,1),"]")))</f>
        <v>-</v>
      </c>
      <c r="AG55" s="18" t="str">
        <f>IF(T_iv_strat2!AY25=".","-",(CONCATENATE("[",ROUND(T_iv_strat2!AY25,1),"; ",ROUND(T_iv_strat2!AZ25,1),"]")))</f>
        <v>-</v>
      </c>
      <c r="AH55" s="18" t="str">
        <f>IF(T_iv_strat2!BC25=".","-",(CONCATENATE("[",ROUND(T_iv_strat2!BC25,1),"; ",ROUND(T_iv_strat2!BD25,1),"]")))</f>
        <v>-</v>
      </c>
      <c r="AI55" s="18" t="str">
        <f>IF(T_iv_strat2!BG25=".","-",(CONCATENATE("[",ROUND(T_iv_strat2!BG25,1),"; ",ROUND(T_iv_strat2!BH25,1),"]")))</f>
        <v>-</v>
      </c>
      <c r="AJ55" s="18" t="str">
        <f>IF(T_iv_strat2!BK25=".","-",(CONCATENATE("[",ROUND(T_iv_strat2!BK25,1),"; ",ROUND(T_iv_strat2!BL25,1),"]")))</f>
        <v>-</v>
      </c>
      <c r="AM55" s="23"/>
      <c r="AN55" s="18" t="str">
        <f>IF(T_iv_strat3!C25=".","-",(CONCATENATE("[",ROUND(T_iv_strat3!C25,1),"; ",ROUND(T_iv_strat3!D25,1),"]")))</f>
        <v>-</v>
      </c>
      <c r="AO55" s="18" t="str">
        <f>IF(T_iv_strat3!G25=".","-",(CONCATENATE("[",ROUND(T_iv_strat3!G25,1),"; ",ROUND(T_iv_strat3!H25,1),"]")))</f>
        <v>-</v>
      </c>
      <c r="AP55" s="18" t="str">
        <f>IF(T_iv_strat3!K25=".","-",(CONCATENATE("[",ROUND(T_iv_strat3!K25,1),"; ",ROUND(T_iv_strat3!L25,1),"]")))</f>
        <v>-</v>
      </c>
      <c r="AQ55" s="18" t="str">
        <f>IF(T_iv_strat3!O25=".","-",(CONCATENATE("[",ROUND(T_iv_strat3!O25,1),"; ",ROUND(T_iv_strat3!P25,1),"]")))</f>
        <v>-</v>
      </c>
      <c r="AR55" s="18" t="str">
        <f>IF(T_iv_strat3!S25=".","-",(CONCATENATE("[",ROUND(T_iv_strat3!S25,1),"; ",ROUND(T_iv_strat3!T25,1),"]")))</f>
        <v>-</v>
      </c>
      <c r="AS55" s="18" t="str">
        <f>IF(T_iv_strat3!W25=".","-",(CONCATENATE("[",ROUND(T_iv_strat3!W25,1),"; ",ROUND(T_iv_strat3!X25,1),"]")))</f>
        <v>-</v>
      </c>
      <c r="AT55" s="18" t="str">
        <f>IF(T_iv_strat3!AA25=".","-",(CONCATENATE("[",ROUND(T_iv_strat3!AA25,1),"; ",ROUND(T_iv_strat3!AB25,1),"]")))</f>
        <v>-</v>
      </c>
      <c r="AU55" s="18" t="str">
        <f>IF(T_iv_strat3!AE25=".","-",(CONCATENATE("[",ROUND(T_iv_strat3!AE25,1),"; ",ROUND(T_iv_strat3!AF25,1),"]")))</f>
        <v>-</v>
      </c>
      <c r="AV55" s="114" t="str">
        <f>IF(T_iv_strat3!AI25=".","-",(CONCATENATE("[",ROUND(T_iv_strat3!AI25,1),"; ",ROUND(T_iv_strat3!AJ25,1),"]")))</f>
        <v>-</v>
      </c>
      <c r="AW55" s="18" t="str">
        <f>IF(T_iv_strat3!AM25=".","-",(CONCATENATE("[",ROUND(T_iv_strat3!AM25,1),"; ",ROUND(T_iv_strat3!AN25,1),"]")))</f>
        <v>-</v>
      </c>
      <c r="AX55" s="18" t="str">
        <f>IF(T_iv_strat3!AQ25=".","-",(CONCATENATE("[",ROUND(T_iv_strat3!AQ25,1),"; ",ROUND(T_iv_strat3!AR25,1),"]")))</f>
        <v>-</v>
      </c>
      <c r="AY55" s="18" t="str">
        <f>IF(T_iv_strat3!AU25=".","-",(CONCATENATE("[",ROUND(T_iv_strat3!AU25,1),"; ",ROUND(T_iv_strat3!AV25,1),"]")))</f>
        <v>-</v>
      </c>
      <c r="AZ55" s="18" t="str">
        <f>IF(T_iv_strat3!AY25=".","-",(CONCATENATE("[",ROUND(T_iv_strat3!AY25,1),"; ",ROUND(T_iv_strat3!AZ25,1),"]")))</f>
        <v>-</v>
      </c>
      <c r="BA55" s="18" t="str">
        <f>IF(T_iv_strat3!BC25=".","-",(CONCATENATE("[",ROUND(T_iv_strat3!BC25,1),"; ",ROUND(T_iv_strat3!BD25,1),"]")))</f>
        <v>-</v>
      </c>
      <c r="BB55" s="18" t="str">
        <f>IF(T_iv_strat3!BG25=".","-",(CONCATENATE("[",ROUND(T_iv_strat3!BG25,1),"; ",ROUND(T_iv_strat3!BH25,1),"]")))</f>
        <v>-</v>
      </c>
      <c r="BC55" s="18" t="str">
        <f>IF(T_iv_strat3!BK25=".","-",(CONCATENATE("[",ROUND(T_iv_strat3!BK25,1),"; ",ROUND(T_iv_strat3!BL25,1),"]")))</f>
        <v>-</v>
      </c>
    </row>
    <row r="56" spans="1:55" s="2" customFormat="1" x14ac:dyDescent="0.2">
      <c r="A56" s="3" t="s">
        <v>66</v>
      </c>
      <c r="B56" s="4">
        <f>ROUND(T_iv_strat1!B26,1)</f>
        <v>100</v>
      </c>
      <c r="C56" s="4">
        <f>ROUND(T_iv_strat1!F26,1)</f>
        <v>50.3</v>
      </c>
      <c r="D56" s="4">
        <f>ROUND(T_iv_strat1!J26,1)</f>
        <v>44.8</v>
      </c>
      <c r="E56" s="4">
        <f>ROUND(T_iv_strat1!N26,1)</f>
        <v>0</v>
      </c>
      <c r="F56" s="4">
        <f>ROUND(T_iv_strat1!R26,1)</f>
        <v>5.0999999999999996</v>
      </c>
      <c r="G56" s="4">
        <f>ROUND(T_iv_strat1!V26,1)</f>
        <v>0</v>
      </c>
      <c r="H56" s="4">
        <f>ROUND(T_iv_strat1!Z26,1)</f>
        <v>6.7</v>
      </c>
      <c r="I56" s="4">
        <f>ROUND(T_iv_strat1!AD26,1)</f>
        <v>20</v>
      </c>
      <c r="J56" s="65">
        <f>ROUND(T_iv_strat1!AH26,1)</f>
        <v>56.1</v>
      </c>
      <c r="K56" s="4">
        <f>ROUND(T_iv_strat1!AL26,1)</f>
        <v>40.9</v>
      </c>
      <c r="L56" s="4">
        <f>ROUND(T_iv_strat1!AP26,1)</f>
        <v>30</v>
      </c>
      <c r="M56" s="4">
        <f>ROUND(T_iv_strat1!AT26,1)</f>
        <v>0</v>
      </c>
      <c r="N56" s="4">
        <f>ROUND(T_iv_strat1!AX26,1)</f>
        <v>3.8</v>
      </c>
      <c r="O56" s="4">
        <f>ROUND(T_iv_strat1!BB26,1)</f>
        <v>0</v>
      </c>
      <c r="P56" s="4">
        <f>ROUND(T_iv_strat1!BF26,1)</f>
        <v>6.4</v>
      </c>
      <c r="Q56" s="4">
        <f>ROUND(T_iv_strat1!BJ26,1)</f>
        <v>0</v>
      </c>
      <c r="T56" s="3" t="s">
        <v>66</v>
      </c>
      <c r="U56" s="4">
        <f>ROUND(T_iv_strat2!B26,1)</f>
        <v>100</v>
      </c>
      <c r="V56" s="4">
        <f>ROUND(T_iv_strat2!F26,1)</f>
        <v>87.6</v>
      </c>
      <c r="W56" s="4">
        <f>ROUND(T_iv_strat2!J26,1)</f>
        <v>97</v>
      </c>
      <c r="X56" s="4">
        <f>ROUND(T_iv_strat2!N26,1)</f>
        <v>0</v>
      </c>
      <c r="Y56" s="4">
        <f>ROUND(T_iv_strat2!R26,1)</f>
        <v>73.7</v>
      </c>
      <c r="Z56" s="4">
        <f>ROUND(T_iv_strat2!V26,1)</f>
        <v>25.1</v>
      </c>
      <c r="AA56" s="4">
        <f>ROUND(T_iv_strat2!Z26,1)</f>
        <v>66.5</v>
      </c>
      <c r="AB56" s="4">
        <f>ROUND(T_iv_strat2!AD26,1)</f>
        <v>100</v>
      </c>
      <c r="AC56" s="65">
        <f>ROUND(T_iv_strat2!AH26,1)</f>
        <v>95</v>
      </c>
      <c r="AD56" s="4">
        <f>ROUND(T_iv_strat2!AL26,1)</f>
        <v>69.900000000000006</v>
      </c>
      <c r="AE56" s="4">
        <f>ROUND(T_iv_strat2!AP26,1)</f>
        <v>70.900000000000006</v>
      </c>
      <c r="AF56" s="4">
        <f>ROUND(T_iv_strat2!AT26,1)</f>
        <v>0</v>
      </c>
      <c r="AG56" s="4">
        <f>ROUND(T_iv_strat2!AX26,1)</f>
        <v>69.099999999999994</v>
      </c>
      <c r="AH56" s="4">
        <f>ROUND(T_iv_strat2!BB26,1)</f>
        <v>30.7</v>
      </c>
      <c r="AI56" s="4">
        <f>ROUND(T_iv_strat2!BF26,1)</f>
        <v>65.400000000000006</v>
      </c>
      <c r="AJ56" s="4">
        <f>ROUND(T_iv_strat2!BJ26,1)</f>
        <v>71.400000000000006</v>
      </c>
      <c r="AM56" s="3" t="s">
        <v>66</v>
      </c>
      <c r="AN56" s="4">
        <f>ROUND(T_iv_strat3!B26,1)</f>
        <v>0</v>
      </c>
      <c r="AO56" s="4">
        <f>ROUND(T_iv_strat3!F26,1)</f>
        <v>64</v>
      </c>
      <c r="AP56" s="4">
        <f>ROUND(T_iv_strat3!J26,1)</f>
        <v>7.8</v>
      </c>
      <c r="AQ56" s="4">
        <f>ROUND(T_iv_strat3!N26,1)</f>
        <v>0</v>
      </c>
      <c r="AR56" s="4">
        <f>ROUND(T_iv_strat3!R26,1)</f>
        <v>0</v>
      </c>
      <c r="AS56" s="4">
        <f>ROUND(T_iv_strat3!V26,1)</f>
        <v>0</v>
      </c>
      <c r="AT56" s="4">
        <f>ROUND(T_iv_strat3!Z26,1)</f>
        <v>7</v>
      </c>
      <c r="AU56" s="4">
        <f>ROUND(T_iv_strat3!AD26,1)</f>
        <v>0</v>
      </c>
      <c r="AV56" s="65">
        <f>ROUND(T_iv_strat3!AH26,1)</f>
        <v>100</v>
      </c>
      <c r="AW56" s="4">
        <f>ROUND(T_iv_strat3!AL26,1)</f>
        <v>72.8</v>
      </c>
      <c r="AX56" s="4">
        <f>ROUND(T_iv_strat3!AP26,1)</f>
        <v>14.2</v>
      </c>
      <c r="AY56" s="4">
        <f>ROUND(T_iv_strat3!AT26,1)</f>
        <v>0</v>
      </c>
      <c r="AZ56" s="4">
        <f>ROUND(T_iv_strat3!AX26,1)</f>
        <v>0</v>
      </c>
      <c r="BA56" s="4">
        <f>ROUND(T_iv_strat3!BB26,1)</f>
        <v>0</v>
      </c>
      <c r="BB56" s="4">
        <f>ROUND(T_iv_strat3!BF26,1)</f>
        <v>9.9</v>
      </c>
      <c r="BC56" s="4">
        <f>ROUND(T_iv_strat3!BJ26,1)</f>
        <v>0</v>
      </c>
    </row>
    <row r="57" spans="1:55" s="17" customFormat="1" ht="8.25" x14ac:dyDescent="0.15">
      <c r="A57" s="21"/>
      <c r="B57" s="18" t="str">
        <f>IF(T_iv_strat1!C26=".","-",(CONCATENATE("[",ROUND(T_iv_strat1!C26,1),"; ",ROUND(T_iv_strat1!D26,1),"]")))</f>
        <v>[100; 100]</v>
      </c>
      <c r="C57" s="18" t="str">
        <f>IF(T_iv_strat1!G26=".","-",(CONCATENATE("[",ROUND(T_iv_strat1!G26,1),"; ",ROUND(T_iv_strat1!H26,1),"]")))</f>
        <v>[9.2; 91]</v>
      </c>
      <c r="D57" s="18" t="str">
        <f>IF(T_iv_strat1!K26=".","-",(CONCATENATE("[",ROUND(T_iv_strat1!K26,1),"; ",ROUND(T_iv_strat1!L26,1),"]")))</f>
        <v>[10.9; 84.3]</v>
      </c>
      <c r="E57" s="18" t="str">
        <f>IF(T_iv_strat1!O26=".","-",(CONCATENATE("[",ROUND(T_iv_strat1!O26,1),"; ",ROUND(T_iv_strat1!P26,1),"]")))</f>
        <v>-</v>
      </c>
      <c r="F57" s="18" t="str">
        <f>IF(T_iv_strat1!S26=".","-",(CONCATENATE("[",ROUND(T_iv_strat1!S26,1),"; ",ROUND(T_iv_strat1!T26,1),"]")))</f>
        <v>[2.8; 9.3]</v>
      </c>
      <c r="G57" s="18" t="str">
        <f>IF(T_iv_strat1!W26=".","-",(CONCATENATE("[",ROUND(T_iv_strat1!W26,1),"; ",ROUND(T_iv_strat1!X26,1),"]")))</f>
        <v>-</v>
      </c>
      <c r="H57" s="18" t="str">
        <f>IF(T_iv_strat1!AA26=".","-",(CONCATENATE("[",ROUND(T_iv_strat1!AA26,1),"; ",ROUND(T_iv_strat1!AB26,1),"]")))</f>
        <v>[4.5; 9.8]</v>
      </c>
      <c r="I57" s="18" t="str">
        <f>IF(T_iv_strat1!AE26=".","-",(CONCATENATE("[",ROUND(T_iv_strat1!AE26,1),"; ",ROUND(T_iv_strat1!AF26,1),"]")))</f>
        <v>[20; 20]</v>
      </c>
      <c r="J57" s="114" t="str">
        <f>IF(T_iv_strat1!AI26=".","-",(CONCATENATE("[",ROUND(T_iv_strat1!AI26,1),"; ",ROUND(T_iv_strat1!AJ26,1),"]")))</f>
        <v>[23.9; 83.9]</v>
      </c>
      <c r="K57" s="18" t="str">
        <f>IF(T_iv_strat1!AM26=".","-",(CONCATENATE("[",ROUND(T_iv_strat1!AM26,1),"; ",ROUND(T_iv_strat1!AN26,1),"]")))</f>
        <v>[15; 73.1]</v>
      </c>
      <c r="L57" s="18" t="str">
        <f>IF(T_iv_strat1!AQ26=".","-",(CONCATENATE("[",ROUND(T_iv_strat1!AQ26,1),"; ",ROUND(T_iv_strat1!AR26,1),"]")))</f>
        <v>[23.7; 37.1]</v>
      </c>
      <c r="M57" s="18" t="str">
        <f>IF(T_iv_strat1!AU26=".","-",(CONCATENATE("[",ROUND(T_iv_strat1!AU26,1),"; ",ROUND(T_iv_strat1!AV26,1),"]")))</f>
        <v>-</v>
      </c>
      <c r="N57" s="18" t="str">
        <f>IF(T_iv_strat1!AY26=".","-",(CONCATENATE("[",ROUND(T_iv_strat1!AY26,1),"; ",ROUND(T_iv_strat1!AZ26,1),"]")))</f>
        <v>[2.3; 6.1]</v>
      </c>
      <c r="O57" s="18" t="str">
        <f>IF(T_iv_strat1!BC26=".","-",(CONCATENATE("[",ROUND(T_iv_strat1!BC26,1),"; ",ROUND(T_iv_strat1!BD26,1),"]")))</f>
        <v>-</v>
      </c>
      <c r="P57" s="18" t="str">
        <f>IF(T_iv_strat1!BG26=".","-",(CONCATENATE("[",ROUND(T_iv_strat1!BG26,1),"; ",ROUND(T_iv_strat1!BH26,1),"]")))</f>
        <v>[4.3; 9.3]</v>
      </c>
      <c r="Q57" s="18" t="str">
        <f>IF(T_iv_strat1!BK26=".","-",(CONCATENATE("[",ROUND(T_iv_strat1!BK26,1),"; ",ROUND(T_iv_strat1!BL26,1),"]")))</f>
        <v>-</v>
      </c>
      <c r="T57" s="21"/>
      <c r="U57" s="18" t="str">
        <f>IF(T_iv_strat2!C26=".","-",(CONCATENATE("[",ROUND(T_iv_strat2!C26,1),"; ",ROUND(T_iv_strat2!D26,1),"]")))</f>
        <v>[100; 100]</v>
      </c>
      <c r="V57" s="18" t="str">
        <f>IF(T_iv_strat2!G26=".","-",(CONCATENATE("[",ROUND(T_iv_strat2!G26,1),"; ",ROUND(T_iv_strat2!H26,1),"]")))</f>
        <v>[63.1; 96.7]</v>
      </c>
      <c r="W57" s="18" t="str">
        <f>IF(T_iv_strat2!K26=".","-",(CONCATENATE("[",ROUND(T_iv_strat2!K26,1),"; ",ROUND(T_iv_strat2!L26,1),"]")))</f>
        <v>[78.4; 99.6]</v>
      </c>
      <c r="X57" s="18" t="str">
        <f>IF(T_iv_strat2!O26=".","-",(CONCATENATE("[",ROUND(T_iv_strat2!O26,1),"; ",ROUND(T_iv_strat2!P26,1),"]")))</f>
        <v>-</v>
      </c>
      <c r="Y57" s="18" t="str">
        <f>IF(T_iv_strat2!S26=".","-",(CONCATENATE("[",ROUND(T_iv_strat2!S26,1),"; ",ROUND(T_iv_strat2!T26,1),"]")))</f>
        <v>[61.7; 83]</v>
      </c>
      <c r="Z57" s="18" t="str">
        <f>IF(T_iv_strat2!W26=".","-",(CONCATENATE("[",ROUND(T_iv_strat2!W26,1),"; ",ROUND(T_iv_strat2!X26,1),"]")))</f>
        <v>[10.9; 47.7]</v>
      </c>
      <c r="AA57" s="18" t="str">
        <f>IF(T_iv_strat2!AA26=".","-",(CONCATENATE("[",ROUND(T_iv_strat2!AA26,1),"; ",ROUND(T_iv_strat2!AB26,1),"]")))</f>
        <v>[58.4; 73.6]</v>
      </c>
      <c r="AB57" s="18" t="str">
        <f>IF(T_iv_strat2!AE26=".","-",(CONCATENATE("[",ROUND(T_iv_strat2!AE26,1),"; ",ROUND(T_iv_strat2!AF26,1),"]")))</f>
        <v>[100; 100]</v>
      </c>
      <c r="AC57" s="114" t="str">
        <f>IF(T_iv_strat2!AI26=".","-",(CONCATENATE("[",ROUND(T_iv_strat2!AI26,1),"; ",ROUND(T_iv_strat2!AJ26,1),"]")))</f>
        <v>[73.9; 99.2]</v>
      </c>
      <c r="AD57" s="18" t="str">
        <f>IF(T_iv_strat2!AM26=".","-",(CONCATENATE("[",ROUND(T_iv_strat2!AM26,1),"; ",ROUND(T_iv_strat2!AN26,1),"]")))</f>
        <v>[56.7; 80.5]</v>
      </c>
      <c r="AE57" s="18" t="str">
        <f>IF(T_iv_strat2!AQ26=".","-",(CONCATENATE("[",ROUND(T_iv_strat2!AQ26,1),"; ",ROUND(T_iv_strat2!AR26,1),"]")))</f>
        <v>[57.9; 81.2]</v>
      </c>
      <c r="AF57" s="18" t="str">
        <f>IF(T_iv_strat2!AU26=".","-",(CONCATENATE("[",ROUND(T_iv_strat2!AU26,1),"; ",ROUND(T_iv_strat2!AV26,1),"]")))</f>
        <v>-</v>
      </c>
      <c r="AG57" s="18" t="str">
        <f>IF(T_iv_strat2!AY26=".","-",(CONCATENATE("[",ROUND(T_iv_strat2!AY26,1),"; ",ROUND(T_iv_strat2!AZ26,1),"]")))</f>
        <v>[57.3; 78.8]</v>
      </c>
      <c r="AH57" s="18" t="str">
        <f>IF(T_iv_strat2!BC26=".","-",(CONCATENATE("[",ROUND(T_iv_strat2!BC26,1),"; ",ROUND(T_iv_strat2!BD26,1),"]")))</f>
        <v>[11.7; 59.7]</v>
      </c>
      <c r="AI57" s="18" t="str">
        <f>IF(T_iv_strat2!BG26=".","-",(CONCATENATE("[",ROUND(T_iv_strat2!BG26,1),"; ",ROUND(T_iv_strat2!BH26,1),"]")))</f>
        <v>[55.9; 73.7]</v>
      </c>
      <c r="AJ57" s="18" t="str">
        <f>IF(T_iv_strat2!BK26=".","-",(CONCATENATE("[",ROUND(T_iv_strat2!BK26,1),"; ",ROUND(T_iv_strat2!BL26,1),"]")))</f>
        <v>[30.4; 93.5]</v>
      </c>
      <c r="AM57" s="21"/>
      <c r="AN57" s="18" t="str">
        <f>IF(T_iv_strat3!C26=".","-",(CONCATENATE("[",ROUND(T_iv_strat3!C26,1),"; ",ROUND(T_iv_strat3!D26,1),"]")))</f>
        <v>-</v>
      </c>
      <c r="AO57" s="18" t="str">
        <f>IF(T_iv_strat3!G26=".","-",(CONCATENATE("[",ROUND(T_iv_strat3!G26,1),"; ",ROUND(T_iv_strat3!H26,1),"]")))</f>
        <v>[39.2; 83.1]</v>
      </c>
      <c r="AP57" s="18" t="str">
        <f>IF(T_iv_strat3!K26=".","-",(CONCATENATE("[",ROUND(T_iv_strat3!K26,1),"; ",ROUND(T_iv_strat3!L26,1),"]")))</f>
        <v>[2.6; 21.5]</v>
      </c>
      <c r="AQ57" s="18" t="str">
        <f>IF(T_iv_strat3!O26=".","-",(CONCATENATE("[",ROUND(T_iv_strat3!O26,1),"; ",ROUND(T_iv_strat3!P26,1),"]")))</f>
        <v>-</v>
      </c>
      <c r="AR57" s="18" t="str">
        <f>IF(T_iv_strat3!S26=".","-",(CONCATENATE("[",ROUND(T_iv_strat3!S26,1),"; ",ROUND(T_iv_strat3!T26,1),"]")))</f>
        <v>-</v>
      </c>
      <c r="AS57" s="18" t="str">
        <f>IF(T_iv_strat3!W26=".","-",(CONCATENATE("[",ROUND(T_iv_strat3!W26,1),"; ",ROUND(T_iv_strat3!X26,1),"]")))</f>
        <v>-</v>
      </c>
      <c r="AT57" s="18" t="str">
        <f>IF(T_iv_strat3!AA26=".","-",(CONCATENATE("[",ROUND(T_iv_strat3!AA26,1),"; ",ROUND(T_iv_strat3!AB26,1),"]")))</f>
        <v>[2.8; 16.4]</v>
      </c>
      <c r="AU57" s="18" t="str">
        <f>IF(T_iv_strat3!AE26=".","-",(CONCATENATE("[",ROUND(T_iv_strat3!AE26,1),"; ",ROUND(T_iv_strat3!AF26,1),"]")))</f>
        <v>-</v>
      </c>
      <c r="AV57" s="114" t="str">
        <f>IF(T_iv_strat3!AI26=".","-",(CONCATENATE("[",ROUND(T_iv_strat3!AI26,1),"; ",ROUND(T_iv_strat3!AJ26,1),"]")))</f>
        <v>[100; 100]</v>
      </c>
      <c r="AW57" s="18" t="str">
        <f>IF(T_iv_strat3!AM26=".","-",(CONCATENATE("[",ROUND(T_iv_strat3!AM26,1),"; ",ROUND(T_iv_strat3!AN26,1),"]")))</f>
        <v>[60.5; 82.4]</v>
      </c>
      <c r="AX57" s="18" t="str">
        <f>IF(T_iv_strat3!AQ26=".","-",(CONCATENATE("[",ROUND(T_iv_strat3!AQ26,1),"; ",ROUND(T_iv_strat3!AR26,1),"]")))</f>
        <v>[10.4; 19]</v>
      </c>
      <c r="AY57" s="18" t="str">
        <f>IF(T_iv_strat3!AU26=".","-",(CONCATENATE("[",ROUND(T_iv_strat3!AU26,1),"; ",ROUND(T_iv_strat3!AV26,1),"]")))</f>
        <v>-</v>
      </c>
      <c r="AZ57" s="18" t="str">
        <f>IF(T_iv_strat3!AY26=".","-",(CONCATENATE("[",ROUND(T_iv_strat3!AY26,1),"; ",ROUND(T_iv_strat3!AZ26,1),"]")))</f>
        <v>-</v>
      </c>
      <c r="BA57" s="18" t="str">
        <f>IF(T_iv_strat3!BC26=".","-",(CONCATENATE("[",ROUND(T_iv_strat3!BC26,1),"; ",ROUND(T_iv_strat3!BD26,1),"]")))</f>
        <v>-</v>
      </c>
      <c r="BB57" s="18" t="str">
        <f>IF(T_iv_strat3!BG26=".","-",(CONCATENATE("[",ROUND(T_iv_strat3!BG26,1),"; ",ROUND(T_iv_strat3!BH26,1),"]")))</f>
        <v>[6.6; 14.7]</v>
      </c>
      <c r="BC57" s="18" t="str">
        <f>IF(T_iv_strat3!BK26=".","-",(CONCATENATE("[",ROUND(T_iv_strat3!BK26,1),"; ",ROUND(T_iv_strat3!BL26,1),"]")))</f>
        <v>-</v>
      </c>
    </row>
    <row r="58" spans="1:55" s="2" customFormat="1" x14ac:dyDescent="0.2">
      <c r="A58" s="5" t="s">
        <v>67</v>
      </c>
      <c r="B58" s="4">
        <f>ROUND(T_iv_strat1!B27,1)</f>
        <v>100</v>
      </c>
      <c r="C58" s="4">
        <f>ROUND(T_iv_strat1!F27,1)</f>
        <v>50.3</v>
      </c>
      <c r="D58" s="4">
        <f>ROUND(T_iv_strat1!J27,1)</f>
        <v>44.8</v>
      </c>
      <c r="E58" s="4">
        <f>ROUND(T_iv_strat1!N27,1)</f>
        <v>0</v>
      </c>
      <c r="F58" s="4">
        <f>ROUND(T_iv_strat1!R27,1)</f>
        <v>5.0999999999999996</v>
      </c>
      <c r="G58" s="4">
        <f>ROUND(T_iv_strat1!V27,1)</f>
        <v>0</v>
      </c>
      <c r="H58" s="4">
        <f>ROUND(T_iv_strat1!Z27,1)</f>
        <v>6.7</v>
      </c>
      <c r="I58" s="4">
        <f>ROUND(T_iv_strat1!AD27,1)</f>
        <v>20</v>
      </c>
      <c r="J58" s="65">
        <f>ROUND(T_iv_strat1!AH27,1)</f>
        <v>56.1</v>
      </c>
      <c r="K58" s="4">
        <f>ROUND(T_iv_strat1!AL27,1)</f>
        <v>40.9</v>
      </c>
      <c r="L58" s="4">
        <f>ROUND(T_iv_strat1!AP27,1)</f>
        <v>30</v>
      </c>
      <c r="M58" s="4">
        <f>ROUND(T_iv_strat1!AT27,1)</f>
        <v>0</v>
      </c>
      <c r="N58" s="4">
        <f>ROUND(T_iv_strat1!AX27,1)</f>
        <v>3.8</v>
      </c>
      <c r="O58" s="4">
        <f>ROUND(T_iv_strat1!BB27,1)</f>
        <v>0</v>
      </c>
      <c r="P58" s="4">
        <f>ROUND(T_iv_strat1!BF27,1)</f>
        <v>6.4</v>
      </c>
      <c r="Q58" s="4">
        <f>ROUND(T_iv_strat1!BJ27,1)</f>
        <v>0</v>
      </c>
      <c r="T58" s="5" t="s">
        <v>67</v>
      </c>
      <c r="U58" s="4">
        <f>ROUND(T_iv_strat2!B27,1)</f>
        <v>100</v>
      </c>
      <c r="V58" s="4">
        <f>ROUND(T_iv_strat2!F27,1)</f>
        <v>87.6</v>
      </c>
      <c r="W58" s="4">
        <f>ROUND(T_iv_strat2!J27,1)</f>
        <v>97</v>
      </c>
      <c r="X58" s="4">
        <f>ROUND(T_iv_strat2!N27,1)</f>
        <v>0</v>
      </c>
      <c r="Y58" s="4">
        <f>ROUND(T_iv_strat2!R27,1)</f>
        <v>73.8</v>
      </c>
      <c r="Z58" s="4">
        <f>ROUND(T_iv_strat2!V27,1)</f>
        <v>25.1</v>
      </c>
      <c r="AA58" s="4">
        <f>ROUND(T_iv_strat2!Z27,1)</f>
        <v>66.5</v>
      </c>
      <c r="AB58" s="4">
        <f>ROUND(T_iv_strat2!AD27,1)</f>
        <v>100</v>
      </c>
      <c r="AC58" s="65">
        <f>ROUND(T_iv_strat2!AH27,1)</f>
        <v>95</v>
      </c>
      <c r="AD58" s="4">
        <f>ROUND(T_iv_strat2!AL27,1)</f>
        <v>69.900000000000006</v>
      </c>
      <c r="AE58" s="4">
        <f>ROUND(T_iv_strat2!AP27,1)</f>
        <v>70.900000000000006</v>
      </c>
      <c r="AF58" s="4">
        <f>ROUND(T_iv_strat2!AT27,1)</f>
        <v>0</v>
      </c>
      <c r="AG58" s="4">
        <f>ROUND(T_iv_strat2!AX27,1)</f>
        <v>69.099999999999994</v>
      </c>
      <c r="AH58" s="4">
        <f>ROUND(T_iv_strat2!BB27,1)</f>
        <v>30.7</v>
      </c>
      <c r="AI58" s="4">
        <f>ROUND(T_iv_strat2!BF27,1)</f>
        <v>65.400000000000006</v>
      </c>
      <c r="AJ58" s="4">
        <f>ROUND(T_iv_strat2!BJ27,1)</f>
        <v>71.400000000000006</v>
      </c>
      <c r="AM58" s="5" t="s">
        <v>67</v>
      </c>
      <c r="AN58" s="4">
        <f>ROUND(T_iv_strat3!B27,1)</f>
        <v>0</v>
      </c>
      <c r="AO58" s="4">
        <f>ROUND(T_iv_strat3!F27,1)</f>
        <v>64</v>
      </c>
      <c r="AP58" s="4">
        <f>ROUND(T_iv_strat3!J27,1)</f>
        <v>7.8</v>
      </c>
      <c r="AQ58" s="4">
        <f>ROUND(T_iv_strat3!N27,1)</f>
        <v>0</v>
      </c>
      <c r="AR58" s="4">
        <f>ROUND(T_iv_strat3!R27,1)</f>
        <v>0</v>
      </c>
      <c r="AS58" s="4">
        <f>ROUND(T_iv_strat3!V27,1)</f>
        <v>0</v>
      </c>
      <c r="AT58" s="4">
        <f>ROUND(T_iv_strat3!Z27,1)</f>
        <v>7</v>
      </c>
      <c r="AU58" s="4">
        <f>ROUND(T_iv_strat3!AD27,1)</f>
        <v>0</v>
      </c>
      <c r="AV58" s="65">
        <f>ROUND(T_iv_strat3!AH27,1)</f>
        <v>100</v>
      </c>
      <c r="AW58" s="4">
        <f>ROUND(T_iv_strat3!AL27,1)</f>
        <v>72.8</v>
      </c>
      <c r="AX58" s="4">
        <f>ROUND(T_iv_strat3!AP27,1)</f>
        <v>14.5</v>
      </c>
      <c r="AY58" s="4">
        <f>ROUND(T_iv_strat3!AT27,1)</f>
        <v>0</v>
      </c>
      <c r="AZ58" s="4">
        <f>ROUND(T_iv_strat3!AX27,1)</f>
        <v>0</v>
      </c>
      <c r="BA58" s="4">
        <f>ROUND(T_iv_strat3!BB27,1)</f>
        <v>0</v>
      </c>
      <c r="BB58" s="4">
        <f>ROUND(T_iv_strat3!BF27,1)</f>
        <v>10</v>
      </c>
      <c r="BC58" s="4">
        <f>ROUND(T_iv_strat3!BJ27,1)</f>
        <v>0</v>
      </c>
    </row>
    <row r="59" spans="1:55" s="17" customFormat="1" ht="8.25" x14ac:dyDescent="0.15">
      <c r="A59" s="21"/>
      <c r="B59" s="18" t="str">
        <f>IF(T_iv_strat1!C27=".","-",(CONCATENATE("[",ROUND(T_iv_strat1!C27,1),"; ",ROUND(T_iv_strat1!D27,1),"]")))</f>
        <v>[100; 100]</v>
      </c>
      <c r="C59" s="18" t="str">
        <f>IF(T_iv_strat1!G27=".","-",(CONCATENATE("[",ROUND(T_iv_strat1!G27,1),"; ",ROUND(T_iv_strat1!H27,1),"]")))</f>
        <v>[9.2; 91]</v>
      </c>
      <c r="D59" s="18" t="str">
        <f>IF(T_iv_strat1!K27=".","-",(CONCATENATE("[",ROUND(T_iv_strat1!K27,1),"; ",ROUND(T_iv_strat1!L27,1),"]")))</f>
        <v>[10.9; 84.3]</v>
      </c>
      <c r="E59" s="18" t="str">
        <f>IF(T_iv_strat1!O27=".","-",(CONCATENATE("[",ROUND(T_iv_strat1!O27,1),"; ",ROUND(T_iv_strat1!P27,1),"]")))</f>
        <v>-</v>
      </c>
      <c r="F59" s="18" t="str">
        <f>IF(T_iv_strat1!S27=".","-",(CONCATENATE("[",ROUND(T_iv_strat1!S27,1),"; ",ROUND(T_iv_strat1!T27,1),"]")))</f>
        <v>[2.8; 9.3]</v>
      </c>
      <c r="G59" s="18" t="str">
        <f>IF(T_iv_strat1!W27=".","-",(CONCATENATE("[",ROUND(T_iv_strat1!W27,1),"; ",ROUND(T_iv_strat1!X27,1),"]")))</f>
        <v>-</v>
      </c>
      <c r="H59" s="18" t="str">
        <f>IF(T_iv_strat1!AA27=".","-",(CONCATENATE("[",ROUND(T_iv_strat1!AA27,1),"; ",ROUND(T_iv_strat1!AB27,1),"]")))</f>
        <v>[4.5; 9.8]</v>
      </c>
      <c r="I59" s="18" t="str">
        <f>IF(T_iv_strat1!AE27=".","-",(CONCATENATE("[",ROUND(T_iv_strat1!AE27,1),"; ",ROUND(T_iv_strat1!AF27,1),"]")))</f>
        <v>[20; 20]</v>
      </c>
      <c r="J59" s="114" t="str">
        <f>IF(T_iv_strat1!AI27=".","-",(CONCATENATE("[",ROUND(T_iv_strat1!AI27,1),"; ",ROUND(T_iv_strat1!AJ27,1),"]")))</f>
        <v>[23.9; 83.9]</v>
      </c>
      <c r="K59" s="18" t="str">
        <f>IF(T_iv_strat1!AM27=".","-",(CONCATENATE("[",ROUND(T_iv_strat1!AM27,1),"; ",ROUND(T_iv_strat1!AN27,1),"]")))</f>
        <v>[15; 73.1]</v>
      </c>
      <c r="L59" s="18" t="str">
        <f>IF(T_iv_strat1!AQ27=".","-",(CONCATENATE("[",ROUND(T_iv_strat1!AQ27,1),"; ",ROUND(T_iv_strat1!AR27,1),"]")))</f>
        <v>[23.7; 37.1]</v>
      </c>
      <c r="M59" s="18" t="str">
        <f>IF(T_iv_strat1!AU27=".","-",(CONCATENATE("[",ROUND(T_iv_strat1!AU27,1),"; ",ROUND(T_iv_strat1!AV27,1),"]")))</f>
        <v>-</v>
      </c>
      <c r="N59" s="18" t="str">
        <f>IF(T_iv_strat1!AY27=".","-",(CONCATENATE("[",ROUND(T_iv_strat1!AY27,1),"; ",ROUND(T_iv_strat1!AZ27,1),"]")))</f>
        <v>[2.3; 6.1]</v>
      </c>
      <c r="O59" s="18" t="str">
        <f>IF(T_iv_strat1!BC27=".","-",(CONCATENATE("[",ROUND(T_iv_strat1!BC27,1),"; ",ROUND(T_iv_strat1!BD27,1),"]")))</f>
        <v>-</v>
      </c>
      <c r="P59" s="18" t="str">
        <f>IF(T_iv_strat1!BG27=".","-",(CONCATENATE("[",ROUND(T_iv_strat1!BG27,1),"; ",ROUND(T_iv_strat1!BH27,1),"]")))</f>
        <v>[4.3; 9.3]</v>
      </c>
      <c r="Q59" s="18" t="str">
        <f>IF(T_iv_strat1!BK27=".","-",(CONCATENATE("[",ROUND(T_iv_strat1!BK27,1),"; ",ROUND(T_iv_strat1!BL27,1),"]")))</f>
        <v>-</v>
      </c>
      <c r="T59" s="21"/>
      <c r="U59" s="18" t="str">
        <f>IF(T_iv_strat2!C27=".","-",(CONCATENATE("[",ROUND(T_iv_strat2!C27,1),"; ",ROUND(T_iv_strat2!D27,1),"]")))</f>
        <v>[100; 100]</v>
      </c>
      <c r="V59" s="18" t="str">
        <f>IF(T_iv_strat2!G27=".","-",(CONCATENATE("[",ROUND(T_iv_strat2!G27,1),"; ",ROUND(T_iv_strat2!H27,1),"]")))</f>
        <v>[63.1; 96.7]</v>
      </c>
      <c r="W59" s="18" t="str">
        <f>IF(T_iv_strat2!K27=".","-",(CONCATENATE("[",ROUND(T_iv_strat2!K27,1),"; ",ROUND(T_iv_strat2!L27,1),"]")))</f>
        <v>[78.4; 99.6]</v>
      </c>
      <c r="X59" s="18" t="str">
        <f>IF(T_iv_strat2!O27=".","-",(CONCATENATE("[",ROUND(T_iv_strat2!O27,1),"; ",ROUND(T_iv_strat2!P27,1),"]")))</f>
        <v>-</v>
      </c>
      <c r="Y59" s="18" t="str">
        <f>IF(T_iv_strat2!S27=".","-",(CONCATENATE("[",ROUND(T_iv_strat2!S27,1),"; ",ROUND(T_iv_strat2!T27,1),"]")))</f>
        <v>[61.8; 83.1]</v>
      </c>
      <c r="Z59" s="18" t="str">
        <f>IF(T_iv_strat2!W27=".","-",(CONCATENATE("[",ROUND(T_iv_strat2!W27,1),"; ",ROUND(T_iv_strat2!X27,1),"]")))</f>
        <v>[10.9; 47.7]</v>
      </c>
      <c r="AA59" s="18" t="str">
        <f>IF(T_iv_strat2!AA27=".","-",(CONCATENATE("[",ROUND(T_iv_strat2!AA27,1),"; ",ROUND(T_iv_strat2!AB27,1),"]")))</f>
        <v>[58.5; 73.7]</v>
      </c>
      <c r="AB59" s="18" t="str">
        <f>IF(T_iv_strat2!AE27=".","-",(CONCATENATE("[",ROUND(T_iv_strat2!AE27,1),"; ",ROUND(T_iv_strat2!AF27,1),"]")))</f>
        <v>[100; 100]</v>
      </c>
      <c r="AC59" s="114" t="str">
        <f>IF(T_iv_strat2!AI27=".","-",(CONCATENATE("[",ROUND(T_iv_strat2!AI27,1),"; ",ROUND(T_iv_strat2!AJ27,1),"]")))</f>
        <v>[73.9; 99.2]</v>
      </c>
      <c r="AD59" s="18" t="str">
        <f>IF(T_iv_strat2!AM27=".","-",(CONCATENATE("[",ROUND(T_iv_strat2!AM27,1),"; ",ROUND(T_iv_strat2!AN27,1),"]")))</f>
        <v>[56.7; 80.5]</v>
      </c>
      <c r="AE59" s="18" t="str">
        <f>IF(T_iv_strat2!AQ27=".","-",(CONCATENATE("[",ROUND(T_iv_strat2!AQ27,1),"; ",ROUND(T_iv_strat2!AR27,1),"]")))</f>
        <v>[57.9; 81.2]</v>
      </c>
      <c r="AF59" s="18" t="str">
        <f>IF(T_iv_strat2!AU27=".","-",(CONCATENATE("[",ROUND(T_iv_strat2!AU27,1),"; ",ROUND(T_iv_strat2!AV27,1),"]")))</f>
        <v>-</v>
      </c>
      <c r="AG59" s="18" t="str">
        <f>IF(T_iv_strat2!AY27=".","-",(CONCATENATE("[",ROUND(T_iv_strat2!AY27,1),"; ",ROUND(T_iv_strat2!AZ27,1),"]")))</f>
        <v>[57.3; 78.8]</v>
      </c>
      <c r="AH59" s="18" t="str">
        <f>IF(T_iv_strat2!BC27=".","-",(CONCATENATE("[",ROUND(T_iv_strat2!BC27,1),"; ",ROUND(T_iv_strat2!BD27,1),"]")))</f>
        <v>[11.7; 59.7]</v>
      </c>
      <c r="AI59" s="18" t="str">
        <f>IF(T_iv_strat2!BG27=".","-",(CONCATENATE("[",ROUND(T_iv_strat2!BG27,1),"; ",ROUND(T_iv_strat2!BH27,1),"]")))</f>
        <v>[55.9; 73.7]</v>
      </c>
      <c r="AJ59" s="18" t="str">
        <f>IF(T_iv_strat2!BK27=".","-",(CONCATENATE("[",ROUND(T_iv_strat2!BK27,1),"; ",ROUND(T_iv_strat2!BL27,1),"]")))</f>
        <v>[30.4; 93.5]</v>
      </c>
      <c r="AM59" s="21"/>
      <c r="AN59" s="18" t="str">
        <f>IF(T_iv_strat3!C27=".","-",(CONCATENATE("[",ROUND(T_iv_strat3!C27,1),"; ",ROUND(T_iv_strat3!D27,1),"]")))</f>
        <v>-</v>
      </c>
      <c r="AO59" s="18" t="str">
        <f>IF(T_iv_strat3!G27=".","-",(CONCATENATE("[",ROUND(T_iv_strat3!G27,1),"; ",ROUND(T_iv_strat3!H27,1),"]")))</f>
        <v>[39.2; 83.1]</v>
      </c>
      <c r="AP59" s="18" t="str">
        <f>IF(T_iv_strat3!K27=".","-",(CONCATENATE("[",ROUND(T_iv_strat3!K27,1),"; ",ROUND(T_iv_strat3!L27,1),"]")))</f>
        <v>[2.6; 21.5]</v>
      </c>
      <c r="AQ59" s="18" t="str">
        <f>IF(T_iv_strat3!O27=".","-",(CONCATENATE("[",ROUND(T_iv_strat3!O27,1),"; ",ROUND(T_iv_strat3!P27,1),"]")))</f>
        <v>-</v>
      </c>
      <c r="AR59" s="18" t="str">
        <f>IF(T_iv_strat3!S27=".","-",(CONCATENATE("[",ROUND(T_iv_strat3!S27,1),"; ",ROUND(T_iv_strat3!T27,1),"]")))</f>
        <v>-</v>
      </c>
      <c r="AS59" s="18" t="str">
        <f>IF(T_iv_strat3!W27=".","-",(CONCATENATE("[",ROUND(T_iv_strat3!W27,1),"; ",ROUND(T_iv_strat3!X27,1),"]")))</f>
        <v>-</v>
      </c>
      <c r="AT59" s="18" t="str">
        <f>IF(T_iv_strat3!AA27=".","-",(CONCATENATE("[",ROUND(T_iv_strat3!AA27,1),"; ",ROUND(T_iv_strat3!AB27,1),"]")))</f>
        <v>[2.8; 16.4]</v>
      </c>
      <c r="AU59" s="18" t="str">
        <f>IF(T_iv_strat3!AE27=".","-",(CONCATENATE("[",ROUND(T_iv_strat3!AE27,1),"; ",ROUND(T_iv_strat3!AF27,1),"]")))</f>
        <v>-</v>
      </c>
      <c r="AV59" s="114" t="str">
        <f>IF(T_iv_strat3!AI27=".","-",(CONCATENATE("[",ROUND(T_iv_strat3!AI27,1),"; ",ROUND(T_iv_strat3!AJ27,1),"]")))</f>
        <v>[100; 100]</v>
      </c>
      <c r="AW59" s="18" t="str">
        <f>IF(T_iv_strat3!AM27=".","-",(CONCATENATE("[",ROUND(T_iv_strat3!AM27,1),"; ",ROUND(T_iv_strat3!AN27,1),"]")))</f>
        <v>[60.5; 82.4]</v>
      </c>
      <c r="AX59" s="18" t="str">
        <f>IF(T_iv_strat3!AQ27=".","-",(CONCATENATE("[",ROUND(T_iv_strat3!AQ27,1),"; ",ROUND(T_iv_strat3!AR27,1),"]")))</f>
        <v>[10.7; 19.3]</v>
      </c>
      <c r="AY59" s="18" t="str">
        <f>IF(T_iv_strat3!AU27=".","-",(CONCATENATE("[",ROUND(T_iv_strat3!AU27,1),"; ",ROUND(T_iv_strat3!AV27,1),"]")))</f>
        <v>-</v>
      </c>
      <c r="AZ59" s="18" t="str">
        <f>IF(T_iv_strat3!AY27=".","-",(CONCATENATE("[",ROUND(T_iv_strat3!AY27,1),"; ",ROUND(T_iv_strat3!AZ27,1),"]")))</f>
        <v>-</v>
      </c>
      <c r="BA59" s="18" t="str">
        <f>IF(T_iv_strat3!BC27=".","-",(CONCATENATE("[",ROUND(T_iv_strat3!BC27,1),"; ",ROUND(T_iv_strat3!BD27,1),"]")))</f>
        <v>-</v>
      </c>
      <c r="BB59" s="18" t="str">
        <f>IF(T_iv_strat3!BG27=".","-",(CONCATENATE("[",ROUND(T_iv_strat3!BG27,1),"; ",ROUND(T_iv_strat3!BH27,1),"]")))</f>
        <v>[6.6; 14.9]</v>
      </c>
      <c r="BC59" s="18" t="str">
        <f>IF(T_iv_strat3!BK27=".","-",(CONCATENATE("[",ROUND(T_iv_strat3!BK27,1),"; ",ROUND(T_iv_strat3!BL27,1),"]")))</f>
        <v>-</v>
      </c>
    </row>
    <row r="60" spans="1:55" s="2" customFormat="1" x14ac:dyDescent="0.2">
      <c r="A60" s="5" t="s">
        <v>68</v>
      </c>
      <c r="B60" s="4">
        <f>ROUND(T_iv_strat1!B28,1)</f>
        <v>0</v>
      </c>
      <c r="C60" s="4">
        <f>ROUND(T_iv_strat1!F28,1)</f>
        <v>0</v>
      </c>
      <c r="D60" s="4">
        <f>ROUND(T_iv_strat1!J28,1)</f>
        <v>0</v>
      </c>
      <c r="E60" s="4">
        <f>ROUND(T_iv_strat1!N28,1)</f>
        <v>0</v>
      </c>
      <c r="F60" s="4">
        <f>ROUND(T_iv_strat1!R28,1)</f>
        <v>0</v>
      </c>
      <c r="G60" s="4">
        <f>ROUND(T_iv_strat1!V28,1)</f>
        <v>0</v>
      </c>
      <c r="H60" s="4">
        <f>ROUND(T_iv_strat1!Z28,1)</f>
        <v>0</v>
      </c>
      <c r="I60" s="4">
        <f>ROUND(T_iv_strat1!AD28,1)</f>
        <v>0</v>
      </c>
      <c r="J60" s="65">
        <f>ROUND(T_iv_strat1!AH28,1)</f>
        <v>0</v>
      </c>
      <c r="K60" s="4">
        <f>ROUND(T_iv_strat1!AL28,1)</f>
        <v>0</v>
      </c>
      <c r="L60" s="4">
        <f>ROUND(T_iv_strat1!AP28,1)</f>
        <v>0</v>
      </c>
      <c r="M60" s="4">
        <f>ROUND(T_iv_strat1!AT28,1)</f>
        <v>0</v>
      </c>
      <c r="N60" s="4">
        <f>ROUND(T_iv_strat1!AX28,1)</f>
        <v>0</v>
      </c>
      <c r="O60" s="4">
        <f>ROUND(T_iv_strat1!BB28,1)</f>
        <v>0</v>
      </c>
      <c r="P60" s="4">
        <f>ROUND(T_iv_strat1!BF28,1)</f>
        <v>0</v>
      </c>
      <c r="Q60" s="4">
        <f>ROUND(T_iv_strat1!BJ28,1)</f>
        <v>0</v>
      </c>
      <c r="T60" s="5" t="s">
        <v>68</v>
      </c>
      <c r="U60" s="4">
        <f>ROUND(T_iv_strat2!B28,1)</f>
        <v>0</v>
      </c>
      <c r="V60" s="4">
        <f>ROUND(T_iv_strat2!F28,1)</f>
        <v>0</v>
      </c>
      <c r="W60" s="4">
        <f>ROUND(T_iv_strat2!J28,1)</f>
        <v>0</v>
      </c>
      <c r="X60" s="4">
        <f>ROUND(T_iv_strat2!N28,1)</f>
        <v>0</v>
      </c>
      <c r="Y60" s="4">
        <f>ROUND(T_iv_strat2!R28,1)</f>
        <v>0</v>
      </c>
      <c r="Z60" s="4">
        <f>ROUND(T_iv_strat2!V28,1)</f>
        <v>0</v>
      </c>
      <c r="AA60" s="4">
        <f>ROUND(T_iv_strat2!Z28,1)</f>
        <v>0</v>
      </c>
      <c r="AB60" s="4">
        <f>ROUND(T_iv_strat2!AD28,1)</f>
        <v>0</v>
      </c>
      <c r="AC60" s="65">
        <f>ROUND(T_iv_strat2!AH28,1)</f>
        <v>0</v>
      </c>
      <c r="AD60" s="4">
        <f>ROUND(T_iv_strat2!AL28,1)</f>
        <v>0</v>
      </c>
      <c r="AE60" s="4">
        <f>ROUND(T_iv_strat2!AP28,1)</f>
        <v>0</v>
      </c>
      <c r="AF60" s="4">
        <f>ROUND(T_iv_strat2!AT28,1)</f>
        <v>0</v>
      </c>
      <c r="AG60" s="4">
        <f>ROUND(T_iv_strat2!AX28,1)</f>
        <v>0</v>
      </c>
      <c r="AH60" s="4">
        <f>ROUND(T_iv_strat2!BB28,1)</f>
        <v>0</v>
      </c>
      <c r="AI60" s="4">
        <f>ROUND(T_iv_strat2!BF28,1)</f>
        <v>0</v>
      </c>
      <c r="AJ60" s="4">
        <f>ROUND(T_iv_strat2!BJ28,1)</f>
        <v>0</v>
      </c>
      <c r="AM60" s="5" t="s">
        <v>68</v>
      </c>
      <c r="AN60" s="4">
        <f>ROUND(T_iv_strat3!B28,1)</f>
        <v>0</v>
      </c>
      <c r="AO60" s="4">
        <f>ROUND(T_iv_strat3!F28,1)</f>
        <v>0</v>
      </c>
      <c r="AP60" s="4">
        <f>ROUND(T_iv_strat3!J28,1)</f>
        <v>0</v>
      </c>
      <c r="AQ60" s="4">
        <f>ROUND(T_iv_strat3!N28,1)</f>
        <v>0</v>
      </c>
      <c r="AR60" s="4">
        <f>ROUND(T_iv_strat3!R28,1)</f>
        <v>0</v>
      </c>
      <c r="AS60" s="4">
        <f>ROUND(T_iv_strat3!V28,1)</f>
        <v>0</v>
      </c>
      <c r="AT60" s="4">
        <f>ROUND(T_iv_strat3!Z28,1)</f>
        <v>0</v>
      </c>
      <c r="AU60" s="4">
        <f>ROUND(T_iv_strat3!AD28,1)</f>
        <v>0</v>
      </c>
      <c r="AV60" s="65">
        <f>ROUND(T_iv_strat3!AH28,1)</f>
        <v>0</v>
      </c>
      <c r="AW60" s="4">
        <f>ROUND(T_iv_strat3!AL28,1)</f>
        <v>0</v>
      </c>
      <c r="AX60" s="4">
        <f>ROUND(T_iv_strat3!AP28,1)</f>
        <v>0</v>
      </c>
      <c r="AY60" s="4">
        <f>ROUND(T_iv_strat3!AT28,1)</f>
        <v>0</v>
      </c>
      <c r="AZ60" s="4">
        <f>ROUND(T_iv_strat3!AX28,1)</f>
        <v>0</v>
      </c>
      <c r="BA60" s="4">
        <f>ROUND(T_iv_strat3!BB28,1)</f>
        <v>0</v>
      </c>
      <c r="BB60" s="4">
        <f>ROUND(T_iv_strat3!BF28,1)</f>
        <v>0</v>
      </c>
      <c r="BC60" s="4">
        <f>ROUND(T_iv_strat3!BJ28,1)</f>
        <v>0</v>
      </c>
    </row>
    <row r="61" spans="1:55" s="17" customFormat="1" ht="8.25" x14ac:dyDescent="0.15">
      <c r="A61" s="22"/>
      <c r="B61" s="18" t="str">
        <f>IF(T_iv_strat1!C28=".","-",(CONCATENATE("[",ROUND(T_iv_strat1!C28,1),"; ",ROUND(T_iv_strat1!D28,1),"]")))</f>
        <v>-</v>
      </c>
      <c r="C61" s="18" t="str">
        <f>IF(T_iv_strat1!G28=".","-",(CONCATENATE("[",ROUND(T_iv_strat1!G28,1),"; ",ROUND(T_iv_strat1!H28,1),"]")))</f>
        <v>-</v>
      </c>
      <c r="D61" s="18" t="str">
        <f>IF(T_iv_strat1!K28=".","-",(CONCATENATE("[",ROUND(T_iv_strat1!K28,1),"; ",ROUND(T_iv_strat1!L28,1),"]")))</f>
        <v>-</v>
      </c>
      <c r="E61" s="18" t="str">
        <f>IF(T_iv_strat1!O28=".","-",(CONCATENATE("[",ROUND(T_iv_strat1!O28,1),"; ",ROUND(T_iv_strat1!P28,1),"]")))</f>
        <v>-</v>
      </c>
      <c r="F61" s="18" t="str">
        <f>IF(T_iv_strat1!S28=".","-",(CONCATENATE("[",ROUND(T_iv_strat1!S28,1),"; ",ROUND(T_iv_strat1!T28,1),"]")))</f>
        <v>-</v>
      </c>
      <c r="G61" s="18" t="str">
        <f>IF(T_iv_strat1!W28=".","-",(CONCATENATE("[",ROUND(T_iv_strat1!W28,1),"; ",ROUND(T_iv_strat1!X28,1),"]")))</f>
        <v>-</v>
      </c>
      <c r="H61" s="18" t="str">
        <f>IF(T_iv_strat1!AA28=".","-",(CONCATENATE("[",ROUND(T_iv_strat1!AA28,1),"; ",ROUND(T_iv_strat1!AB28,1),"]")))</f>
        <v>-</v>
      </c>
      <c r="I61" s="18" t="str">
        <f>IF(T_iv_strat1!AE28=".","-",(CONCATENATE("[",ROUND(T_iv_strat1!AE28,1),"; ",ROUND(T_iv_strat1!AF28,1),"]")))</f>
        <v>-</v>
      </c>
      <c r="J61" s="114" t="str">
        <f>IF(T_iv_strat1!AI28=".","-",(CONCATENATE("[",ROUND(T_iv_strat1!AI28,1),"; ",ROUND(T_iv_strat1!AJ28,1),"]")))</f>
        <v>-</v>
      </c>
      <c r="K61" s="18" t="str">
        <f>IF(T_iv_strat1!AM28=".","-",(CONCATENATE("[",ROUND(T_iv_strat1!AM28,1),"; ",ROUND(T_iv_strat1!AN28,1),"]")))</f>
        <v>-</v>
      </c>
      <c r="L61" s="18" t="str">
        <f>IF(T_iv_strat1!AQ28=".","-",(CONCATENATE("[",ROUND(T_iv_strat1!AQ28,1),"; ",ROUND(T_iv_strat1!AR28,1),"]")))</f>
        <v>-</v>
      </c>
      <c r="M61" s="18" t="str">
        <f>IF(T_iv_strat1!AU28=".","-",(CONCATENATE("[",ROUND(T_iv_strat1!AU28,1),"; ",ROUND(T_iv_strat1!AV28,1),"]")))</f>
        <v>-</v>
      </c>
      <c r="N61" s="18" t="str">
        <f>IF(T_iv_strat1!AY28=".","-",(CONCATENATE("[",ROUND(T_iv_strat1!AY28,1),"; ",ROUND(T_iv_strat1!AZ28,1),"]")))</f>
        <v>-</v>
      </c>
      <c r="O61" s="18" t="str">
        <f>IF(T_iv_strat1!BC28=".","-",(CONCATENATE("[",ROUND(T_iv_strat1!BC28,1),"; ",ROUND(T_iv_strat1!BD28,1),"]")))</f>
        <v>-</v>
      </c>
      <c r="P61" s="18" t="str">
        <f>IF(T_iv_strat1!BG28=".","-",(CONCATENATE("[",ROUND(T_iv_strat1!BG28,1),"; ",ROUND(T_iv_strat1!BH28,1),"]")))</f>
        <v>-</v>
      </c>
      <c r="Q61" s="18" t="str">
        <f>IF(T_iv_strat1!BK28=".","-",(CONCATENATE("[",ROUND(T_iv_strat1!BK28,1),"; ",ROUND(T_iv_strat1!BL28,1),"]")))</f>
        <v>-</v>
      </c>
      <c r="T61" s="22"/>
      <c r="U61" s="18" t="str">
        <f>IF(T_iv_strat2!C28=".","-",(CONCATENATE("[",ROUND(T_iv_strat2!C28,1),"; ",ROUND(T_iv_strat2!D28,1),"]")))</f>
        <v>-</v>
      </c>
      <c r="V61" s="18" t="str">
        <f>IF(T_iv_strat2!G28=".","-",(CONCATENATE("[",ROUND(T_iv_strat2!G28,1),"; ",ROUND(T_iv_strat2!H28,1),"]")))</f>
        <v>-</v>
      </c>
      <c r="W61" s="18" t="str">
        <f>IF(T_iv_strat2!K28=".","-",(CONCATENATE("[",ROUND(T_iv_strat2!K28,1),"; ",ROUND(T_iv_strat2!L28,1),"]")))</f>
        <v>-</v>
      </c>
      <c r="X61" s="18" t="str">
        <f>IF(T_iv_strat2!O28=".","-",(CONCATENATE("[",ROUND(T_iv_strat2!O28,1),"; ",ROUND(T_iv_strat2!P28,1),"]")))</f>
        <v>-</v>
      </c>
      <c r="Y61" s="18" t="str">
        <f>IF(T_iv_strat2!S28=".","-",(CONCATENATE("[",ROUND(T_iv_strat2!S28,1),"; ",ROUND(T_iv_strat2!T28,1),"]")))</f>
        <v>-</v>
      </c>
      <c r="Z61" s="18" t="str">
        <f>IF(T_iv_strat2!W28=".","-",(CONCATENATE("[",ROUND(T_iv_strat2!W28,1),"; ",ROUND(T_iv_strat2!X28,1),"]")))</f>
        <v>-</v>
      </c>
      <c r="AA61" s="18" t="str">
        <f>IF(T_iv_strat2!AA28=".","-",(CONCATENATE("[",ROUND(T_iv_strat2!AA28,1),"; ",ROUND(T_iv_strat2!AB28,1),"]")))</f>
        <v>-</v>
      </c>
      <c r="AB61" s="18" t="str">
        <f>IF(T_iv_strat2!AE28=".","-",(CONCATENATE("[",ROUND(T_iv_strat2!AE28,1),"; ",ROUND(T_iv_strat2!AF28,1),"]")))</f>
        <v>-</v>
      </c>
      <c r="AC61" s="114" t="str">
        <f>IF(T_iv_strat2!AI28=".","-",(CONCATENATE("[",ROUND(T_iv_strat2!AI28,1),"; ",ROUND(T_iv_strat2!AJ28,1),"]")))</f>
        <v>-</v>
      </c>
      <c r="AD61" s="18" t="str">
        <f>IF(T_iv_strat2!AM28=".","-",(CONCATENATE("[",ROUND(T_iv_strat2!AM28,1),"; ",ROUND(T_iv_strat2!AN28,1),"]")))</f>
        <v>-</v>
      </c>
      <c r="AE61" s="18" t="str">
        <f>IF(T_iv_strat2!AQ28=".","-",(CONCATENATE("[",ROUND(T_iv_strat2!AQ28,1),"; ",ROUND(T_iv_strat2!AR28,1),"]")))</f>
        <v>-</v>
      </c>
      <c r="AF61" s="18" t="str">
        <f>IF(T_iv_strat2!AU28=".","-",(CONCATENATE("[",ROUND(T_iv_strat2!AU28,1),"; ",ROUND(T_iv_strat2!AV28,1),"]")))</f>
        <v>-</v>
      </c>
      <c r="AG61" s="18" t="str">
        <f>IF(T_iv_strat2!AY28=".","-",(CONCATENATE("[",ROUND(T_iv_strat2!AY28,1),"; ",ROUND(T_iv_strat2!AZ28,1),"]")))</f>
        <v>-</v>
      </c>
      <c r="AH61" s="18" t="str">
        <f>IF(T_iv_strat2!BC28=".","-",(CONCATENATE("[",ROUND(T_iv_strat2!BC28,1),"; ",ROUND(T_iv_strat2!BD28,1),"]")))</f>
        <v>-</v>
      </c>
      <c r="AI61" s="18" t="str">
        <f>IF(T_iv_strat2!BG28=".","-",(CONCATENATE("[",ROUND(T_iv_strat2!BG28,1),"; ",ROUND(T_iv_strat2!BH28,1),"]")))</f>
        <v>-</v>
      </c>
      <c r="AJ61" s="18" t="str">
        <f>IF(T_iv_strat2!BK28=".","-",(CONCATENATE("[",ROUND(T_iv_strat2!BK28,1),"; ",ROUND(T_iv_strat2!BL28,1),"]")))</f>
        <v>-</v>
      </c>
      <c r="AM61" s="22"/>
      <c r="AN61" s="18" t="str">
        <f>IF(T_iv_strat3!C28=".","-",(CONCATENATE("[",ROUND(T_iv_strat3!C28,1),"; ",ROUND(T_iv_strat3!D28,1),"]")))</f>
        <v>-</v>
      </c>
      <c r="AO61" s="18" t="str">
        <f>IF(T_iv_strat3!G28=".","-",(CONCATENATE("[",ROUND(T_iv_strat3!G28,1),"; ",ROUND(T_iv_strat3!H28,1),"]")))</f>
        <v>-</v>
      </c>
      <c r="AP61" s="18" t="str">
        <f>IF(T_iv_strat3!K28=".","-",(CONCATENATE("[",ROUND(T_iv_strat3!K28,1),"; ",ROUND(T_iv_strat3!L28,1),"]")))</f>
        <v>-</v>
      </c>
      <c r="AQ61" s="18" t="str">
        <f>IF(T_iv_strat3!O28=".","-",(CONCATENATE("[",ROUND(T_iv_strat3!O28,1),"; ",ROUND(T_iv_strat3!P28,1),"]")))</f>
        <v>-</v>
      </c>
      <c r="AR61" s="18" t="str">
        <f>IF(T_iv_strat3!S28=".","-",(CONCATENATE("[",ROUND(T_iv_strat3!S28,1),"; ",ROUND(T_iv_strat3!T28,1),"]")))</f>
        <v>-</v>
      </c>
      <c r="AS61" s="18" t="str">
        <f>IF(T_iv_strat3!W28=".","-",(CONCATENATE("[",ROUND(T_iv_strat3!W28,1),"; ",ROUND(T_iv_strat3!X28,1),"]")))</f>
        <v>-</v>
      </c>
      <c r="AT61" s="18" t="str">
        <f>IF(T_iv_strat3!AA28=".","-",(CONCATENATE("[",ROUND(T_iv_strat3!AA28,1),"; ",ROUND(T_iv_strat3!AB28,1),"]")))</f>
        <v>-</v>
      </c>
      <c r="AU61" s="18" t="str">
        <f>IF(T_iv_strat3!AE28=".","-",(CONCATENATE("[",ROUND(T_iv_strat3!AE28,1),"; ",ROUND(T_iv_strat3!AF28,1),"]")))</f>
        <v>-</v>
      </c>
      <c r="AV61" s="114" t="str">
        <f>IF(T_iv_strat3!AI28=".","-",(CONCATENATE("[",ROUND(T_iv_strat3!AI28,1),"; ",ROUND(T_iv_strat3!AJ28,1),"]")))</f>
        <v>-</v>
      </c>
      <c r="AW61" s="18" t="str">
        <f>IF(T_iv_strat3!AM28=".","-",(CONCATENATE("[",ROUND(T_iv_strat3!AM28,1),"; ",ROUND(T_iv_strat3!AN28,1),"]")))</f>
        <v>-</v>
      </c>
      <c r="AX61" s="18" t="str">
        <f>IF(T_iv_strat3!AQ28=".","-",(CONCATENATE("[",ROUND(T_iv_strat3!AQ28,1),"; ",ROUND(T_iv_strat3!AR28,1),"]")))</f>
        <v>-</v>
      </c>
      <c r="AY61" s="18" t="str">
        <f>IF(T_iv_strat3!AU28=".","-",(CONCATENATE("[",ROUND(T_iv_strat3!AU28,1),"; ",ROUND(T_iv_strat3!AV28,1),"]")))</f>
        <v>-</v>
      </c>
      <c r="AZ61" s="18" t="str">
        <f>IF(T_iv_strat3!AY28=".","-",(CONCATENATE("[",ROUND(T_iv_strat3!AY28,1),"; ",ROUND(T_iv_strat3!AZ28,1),"]")))</f>
        <v>-</v>
      </c>
      <c r="BA61" s="18" t="str">
        <f>IF(T_iv_strat3!BC28=".","-",(CONCATENATE("[",ROUND(T_iv_strat3!BC28,1),"; ",ROUND(T_iv_strat3!BD28,1),"]")))</f>
        <v>-</v>
      </c>
      <c r="BB61" s="18" t="str">
        <f>IF(T_iv_strat3!BG28=".","-",(CONCATENATE("[",ROUND(T_iv_strat3!BG28,1),"; ",ROUND(T_iv_strat3!BH28,1),"]")))</f>
        <v>-</v>
      </c>
      <c r="BC61" s="18" t="str">
        <f>IF(T_iv_strat3!BK28=".","-",(CONCATENATE("[",ROUND(T_iv_strat3!BK28,1),"; ",ROUND(T_iv_strat3!BL28,1),"]")))</f>
        <v>-</v>
      </c>
    </row>
    <row r="62" spans="1:55" s="2" customFormat="1" x14ac:dyDescent="0.2">
      <c r="A62" s="5" t="s">
        <v>69</v>
      </c>
      <c r="B62" s="4">
        <f>ROUND(T_iv_strat1!B29,1)</f>
        <v>0</v>
      </c>
      <c r="C62" s="4">
        <f>ROUND(T_iv_strat1!F29,1)</f>
        <v>0</v>
      </c>
      <c r="D62" s="4">
        <f>ROUND(T_iv_strat1!J29,1)</f>
        <v>0</v>
      </c>
      <c r="E62" s="4">
        <f>ROUND(T_iv_strat1!N29,1)</f>
        <v>0</v>
      </c>
      <c r="F62" s="4">
        <f>ROUND(T_iv_strat1!R29,1)</f>
        <v>0.8</v>
      </c>
      <c r="G62" s="4">
        <f>ROUND(T_iv_strat1!V29,1)</f>
        <v>0</v>
      </c>
      <c r="H62" s="4">
        <f>ROUND(T_iv_strat1!Z29,1)</f>
        <v>0.8</v>
      </c>
      <c r="I62" s="4">
        <f>ROUND(T_iv_strat1!AD29,1)</f>
        <v>0</v>
      </c>
      <c r="J62" s="65">
        <f>ROUND(T_iv_strat1!AH29,1)</f>
        <v>0</v>
      </c>
      <c r="K62" s="4">
        <f>ROUND(T_iv_strat1!AL29,1)</f>
        <v>12.7</v>
      </c>
      <c r="L62" s="4">
        <f>ROUND(T_iv_strat1!AP29,1)</f>
        <v>18.899999999999999</v>
      </c>
      <c r="M62" s="4">
        <f>ROUND(T_iv_strat1!AT29,1)</f>
        <v>0</v>
      </c>
      <c r="N62" s="4">
        <f>ROUND(T_iv_strat1!AX29,1)</f>
        <v>0.3</v>
      </c>
      <c r="O62" s="4">
        <f>ROUND(T_iv_strat1!BB29,1)</f>
        <v>0</v>
      </c>
      <c r="P62" s="4">
        <f>ROUND(T_iv_strat1!BF29,1)</f>
        <v>1.5</v>
      </c>
      <c r="Q62" s="4">
        <f>ROUND(T_iv_strat1!BJ29,1)</f>
        <v>0</v>
      </c>
      <c r="T62" s="5" t="s">
        <v>69</v>
      </c>
      <c r="U62" s="4">
        <f>ROUND(T_iv_strat2!B29,1)</f>
        <v>52.8</v>
      </c>
      <c r="V62" s="4">
        <f>ROUND(T_iv_strat2!F29,1)</f>
        <v>75.2</v>
      </c>
      <c r="W62" s="4">
        <f>ROUND(T_iv_strat2!J29,1)</f>
        <v>60.1</v>
      </c>
      <c r="X62" s="4">
        <f>ROUND(T_iv_strat2!N29,1)</f>
        <v>0</v>
      </c>
      <c r="Y62" s="4">
        <f>ROUND(T_iv_strat2!R29,1)</f>
        <v>13.9</v>
      </c>
      <c r="Z62" s="4">
        <f>ROUND(T_iv_strat2!V29,1)</f>
        <v>4.5</v>
      </c>
      <c r="AA62" s="4">
        <f>ROUND(T_iv_strat2!Z29,1)</f>
        <v>14.9</v>
      </c>
      <c r="AB62" s="4">
        <f>ROUND(T_iv_strat2!AD29,1)</f>
        <v>54.3</v>
      </c>
      <c r="AC62" s="65">
        <f>ROUND(T_iv_strat2!AH29,1)</f>
        <v>67.099999999999994</v>
      </c>
      <c r="AD62" s="4">
        <f>ROUND(T_iv_strat2!AL29,1)</f>
        <v>23.5</v>
      </c>
      <c r="AE62" s="4">
        <f>ROUND(T_iv_strat2!AP29,1)</f>
        <v>29.5</v>
      </c>
      <c r="AF62" s="4">
        <f>ROUND(T_iv_strat2!AT29,1)</f>
        <v>0</v>
      </c>
      <c r="AG62" s="4">
        <f>ROUND(T_iv_strat2!AX29,1)</f>
        <v>12.1</v>
      </c>
      <c r="AH62" s="4">
        <f>ROUND(T_iv_strat2!BB29,1)</f>
        <v>7.3</v>
      </c>
      <c r="AI62" s="4">
        <f>ROUND(T_iv_strat2!BF29,1)</f>
        <v>14.3</v>
      </c>
      <c r="AJ62" s="4">
        <f>ROUND(T_iv_strat2!BJ29,1)</f>
        <v>28.7</v>
      </c>
      <c r="AM62" s="5" t="s">
        <v>69</v>
      </c>
      <c r="AN62" s="4">
        <f>ROUND(T_iv_strat3!B29,1)</f>
        <v>0</v>
      </c>
      <c r="AO62" s="4">
        <f>ROUND(T_iv_strat3!F29,1)</f>
        <v>7.2</v>
      </c>
      <c r="AP62" s="4">
        <f>ROUND(T_iv_strat3!J29,1)</f>
        <v>3.8</v>
      </c>
      <c r="AQ62" s="4">
        <f>ROUND(T_iv_strat3!N29,1)</f>
        <v>0</v>
      </c>
      <c r="AR62" s="4">
        <f>ROUND(T_iv_strat3!R29,1)</f>
        <v>0</v>
      </c>
      <c r="AS62" s="4">
        <f>ROUND(T_iv_strat3!V29,1)</f>
        <v>0</v>
      </c>
      <c r="AT62" s="4">
        <f>ROUND(T_iv_strat3!Z29,1)</f>
        <v>1.5</v>
      </c>
      <c r="AU62" s="4">
        <f>ROUND(T_iv_strat3!AD29,1)</f>
        <v>0</v>
      </c>
      <c r="AV62" s="65">
        <f>ROUND(T_iv_strat3!AH29,1)</f>
        <v>0</v>
      </c>
      <c r="AW62" s="4">
        <f>ROUND(T_iv_strat3!AL29,1)</f>
        <v>26.6</v>
      </c>
      <c r="AX62" s="4">
        <f>ROUND(T_iv_strat3!AP29,1)</f>
        <v>4.9000000000000004</v>
      </c>
      <c r="AY62" s="4">
        <f>ROUND(T_iv_strat3!AT29,1)</f>
        <v>0</v>
      </c>
      <c r="AZ62" s="4">
        <f>ROUND(T_iv_strat3!AX29,1)</f>
        <v>0</v>
      </c>
      <c r="BA62" s="4">
        <f>ROUND(T_iv_strat3!BB29,1)</f>
        <v>0</v>
      </c>
      <c r="BB62" s="4">
        <f>ROUND(T_iv_strat3!BF29,1)</f>
        <v>3.4</v>
      </c>
      <c r="BC62" s="4">
        <f>ROUND(T_iv_strat3!BJ29,1)</f>
        <v>0</v>
      </c>
    </row>
    <row r="63" spans="1:55" s="17" customFormat="1" ht="8.25" x14ac:dyDescent="0.15">
      <c r="A63" s="24"/>
      <c r="B63" s="18" t="str">
        <f>IF(T_iv_strat1!C29=".","-",(CONCATENATE("[",ROUND(T_iv_strat1!C29,1),"; ",ROUND(T_iv_strat1!D29,1),"]")))</f>
        <v>-</v>
      </c>
      <c r="C63" s="18" t="str">
        <f>IF(T_iv_strat1!G29=".","-",(CONCATENATE("[",ROUND(T_iv_strat1!G29,1),"; ",ROUND(T_iv_strat1!H29,1),"]")))</f>
        <v>-</v>
      </c>
      <c r="D63" s="18" t="str">
        <f>IF(T_iv_strat1!K29=".","-",(CONCATENATE("[",ROUND(T_iv_strat1!K29,1),"; ",ROUND(T_iv_strat1!L29,1),"]")))</f>
        <v>-</v>
      </c>
      <c r="E63" s="18" t="str">
        <f>IF(T_iv_strat1!O29=".","-",(CONCATENATE("[",ROUND(T_iv_strat1!O29,1),"; ",ROUND(T_iv_strat1!P29,1),"]")))</f>
        <v>-</v>
      </c>
      <c r="F63" s="18" t="str">
        <f>IF(T_iv_strat1!S29=".","-",(CONCATENATE("[",ROUND(T_iv_strat1!S29,1),"; ",ROUND(T_iv_strat1!T29,1),"]")))</f>
        <v>[0.2; 3.6]</v>
      </c>
      <c r="G63" s="18" t="str">
        <f>IF(T_iv_strat1!W29=".","-",(CONCATENATE("[",ROUND(T_iv_strat1!W29,1),"; ",ROUND(T_iv_strat1!X29,1),"]")))</f>
        <v>-</v>
      </c>
      <c r="H63" s="18" t="str">
        <f>IF(T_iv_strat1!AA29=".","-",(CONCATENATE("[",ROUND(T_iv_strat1!AA29,1),"; ",ROUND(T_iv_strat1!AB29,1),"]")))</f>
        <v>[0.2; 3.4]</v>
      </c>
      <c r="I63" s="18" t="str">
        <f>IF(T_iv_strat1!AE29=".","-",(CONCATENATE("[",ROUND(T_iv_strat1!AE29,1),"; ",ROUND(T_iv_strat1!AF29,1),"]")))</f>
        <v>-</v>
      </c>
      <c r="J63" s="114" t="str">
        <f>IF(T_iv_strat1!AI29=".","-",(CONCATENATE("[",ROUND(T_iv_strat1!AI29,1),"; ",ROUND(T_iv_strat1!AJ29,1),"]")))</f>
        <v>-</v>
      </c>
      <c r="K63" s="18" t="str">
        <f>IF(T_iv_strat1!AM29=".","-",(CONCATENATE("[",ROUND(T_iv_strat1!AM29,1),"; ",ROUND(T_iv_strat1!AN29,1),"]")))</f>
        <v>[1.9; 51.8]</v>
      </c>
      <c r="L63" s="18" t="str">
        <f>IF(T_iv_strat1!AQ29=".","-",(CONCATENATE("[",ROUND(T_iv_strat1!AQ29,1),"; ",ROUND(T_iv_strat1!AR29,1),"]")))</f>
        <v>[15.9; 22.4]</v>
      </c>
      <c r="M63" s="18" t="str">
        <f>IF(T_iv_strat1!AU29=".","-",(CONCATENATE("[",ROUND(T_iv_strat1!AU29,1),"; ",ROUND(T_iv_strat1!AV29,1),"]")))</f>
        <v>-</v>
      </c>
      <c r="N63" s="18" t="str">
        <f>IF(T_iv_strat1!AY29=".","-",(CONCATENATE("[",ROUND(T_iv_strat1!AY29,1),"; ",ROUND(T_iv_strat1!AZ29,1),"]")))</f>
        <v>[0.1; 0.9]</v>
      </c>
      <c r="O63" s="18" t="str">
        <f>IF(T_iv_strat1!BC29=".","-",(CONCATENATE("[",ROUND(T_iv_strat1!BC29,1),"; ",ROUND(T_iv_strat1!BD29,1),"]")))</f>
        <v>-</v>
      </c>
      <c r="P63" s="18" t="str">
        <f>IF(T_iv_strat1!BG29=".","-",(CONCATENATE("[",ROUND(T_iv_strat1!BG29,1),"; ",ROUND(T_iv_strat1!BH29,1),"]")))</f>
        <v>[0.4; 5.1]</v>
      </c>
      <c r="Q63" s="18" t="str">
        <f>IF(T_iv_strat1!BK29=".","-",(CONCATENATE("[",ROUND(T_iv_strat1!BK29,1),"; ",ROUND(T_iv_strat1!BL29,1),"]")))</f>
        <v>-</v>
      </c>
      <c r="T63" s="24"/>
      <c r="U63" s="18" t="str">
        <f>IF(T_iv_strat2!C29=".","-",(CONCATENATE("[",ROUND(T_iv_strat2!C29,1),"; ",ROUND(T_iv_strat2!D29,1),"]")))</f>
        <v>[6.9; 94.4]</v>
      </c>
      <c r="V63" s="18" t="str">
        <f>IF(T_iv_strat2!G29=".","-",(CONCATENATE("[",ROUND(T_iv_strat2!G29,1),"; ",ROUND(T_iv_strat2!H29,1),"]")))</f>
        <v>[36.8; 94.1]</v>
      </c>
      <c r="W63" s="18" t="str">
        <f>IF(T_iv_strat2!K29=".","-",(CONCATENATE("[",ROUND(T_iv_strat2!K29,1),"; ",ROUND(T_iv_strat2!L29,1),"]")))</f>
        <v>[44; 74.3]</v>
      </c>
      <c r="X63" s="18" t="str">
        <f>IF(T_iv_strat2!O29=".","-",(CONCATENATE("[",ROUND(T_iv_strat2!O29,1),"; ",ROUND(T_iv_strat2!P29,1),"]")))</f>
        <v>-</v>
      </c>
      <c r="Y63" s="18" t="str">
        <f>IF(T_iv_strat2!S29=".","-",(CONCATENATE("[",ROUND(T_iv_strat2!S29,1),"; ",ROUND(T_iv_strat2!T29,1),"]")))</f>
        <v>[10.7; 17.9]</v>
      </c>
      <c r="Z63" s="18" t="str">
        <f>IF(T_iv_strat2!W29=".","-",(CONCATENATE("[",ROUND(T_iv_strat2!W29,1),"; ",ROUND(T_iv_strat2!X29,1),"]")))</f>
        <v>[1; 17.1]</v>
      </c>
      <c r="AA63" s="18" t="str">
        <f>IF(T_iv_strat2!AA29=".","-",(CONCATENATE("[",ROUND(T_iv_strat2!AA29,1),"; ",ROUND(T_iv_strat2!AB29,1),"]")))</f>
        <v>[11.7; 18.8]</v>
      </c>
      <c r="AB63" s="18" t="str">
        <f>IF(T_iv_strat2!AE29=".","-",(CONCATENATE("[",ROUND(T_iv_strat2!AE29,1),"; ",ROUND(T_iv_strat2!AF29,1),"]")))</f>
        <v>[14.3; 89.4]</v>
      </c>
      <c r="AC63" s="114" t="str">
        <f>IF(T_iv_strat2!AI29=".","-",(CONCATENATE("[",ROUND(T_iv_strat2!AI29,1),"; ",ROUND(T_iv_strat2!AJ29,1),"]")))</f>
        <v>[41.4; 85.5]</v>
      </c>
      <c r="AD63" s="18" t="str">
        <f>IF(T_iv_strat2!AM29=".","-",(CONCATENATE("[",ROUND(T_iv_strat2!AM29,1),"; ",ROUND(T_iv_strat2!AN29,1),"]")))</f>
        <v>[14; 36.9]</v>
      </c>
      <c r="AE63" s="18" t="str">
        <f>IF(T_iv_strat2!AQ29=".","-",(CONCATENATE("[",ROUND(T_iv_strat2!AQ29,1),"; ",ROUND(T_iv_strat2!AR29,1),"]")))</f>
        <v>[22.1; 38.1]</v>
      </c>
      <c r="AF63" s="18" t="str">
        <f>IF(T_iv_strat2!AU29=".","-",(CONCATENATE("[",ROUND(T_iv_strat2!AU29,1),"; ",ROUND(T_iv_strat2!AV29,1),"]")))</f>
        <v>-</v>
      </c>
      <c r="AG63" s="18" t="str">
        <f>IF(T_iv_strat2!AY29=".","-",(CONCATENATE("[",ROUND(T_iv_strat2!AY29,1),"; ",ROUND(T_iv_strat2!AZ29,1),"]")))</f>
        <v>[9.8; 14.8]</v>
      </c>
      <c r="AH63" s="18" t="str">
        <f>IF(T_iv_strat2!BC29=".","-",(CONCATENATE("[",ROUND(T_iv_strat2!BC29,1),"; ",ROUND(T_iv_strat2!BD29,1),"]")))</f>
        <v>[2.1; 22.9]</v>
      </c>
      <c r="AI63" s="18" t="str">
        <f>IF(T_iv_strat2!BG29=".","-",(CONCATENATE("[",ROUND(T_iv_strat2!BG29,1),"; ",ROUND(T_iv_strat2!BH29,1),"]")))</f>
        <v>[12.4; 16.4]</v>
      </c>
      <c r="AJ63" s="18" t="str">
        <f>IF(T_iv_strat2!BK29=".","-",(CONCATENATE("[",ROUND(T_iv_strat2!BK29,1),"; ",ROUND(T_iv_strat2!BL29,1),"]")))</f>
        <v>[8.9; 62.5]</v>
      </c>
      <c r="AM63" s="24"/>
      <c r="AN63" s="18" t="str">
        <f>IF(T_iv_strat3!C29=".","-",(CONCATENATE("[",ROUND(T_iv_strat3!C29,1),"; ",ROUND(T_iv_strat3!D29,1),"]")))</f>
        <v>-</v>
      </c>
      <c r="AO63" s="18" t="str">
        <f>IF(T_iv_strat3!G29=".","-",(CONCATENATE("[",ROUND(T_iv_strat3!G29,1),"; ",ROUND(T_iv_strat3!H29,1),"]")))</f>
        <v>[1.1; 35.4]</v>
      </c>
      <c r="AP63" s="18" t="str">
        <f>IF(T_iv_strat3!K29=".","-",(CONCATENATE("[",ROUND(T_iv_strat3!K29,1),"; ",ROUND(T_iv_strat3!L29,1),"]")))</f>
        <v>[0.5; 22.8]</v>
      </c>
      <c r="AQ63" s="18" t="str">
        <f>IF(T_iv_strat3!O29=".","-",(CONCATENATE("[",ROUND(T_iv_strat3!O29,1),"; ",ROUND(T_iv_strat3!P29,1),"]")))</f>
        <v>-</v>
      </c>
      <c r="AR63" s="18" t="str">
        <f>IF(T_iv_strat3!S29=".","-",(CONCATENATE("[",ROUND(T_iv_strat3!S29,1),"; ",ROUND(T_iv_strat3!T29,1),"]")))</f>
        <v>-</v>
      </c>
      <c r="AS63" s="18" t="str">
        <f>IF(T_iv_strat3!W29=".","-",(CONCATENATE("[",ROUND(T_iv_strat3!W29,1),"; ",ROUND(T_iv_strat3!X29,1),"]")))</f>
        <v>-</v>
      </c>
      <c r="AT63" s="18" t="str">
        <f>IF(T_iv_strat3!AA29=".","-",(CONCATENATE("[",ROUND(T_iv_strat3!AA29,1),"; ",ROUND(T_iv_strat3!AB29,1),"]")))</f>
        <v>[0.3; 6.8]</v>
      </c>
      <c r="AU63" s="18" t="str">
        <f>IF(T_iv_strat3!AE29=".","-",(CONCATENATE("[",ROUND(T_iv_strat3!AE29,1),"; ",ROUND(T_iv_strat3!AF29,1),"]")))</f>
        <v>-</v>
      </c>
      <c r="AV63" s="114" t="str">
        <f>IF(T_iv_strat3!AI29=".","-",(CONCATENATE("[",ROUND(T_iv_strat3!AI29,1),"; ",ROUND(T_iv_strat3!AJ29,1),"]")))</f>
        <v>-</v>
      </c>
      <c r="AW63" s="18" t="str">
        <f>IF(T_iv_strat3!AM29=".","-",(CONCATENATE("[",ROUND(T_iv_strat3!AM29,1),"; ",ROUND(T_iv_strat3!AN29,1),"]")))</f>
        <v>[13.8; 45.1]</v>
      </c>
      <c r="AX63" s="18" t="str">
        <f>IF(T_iv_strat3!AQ29=".","-",(CONCATENATE("[",ROUND(T_iv_strat3!AQ29,1),"; ",ROUND(T_iv_strat3!AR29,1),"]")))</f>
        <v>[2.4; 10.1]</v>
      </c>
      <c r="AY63" s="18" t="str">
        <f>IF(T_iv_strat3!AU29=".","-",(CONCATENATE("[",ROUND(T_iv_strat3!AU29,1),"; ",ROUND(T_iv_strat3!AV29,1),"]")))</f>
        <v>-</v>
      </c>
      <c r="AZ63" s="18" t="str">
        <f>IF(T_iv_strat3!AY29=".","-",(CONCATENATE("[",ROUND(T_iv_strat3!AY29,1),"; ",ROUND(T_iv_strat3!AZ29,1),"]")))</f>
        <v>-</v>
      </c>
      <c r="BA63" s="18" t="str">
        <f>IF(T_iv_strat3!BC29=".","-",(CONCATENATE("[",ROUND(T_iv_strat3!BC29,1),"; ",ROUND(T_iv_strat3!BD29,1),"]")))</f>
        <v>-</v>
      </c>
      <c r="BB63" s="18" t="str">
        <f>IF(T_iv_strat3!BG29=".","-",(CONCATENATE("[",ROUND(T_iv_strat3!BG29,1),"; ",ROUND(T_iv_strat3!BH29,1),"]")))</f>
        <v>[1.9; 6]</v>
      </c>
      <c r="BC63" s="18" t="str">
        <f>IF(T_iv_strat3!BK29=".","-",(CONCATENATE("[",ROUND(T_iv_strat3!BK29,1),"; ",ROUND(T_iv_strat3!BL29,1),"]")))</f>
        <v>-</v>
      </c>
    </row>
    <row r="64" spans="1:55" s="2" customFormat="1" x14ac:dyDescent="0.2">
      <c r="A64" s="5" t="s">
        <v>70</v>
      </c>
      <c r="B64" s="4">
        <f>ROUND(T_iv_strat1!B30,1)</f>
        <v>100</v>
      </c>
      <c r="C64" s="4">
        <f>ROUND(T_iv_strat1!F30,1)</f>
        <v>50.3</v>
      </c>
      <c r="D64" s="4">
        <f>ROUND(T_iv_strat1!J30,1)</f>
        <v>44.8</v>
      </c>
      <c r="E64" s="4">
        <f>ROUND(T_iv_strat1!N30,1)</f>
        <v>0</v>
      </c>
      <c r="F64" s="4">
        <f>ROUND(T_iv_strat1!R30,1)</f>
        <v>3.7</v>
      </c>
      <c r="G64" s="4">
        <f>ROUND(T_iv_strat1!V30,1)</f>
        <v>0</v>
      </c>
      <c r="H64" s="4">
        <f>ROUND(T_iv_strat1!Z30,1)</f>
        <v>5.3</v>
      </c>
      <c r="I64" s="4">
        <f>ROUND(T_iv_strat1!AD30,1)</f>
        <v>20</v>
      </c>
      <c r="J64" s="65">
        <f>ROUND(T_iv_strat1!AH30,1)</f>
        <v>56.1</v>
      </c>
      <c r="K64" s="4">
        <f>ROUND(T_iv_strat1!AL30,1)</f>
        <v>23.3</v>
      </c>
      <c r="L64" s="4">
        <f>ROUND(T_iv_strat1!AP30,1)</f>
        <v>26.7</v>
      </c>
      <c r="M64" s="4">
        <f>ROUND(T_iv_strat1!AT30,1)</f>
        <v>0</v>
      </c>
      <c r="N64" s="4">
        <f>ROUND(T_iv_strat1!AX30,1)</f>
        <v>1.7</v>
      </c>
      <c r="O64" s="4">
        <f>ROUND(T_iv_strat1!BB30,1)</f>
        <v>0</v>
      </c>
      <c r="P64" s="4">
        <f>ROUND(T_iv_strat1!BF30,1)</f>
        <v>4</v>
      </c>
      <c r="Q64" s="4">
        <f>ROUND(T_iv_strat1!BJ30,1)</f>
        <v>0</v>
      </c>
      <c r="T64" s="5" t="s">
        <v>70</v>
      </c>
      <c r="U64" s="4">
        <f>ROUND(T_iv_strat2!B30,1)</f>
        <v>100</v>
      </c>
      <c r="V64" s="4">
        <f>ROUND(T_iv_strat2!F30,1)</f>
        <v>87.6</v>
      </c>
      <c r="W64" s="4">
        <f>ROUND(T_iv_strat2!J30,1)</f>
        <v>22.1</v>
      </c>
      <c r="X64" s="4">
        <f>ROUND(T_iv_strat2!N30,1)</f>
        <v>0</v>
      </c>
      <c r="Y64" s="4">
        <f>ROUND(T_iv_strat2!R30,1)</f>
        <v>66</v>
      </c>
      <c r="Z64" s="4">
        <f>ROUND(T_iv_strat2!V30,1)</f>
        <v>22.5</v>
      </c>
      <c r="AA64" s="4">
        <f>ROUND(T_iv_strat2!Z30,1)</f>
        <v>57.4</v>
      </c>
      <c r="AB64" s="4">
        <f>ROUND(T_iv_strat2!AD30,1)</f>
        <v>79.5</v>
      </c>
      <c r="AC64" s="65">
        <f>ROUND(T_iv_strat2!AH30,1)</f>
        <v>95</v>
      </c>
      <c r="AD64" s="4">
        <f>ROUND(T_iv_strat2!AL30,1)</f>
        <v>52.9</v>
      </c>
      <c r="AE64" s="4">
        <f>ROUND(T_iv_strat2!AP30,1)</f>
        <v>52.7</v>
      </c>
      <c r="AF64" s="4">
        <f>ROUND(T_iv_strat2!AT30,1)</f>
        <v>0</v>
      </c>
      <c r="AG64" s="4">
        <f>ROUND(T_iv_strat2!AX30,1)</f>
        <v>61.9</v>
      </c>
      <c r="AH64" s="4">
        <f>ROUND(T_iv_strat2!BB30,1)</f>
        <v>26.3</v>
      </c>
      <c r="AI64" s="4">
        <f>ROUND(T_iv_strat2!BF30,1)</f>
        <v>56.9</v>
      </c>
      <c r="AJ64" s="4">
        <f>ROUND(T_iv_strat2!BJ30,1)</f>
        <v>63</v>
      </c>
      <c r="AM64" s="5" t="s">
        <v>70</v>
      </c>
      <c r="AN64" s="4">
        <f>ROUND(T_iv_strat3!B30,1)</f>
        <v>0</v>
      </c>
      <c r="AO64" s="4">
        <f>ROUND(T_iv_strat3!F30,1)</f>
        <v>59.3</v>
      </c>
      <c r="AP64" s="4">
        <f>ROUND(T_iv_strat3!J30,1)</f>
        <v>7.8</v>
      </c>
      <c r="AQ64" s="4">
        <f>ROUND(T_iv_strat3!N30,1)</f>
        <v>0</v>
      </c>
      <c r="AR64" s="4">
        <f>ROUND(T_iv_strat3!R30,1)</f>
        <v>0</v>
      </c>
      <c r="AS64" s="4">
        <f>ROUND(T_iv_strat3!V30,1)</f>
        <v>0</v>
      </c>
      <c r="AT64" s="4">
        <f>ROUND(T_iv_strat3!Z30,1)</f>
        <v>6.6</v>
      </c>
      <c r="AU64" s="4">
        <f>ROUND(T_iv_strat3!AD30,1)</f>
        <v>0</v>
      </c>
      <c r="AV64" s="65">
        <f>ROUND(T_iv_strat3!AH30,1)</f>
        <v>100</v>
      </c>
      <c r="AW64" s="4">
        <f>ROUND(T_iv_strat3!AL30,1)</f>
        <v>64.900000000000006</v>
      </c>
      <c r="AX64" s="4">
        <f>ROUND(T_iv_strat3!AP30,1)</f>
        <v>9.4</v>
      </c>
      <c r="AY64" s="4">
        <f>ROUND(T_iv_strat3!AT30,1)</f>
        <v>0</v>
      </c>
      <c r="AZ64" s="4">
        <f>ROUND(T_iv_strat3!AX30,1)</f>
        <v>0</v>
      </c>
      <c r="BA64" s="4">
        <f>ROUND(T_iv_strat3!BB30,1)</f>
        <v>0</v>
      </c>
      <c r="BB64" s="4">
        <f>ROUND(T_iv_strat3!BF30,1)</f>
        <v>7.8</v>
      </c>
      <c r="BC64" s="4">
        <f>ROUND(T_iv_strat3!BJ30,1)</f>
        <v>0</v>
      </c>
    </row>
    <row r="65" spans="1:55" s="17" customFormat="1" ht="8.25" x14ac:dyDescent="0.15">
      <c r="A65" s="24"/>
      <c r="B65" s="18" t="str">
        <f>IF(T_iv_strat1!C30=".","-",(CONCATENATE("[",ROUND(T_iv_strat1!C30,1),"; ",ROUND(T_iv_strat1!D30,1),"]")))</f>
        <v>[100; 100]</v>
      </c>
      <c r="C65" s="18" t="str">
        <f>IF(T_iv_strat1!G30=".","-",(CONCATENATE("[",ROUND(T_iv_strat1!G30,1),"; ",ROUND(T_iv_strat1!H30,1),"]")))</f>
        <v>[9.2; 91]</v>
      </c>
      <c r="D65" s="18" t="str">
        <f>IF(T_iv_strat1!K30=".","-",(CONCATENATE("[",ROUND(T_iv_strat1!K30,1),"; ",ROUND(T_iv_strat1!L30,1),"]")))</f>
        <v>[10.9; 84.3]</v>
      </c>
      <c r="E65" s="18" t="str">
        <f>IF(T_iv_strat1!O30=".","-",(CONCATENATE("[",ROUND(T_iv_strat1!O30,1),"; ",ROUND(T_iv_strat1!P30,1),"]")))</f>
        <v>-</v>
      </c>
      <c r="F65" s="18" t="str">
        <f>IF(T_iv_strat1!S30=".","-",(CONCATENATE("[",ROUND(T_iv_strat1!S30,1),"; ",ROUND(T_iv_strat1!T30,1),"]")))</f>
        <v>[1.7; 7.5]</v>
      </c>
      <c r="G65" s="18" t="str">
        <f>IF(T_iv_strat1!W30=".","-",(CONCATENATE("[",ROUND(T_iv_strat1!W30,1),"; ",ROUND(T_iv_strat1!X30,1),"]")))</f>
        <v>-</v>
      </c>
      <c r="H65" s="18" t="str">
        <f>IF(T_iv_strat1!AA30=".","-",(CONCATENATE("[",ROUND(T_iv_strat1!AA30,1),"; ",ROUND(T_iv_strat1!AB30,1),"]")))</f>
        <v>[3.3; 8.3]</v>
      </c>
      <c r="I65" s="18" t="str">
        <f>IF(T_iv_strat1!AE30=".","-",(CONCATENATE("[",ROUND(T_iv_strat1!AE30,1),"; ",ROUND(T_iv_strat1!AF30,1),"]")))</f>
        <v>[20; 20]</v>
      </c>
      <c r="J65" s="114" t="str">
        <f>IF(T_iv_strat1!AI30=".","-",(CONCATENATE("[",ROUND(T_iv_strat1!AI30,1),"; ",ROUND(T_iv_strat1!AJ30,1),"]")))</f>
        <v>[23.9; 83.9]</v>
      </c>
      <c r="K65" s="18" t="str">
        <f>IF(T_iv_strat1!AM30=".","-",(CONCATENATE("[",ROUND(T_iv_strat1!AM30,1),"; ",ROUND(T_iv_strat1!AN30,1),"]")))</f>
        <v>[5.6; 61]</v>
      </c>
      <c r="L65" s="18" t="str">
        <f>IF(T_iv_strat1!AQ30=".","-",(CONCATENATE("[",ROUND(T_iv_strat1!AQ30,1),"; ",ROUND(T_iv_strat1!AR30,1),"]")))</f>
        <v>[19.8; 34.9]</v>
      </c>
      <c r="M65" s="18" t="str">
        <f>IF(T_iv_strat1!AU30=".","-",(CONCATENATE("[",ROUND(T_iv_strat1!AU30,1),"; ",ROUND(T_iv_strat1!AV30,1),"]")))</f>
        <v>-</v>
      </c>
      <c r="N65" s="18" t="str">
        <f>IF(T_iv_strat1!AY30=".","-",(CONCATENATE("[",ROUND(T_iv_strat1!AY30,1),"; ",ROUND(T_iv_strat1!AZ30,1),"]")))</f>
        <v>[0.9; 3.2]</v>
      </c>
      <c r="O65" s="18" t="str">
        <f>IF(T_iv_strat1!BC30=".","-",(CONCATENATE("[",ROUND(T_iv_strat1!BC30,1),"; ",ROUND(T_iv_strat1!BD30,1),"]")))</f>
        <v>-</v>
      </c>
      <c r="P65" s="18" t="str">
        <f>IF(T_iv_strat1!BG30=".","-",(CONCATENATE("[",ROUND(T_iv_strat1!BG30,1),"; ",ROUND(T_iv_strat1!BH30,1),"]")))</f>
        <v>[2.5; 6.5]</v>
      </c>
      <c r="Q65" s="18" t="str">
        <f>IF(T_iv_strat1!BK30=".","-",(CONCATENATE("[",ROUND(T_iv_strat1!BK30,1),"; ",ROUND(T_iv_strat1!BL30,1),"]")))</f>
        <v>-</v>
      </c>
      <c r="T65" s="24"/>
      <c r="U65" s="18" t="str">
        <f>IF(T_iv_strat2!C30=".","-",(CONCATENATE("[",ROUND(T_iv_strat2!C30,1),"; ",ROUND(T_iv_strat2!D30,1),"]")))</f>
        <v>[100; 100]</v>
      </c>
      <c r="V65" s="18" t="str">
        <f>IF(T_iv_strat2!G30=".","-",(CONCATENATE("[",ROUND(T_iv_strat2!G30,1),"; ",ROUND(T_iv_strat2!H30,1),"]")))</f>
        <v>[63.1; 96.7]</v>
      </c>
      <c r="W65" s="18" t="str">
        <f>IF(T_iv_strat2!K30=".","-",(CONCATENATE("[",ROUND(T_iv_strat2!K30,1),"; ",ROUND(T_iv_strat2!L30,1),"]")))</f>
        <v>[4.4; 63.6]</v>
      </c>
      <c r="X65" s="18" t="str">
        <f>IF(T_iv_strat2!O30=".","-",(CONCATENATE("[",ROUND(T_iv_strat2!O30,1),"; ",ROUND(T_iv_strat2!P30,1),"]")))</f>
        <v>-</v>
      </c>
      <c r="Y65" s="18" t="str">
        <f>IF(T_iv_strat2!S30=".","-",(CONCATENATE("[",ROUND(T_iv_strat2!S30,1),"; ",ROUND(T_iv_strat2!T30,1),"]")))</f>
        <v>[57.3; 73.7]</v>
      </c>
      <c r="Z65" s="18" t="str">
        <f>IF(T_iv_strat2!W30=".","-",(CONCATENATE("[",ROUND(T_iv_strat2!W30,1),"; ",ROUND(T_iv_strat2!X30,1),"]")))</f>
        <v>[10; 43.2]</v>
      </c>
      <c r="AA65" s="18" t="str">
        <f>IF(T_iv_strat2!AA30=".","-",(CONCATENATE("[",ROUND(T_iv_strat2!AA30,1),"; ",ROUND(T_iv_strat2!AB30,1),"]")))</f>
        <v>[49.8; 64.5]</v>
      </c>
      <c r="AB65" s="18" t="str">
        <f>IF(T_iv_strat2!AE30=".","-",(CONCATENATE("[",ROUND(T_iv_strat2!AE30,1),"; ",ROUND(T_iv_strat2!AF30,1),"]")))</f>
        <v>[29.4; 97.3]</v>
      </c>
      <c r="AC65" s="114" t="str">
        <f>IF(T_iv_strat2!AI30=".","-",(CONCATENATE("[",ROUND(T_iv_strat2!AI30,1),"; ",ROUND(T_iv_strat2!AJ30,1),"]")))</f>
        <v>[73.9; 99.2]</v>
      </c>
      <c r="AD65" s="18" t="str">
        <f>IF(T_iv_strat2!AM30=".","-",(CONCATENATE("[",ROUND(T_iv_strat2!AM30,1),"; ",ROUND(T_iv_strat2!AN30,1),"]")))</f>
        <v>[38.9; 66.5]</v>
      </c>
      <c r="AE65" s="18" t="str">
        <f>IF(T_iv_strat2!AQ30=".","-",(CONCATENATE("[",ROUND(T_iv_strat2!AQ30,1),"; ",ROUND(T_iv_strat2!AR30,1),"]")))</f>
        <v>[40.9; 64.2]</v>
      </c>
      <c r="AF65" s="18" t="str">
        <f>IF(T_iv_strat2!AU30=".","-",(CONCATENATE("[",ROUND(T_iv_strat2!AU30,1),"; ",ROUND(T_iv_strat2!AV30,1),"]")))</f>
        <v>-</v>
      </c>
      <c r="AG65" s="18" t="str">
        <f>IF(T_iv_strat2!AY30=".","-",(CONCATENATE("[",ROUND(T_iv_strat2!AY30,1),"; ",ROUND(T_iv_strat2!AZ30,1),"]")))</f>
        <v>[49.7; 72.7]</v>
      </c>
      <c r="AH65" s="18" t="str">
        <f>IF(T_iv_strat2!BC30=".","-",(CONCATENATE("[",ROUND(T_iv_strat2!BC30,1),"; ",ROUND(T_iv_strat2!BD30,1),"]")))</f>
        <v>[9; 56.4]</v>
      </c>
      <c r="AI65" s="18" t="str">
        <f>IF(T_iv_strat2!BG30=".","-",(CONCATENATE("[",ROUND(T_iv_strat2!BG30,1),"; ",ROUND(T_iv_strat2!BH30,1),"]")))</f>
        <v>[47.4; 65.9]</v>
      </c>
      <c r="AJ65" s="18" t="str">
        <f>IF(T_iv_strat2!BK30=".","-",(CONCATENATE("[",ROUND(T_iv_strat2!BK30,1),"; ",ROUND(T_iv_strat2!BL30,1),"]")))</f>
        <v>[26.3; 89]</v>
      </c>
      <c r="AM65" s="24"/>
      <c r="AN65" s="18" t="str">
        <f>IF(T_iv_strat3!C30=".","-",(CONCATENATE("[",ROUND(T_iv_strat3!C30,1),"; ",ROUND(T_iv_strat3!D30,1),"]")))</f>
        <v>-</v>
      </c>
      <c r="AO65" s="18" t="str">
        <f>IF(T_iv_strat3!G30=".","-",(CONCATENATE("[",ROUND(T_iv_strat3!G30,1),"; ",ROUND(T_iv_strat3!H30,1),"]")))</f>
        <v>[42.5; 74.2]</v>
      </c>
      <c r="AP65" s="18" t="str">
        <f>IF(T_iv_strat3!K30=".","-",(CONCATENATE("[",ROUND(T_iv_strat3!K30,1),"; ",ROUND(T_iv_strat3!L30,1),"]")))</f>
        <v>[2.6; 21.5]</v>
      </c>
      <c r="AQ65" s="18" t="str">
        <f>IF(T_iv_strat3!O30=".","-",(CONCATENATE("[",ROUND(T_iv_strat3!O30,1),"; ",ROUND(T_iv_strat3!P30,1),"]")))</f>
        <v>-</v>
      </c>
      <c r="AR65" s="18" t="str">
        <f>IF(T_iv_strat3!S30=".","-",(CONCATENATE("[",ROUND(T_iv_strat3!S30,1),"; ",ROUND(T_iv_strat3!T30,1),"]")))</f>
        <v>-</v>
      </c>
      <c r="AS65" s="18" t="str">
        <f>IF(T_iv_strat3!W30=".","-",(CONCATENATE("[",ROUND(T_iv_strat3!W30,1),"; ",ROUND(T_iv_strat3!X30,1),"]")))</f>
        <v>-</v>
      </c>
      <c r="AT65" s="18" t="str">
        <f>IF(T_iv_strat3!AA30=".","-",(CONCATENATE("[",ROUND(T_iv_strat3!AA30,1),"; ",ROUND(T_iv_strat3!AB30,1),"]")))</f>
        <v>[2.6; 15.5]</v>
      </c>
      <c r="AU65" s="18" t="str">
        <f>IF(T_iv_strat3!AE30=".","-",(CONCATENATE("[",ROUND(T_iv_strat3!AE30,1),"; ",ROUND(T_iv_strat3!AF30,1),"]")))</f>
        <v>-</v>
      </c>
      <c r="AV65" s="114" t="str">
        <f>IF(T_iv_strat3!AI30=".","-",(CONCATENATE("[",ROUND(T_iv_strat3!AI30,1),"; ",ROUND(T_iv_strat3!AJ30,1),"]")))</f>
        <v>[100; 100]</v>
      </c>
      <c r="AW65" s="18" t="str">
        <f>IF(T_iv_strat3!AM30=".","-",(CONCATENATE("[",ROUND(T_iv_strat3!AM30,1),"; ",ROUND(T_iv_strat3!AN30,1),"]")))</f>
        <v>[47.8; 78.8]</v>
      </c>
      <c r="AX65" s="18" t="str">
        <f>IF(T_iv_strat3!AQ30=".","-",(CONCATENATE("[",ROUND(T_iv_strat3!AQ30,1),"; ",ROUND(T_iv_strat3!AR30,1),"]")))</f>
        <v>[7.2; 12.4]</v>
      </c>
      <c r="AY65" s="18" t="str">
        <f>IF(T_iv_strat3!AU30=".","-",(CONCATENATE("[",ROUND(T_iv_strat3!AU30,1),"; ",ROUND(T_iv_strat3!AV30,1),"]")))</f>
        <v>-</v>
      </c>
      <c r="AZ65" s="18" t="str">
        <f>IF(T_iv_strat3!AY30=".","-",(CONCATENATE("[",ROUND(T_iv_strat3!AY30,1),"; ",ROUND(T_iv_strat3!AZ30,1),"]")))</f>
        <v>-</v>
      </c>
      <c r="BA65" s="18" t="str">
        <f>IF(T_iv_strat3!BC30=".","-",(CONCATENATE("[",ROUND(T_iv_strat3!BC30,1),"; ",ROUND(T_iv_strat3!BD30,1),"]")))</f>
        <v>-</v>
      </c>
      <c r="BB65" s="18" t="str">
        <f>IF(T_iv_strat3!BG30=".","-",(CONCATENATE("[",ROUND(T_iv_strat3!BG30,1),"; ",ROUND(T_iv_strat3!BH30,1),"]")))</f>
        <v>[5.1; 11.7]</v>
      </c>
      <c r="BC65" s="18" t="str">
        <f>IF(T_iv_strat3!BK30=".","-",(CONCATENATE("[",ROUND(T_iv_strat3!BK30,1),"; ",ROUND(T_iv_strat3!BL30,1),"]")))</f>
        <v>-</v>
      </c>
    </row>
    <row r="66" spans="1:55" s="2" customFormat="1" x14ac:dyDescent="0.2">
      <c r="A66" s="5" t="s">
        <v>71</v>
      </c>
      <c r="B66" s="4">
        <f>ROUND(T_iv_strat1!B31,1)</f>
        <v>100</v>
      </c>
      <c r="C66" s="4">
        <f>ROUND(T_iv_strat1!F31,1)</f>
        <v>50.3</v>
      </c>
      <c r="D66" s="4">
        <f>ROUND(T_iv_strat1!J31,1)</f>
        <v>0</v>
      </c>
      <c r="E66" s="4">
        <f>ROUND(T_iv_strat1!N31,1)</f>
        <v>0</v>
      </c>
      <c r="F66" s="4">
        <f>ROUND(T_iv_strat1!R31,1)</f>
        <v>2.2000000000000002</v>
      </c>
      <c r="G66" s="4">
        <f>ROUND(T_iv_strat1!V31,1)</f>
        <v>0</v>
      </c>
      <c r="H66" s="4">
        <f>ROUND(T_iv_strat1!Z31,1)</f>
        <v>3.3</v>
      </c>
      <c r="I66" s="4">
        <f>ROUND(T_iv_strat1!AD31,1)</f>
        <v>20</v>
      </c>
      <c r="J66" s="65">
        <f>ROUND(T_iv_strat1!AH31,1)</f>
        <v>25.3</v>
      </c>
      <c r="K66" s="4">
        <f>ROUND(T_iv_strat1!AL31,1)</f>
        <v>36</v>
      </c>
      <c r="L66" s="4">
        <f>ROUND(T_iv_strat1!AP31,1)</f>
        <v>27.8</v>
      </c>
      <c r="M66" s="4">
        <f>ROUND(T_iv_strat1!AT31,1)</f>
        <v>0</v>
      </c>
      <c r="N66" s="4">
        <f>ROUND(T_iv_strat1!AX31,1)</f>
        <v>2.1</v>
      </c>
      <c r="O66" s="4">
        <f>ROUND(T_iv_strat1!BB31,1)</f>
        <v>0</v>
      </c>
      <c r="P66" s="4">
        <f>ROUND(T_iv_strat1!BF31,1)</f>
        <v>4.3</v>
      </c>
      <c r="Q66" s="4">
        <f>ROUND(T_iv_strat1!BJ31,1)</f>
        <v>0</v>
      </c>
      <c r="T66" s="5" t="s">
        <v>71</v>
      </c>
      <c r="U66" s="4">
        <f>ROUND(T_iv_strat2!B31,1)</f>
        <v>47.2</v>
      </c>
      <c r="V66" s="4">
        <f>ROUND(T_iv_strat2!F31,1)</f>
        <v>79.7</v>
      </c>
      <c r="W66" s="4">
        <f>ROUND(T_iv_strat2!J31,1)</f>
        <v>72.3</v>
      </c>
      <c r="X66" s="4">
        <f>ROUND(T_iv_strat2!N31,1)</f>
        <v>0</v>
      </c>
      <c r="Y66" s="4">
        <f>ROUND(T_iv_strat2!R31,1)</f>
        <v>24.1</v>
      </c>
      <c r="Z66" s="4">
        <f>ROUND(T_iv_strat2!V31,1)</f>
        <v>5.5</v>
      </c>
      <c r="AA66" s="4">
        <f>ROUND(T_iv_strat2!Z31,1)</f>
        <v>23.7</v>
      </c>
      <c r="AB66" s="4">
        <f>ROUND(T_iv_strat2!AD31,1)</f>
        <v>47</v>
      </c>
      <c r="AC66" s="65">
        <f>ROUND(T_iv_strat2!AH31,1)</f>
        <v>44</v>
      </c>
      <c r="AD66" s="4">
        <f>ROUND(T_iv_strat2!AL31,1)</f>
        <v>34.200000000000003</v>
      </c>
      <c r="AE66" s="4">
        <f>ROUND(T_iv_strat2!AP31,1)</f>
        <v>60.1</v>
      </c>
      <c r="AF66" s="4">
        <f>ROUND(T_iv_strat2!AT31,1)</f>
        <v>0</v>
      </c>
      <c r="AG66" s="4">
        <f>ROUND(T_iv_strat2!AX31,1)</f>
        <v>29.2</v>
      </c>
      <c r="AH66" s="4">
        <f>ROUND(T_iv_strat2!BB31,1)</f>
        <v>19.7</v>
      </c>
      <c r="AI66" s="4">
        <f>ROUND(T_iv_strat2!BF31,1)</f>
        <v>30.8</v>
      </c>
      <c r="AJ66" s="4">
        <f>ROUND(T_iv_strat2!BJ31,1)</f>
        <v>47</v>
      </c>
      <c r="AM66" s="5" t="s">
        <v>71</v>
      </c>
      <c r="AN66" s="4">
        <f>ROUND(T_iv_strat3!B31,1)</f>
        <v>0</v>
      </c>
      <c r="AO66" s="4">
        <f>ROUND(T_iv_strat3!F31,1)</f>
        <v>18.399999999999999</v>
      </c>
      <c r="AP66" s="4">
        <f>ROUND(T_iv_strat3!J31,1)</f>
        <v>4.2</v>
      </c>
      <c r="AQ66" s="4">
        <f>ROUND(T_iv_strat3!N31,1)</f>
        <v>0</v>
      </c>
      <c r="AR66" s="4">
        <f>ROUND(T_iv_strat3!R31,1)</f>
        <v>0</v>
      </c>
      <c r="AS66" s="4">
        <f>ROUND(T_iv_strat3!V31,1)</f>
        <v>0</v>
      </c>
      <c r="AT66" s="4">
        <f>ROUND(T_iv_strat3!Z31,1)</f>
        <v>2.5</v>
      </c>
      <c r="AU66" s="4">
        <f>ROUND(T_iv_strat3!AD31,1)</f>
        <v>0</v>
      </c>
      <c r="AV66" s="65">
        <f>ROUND(T_iv_strat3!AH31,1)</f>
        <v>71.400000000000006</v>
      </c>
      <c r="AW66" s="4">
        <f>ROUND(T_iv_strat3!AL31,1)</f>
        <v>13.6</v>
      </c>
      <c r="AX66" s="4">
        <f>ROUND(T_iv_strat3!AP31,1)</f>
        <v>9.6999999999999993</v>
      </c>
      <c r="AY66" s="4">
        <f>ROUND(T_iv_strat3!AT31,1)</f>
        <v>0</v>
      </c>
      <c r="AZ66" s="4">
        <f>ROUND(T_iv_strat3!AX31,1)</f>
        <v>0</v>
      </c>
      <c r="BA66" s="4">
        <f>ROUND(T_iv_strat3!BB31,1)</f>
        <v>0</v>
      </c>
      <c r="BB66" s="4">
        <f>ROUND(T_iv_strat3!BF31,1)</f>
        <v>4.4000000000000004</v>
      </c>
      <c r="BC66" s="4">
        <f>ROUND(T_iv_strat3!BJ31,1)</f>
        <v>0</v>
      </c>
    </row>
    <row r="67" spans="1:55" s="17" customFormat="1" ht="8.25" x14ac:dyDescent="0.15">
      <c r="A67" s="24"/>
      <c r="B67" s="18" t="str">
        <f>IF(T_iv_strat1!C31=".","-",(CONCATENATE("[",ROUND(T_iv_strat1!C31,1),"; ",ROUND(T_iv_strat1!D31,1),"]")))</f>
        <v>[100; 100]</v>
      </c>
      <c r="C67" s="18" t="str">
        <f>IF(T_iv_strat1!G31=".","-",(CONCATENATE("[",ROUND(T_iv_strat1!G31,1),"; ",ROUND(T_iv_strat1!H31,1),"]")))</f>
        <v>[9.2; 91]</v>
      </c>
      <c r="D67" s="18" t="str">
        <f>IF(T_iv_strat1!K31=".","-",(CONCATENATE("[",ROUND(T_iv_strat1!K31,1),"; ",ROUND(T_iv_strat1!L31,1),"]")))</f>
        <v>-</v>
      </c>
      <c r="E67" s="18" t="str">
        <f>IF(T_iv_strat1!O31=".","-",(CONCATENATE("[",ROUND(T_iv_strat1!O31,1),"; ",ROUND(T_iv_strat1!P31,1),"]")))</f>
        <v>-</v>
      </c>
      <c r="F67" s="18" t="str">
        <f>IF(T_iv_strat1!S31=".","-",(CONCATENATE("[",ROUND(T_iv_strat1!S31,1),"; ",ROUND(T_iv_strat1!T31,1),"]")))</f>
        <v>[1.1; 4.4]</v>
      </c>
      <c r="G67" s="18" t="str">
        <f>IF(T_iv_strat1!W31=".","-",(CONCATENATE("[",ROUND(T_iv_strat1!W31,1),"; ",ROUND(T_iv_strat1!X31,1),"]")))</f>
        <v>-</v>
      </c>
      <c r="H67" s="18" t="str">
        <f>IF(T_iv_strat1!AA31=".","-",(CONCATENATE("[",ROUND(T_iv_strat1!AA31,1),"; ",ROUND(T_iv_strat1!AB31,1),"]")))</f>
        <v>[1.9; 5.7]</v>
      </c>
      <c r="I67" s="18" t="str">
        <f>IF(T_iv_strat1!AE31=".","-",(CONCATENATE("[",ROUND(T_iv_strat1!AE31,1),"; ",ROUND(T_iv_strat1!AF31,1),"]")))</f>
        <v>[20; 20]</v>
      </c>
      <c r="J67" s="114" t="str">
        <f>IF(T_iv_strat1!AI31=".","-",(CONCATENATE("[",ROUND(T_iv_strat1!AI31,1),"; ",ROUND(T_iv_strat1!AJ31,1),"]")))</f>
        <v>[4.2; 72.4]</v>
      </c>
      <c r="K67" s="18" t="str">
        <f>IF(T_iv_strat1!AM31=".","-",(CONCATENATE("[",ROUND(T_iv_strat1!AM31,1),"; ",ROUND(T_iv_strat1!AN31,1),"]")))</f>
        <v>[12.1; 69.5]</v>
      </c>
      <c r="L67" s="18" t="str">
        <f>IF(T_iv_strat1!AQ31=".","-",(CONCATENATE("[",ROUND(T_iv_strat1!AQ31,1),"; ",ROUND(T_iv_strat1!AR31,1),"]")))</f>
        <v>[24; 31.9]</v>
      </c>
      <c r="M67" s="18" t="str">
        <f>IF(T_iv_strat1!AU31=".","-",(CONCATENATE("[",ROUND(T_iv_strat1!AU31,1),"; ",ROUND(T_iv_strat1!AV31,1),"]")))</f>
        <v>-</v>
      </c>
      <c r="N67" s="18" t="str">
        <f>IF(T_iv_strat1!AY31=".","-",(CONCATENATE("[",ROUND(T_iv_strat1!AY31,1),"; ",ROUND(T_iv_strat1!AZ31,1),"]")))</f>
        <v>[0.8; 5.2]</v>
      </c>
      <c r="O67" s="18" t="str">
        <f>IF(T_iv_strat1!BC31=".","-",(CONCATENATE("[",ROUND(T_iv_strat1!BC31,1),"; ",ROUND(T_iv_strat1!BD31,1),"]")))</f>
        <v>-</v>
      </c>
      <c r="P67" s="18" t="str">
        <f>IF(T_iv_strat1!BG31=".","-",(CONCATENATE("[",ROUND(T_iv_strat1!BG31,1),"; ",ROUND(T_iv_strat1!BH31,1),"]")))</f>
        <v>[2.3; 7.8]</v>
      </c>
      <c r="Q67" s="18" t="str">
        <f>IF(T_iv_strat1!BK31=".","-",(CONCATENATE("[",ROUND(T_iv_strat1!BK31,1),"; ",ROUND(T_iv_strat1!BL31,1),"]")))</f>
        <v>-</v>
      </c>
      <c r="T67" s="24"/>
      <c r="U67" s="18" t="str">
        <f>IF(T_iv_strat2!C31=".","-",(CONCATENATE("[",ROUND(T_iv_strat2!C31,1),"; ",ROUND(T_iv_strat2!D31,1),"]")))</f>
        <v>[5.6; 93.1]</v>
      </c>
      <c r="V67" s="18" t="str">
        <f>IF(T_iv_strat2!G31=".","-",(CONCATENATE("[",ROUND(T_iv_strat2!G31,1),"; ",ROUND(T_iv_strat2!H31,1),"]")))</f>
        <v>[41.9; 95.5]</v>
      </c>
      <c r="W67" s="18" t="str">
        <f>IF(T_iv_strat2!K31=".","-",(CONCATENATE("[",ROUND(T_iv_strat2!K31,1),"; ",ROUND(T_iv_strat2!L31,1),"]")))</f>
        <v>[60.6; 81.6]</v>
      </c>
      <c r="X67" s="18" t="str">
        <f>IF(T_iv_strat2!O31=".","-",(CONCATENATE("[",ROUND(T_iv_strat2!O31,1),"; ",ROUND(T_iv_strat2!P31,1),"]")))</f>
        <v>-</v>
      </c>
      <c r="Y67" s="18" t="str">
        <f>IF(T_iv_strat2!S31=".","-",(CONCATENATE("[",ROUND(T_iv_strat2!S31,1),"; ",ROUND(T_iv_strat2!T31,1),"]")))</f>
        <v>[17.5; 32.3]</v>
      </c>
      <c r="Z67" s="18" t="str">
        <f>IF(T_iv_strat2!W31=".","-",(CONCATENATE("[",ROUND(T_iv_strat2!W31,1),"; ",ROUND(T_iv_strat2!X31,1),"]")))</f>
        <v>[1.5; 18]</v>
      </c>
      <c r="AA67" s="18" t="str">
        <f>IF(T_iv_strat2!AA31=".","-",(CONCATENATE("[",ROUND(T_iv_strat2!AA31,1),"; ",ROUND(T_iv_strat2!AB31,1),"]")))</f>
        <v>[18.3; 30]</v>
      </c>
      <c r="AB67" s="18" t="str">
        <f>IF(T_iv_strat2!AE31=".","-",(CONCATENATE("[",ROUND(T_iv_strat2!AE31,1),"; ",ROUND(T_iv_strat2!AF31,1),"]")))</f>
        <v>[19.8; 76]</v>
      </c>
      <c r="AC67" s="114" t="str">
        <f>IF(T_iv_strat2!AI31=".","-",(CONCATENATE("[",ROUND(T_iv_strat2!AI31,1),"; ",ROUND(T_iv_strat2!AJ31,1),"]")))</f>
        <v>[9.2; 85.9]</v>
      </c>
      <c r="AD67" s="18" t="str">
        <f>IF(T_iv_strat2!AM31=".","-",(CONCATENATE("[",ROUND(T_iv_strat2!AM31,1),"; ",ROUND(T_iv_strat2!AN31,1),"]")))</f>
        <v>[23.4; 46.9]</v>
      </c>
      <c r="AE67" s="18" t="str">
        <f>IF(T_iv_strat2!AQ31=".","-",(CONCATENATE("[",ROUND(T_iv_strat2!AQ31,1),"; ",ROUND(T_iv_strat2!AR31,1),"]")))</f>
        <v>[47.4; 71.6]</v>
      </c>
      <c r="AF67" s="18" t="str">
        <f>IF(T_iv_strat2!AU31=".","-",(CONCATENATE("[",ROUND(T_iv_strat2!AU31,1),"; ",ROUND(T_iv_strat2!AV31,1),"]")))</f>
        <v>-</v>
      </c>
      <c r="AG67" s="18" t="str">
        <f>IF(T_iv_strat2!AY31=".","-",(CONCATENATE("[",ROUND(T_iv_strat2!AY31,1),"; ",ROUND(T_iv_strat2!AZ31,1),"]")))</f>
        <v>[24; 35]</v>
      </c>
      <c r="AH67" s="18" t="str">
        <f>IF(T_iv_strat2!BC31=".","-",(CONCATENATE("[",ROUND(T_iv_strat2!BC31,1),"; ",ROUND(T_iv_strat2!BD31,1),"]")))</f>
        <v>[7.7; 41.9]</v>
      </c>
      <c r="AI67" s="18" t="str">
        <f>IF(T_iv_strat2!BG31=".","-",(CONCATENATE("[",ROUND(T_iv_strat2!BG31,1),"; ",ROUND(T_iv_strat2!BH31,1),"]")))</f>
        <v>[26.4; 35.6]</v>
      </c>
      <c r="AJ67" s="18" t="str">
        <f>IF(T_iv_strat2!BK31=".","-",(CONCATENATE("[",ROUND(T_iv_strat2!BK31,1),"; ",ROUND(T_iv_strat2!BL31,1),"]")))</f>
        <v>[22.5; 73]</v>
      </c>
      <c r="AM67" s="24"/>
      <c r="AN67" s="18" t="str">
        <f>IF(T_iv_strat3!C31=".","-",(CONCATENATE("[",ROUND(T_iv_strat3!C31,1),"; ",ROUND(T_iv_strat3!D31,1),"]")))</f>
        <v>-</v>
      </c>
      <c r="AO67" s="18" t="str">
        <f>IF(T_iv_strat3!G31=".","-",(CONCATENATE("[",ROUND(T_iv_strat3!G31,1),"; ",ROUND(T_iv_strat3!H31,1),"]")))</f>
        <v>[9.6; 32.4]</v>
      </c>
      <c r="AP67" s="18" t="str">
        <f>IF(T_iv_strat3!K31=".","-",(CONCATENATE("[",ROUND(T_iv_strat3!K31,1),"; ",ROUND(T_iv_strat3!L31,1),"]")))</f>
        <v>[0.7; 21.4]</v>
      </c>
      <c r="AQ67" s="18" t="str">
        <f>IF(T_iv_strat3!O31=".","-",(CONCATENATE("[",ROUND(T_iv_strat3!O31,1),"; ",ROUND(T_iv_strat3!P31,1),"]")))</f>
        <v>-</v>
      </c>
      <c r="AR67" s="18" t="str">
        <f>IF(T_iv_strat3!S31=".","-",(CONCATENATE("[",ROUND(T_iv_strat3!S31,1),"; ",ROUND(T_iv_strat3!T31,1),"]")))</f>
        <v>-</v>
      </c>
      <c r="AS67" s="18" t="str">
        <f>IF(T_iv_strat3!W31=".","-",(CONCATENATE("[",ROUND(T_iv_strat3!W31,1),"; ",ROUND(T_iv_strat3!X31,1),"]")))</f>
        <v>-</v>
      </c>
      <c r="AT67" s="18" t="str">
        <f>IF(T_iv_strat3!AA31=".","-",(CONCATENATE("[",ROUND(T_iv_strat3!AA31,1),"; ",ROUND(T_iv_strat3!AB31,1),"]")))</f>
        <v>[0.8; 7.1]</v>
      </c>
      <c r="AU67" s="18" t="str">
        <f>IF(T_iv_strat3!AE31=".","-",(CONCATENATE("[",ROUND(T_iv_strat3!AE31,1),"; ",ROUND(T_iv_strat3!AF31,1),"]")))</f>
        <v>-</v>
      </c>
      <c r="AV67" s="114" t="str">
        <f>IF(T_iv_strat3!AI31=".","-",(CONCATENATE("[",ROUND(T_iv_strat3!AI31,1),"; ",ROUND(T_iv_strat3!AJ31,1),"]")))</f>
        <v>[13.2; 97.6]</v>
      </c>
      <c r="AW67" s="18" t="str">
        <f>IF(T_iv_strat3!AM31=".","-",(CONCATENATE("[",ROUND(T_iv_strat3!AM31,1),"; ",ROUND(T_iv_strat3!AN31,1),"]")))</f>
        <v>[6.7; 25.6]</v>
      </c>
      <c r="AX67" s="18" t="str">
        <f>IF(T_iv_strat3!AQ31=".","-",(CONCATENATE("[",ROUND(T_iv_strat3!AQ31,1),"; ",ROUND(T_iv_strat3!AR31,1),"]")))</f>
        <v>[5.4; 16.8]</v>
      </c>
      <c r="AY67" s="18" t="str">
        <f>IF(T_iv_strat3!AU31=".","-",(CONCATENATE("[",ROUND(T_iv_strat3!AU31,1),"; ",ROUND(T_iv_strat3!AV31,1),"]")))</f>
        <v>-</v>
      </c>
      <c r="AZ67" s="18" t="str">
        <f>IF(T_iv_strat3!AY31=".","-",(CONCATENATE("[",ROUND(T_iv_strat3!AY31,1),"; ",ROUND(T_iv_strat3!AZ31,1),"]")))</f>
        <v>-</v>
      </c>
      <c r="BA67" s="18" t="str">
        <f>IF(T_iv_strat3!BC31=".","-",(CONCATENATE("[",ROUND(T_iv_strat3!BC31,1),"; ",ROUND(T_iv_strat3!BD31,1),"]")))</f>
        <v>-</v>
      </c>
      <c r="BB67" s="18" t="str">
        <f>IF(T_iv_strat3!BG31=".","-",(CONCATENATE("[",ROUND(T_iv_strat3!BG31,1),"; ",ROUND(T_iv_strat3!BH31,1),"]")))</f>
        <v>[2.6; 7.4]</v>
      </c>
      <c r="BC67" s="18" t="str">
        <f>IF(T_iv_strat3!BK31=".","-",(CONCATENATE("[",ROUND(T_iv_strat3!BK31,1),"; ",ROUND(T_iv_strat3!BL31,1),"]")))</f>
        <v>-</v>
      </c>
    </row>
    <row r="68" spans="1:55" s="2" customFormat="1" x14ac:dyDescent="0.2">
      <c r="A68" s="5" t="s">
        <v>72</v>
      </c>
      <c r="B68" s="4">
        <f>ROUND(T_iv_strat1!B32,1)</f>
        <v>52</v>
      </c>
      <c r="C68" s="4">
        <f>ROUND(T_iv_strat1!F32,1)</f>
        <v>0</v>
      </c>
      <c r="D68" s="4">
        <f>ROUND(T_iv_strat1!J32,1)</f>
        <v>36.1</v>
      </c>
      <c r="E68" s="4">
        <f>ROUND(T_iv_strat1!N32,1)</f>
        <v>0</v>
      </c>
      <c r="F68" s="4">
        <f>ROUND(T_iv_strat1!R32,1)</f>
        <v>0.7</v>
      </c>
      <c r="G68" s="4">
        <f>ROUND(T_iv_strat1!V32,1)</f>
        <v>0</v>
      </c>
      <c r="H68" s="4">
        <f>ROUND(T_iv_strat1!Z32,1)</f>
        <v>1.5</v>
      </c>
      <c r="I68" s="4">
        <f>ROUND(T_iv_strat1!AD32,1)</f>
        <v>0</v>
      </c>
      <c r="J68" s="65">
        <f>ROUND(T_iv_strat1!AH32,1)</f>
        <v>9.6</v>
      </c>
      <c r="K68" s="4">
        <f>ROUND(T_iv_strat1!AL32,1)</f>
        <v>12.7</v>
      </c>
      <c r="L68" s="4">
        <f>ROUND(T_iv_strat1!AP32,1)</f>
        <v>18.899999999999999</v>
      </c>
      <c r="M68" s="4">
        <f>ROUND(T_iv_strat1!AT32,1)</f>
        <v>0</v>
      </c>
      <c r="N68" s="4">
        <f>ROUND(T_iv_strat1!AX32,1)</f>
        <v>0.6</v>
      </c>
      <c r="O68" s="4">
        <f>ROUND(T_iv_strat1!BB32,1)</f>
        <v>0</v>
      </c>
      <c r="P68" s="4">
        <f>ROUND(T_iv_strat1!BF32,1)</f>
        <v>1.9</v>
      </c>
      <c r="Q68" s="4">
        <f>ROUND(T_iv_strat1!BJ32,1)</f>
        <v>0</v>
      </c>
      <c r="T68" s="5" t="s">
        <v>72</v>
      </c>
      <c r="U68" s="4">
        <f>ROUND(T_iv_strat2!B32,1)</f>
        <v>52.8</v>
      </c>
      <c r="V68" s="4">
        <f>ROUND(T_iv_strat2!F32,1)</f>
        <v>75.2</v>
      </c>
      <c r="W68" s="4">
        <f>ROUND(T_iv_strat2!J32,1)</f>
        <v>60.1</v>
      </c>
      <c r="X68" s="4">
        <f>ROUND(T_iv_strat2!N32,1)</f>
        <v>0</v>
      </c>
      <c r="Y68" s="4">
        <f>ROUND(T_iv_strat2!R32,1)</f>
        <v>14.1</v>
      </c>
      <c r="Z68" s="4">
        <f>ROUND(T_iv_strat2!V32,1)</f>
        <v>4.5</v>
      </c>
      <c r="AA68" s="4">
        <f>ROUND(T_iv_strat2!Z32,1)</f>
        <v>15</v>
      </c>
      <c r="AB68" s="4">
        <f>ROUND(T_iv_strat2!AD32,1)</f>
        <v>54.3</v>
      </c>
      <c r="AC68" s="65">
        <f>ROUND(T_iv_strat2!AH32,1)</f>
        <v>67.099999999999994</v>
      </c>
      <c r="AD68" s="4">
        <f>ROUND(T_iv_strat2!AL32,1)</f>
        <v>23.5</v>
      </c>
      <c r="AE68" s="4">
        <f>ROUND(T_iv_strat2!AP32,1)</f>
        <v>29.5</v>
      </c>
      <c r="AF68" s="4">
        <f>ROUND(T_iv_strat2!AT32,1)</f>
        <v>0</v>
      </c>
      <c r="AG68" s="4">
        <f>ROUND(T_iv_strat2!AX32,1)</f>
        <v>12.8</v>
      </c>
      <c r="AH68" s="4">
        <f>ROUND(T_iv_strat2!BB32,1)</f>
        <v>7.3</v>
      </c>
      <c r="AI68" s="4">
        <f>ROUND(T_iv_strat2!BF32,1)</f>
        <v>14.8</v>
      </c>
      <c r="AJ68" s="4">
        <f>ROUND(T_iv_strat2!BJ32,1)</f>
        <v>28.7</v>
      </c>
      <c r="AM68" s="5" t="s">
        <v>72</v>
      </c>
      <c r="AN68" s="4">
        <f>ROUND(T_iv_strat3!B32,1)</f>
        <v>0</v>
      </c>
      <c r="AO68" s="4">
        <f>ROUND(T_iv_strat3!F32,1)</f>
        <v>11.9</v>
      </c>
      <c r="AP68" s="4">
        <f>ROUND(T_iv_strat3!J32,1)</f>
        <v>3.8</v>
      </c>
      <c r="AQ68" s="4">
        <f>ROUND(T_iv_strat3!N32,1)</f>
        <v>0</v>
      </c>
      <c r="AR68" s="4">
        <f>ROUND(T_iv_strat3!R32,1)</f>
        <v>0</v>
      </c>
      <c r="AS68" s="4">
        <f>ROUND(T_iv_strat3!V32,1)</f>
        <v>0</v>
      </c>
      <c r="AT68" s="4">
        <f>ROUND(T_iv_strat3!Z32,1)</f>
        <v>1.9</v>
      </c>
      <c r="AU68" s="4">
        <f>ROUND(T_iv_strat3!AD32,1)</f>
        <v>0</v>
      </c>
      <c r="AV68" s="65">
        <f>ROUND(T_iv_strat3!AH32,1)</f>
        <v>0</v>
      </c>
      <c r="AW68" s="4">
        <f>ROUND(T_iv_strat3!AL32,1)</f>
        <v>23.5</v>
      </c>
      <c r="AX68" s="4">
        <f>ROUND(T_iv_strat3!AP32,1)</f>
        <v>7.2</v>
      </c>
      <c r="AY68" s="4">
        <f>ROUND(T_iv_strat3!AT32,1)</f>
        <v>0</v>
      </c>
      <c r="AZ68" s="4">
        <f>ROUND(T_iv_strat3!AX32,1)</f>
        <v>0</v>
      </c>
      <c r="BA68" s="4">
        <f>ROUND(T_iv_strat3!BB32,1)</f>
        <v>0</v>
      </c>
      <c r="BB68" s="4">
        <f>ROUND(T_iv_strat3!BF32,1)</f>
        <v>4</v>
      </c>
      <c r="BC68" s="4">
        <f>ROUND(T_iv_strat3!BJ32,1)</f>
        <v>0</v>
      </c>
    </row>
    <row r="69" spans="1:55" s="17" customFormat="1" ht="9" thickBot="1" x14ac:dyDescent="0.2">
      <c r="A69" s="112"/>
      <c r="B69" s="113" t="str">
        <f>IF(T_iv_strat1!C32=".","-",(CONCATENATE("[",ROUND(T_iv_strat1!C32,1),"; ",ROUND(T_iv_strat1!D32,1),"]")))</f>
        <v>[7.4; 93.7]</v>
      </c>
      <c r="C69" s="113" t="str">
        <f>IF(T_iv_strat1!G32=".","-",(CONCATENATE("[",ROUND(T_iv_strat1!G32,1),"; ",ROUND(T_iv_strat1!H32,1),"]")))</f>
        <v>-</v>
      </c>
      <c r="D69" s="113" t="str">
        <f>IF(T_iv_strat1!K32=".","-",(CONCATENATE("[",ROUND(T_iv_strat1!K32,1),"; ",ROUND(T_iv_strat1!L32,1),"]")))</f>
        <v>[8.3; 77.8]</v>
      </c>
      <c r="E69" s="113" t="str">
        <f>IF(T_iv_strat1!O32=".","-",(CONCATENATE("[",ROUND(T_iv_strat1!O32,1),"; ",ROUND(T_iv_strat1!P32,1),"]")))</f>
        <v>-</v>
      </c>
      <c r="F69" s="113" t="str">
        <f>IF(T_iv_strat1!S32=".","-",(CONCATENATE("[",ROUND(T_iv_strat1!S32,1),"; ",ROUND(T_iv_strat1!T32,1),"]")))</f>
        <v>[0.2; 2.2]</v>
      </c>
      <c r="G69" s="113" t="str">
        <f>IF(T_iv_strat1!W32=".","-",(CONCATENATE("[",ROUND(T_iv_strat1!W32,1),"; ",ROUND(T_iv_strat1!X32,1),"]")))</f>
        <v>-</v>
      </c>
      <c r="H69" s="113" t="str">
        <f>IF(T_iv_strat1!AA32=".","-",(CONCATENATE("[",ROUND(T_iv_strat1!AA32,1),"; ",ROUND(T_iv_strat1!AB32,1),"]")))</f>
        <v>[0.8; 3]</v>
      </c>
      <c r="I69" s="113" t="str">
        <f>IF(T_iv_strat1!AE32=".","-",(CONCATENATE("[",ROUND(T_iv_strat1!AE32,1),"; ",ROUND(T_iv_strat1!AF32,1),"]")))</f>
        <v>-</v>
      </c>
      <c r="J69" s="114" t="str">
        <f>IF(T_iv_strat1!AI32=".","-",(CONCATENATE("[",ROUND(T_iv_strat1!AI32,1),"; ",ROUND(T_iv_strat1!AJ32,1),"]")))</f>
        <v>[1.7; 40]</v>
      </c>
      <c r="K69" s="113" t="str">
        <f>IF(T_iv_strat1!AM32=".","-",(CONCATENATE("[",ROUND(T_iv_strat1!AM32,1),"; ",ROUND(T_iv_strat1!AN32,1),"]")))</f>
        <v>[1.9; 51.8]</v>
      </c>
      <c r="L69" s="113" t="str">
        <f>IF(T_iv_strat1!AQ32=".","-",(CONCATENATE("[",ROUND(T_iv_strat1!AQ32,1),"; ",ROUND(T_iv_strat1!AR32,1),"]")))</f>
        <v>[15.9; 22.4]</v>
      </c>
      <c r="M69" s="113" t="str">
        <f>IF(T_iv_strat1!AU32=".","-",(CONCATENATE("[",ROUND(T_iv_strat1!AU32,1),"; ",ROUND(T_iv_strat1!AV32,1),"]")))</f>
        <v>-</v>
      </c>
      <c r="N69" s="113" t="str">
        <f>IF(T_iv_strat1!AY32=".","-",(CONCATENATE("[",ROUND(T_iv_strat1!AY32,1),"; ",ROUND(T_iv_strat1!AZ32,1),"]")))</f>
        <v>[0.2; 1.7]</v>
      </c>
      <c r="O69" s="113" t="str">
        <f>IF(T_iv_strat1!BC32=".","-",(CONCATENATE("[",ROUND(T_iv_strat1!BC32,1),"; ",ROUND(T_iv_strat1!BD32,1),"]")))</f>
        <v>-</v>
      </c>
      <c r="P69" s="113" t="str">
        <f>IF(T_iv_strat1!BG32=".","-",(CONCATENATE("[",ROUND(T_iv_strat1!BG32,1),"; ",ROUND(T_iv_strat1!BH32,1),"]")))</f>
        <v>[0.7; 4.9]</v>
      </c>
      <c r="Q69" s="113" t="str">
        <f>IF(T_iv_strat1!BK32=".","-",(CONCATENATE("[",ROUND(T_iv_strat1!BK32,1),"; ",ROUND(T_iv_strat1!BL32,1),"]")))</f>
        <v>-</v>
      </c>
      <c r="T69" s="112"/>
      <c r="U69" s="113" t="str">
        <f>IF(T_iv_strat2!C32=".","-",(CONCATENATE("[",ROUND(T_iv_strat2!C32,1),"; ",ROUND(T_iv_strat2!D32,1),"]")))</f>
        <v>[6.9; 94.4]</v>
      </c>
      <c r="V69" s="113" t="str">
        <f>IF(T_iv_strat2!G32=".","-",(CONCATENATE("[",ROUND(T_iv_strat2!G32,1),"; ",ROUND(T_iv_strat2!H32,1),"]")))</f>
        <v>[36.8; 94.1]</v>
      </c>
      <c r="W69" s="113" t="str">
        <f>IF(T_iv_strat2!K32=".","-",(CONCATENATE("[",ROUND(T_iv_strat2!K32,1),"; ",ROUND(T_iv_strat2!L32,1),"]")))</f>
        <v>[44; 74.3]</v>
      </c>
      <c r="X69" s="113" t="str">
        <f>IF(T_iv_strat2!O32=".","-",(CONCATENATE("[",ROUND(T_iv_strat2!O32,1),"; ",ROUND(T_iv_strat2!P32,1),"]")))</f>
        <v>-</v>
      </c>
      <c r="Y69" s="113" t="str">
        <f>IF(T_iv_strat2!S32=".","-",(CONCATENATE("[",ROUND(T_iv_strat2!S32,1),"; ",ROUND(T_iv_strat2!T32,1),"]")))</f>
        <v>[10.8; 18.1]</v>
      </c>
      <c r="Z69" s="113" t="str">
        <f>IF(T_iv_strat2!W32=".","-",(CONCATENATE("[",ROUND(T_iv_strat2!W32,1),"; ",ROUND(T_iv_strat2!X32,1),"]")))</f>
        <v>[1; 17.1]</v>
      </c>
      <c r="AA69" s="113" t="str">
        <f>IF(T_iv_strat2!AA32=".","-",(CONCATENATE("[",ROUND(T_iv_strat2!AA32,1),"; ",ROUND(T_iv_strat2!AB32,1),"]")))</f>
        <v>[11.8; 18.9]</v>
      </c>
      <c r="AB69" s="113" t="str">
        <f>IF(T_iv_strat2!AE32=".","-",(CONCATENATE("[",ROUND(T_iv_strat2!AE32,1),"; ",ROUND(T_iv_strat2!AF32,1),"]")))</f>
        <v>[14.3; 89.4]</v>
      </c>
      <c r="AC69" s="114" t="str">
        <f>IF(T_iv_strat2!AI32=".","-",(CONCATENATE("[",ROUND(T_iv_strat2!AI32,1),"; ",ROUND(T_iv_strat2!AJ32,1),"]")))</f>
        <v>[41.4; 85.5]</v>
      </c>
      <c r="AD69" s="113" t="str">
        <f>IF(T_iv_strat2!AM32=".","-",(CONCATENATE("[",ROUND(T_iv_strat2!AM32,1),"; ",ROUND(T_iv_strat2!AN32,1),"]")))</f>
        <v>[14; 36.9]</v>
      </c>
      <c r="AE69" s="113" t="str">
        <f>IF(T_iv_strat2!AQ32=".","-",(CONCATENATE("[",ROUND(T_iv_strat2!AQ32,1),"; ",ROUND(T_iv_strat2!AR32,1),"]")))</f>
        <v>[22.1; 38.1]</v>
      </c>
      <c r="AF69" s="113" t="str">
        <f>IF(T_iv_strat2!AU32=".","-",(CONCATENATE("[",ROUND(T_iv_strat2!AU32,1),"; ",ROUND(T_iv_strat2!AV32,1),"]")))</f>
        <v>-</v>
      </c>
      <c r="AG69" s="113" t="str">
        <f>IF(T_iv_strat2!AY32=".","-",(CONCATENATE("[",ROUND(T_iv_strat2!AY32,1),"; ",ROUND(T_iv_strat2!AZ32,1),"]")))</f>
        <v>[10.3; 15.7]</v>
      </c>
      <c r="AH69" s="113" t="str">
        <f>IF(T_iv_strat2!BC32=".","-",(CONCATENATE("[",ROUND(T_iv_strat2!BC32,1),"; ",ROUND(T_iv_strat2!BD32,1),"]")))</f>
        <v>[2.1; 22.9]</v>
      </c>
      <c r="AI69" s="113" t="str">
        <f>IF(T_iv_strat2!BG32=".","-",(CONCATENATE("[",ROUND(T_iv_strat2!BG32,1),"; ",ROUND(T_iv_strat2!BH32,1),"]")))</f>
        <v>[12.8; 17.2]</v>
      </c>
      <c r="AJ69" s="113" t="str">
        <f>IF(T_iv_strat2!BK32=".","-",(CONCATENATE("[",ROUND(T_iv_strat2!BK32,1),"; ",ROUND(T_iv_strat2!BL32,1),"]")))</f>
        <v>[8.9; 62.5]</v>
      </c>
      <c r="AM69" s="112"/>
      <c r="AN69" s="113" t="str">
        <f>IF(T_iv_strat3!C32=".","-",(CONCATENATE("[",ROUND(T_iv_strat3!C32,1),"; ",ROUND(T_iv_strat3!D32,1),"]")))</f>
        <v>-</v>
      </c>
      <c r="AO69" s="113" t="str">
        <f>IF(T_iv_strat3!G32=".","-",(CONCATENATE("[",ROUND(T_iv_strat3!G32,1),"; ",ROUND(T_iv_strat3!H32,1),"]")))</f>
        <v>[1.5; 54.2]</v>
      </c>
      <c r="AP69" s="113" t="str">
        <f>IF(T_iv_strat3!K32=".","-",(CONCATENATE("[",ROUND(T_iv_strat3!K32,1),"; ",ROUND(T_iv_strat3!L32,1),"]")))</f>
        <v>[0.5; 22.8]</v>
      </c>
      <c r="AQ69" s="113" t="str">
        <f>IF(T_iv_strat3!O32=".","-",(CONCATENATE("[",ROUND(T_iv_strat3!O32,1),"; ",ROUND(T_iv_strat3!P32,1),"]")))</f>
        <v>-</v>
      </c>
      <c r="AR69" s="113" t="str">
        <f>IF(T_iv_strat3!S32=".","-",(CONCATENATE("[",ROUND(T_iv_strat3!S32,1),"; ",ROUND(T_iv_strat3!T32,1),"]")))</f>
        <v>-</v>
      </c>
      <c r="AS69" s="113" t="str">
        <f>IF(T_iv_strat3!W32=".","-",(CONCATENATE("[",ROUND(T_iv_strat3!W32,1),"; ",ROUND(T_iv_strat3!X32,1),"]")))</f>
        <v>-</v>
      </c>
      <c r="AT69" s="113" t="str">
        <f>IF(T_iv_strat3!AA32=".","-",(CONCATENATE("[",ROUND(T_iv_strat3!AA32,1),"; ",ROUND(T_iv_strat3!AB32,1),"]")))</f>
        <v>[0.4; 7.7]</v>
      </c>
      <c r="AU69" s="113" t="str">
        <f>IF(T_iv_strat3!AE32=".","-",(CONCATENATE("[",ROUND(T_iv_strat3!AE32,1),"; ",ROUND(T_iv_strat3!AF32,1),"]")))</f>
        <v>-</v>
      </c>
      <c r="AV69" s="114" t="str">
        <f>IF(T_iv_strat3!AI32=".","-",(CONCATENATE("[",ROUND(T_iv_strat3!AI32,1),"; ",ROUND(T_iv_strat3!AJ32,1),"]")))</f>
        <v>-</v>
      </c>
      <c r="AW69" s="113" t="str">
        <f>IF(T_iv_strat3!AM32=".","-",(CONCATENATE("[",ROUND(T_iv_strat3!AM32,1),"; ",ROUND(T_iv_strat3!AN32,1),"]")))</f>
        <v>[13.5; 37.8]</v>
      </c>
      <c r="AX69" s="113" t="str">
        <f>IF(T_iv_strat3!AQ32=".","-",(CONCATENATE("[",ROUND(T_iv_strat3!AQ32,1),"; ",ROUND(T_iv_strat3!AR32,1),"]")))</f>
        <v>[3.5; 14.2]</v>
      </c>
      <c r="AY69" s="113" t="str">
        <f>IF(T_iv_strat3!AU32=".","-",(CONCATENATE("[",ROUND(T_iv_strat3!AU32,1),"; ",ROUND(T_iv_strat3!AV32,1),"]")))</f>
        <v>-</v>
      </c>
      <c r="AZ69" s="113" t="str">
        <f>IF(T_iv_strat3!AY32=".","-",(CONCATENATE("[",ROUND(T_iv_strat3!AY32,1),"; ",ROUND(T_iv_strat3!AZ32,1),"]")))</f>
        <v>-</v>
      </c>
      <c r="BA69" s="113" t="str">
        <f>IF(T_iv_strat3!BC32=".","-",(CONCATENATE("[",ROUND(T_iv_strat3!BC32,1),"; ",ROUND(T_iv_strat3!BD32,1),"]")))</f>
        <v>-</v>
      </c>
      <c r="BB69" s="113" t="str">
        <f>IF(T_iv_strat3!BG32=".","-",(CONCATENATE("[",ROUND(T_iv_strat3!BG32,1),"; ",ROUND(T_iv_strat3!BH32,1),"]")))</f>
        <v>[2.3; 6.9]</v>
      </c>
      <c r="BC69" s="113" t="str">
        <f>IF(T_iv_strat3!BK32=".","-",(CONCATENATE("[",ROUND(T_iv_strat3!BK32,1),"; ",ROUND(T_iv_strat3!BL32,1),"]")))</f>
        <v>-</v>
      </c>
    </row>
    <row r="70" spans="1:55" ht="34.5" customHeight="1" x14ac:dyDescent="0.2">
      <c r="A70" s="208" t="str">
        <f>T_iv_strat1!C1</f>
        <v xml:space="preserve">Rural strat1 Footnote - N screened outlets: Private not for profit=2; private not for profit=3; pharmacy=6; PPMV=335; informal=5; labs = 1; wholesalers= 5. Outlets that met screening criteria for a full interview but did not complete the interview (were not interviewed or completed a partial interview) = 4 </v>
      </c>
      <c r="B70" s="208"/>
      <c r="C70" s="208"/>
      <c r="D70" s="208"/>
      <c r="E70" s="208"/>
      <c r="F70" s="208"/>
      <c r="G70" s="208"/>
      <c r="H70" s="208"/>
      <c r="I70" s="208"/>
      <c r="J70" s="208"/>
      <c r="K70" s="208"/>
      <c r="L70" s="208"/>
      <c r="M70" s="208"/>
      <c r="N70" s="208"/>
      <c r="O70" s="208"/>
      <c r="P70" s="208"/>
      <c r="Q70" s="208"/>
      <c r="T70" s="208" t="str">
        <f>T_iv_strat2!C1</f>
        <v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v>
      </c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M70" s="208" t="str">
        <f>T_iv_strat3!C1</f>
        <v xml:space="preserve">Rural strat3 Footnote - N screened outlets: Private not for profit=0; private not for profit=12; pharmacy=61; PPMV=83; informal=4; labs = 15; wholesalers= 0. Outlets that met screening criteria for a full interview but did not complete the interview (were not interviewed or completed a partial interview) = 8 </v>
      </c>
      <c r="AN70" s="208"/>
      <c r="AO70" s="208"/>
      <c r="AP70" s="208"/>
      <c r="AQ70" s="208"/>
      <c r="AR70" s="208"/>
      <c r="AS70" s="208"/>
      <c r="AT70" s="208"/>
      <c r="AU70" s="208"/>
      <c r="AV70" s="208"/>
      <c r="AW70" s="208"/>
      <c r="AX70" s="208"/>
      <c r="AY70" s="208"/>
      <c r="AZ70" s="208"/>
      <c r="BA70" s="208"/>
      <c r="BB70" s="208"/>
      <c r="BC70" s="208"/>
    </row>
    <row r="71" spans="1:55" ht="34.5" customHeight="1" thickBot="1" x14ac:dyDescent="0.25">
      <c r="A71" s="186" t="str">
        <f>T_iv_strat1!D1</f>
        <v xml:space="preserve">Urban strat1 Footnote - N screened outlets: Private not for profit=7; private not for profit=10; pharmacy=34; PPMV=535; informal=0; labs = 0; wholesalers= 2. Outlets that met screening criteria for a full interview but did not complete the interview (were not interviewed or completed a partial interview) = 5 </v>
      </c>
      <c r="B71" s="186"/>
      <c r="C71" s="186"/>
      <c r="D71" s="186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T71" s="186" t="str">
        <f>T_iv_strat2!D1</f>
        <v xml:space="preserve">Urban strat2 Footnote - N screened outlets: Private not for profit=8; private not for profit=90; pharmacy=118; PPMV=1030; informal=26; labs = 56; wholesalers= 14. Outlets that met screening criteria for a full interview but did not complete the interview (were not interviewed or completed a partial interview) = 21 </v>
      </c>
      <c r="U71" s="186"/>
      <c r="V71" s="186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  <c r="AM71" s="186" t="str">
        <f>T_iv_strat3!D1</f>
        <v xml:space="preserve">Urban strat3 Footnote - N screened outlets: Private not for profit=3; private not for profit=68; pharmacy=276; PPMV=417; informal=55; labs = 54; wholesalers= 3. Outlets that met screening criteria for a full interview but did not complete the interview (were not interviewed or completed a partial interview) = 53 </v>
      </c>
      <c r="AN71" s="186"/>
      <c r="AO71" s="186"/>
      <c r="AP71" s="186"/>
      <c r="AQ71" s="186"/>
      <c r="AR71" s="186"/>
      <c r="AS71" s="186"/>
      <c r="AT71" s="186"/>
      <c r="AU71" s="186"/>
      <c r="AV71" s="186"/>
      <c r="AW71" s="186"/>
      <c r="AX71" s="186"/>
      <c r="AY71" s="186"/>
      <c r="AZ71" s="186"/>
      <c r="BA71" s="186"/>
      <c r="BB71" s="186"/>
      <c r="BC71" s="186"/>
    </row>
  </sheetData>
  <mergeCells count="33">
    <mergeCell ref="A34:A35"/>
    <mergeCell ref="T34:T35"/>
    <mergeCell ref="AM34:AM35"/>
    <mergeCell ref="A5:Q5"/>
    <mergeCell ref="A6:Q6"/>
    <mergeCell ref="T5:AJ5"/>
    <mergeCell ref="T6:AJ6"/>
    <mergeCell ref="AM5:BC5"/>
    <mergeCell ref="AM6:BC6"/>
    <mergeCell ref="A32:A33"/>
    <mergeCell ref="T32:T33"/>
    <mergeCell ref="AN7:AU7"/>
    <mergeCell ref="AV7:BC7"/>
    <mergeCell ref="A8:A11"/>
    <mergeCell ref="T8:T11"/>
    <mergeCell ref="AM8:AM11"/>
    <mergeCell ref="B7:I7"/>
    <mergeCell ref="J7:Q7"/>
    <mergeCell ref="U7:AB7"/>
    <mergeCell ref="AC7:AJ7"/>
    <mergeCell ref="AM32:AM33"/>
    <mergeCell ref="A36:A37"/>
    <mergeCell ref="T36:T37"/>
    <mergeCell ref="A71:Q71"/>
    <mergeCell ref="T71:AJ71"/>
    <mergeCell ref="AM71:BC71"/>
    <mergeCell ref="AM38:AM39"/>
    <mergeCell ref="A70:Q70"/>
    <mergeCell ref="T70:AJ70"/>
    <mergeCell ref="AM70:BC70"/>
    <mergeCell ref="A38:A39"/>
    <mergeCell ref="T38:T39"/>
    <mergeCell ref="AM36:AM37"/>
  </mergeCells>
  <conditionalFormatting sqref="A1:Q1 S1:XFD1 A3:Q4 S3:XFD4">
    <cfRule type="cellIs" dxfId="5" priority="11" operator="equal">
      <formula>1</formula>
    </cfRule>
  </conditionalFormatting>
  <conditionalFormatting sqref="B12">
    <cfRule type="expression" dxfId="4" priority="10">
      <formula>"(RIGHT(B4, LEN(B4)-2)*1)&lt;50"</formula>
    </cfRule>
  </conditionalFormatting>
  <conditionalFormatting sqref="R1:R3">
    <cfRule type="cellIs" dxfId="3" priority="1" operator="equal">
      <formula>1</formula>
    </cfRule>
  </conditionalFormatting>
  <conditionalFormatting sqref="U12">
    <cfRule type="expression" dxfId="2" priority="5">
      <formula>"(RIGHT(B4, LEN(B4)-2)*1)&lt;50"</formula>
    </cfRule>
  </conditionalFormatting>
  <conditionalFormatting sqref="AN12">
    <cfRule type="expression" dxfId="1" priority="3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2"/>
  <sheetViews>
    <sheetView workbookViewId="0">
      <selection activeCell="A5" sqref="A5"/>
    </sheetView>
  </sheetViews>
  <sheetFormatPr defaultColWidth="8.85546875" defaultRowHeight="15" x14ac:dyDescent="0.25"/>
  <cols>
    <col min="1" max="1" width="27.42578125" customWidth="1"/>
  </cols>
  <sheetData>
    <row r="1" spans="1:34" x14ac:dyDescent="0.25">
      <c r="A1" t="s">
        <v>122</v>
      </c>
      <c r="C1" t="s">
        <v>169</v>
      </c>
    </row>
    <row r="2" spans="1:34" x14ac:dyDescent="0.25">
      <c r="B2" t="s">
        <v>74</v>
      </c>
      <c r="F2" t="s">
        <v>75</v>
      </c>
      <c r="J2" t="s">
        <v>76</v>
      </c>
      <c r="N2" t="s">
        <v>77</v>
      </c>
      <c r="R2" t="s">
        <v>100</v>
      </c>
      <c r="V2" t="s">
        <v>170</v>
      </c>
      <c r="Z2" t="s">
        <v>171</v>
      </c>
      <c r="AD2" t="s">
        <v>80</v>
      </c>
      <c r="AH2" t="s">
        <v>80</v>
      </c>
    </row>
    <row r="3" spans="1:34" x14ac:dyDescent="0.25">
      <c r="A3" t="s">
        <v>81</v>
      </c>
      <c r="B3" t="s">
        <v>25</v>
      </c>
      <c r="C3" t="s">
        <v>82</v>
      </c>
      <c r="D3" t="s">
        <v>83</v>
      </c>
      <c r="E3" t="s">
        <v>17</v>
      </c>
    </row>
    <row r="4" spans="1:34" x14ac:dyDescent="0.25">
      <c r="A4" t="s">
        <v>44</v>
      </c>
      <c r="B4">
        <v>100</v>
      </c>
      <c r="C4">
        <v>100</v>
      </c>
      <c r="D4">
        <v>100</v>
      </c>
      <c r="E4">
        <v>20</v>
      </c>
      <c r="F4">
        <v>100</v>
      </c>
      <c r="G4">
        <v>100</v>
      </c>
      <c r="H4">
        <v>100</v>
      </c>
      <c r="I4">
        <v>139</v>
      </c>
      <c r="J4">
        <v>100</v>
      </c>
      <c r="K4">
        <v>100</v>
      </c>
      <c r="L4">
        <v>100</v>
      </c>
      <c r="M4">
        <v>464</v>
      </c>
      <c r="N4">
        <v>100</v>
      </c>
      <c r="O4">
        <v>100</v>
      </c>
      <c r="P4">
        <v>100</v>
      </c>
      <c r="Q4">
        <v>3</v>
      </c>
      <c r="R4">
        <v>100</v>
      </c>
      <c r="S4">
        <v>100</v>
      </c>
      <c r="T4">
        <v>100</v>
      </c>
      <c r="U4">
        <v>2943</v>
      </c>
      <c r="V4">
        <v>100</v>
      </c>
      <c r="W4">
        <v>100</v>
      </c>
      <c r="X4">
        <v>100</v>
      </c>
      <c r="Y4">
        <v>93</v>
      </c>
      <c r="Z4">
        <v>100</v>
      </c>
      <c r="AA4">
        <v>100</v>
      </c>
      <c r="AB4">
        <v>100</v>
      </c>
      <c r="AC4">
        <v>3662</v>
      </c>
      <c r="AD4">
        <v>100</v>
      </c>
      <c r="AE4">
        <v>100</v>
      </c>
      <c r="AF4">
        <v>100</v>
      </c>
      <c r="AG4">
        <v>50</v>
      </c>
    </row>
    <row r="5" spans="1:34" x14ac:dyDescent="0.25">
      <c r="A5" t="s">
        <v>172</v>
      </c>
      <c r="B5">
        <v>78.18687560604279</v>
      </c>
      <c r="C5">
        <v>59.393781107034968</v>
      </c>
      <c r="D5">
        <v>89.779045797131545</v>
      </c>
      <c r="E5">
        <v>20</v>
      </c>
      <c r="F5">
        <v>76.959463942051457</v>
      </c>
      <c r="G5">
        <v>64.048447643813645</v>
      </c>
      <c r="H5">
        <v>86.230642583438524</v>
      </c>
      <c r="I5">
        <v>139</v>
      </c>
      <c r="J5">
        <v>97.925871963233718</v>
      </c>
      <c r="K5">
        <v>94.10295511849327</v>
      </c>
      <c r="L5">
        <v>99.289200568020178</v>
      </c>
      <c r="M5">
        <v>464</v>
      </c>
      <c r="N5">
        <v>100</v>
      </c>
      <c r="O5">
        <v>100</v>
      </c>
      <c r="P5">
        <v>100</v>
      </c>
      <c r="Q5">
        <v>3</v>
      </c>
      <c r="R5">
        <v>90.384759756354271</v>
      </c>
      <c r="S5">
        <v>87.777910265247925</v>
      </c>
      <c r="T5">
        <v>92.483208222731562</v>
      </c>
      <c r="U5">
        <v>2943</v>
      </c>
      <c r="V5">
        <v>85.720301280685234</v>
      </c>
      <c r="W5">
        <v>72.29336813032873</v>
      </c>
      <c r="X5">
        <v>93.248108320483396</v>
      </c>
      <c r="Y5">
        <v>93</v>
      </c>
      <c r="Z5">
        <v>90.917808152202596</v>
      </c>
      <c r="AA5">
        <v>88.880950265876152</v>
      </c>
      <c r="AB5">
        <v>92.612554210133709</v>
      </c>
      <c r="AC5">
        <v>3662</v>
      </c>
      <c r="AD5">
        <v>100</v>
      </c>
      <c r="AE5">
        <v>100</v>
      </c>
      <c r="AF5">
        <v>100</v>
      </c>
      <c r="AG5">
        <v>50</v>
      </c>
    </row>
    <row r="6" spans="1:34" x14ac:dyDescent="0.25">
      <c r="A6" t="s">
        <v>173</v>
      </c>
      <c r="B6">
        <v>78.18687560604279</v>
      </c>
      <c r="C6">
        <v>59.393781107034968</v>
      </c>
      <c r="D6">
        <v>89.779045797131545</v>
      </c>
      <c r="E6">
        <v>20</v>
      </c>
      <c r="F6">
        <v>72.863249070039132</v>
      </c>
      <c r="G6">
        <v>59.054618447204312</v>
      </c>
      <c r="H6">
        <v>83.32957272394448</v>
      </c>
      <c r="I6">
        <v>139</v>
      </c>
      <c r="J6">
        <v>92.700426622362983</v>
      </c>
      <c r="K6">
        <v>88.728086693978469</v>
      </c>
      <c r="L6">
        <v>95.34629561064267</v>
      </c>
      <c r="M6">
        <v>464</v>
      </c>
      <c r="N6">
        <v>100</v>
      </c>
      <c r="O6">
        <v>100</v>
      </c>
      <c r="P6">
        <v>100</v>
      </c>
      <c r="Q6">
        <v>3</v>
      </c>
      <c r="R6">
        <v>89.319955539206561</v>
      </c>
      <c r="S6">
        <v>86.734904826121038</v>
      </c>
      <c r="T6">
        <v>91.450895542376998</v>
      </c>
      <c r="U6">
        <v>2943</v>
      </c>
      <c r="V6">
        <v>84.298233780415913</v>
      </c>
      <c r="W6">
        <v>72.77122501556768</v>
      </c>
      <c r="X6">
        <v>91.514426341701792</v>
      </c>
      <c r="Y6">
        <v>93</v>
      </c>
      <c r="Z6">
        <v>89.05442616979019</v>
      </c>
      <c r="AA6">
        <v>86.860524816728486</v>
      </c>
      <c r="AB6">
        <v>90.920303020686319</v>
      </c>
      <c r="AC6">
        <v>3662</v>
      </c>
      <c r="AD6">
        <v>100</v>
      </c>
      <c r="AE6">
        <v>100</v>
      </c>
      <c r="AF6">
        <v>100</v>
      </c>
      <c r="AG6">
        <v>50</v>
      </c>
    </row>
    <row r="7" spans="1:34" x14ac:dyDescent="0.25">
      <c r="A7" t="s">
        <v>174</v>
      </c>
      <c r="B7">
        <v>2.8131902607596113</v>
      </c>
      <c r="C7">
        <v>0.73647579090087623</v>
      </c>
      <c r="D7">
        <v>10.147203517853121</v>
      </c>
      <c r="E7">
        <v>20</v>
      </c>
      <c r="F7">
        <v>6.9930897937563508</v>
      </c>
      <c r="G7">
        <v>3.4390127116652471</v>
      </c>
      <c r="H7">
        <v>13.699072265166137</v>
      </c>
      <c r="I7">
        <v>139</v>
      </c>
      <c r="J7">
        <v>22.172633938996476</v>
      </c>
      <c r="K7">
        <v>17.530741573118966</v>
      </c>
      <c r="L7">
        <v>27.631814003550843</v>
      </c>
      <c r="M7">
        <v>464</v>
      </c>
      <c r="N7" t="s">
        <v>89</v>
      </c>
      <c r="O7" t="s">
        <v>90</v>
      </c>
      <c r="P7" t="s">
        <v>90</v>
      </c>
      <c r="Q7">
        <v>3</v>
      </c>
      <c r="R7">
        <v>4.3564317766843956</v>
      </c>
      <c r="S7">
        <v>3.289748619271641</v>
      </c>
      <c r="T7">
        <v>5.7484229998379028</v>
      </c>
      <c r="U7">
        <v>2943</v>
      </c>
      <c r="V7">
        <v>1.1467911288645039</v>
      </c>
      <c r="W7">
        <v>0.30996945170846069</v>
      </c>
      <c r="X7">
        <v>4.1487541751461565</v>
      </c>
      <c r="Y7">
        <v>93</v>
      </c>
      <c r="Z7">
        <v>7.2224557811563024</v>
      </c>
      <c r="AA7">
        <v>5.8440244604717648</v>
      </c>
      <c r="AB7">
        <v>8.8953015468377288</v>
      </c>
      <c r="AC7">
        <v>3662</v>
      </c>
      <c r="AD7">
        <v>4.8022375212623443</v>
      </c>
      <c r="AE7">
        <v>2.278621943457114</v>
      </c>
      <c r="AF7">
        <v>9.8393852088938782</v>
      </c>
      <c r="AG7">
        <v>50</v>
      </c>
    </row>
    <row r="8" spans="1:34" x14ac:dyDescent="0.25">
      <c r="A8" t="s">
        <v>175</v>
      </c>
      <c r="B8">
        <v>2.3625355318285957</v>
      </c>
      <c r="C8">
        <v>0.50124833791090428</v>
      </c>
      <c r="D8">
        <v>10.412087644351979</v>
      </c>
      <c r="E8">
        <v>20</v>
      </c>
      <c r="F8">
        <v>0.1200043105121716</v>
      </c>
      <c r="G8">
        <v>2.5999545600946462E-2</v>
      </c>
      <c r="H8">
        <v>0.55201889835213658</v>
      </c>
      <c r="I8">
        <v>139</v>
      </c>
      <c r="J8">
        <v>12.087619647764415</v>
      </c>
      <c r="K8">
        <v>9.2762103594684575</v>
      </c>
      <c r="L8">
        <v>15.604546101732151</v>
      </c>
      <c r="M8">
        <v>464</v>
      </c>
      <c r="N8" t="s">
        <v>89</v>
      </c>
      <c r="O8" t="s">
        <v>90</v>
      </c>
      <c r="P8" t="s">
        <v>90</v>
      </c>
      <c r="Q8">
        <v>3</v>
      </c>
      <c r="R8">
        <v>1.4868835340086297</v>
      </c>
      <c r="S8">
        <v>0.61374558123908929</v>
      </c>
      <c r="T8">
        <v>3.5577155495988633</v>
      </c>
      <c r="U8">
        <v>2943</v>
      </c>
      <c r="V8">
        <v>1.4819311036740919</v>
      </c>
      <c r="W8">
        <v>0.27326905933051304</v>
      </c>
      <c r="X8">
        <v>7.6275948819341535</v>
      </c>
      <c r="Y8">
        <v>93</v>
      </c>
      <c r="Z8">
        <v>3.2105951946162365</v>
      </c>
      <c r="AA8">
        <v>2.0985230177485885</v>
      </c>
      <c r="AB8">
        <v>4.8825978032086574</v>
      </c>
      <c r="AC8">
        <v>3662</v>
      </c>
      <c r="AD8" t="s">
        <v>89</v>
      </c>
      <c r="AE8" t="s">
        <v>90</v>
      </c>
      <c r="AF8" t="s">
        <v>90</v>
      </c>
      <c r="AG8">
        <v>50</v>
      </c>
    </row>
    <row r="9" spans="1:34" x14ac:dyDescent="0.25">
      <c r="A9" t="s">
        <v>176</v>
      </c>
      <c r="B9">
        <v>2.8131902607596113</v>
      </c>
      <c r="C9">
        <v>0.73647579090087623</v>
      </c>
      <c r="D9">
        <v>10.147203517853121</v>
      </c>
      <c r="E9">
        <v>20</v>
      </c>
      <c r="F9">
        <v>6.0667763805869619</v>
      </c>
      <c r="G9">
        <v>3.602459190038422</v>
      </c>
      <c r="H9">
        <v>10.041250796545098</v>
      </c>
      <c r="I9">
        <v>139</v>
      </c>
      <c r="J9">
        <v>43.820145300946436</v>
      </c>
      <c r="K9">
        <v>36.622031106282819</v>
      </c>
      <c r="L9">
        <v>51.288143259035913</v>
      </c>
      <c r="M9">
        <v>464</v>
      </c>
      <c r="N9" t="s">
        <v>89</v>
      </c>
      <c r="O9" t="s">
        <v>90</v>
      </c>
      <c r="P9" t="s">
        <v>90</v>
      </c>
      <c r="Q9">
        <v>3</v>
      </c>
      <c r="R9">
        <v>13.692683934031159</v>
      </c>
      <c r="S9">
        <v>11.933437329721531</v>
      </c>
      <c r="T9">
        <v>15.665148550080014</v>
      </c>
      <c r="U9">
        <v>2943</v>
      </c>
      <c r="V9">
        <v>5.3879672793123277</v>
      </c>
      <c r="W9">
        <v>1.9869233926868826</v>
      </c>
      <c r="X9">
        <v>13.791462668403403</v>
      </c>
      <c r="Y9">
        <v>93</v>
      </c>
      <c r="Z9">
        <v>17.968881508763122</v>
      </c>
      <c r="AA9">
        <v>15.693408945546897</v>
      </c>
      <c r="AB9">
        <v>20.494083771597939</v>
      </c>
      <c r="AC9">
        <v>3662</v>
      </c>
      <c r="AD9">
        <v>33.151405973998486</v>
      </c>
      <c r="AE9">
        <v>19.128456680118926</v>
      </c>
      <c r="AF9">
        <v>50.974741973548674</v>
      </c>
      <c r="AG9">
        <v>50</v>
      </c>
    </row>
    <row r="10" spans="1:34" x14ac:dyDescent="0.25">
      <c r="A10" t="s">
        <v>177</v>
      </c>
      <c r="B10" t="s">
        <v>89</v>
      </c>
      <c r="C10" t="s">
        <v>90</v>
      </c>
      <c r="D10" t="s">
        <v>90</v>
      </c>
      <c r="E10">
        <v>20</v>
      </c>
      <c r="F10" t="s">
        <v>89</v>
      </c>
      <c r="G10" t="s">
        <v>90</v>
      </c>
      <c r="H10" t="s">
        <v>90</v>
      </c>
      <c r="I10">
        <v>139</v>
      </c>
      <c r="J10">
        <v>4.6262357500785223</v>
      </c>
      <c r="K10">
        <v>2.5043817513682534</v>
      </c>
      <c r="L10">
        <v>8.39111790554899</v>
      </c>
      <c r="M10">
        <v>464</v>
      </c>
      <c r="N10" t="s">
        <v>89</v>
      </c>
      <c r="O10" t="s">
        <v>90</v>
      </c>
      <c r="P10" t="s">
        <v>90</v>
      </c>
      <c r="Q10">
        <v>3</v>
      </c>
      <c r="R10">
        <v>0.23148309025312702</v>
      </c>
      <c r="S10">
        <v>9.8171988218380607E-2</v>
      </c>
      <c r="T10">
        <v>0.54483462849957243</v>
      </c>
      <c r="U10">
        <v>2943</v>
      </c>
      <c r="V10" t="s">
        <v>89</v>
      </c>
      <c r="W10" t="s">
        <v>90</v>
      </c>
      <c r="X10" t="s">
        <v>90</v>
      </c>
      <c r="Y10">
        <v>93</v>
      </c>
      <c r="Z10">
        <v>0.94150990540832757</v>
      </c>
      <c r="AA10">
        <v>0.53421085313692374</v>
      </c>
      <c r="AB10">
        <v>1.6541820410349</v>
      </c>
      <c r="AC10">
        <v>3662</v>
      </c>
      <c r="AD10" t="s">
        <v>89</v>
      </c>
      <c r="AE10" t="s">
        <v>90</v>
      </c>
      <c r="AF10" t="s">
        <v>90</v>
      </c>
      <c r="AG10">
        <v>50</v>
      </c>
    </row>
    <row r="11" spans="1:34" x14ac:dyDescent="0.25">
      <c r="A11" t="s">
        <v>178</v>
      </c>
      <c r="B11" t="s">
        <v>89</v>
      </c>
      <c r="C11" t="s">
        <v>90</v>
      </c>
      <c r="D11" t="s">
        <v>90</v>
      </c>
      <c r="E11">
        <v>20</v>
      </c>
      <c r="F11" t="s">
        <v>89</v>
      </c>
      <c r="G11" t="s">
        <v>90</v>
      </c>
      <c r="H11" t="s">
        <v>90</v>
      </c>
      <c r="I11">
        <v>139</v>
      </c>
      <c r="J11">
        <v>0.24150804844184351</v>
      </c>
      <c r="K11">
        <v>3.651351251207318E-2</v>
      </c>
      <c r="L11">
        <v>1.5792035923709078</v>
      </c>
      <c r="M11">
        <v>464</v>
      </c>
      <c r="N11" t="s">
        <v>89</v>
      </c>
      <c r="O11" t="s">
        <v>90</v>
      </c>
      <c r="P11" t="s">
        <v>90</v>
      </c>
      <c r="Q11">
        <v>3</v>
      </c>
      <c r="R11" t="s">
        <v>89</v>
      </c>
      <c r="S11" t="s">
        <v>90</v>
      </c>
      <c r="T11" t="s">
        <v>90</v>
      </c>
      <c r="U11">
        <v>2943</v>
      </c>
      <c r="V11" t="s">
        <v>89</v>
      </c>
      <c r="W11" t="s">
        <v>90</v>
      </c>
      <c r="X11" t="s">
        <v>90</v>
      </c>
      <c r="Y11">
        <v>93</v>
      </c>
      <c r="Z11">
        <v>4.0149621569864832E-2</v>
      </c>
      <c r="AA11">
        <v>6.1005937105167232E-3</v>
      </c>
      <c r="AB11">
        <v>0.26373406217420159</v>
      </c>
      <c r="AC11">
        <v>3662</v>
      </c>
      <c r="AD11" t="s">
        <v>89</v>
      </c>
      <c r="AE11" t="s">
        <v>90</v>
      </c>
      <c r="AF11" t="s">
        <v>90</v>
      </c>
      <c r="AG11">
        <v>50</v>
      </c>
    </row>
    <row r="12" spans="1:34" x14ac:dyDescent="0.25">
      <c r="A12" t="s">
        <v>179</v>
      </c>
      <c r="B12">
        <v>57.504294718468074</v>
      </c>
      <c r="C12">
        <v>33.595904987654066</v>
      </c>
      <c r="D12">
        <v>78.351480172712101</v>
      </c>
      <c r="E12">
        <v>20</v>
      </c>
      <c r="F12">
        <v>69.227300642825995</v>
      </c>
      <c r="G12">
        <v>57.282972342579022</v>
      </c>
      <c r="H12">
        <v>79.053097820968404</v>
      </c>
      <c r="I12">
        <v>139</v>
      </c>
      <c r="J12">
        <v>89.205655919008649</v>
      </c>
      <c r="K12">
        <v>84.877452646539297</v>
      </c>
      <c r="L12">
        <v>92.405924127658722</v>
      </c>
      <c r="M12">
        <v>464</v>
      </c>
      <c r="N12">
        <v>100</v>
      </c>
      <c r="O12">
        <v>100</v>
      </c>
      <c r="P12">
        <v>100</v>
      </c>
      <c r="Q12">
        <v>3</v>
      </c>
      <c r="R12">
        <v>85.190464542823634</v>
      </c>
      <c r="S12">
        <v>82.659019436611601</v>
      </c>
      <c r="T12">
        <v>87.408659806625309</v>
      </c>
      <c r="U12">
        <v>2943</v>
      </c>
      <c r="V12">
        <v>74.342897145855474</v>
      </c>
      <c r="W12">
        <v>61.584272595175285</v>
      </c>
      <c r="X12">
        <v>83.967283117401877</v>
      </c>
      <c r="Y12">
        <v>93</v>
      </c>
      <c r="Z12">
        <v>84.656332658708862</v>
      </c>
      <c r="AA12">
        <v>82.348252074866934</v>
      </c>
      <c r="AB12">
        <v>86.711318161622117</v>
      </c>
      <c r="AC12">
        <v>3662</v>
      </c>
      <c r="AD12">
        <v>95.675195603128344</v>
      </c>
      <c r="AE12">
        <v>91.541285810763213</v>
      </c>
      <c r="AF12">
        <v>97.836544410240208</v>
      </c>
      <c r="AG12">
        <v>50</v>
      </c>
    </row>
    <row r="13" spans="1:34" x14ac:dyDescent="0.25">
      <c r="A13" t="s">
        <v>180</v>
      </c>
      <c r="B13" t="s">
        <v>89</v>
      </c>
      <c r="C13" t="s">
        <v>90</v>
      </c>
      <c r="D13" t="s">
        <v>90</v>
      </c>
      <c r="E13">
        <v>20</v>
      </c>
      <c r="F13">
        <v>8.856413429965837</v>
      </c>
      <c r="G13">
        <v>3.5337709460484854</v>
      </c>
      <c r="H13">
        <v>20.493010043729203</v>
      </c>
      <c r="I13">
        <v>139</v>
      </c>
      <c r="J13">
        <v>19.339592640877829</v>
      </c>
      <c r="K13">
        <v>14.361465612382352</v>
      </c>
      <c r="L13">
        <v>25.528897914415133</v>
      </c>
      <c r="M13">
        <v>464</v>
      </c>
      <c r="N13" t="s">
        <v>89</v>
      </c>
      <c r="O13" t="s">
        <v>90</v>
      </c>
      <c r="P13" t="s">
        <v>90</v>
      </c>
      <c r="Q13">
        <v>3</v>
      </c>
      <c r="R13">
        <v>9.7454202042483633</v>
      </c>
      <c r="S13">
        <v>7.8648091311254467</v>
      </c>
      <c r="T13">
        <v>12.017065734653235</v>
      </c>
      <c r="U13">
        <v>2943</v>
      </c>
      <c r="V13">
        <v>10.879260223303673</v>
      </c>
      <c r="W13">
        <v>7.5106675008371564</v>
      </c>
      <c r="X13">
        <v>15.505407631737569</v>
      </c>
      <c r="Y13">
        <v>93</v>
      </c>
      <c r="Z13">
        <v>11.318796338241651</v>
      </c>
      <c r="AA13">
        <v>9.4587246518569916</v>
      </c>
      <c r="AB13">
        <v>13.490153701914034</v>
      </c>
      <c r="AC13">
        <v>3662</v>
      </c>
      <c r="AD13">
        <v>11.967627876141238</v>
      </c>
      <c r="AE13">
        <v>4.2019079021323273</v>
      </c>
      <c r="AF13">
        <v>29.644288646275452</v>
      </c>
      <c r="AG13">
        <v>50</v>
      </c>
    </row>
    <row r="14" spans="1:34" x14ac:dyDescent="0.25">
      <c r="A14" t="s">
        <v>181</v>
      </c>
      <c r="B14" t="s">
        <v>89</v>
      </c>
      <c r="C14" t="s">
        <v>90</v>
      </c>
      <c r="D14" t="s">
        <v>90</v>
      </c>
      <c r="E14">
        <v>20</v>
      </c>
      <c r="F14">
        <v>0.91998692847894503</v>
      </c>
      <c r="G14">
        <v>0.40246949011043992</v>
      </c>
      <c r="H14">
        <v>2.0889993226596468</v>
      </c>
      <c r="I14">
        <v>139</v>
      </c>
      <c r="J14">
        <v>2.3684417508684357</v>
      </c>
      <c r="K14">
        <v>1.0058449182285469</v>
      </c>
      <c r="L14">
        <v>5.4748339382388966</v>
      </c>
      <c r="M14">
        <v>464</v>
      </c>
      <c r="N14" t="s">
        <v>89</v>
      </c>
      <c r="O14" t="s">
        <v>90</v>
      </c>
      <c r="P14" t="s">
        <v>90</v>
      </c>
      <c r="Q14">
        <v>3</v>
      </c>
      <c r="R14">
        <v>3.4843957034555508</v>
      </c>
      <c r="S14">
        <v>2.525042974506825</v>
      </c>
      <c r="T14">
        <v>4.7903276539047752</v>
      </c>
      <c r="U14">
        <v>2943</v>
      </c>
      <c r="V14">
        <v>2.7130073956257705</v>
      </c>
      <c r="W14">
        <v>0.83628227806524369</v>
      </c>
      <c r="X14">
        <v>8.4427698561305995</v>
      </c>
      <c r="Y14">
        <v>93</v>
      </c>
      <c r="Z14">
        <v>3.159801350454007</v>
      </c>
      <c r="AA14">
        <v>2.3690411006228631</v>
      </c>
      <c r="AB14">
        <v>4.203145517505483</v>
      </c>
      <c r="AC14">
        <v>3662</v>
      </c>
      <c r="AD14">
        <v>3.5398339932675444</v>
      </c>
      <c r="AE14">
        <v>1.0042872172660207</v>
      </c>
      <c r="AF14">
        <v>11.719117268452729</v>
      </c>
      <c r="AG14">
        <v>50</v>
      </c>
    </row>
    <row r="15" spans="1:34" x14ac:dyDescent="0.25">
      <c r="A15" t="s">
        <v>182</v>
      </c>
      <c r="B15" t="s">
        <v>89</v>
      </c>
      <c r="C15" t="s">
        <v>90</v>
      </c>
      <c r="D15" t="s">
        <v>90</v>
      </c>
      <c r="E15">
        <v>20</v>
      </c>
      <c r="F15">
        <v>7.9364265014868911</v>
      </c>
      <c r="G15">
        <v>2.8471705430266616</v>
      </c>
      <c r="H15">
        <v>20.228514529834179</v>
      </c>
      <c r="I15">
        <v>139</v>
      </c>
      <c r="J15">
        <v>17.106140620231653</v>
      </c>
      <c r="K15">
        <v>12.827292979962438</v>
      </c>
      <c r="L15">
        <v>22.444802248966237</v>
      </c>
      <c r="M15">
        <v>464</v>
      </c>
      <c r="N15" t="s">
        <v>89</v>
      </c>
      <c r="O15" t="s">
        <v>90</v>
      </c>
      <c r="P15" t="s">
        <v>90</v>
      </c>
      <c r="Q15">
        <v>3</v>
      </c>
      <c r="R15">
        <v>6.9384708199463825</v>
      </c>
      <c r="S15">
        <v>5.4449872986492505</v>
      </c>
      <c r="T15">
        <v>8.8034565939900205</v>
      </c>
      <c r="U15">
        <v>2943</v>
      </c>
      <c r="V15">
        <v>8.4545871508297061</v>
      </c>
      <c r="W15">
        <v>4.7726413617440482</v>
      </c>
      <c r="X15">
        <v>14.543234985577087</v>
      </c>
      <c r="Y15">
        <v>93</v>
      </c>
      <c r="Z15">
        <v>8.7011412253614271</v>
      </c>
      <c r="AA15">
        <v>7.1019830711358738</v>
      </c>
      <c r="AB15">
        <v>10.619221529106246</v>
      </c>
      <c r="AC15">
        <v>3662</v>
      </c>
      <c r="AD15">
        <v>8.4277938828736936</v>
      </c>
      <c r="AE15">
        <v>2.2448866219964279</v>
      </c>
      <c r="AF15">
        <v>26.945783504800357</v>
      </c>
      <c r="AG15">
        <v>50</v>
      </c>
    </row>
    <row r="16" spans="1:34" x14ac:dyDescent="0.25">
      <c r="A16" t="s">
        <v>183</v>
      </c>
      <c r="B16">
        <v>39.187963170562377</v>
      </c>
      <c r="C16">
        <v>18.774610546111852</v>
      </c>
      <c r="D16">
        <v>64.242069563826348</v>
      </c>
      <c r="E16">
        <v>20</v>
      </c>
      <c r="F16">
        <v>54.665218988904805</v>
      </c>
      <c r="G16">
        <v>38.497295297189609</v>
      </c>
      <c r="H16">
        <v>69.905447812008944</v>
      </c>
      <c r="I16">
        <v>139</v>
      </c>
      <c r="J16">
        <v>87.095607392098856</v>
      </c>
      <c r="K16">
        <v>81.925245946770389</v>
      </c>
      <c r="L16">
        <v>90.950339006183484</v>
      </c>
      <c r="M16">
        <v>464</v>
      </c>
      <c r="N16">
        <v>100</v>
      </c>
      <c r="O16">
        <v>100</v>
      </c>
      <c r="P16">
        <v>100</v>
      </c>
      <c r="Q16">
        <v>3</v>
      </c>
      <c r="R16">
        <v>76.591950655101243</v>
      </c>
      <c r="S16">
        <v>73.248420653688257</v>
      </c>
      <c r="T16">
        <v>79.633782748101538</v>
      </c>
      <c r="U16">
        <v>2943</v>
      </c>
      <c r="V16">
        <v>61.747240333706998</v>
      </c>
      <c r="W16">
        <v>54.333077179379117</v>
      </c>
      <c r="X16">
        <v>68.652180955661109</v>
      </c>
      <c r="Y16">
        <v>93</v>
      </c>
      <c r="Z16">
        <v>76.694709461562084</v>
      </c>
      <c r="AA16">
        <v>73.812911411845647</v>
      </c>
      <c r="AB16">
        <v>79.348105034340222</v>
      </c>
      <c r="AC16">
        <v>3662</v>
      </c>
      <c r="AD16">
        <v>95.675195603128344</v>
      </c>
      <c r="AE16">
        <v>91.541285810763213</v>
      </c>
      <c r="AF16">
        <v>97.836544410240208</v>
      </c>
      <c r="AG16">
        <v>50</v>
      </c>
    </row>
    <row r="17" spans="1:33" x14ac:dyDescent="0.25">
      <c r="A17" t="s">
        <v>184</v>
      </c>
      <c r="B17">
        <v>66.558419250927145</v>
      </c>
      <c r="C17">
        <v>45.802059410888347</v>
      </c>
      <c r="D17">
        <v>82.417212051835321</v>
      </c>
      <c r="E17">
        <v>20</v>
      </c>
      <c r="F17">
        <v>29.736863282987848</v>
      </c>
      <c r="G17">
        <v>20.672249414615901</v>
      </c>
      <c r="H17">
        <v>40.735178779243434</v>
      </c>
      <c r="I17">
        <v>139</v>
      </c>
      <c r="J17">
        <v>69.556364390088405</v>
      </c>
      <c r="K17">
        <v>63.207530791693344</v>
      </c>
      <c r="L17">
        <v>75.238828129529793</v>
      </c>
      <c r="M17">
        <v>464</v>
      </c>
      <c r="N17" t="s">
        <v>89</v>
      </c>
      <c r="O17" t="s">
        <v>90</v>
      </c>
      <c r="P17" t="s">
        <v>90</v>
      </c>
      <c r="Q17">
        <v>3</v>
      </c>
      <c r="R17">
        <v>51.965900636859217</v>
      </c>
      <c r="S17">
        <v>48.686854673364763</v>
      </c>
      <c r="T17">
        <v>55.228097330113336</v>
      </c>
      <c r="U17">
        <v>2943</v>
      </c>
      <c r="V17">
        <v>52.396679746870213</v>
      </c>
      <c r="W17">
        <v>37.381801248855083</v>
      </c>
      <c r="X17">
        <v>66.990455116121254</v>
      </c>
      <c r="Y17">
        <v>93</v>
      </c>
      <c r="Z17">
        <v>54.281861143989055</v>
      </c>
      <c r="AA17">
        <v>51.266601331012055</v>
      </c>
      <c r="AB17">
        <v>57.266070122550452</v>
      </c>
      <c r="AC17">
        <v>3662</v>
      </c>
      <c r="AD17">
        <v>71.233075751469499</v>
      </c>
      <c r="AE17">
        <v>55.85961284334924</v>
      </c>
      <c r="AF17">
        <v>82.892044884101082</v>
      </c>
      <c r="AG17">
        <v>50</v>
      </c>
    </row>
    <row r="18" spans="1:33" x14ac:dyDescent="0.25">
      <c r="A18" t="s">
        <v>109</v>
      </c>
      <c r="B18">
        <v>2.8131902607596113</v>
      </c>
      <c r="C18">
        <v>0.73647579090087623</v>
      </c>
      <c r="D18">
        <v>10.147203517853121</v>
      </c>
      <c r="E18">
        <v>20</v>
      </c>
      <c r="F18">
        <v>8.1223147733659715</v>
      </c>
      <c r="G18">
        <v>4.518474723080983</v>
      </c>
      <c r="H18">
        <v>14.173817290635482</v>
      </c>
      <c r="I18">
        <v>139</v>
      </c>
      <c r="J18">
        <v>54.248914266541661</v>
      </c>
      <c r="K18">
        <v>47.747177791832144</v>
      </c>
      <c r="L18">
        <v>60.609067308707957</v>
      </c>
      <c r="M18">
        <v>464</v>
      </c>
      <c r="N18" t="s">
        <v>89</v>
      </c>
      <c r="O18" t="s">
        <v>90</v>
      </c>
      <c r="P18" t="s">
        <v>90</v>
      </c>
      <c r="Q18">
        <v>3</v>
      </c>
      <c r="R18">
        <v>16.075852387625581</v>
      </c>
      <c r="S18">
        <v>14.152227739714071</v>
      </c>
      <c r="T18">
        <v>18.205494979316036</v>
      </c>
      <c r="U18">
        <v>2943</v>
      </c>
      <c r="V18">
        <v>6.3619807593565474</v>
      </c>
      <c r="W18">
        <v>2.3665179620234484</v>
      </c>
      <c r="X18">
        <v>15.997788752800556</v>
      </c>
      <c r="Y18">
        <v>93</v>
      </c>
      <c r="Z18">
        <v>21.592503298480015</v>
      </c>
      <c r="AA18">
        <v>18.785131442327145</v>
      </c>
      <c r="AB18">
        <v>24.691870072224479</v>
      </c>
      <c r="AC18">
        <v>3662</v>
      </c>
      <c r="AD18">
        <v>33.151405973998486</v>
      </c>
      <c r="AE18">
        <v>19.128456680118926</v>
      </c>
      <c r="AF18">
        <v>50.974741973548674</v>
      </c>
      <c r="AG18">
        <v>50</v>
      </c>
    </row>
    <row r="19" spans="1:33" x14ac:dyDescent="0.25">
      <c r="A19" t="s">
        <v>185</v>
      </c>
      <c r="B19">
        <v>22.036138214905947</v>
      </c>
      <c r="C19">
        <v>10.438011890699213</v>
      </c>
      <c r="D19">
        <v>40.669466834347368</v>
      </c>
      <c r="E19">
        <v>20</v>
      </c>
      <c r="F19">
        <v>17.634050386255478</v>
      </c>
      <c r="G19">
        <v>10.56616046789766</v>
      </c>
      <c r="H19">
        <v>27.952113660182754</v>
      </c>
      <c r="I19">
        <v>139</v>
      </c>
      <c r="J19">
        <v>25.855917864786992</v>
      </c>
      <c r="K19">
        <v>20.869393913234713</v>
      </c>
      <c r="L19">
        <v>31.558736470698701</v>
      </c>
      <c r="M19">
        <v>464</v>
      </c>
      <c r="N19">
        <v>28.083018576590735</v>
      </c>
      <c r="O19">
        <v>6.0925332640813492</v>
      </c>
      <c r="P19">
        <v>70.152099737502454</v>
      </c>
      <c r="Q19">
        <v>3</v>
      </c>
      <c r="R19">
        <v>38.536222391947319</v>
      </c>
      <c r="S19">
        <v>35.635558132884086</v>
      </c>
      <c r="T19">
        <v>41.520684504329758</v>
      </c>
      <c r="U19">
        <v>2943</v>
      </c>
      <c r="V19">
        <v>41.361443375485813</v>
      </c>
      <c r="W19">
        <v>33.210823027461927</v>
      </c>
      <c r="X19">
        <v>50.01446492850102</v>
      </c>
      <c r="Y19">
        <v>93</v>
      </c>
      <c r="Z19">
        <v>35.839493371150752</v>
      </c>
      <c r="AA19">
        <v>33.05182024918561</v>
      </c>
      <c r="AB19">
        <v>38.726280669018202</v>
      </c>
      <c r="AC19">
        <v>3662</v>
      </c>
      <c r="AD19">
        <v>45.528221699112954</v>
      </c>
      <c r="AE19">
        <v>29.950248983064299</v>
      </c>
      <c r="AF19">
        <v>62.033429721844691</v>
      </c>
      <c r="AG19">
        <v>50</v>
      </c>
    </row>
    <row r="20" spans="1:33" x14ac:dyDescent="0.25">
      <c r="A20" t="s">
        <v>186</v>
      </c>
      <c r="B20">
        <v>7.2376659897071631</v>
      </c>
      <c r="C20">
        <v>2.2608215596312173</v>
      </c>
      <c r="D20">
        <v>20.834842333689497</v>
      </c>
      <c r="E20">
        <v>20</v>
      </c>
      <c r="F20">
        <v>2.3194253712523287</v>
      </c>
      <c r="G20">
        <v>0.89835571812986159</v>
      </c>
      <c r="H20">
        <v>5.8556001134024598</v>
      </c>
      <c r="I20">
        <v>139</v>
      </c>
      <c r="J20">
        <v>3.582459255398676</v>
      </c>
      <c r="K20">
        <v>1.8139892976605849</v>
      </c>
      <c r="L20">
        <v>6.9529323660234237</v>
      </c>
      <c r="M20">
        <v>464</v>
      </c>
      <c r="N20" t="s">
        <v>89</v>
      </c>
      <c r="O20" t="s">
        <v>90</v>
      </c>
      <c r="P20" t="s">
        <v>90</v>
      </c>
      <c r="Q20">
        <v>3</v>
      </c>
      <c r="R20">
        <v>1.1810274127971243</v>
      </c>
      <c r="S20">
        <v>0.79056680654995981</v>
      </c>
      <c r="T20">
        <v>1.7609133920645739</v>
      </c>
      <c r="U20">
        <v>2943</v>
      </c>
      <c r="V20" t="s">
        <v>89</v>
      </c>
      <c r="W20" t="s">
        <v>90</v>
      </c>
      <c r="X20" t="s">
        <v>90</v>
      </c>
      <c r="Y20">
        <v>93</v>
      </c>
      <c r="Z20">
        <v>1.5845321181384315</v>
      </c>
      <c r="AA20">
        <v>1.0338787321029157</v>
      </c>
      <c r="AB20">
        <v>2.4212931677082312</v>
      </c>
      <c r="AC20">
        <v>3662</v>
      </c>
      <c r="AD20">
        <v>0.41005530829005576</v>
      </c>
      <c r="AE20">
        <v>8.3060155491379878E-2</v>
      </c>
      <c r="AF20">
        <v>1.9986301076646178</v>
      </c>
      <c r="AG20">
        <v>50</v>
      </c>
    </row>
    <row r="21" spans="1:33" x14ac:dyDescent="0.25">
      <c r="A21" t="s">
        <v>187</v>
      </c>
      <c r="B21">
        <v>3.9538870186922761</v>
      </c>
      <c r="C21">
        <v>1.4879221487622187</v>
      </c>
      <c r="D21">
        <v>10.088225125527611</v>
      </c>
      <c r="E21">
        <v>20</v>
      </c>
      <c r="F21">
        <v>2.0419244841536366</v>
      </c>
      <c r="G21">
        <v>0.98455343925928729</v>
      </c>
      <c r="H21">
        <v>4.1868521983151386</v>
      </c>
      <c r="I21">
        <v>139</v>
      </c>
      <c r="J21">
        <v>10.439028247825895</v>
      </c>
      <c r="K21">
        <v>8.0275908116150365</v>
      </c>
      <c r="L21">
        <v>13.468765365824604</v>
      </c>
      <c r="M21">
        <v>464</v>
      </c>
      <c r="N21" t="s">
        <v>89</v>
      </c>
      <c r="O21" t="s">
        <v>90</v>
      </c>
      <c r="P21" t="s">
        <v>90</v>
      </c>
      <c r="Q21">
        <v>3</v>
      </c>
      <c r="R21">
        <v>21.469320895674304</v>
      </c>
      <c r="S21">
        <v>18.998370681840854</v>
      </c>
      <c r="T21">
        <v>24.165767879406534</v>
      </c>
      <c r="U21">
        <v>2943</v>
      </c>
      <c r="V21">
        <v>11.511514187654333</v>
      </c>
      <c r="W21">
        <v>3.8531419139498735</v>
      </c>
      <c r="X21">
        <v>29.690883054719752</v>
      </c>
      <c r="Y21">
        <v>93</v>
      </c>
      <c r="Z21">
        <v>18.413830005088723</v>
      </c>
      <c r="AA21">
        <v>16.169231975276464</v>
      </c>
      <c r="AB21">
        <v>20.892365636284978</v>
      </c>
      <c r="AC21">
        <v>3662</v>
      </c>
      <c r="AD21">
        <v>28.340780217089627</v>
      </c>
      <c r="AE21">
        <v>18.562518396610862</v>
      </c>
      <c r="AF21">
        <v>40.695952987360826</v>
      </c>
      <c r="AG21">
        <v>50</v>
      </c>
    </row>
    <row r="22" spans="1:33" x14ac:dyDescent="0.25">
      <c r="A22" t="s">
        <v>141</v>
      </c>
      <c r="B22">
        <v>12.031451966219215</v>
      </c>
      <c r="C22">
        <v>5.0945103522935806</v>
      </c>
      <c r="D22">
        <v>25.842088566544202</v>
      </c>
      <c r="E22">
        <v>20</v>
      </c>
      <c r="F22">
        <v>12.026132827698788</v>
      </c>
      <c r="G22">
        <v>6.1347892280247738</v>
      </c>
      <c r="H22">
        <v>22.23486790059491</v>
      </c>
      <c r="I22">
        <v>139</v>
      </c>
      <c r="J22">
        <v>18.316113482532252</v>
      </c>
      <c r="K22">
        <v>14.680785139313224</v>
      </c>
      <c r="L22">
        <v>22.613050798548436</v>
      </c>
      <c r="M22">
        <v>464</v>
      </c>
      <c r="N22">
        <v>28.083018576590735</v>
      </c>
      <c r="O22">
        <v>6.0925332640813492</v>
      </c>
      <c r="P22">
        <v>70.152099737502454</v>
      </c>
      <c r="Q22">
        <v>3</v>
      </c>
      <c r="R22">
        <v>20.689661430699186</v>
      </c>
      <c r="S22">
        <v>18.347520643410959</v>
      </c>
      <c r="T22">
        <v>23.245668699610889</v>
      </c>
      <c r="U22">
        <v>2943</v>
      </c>
      <c r="V22">
        <v>30.102899458113935</v>
      </c>
      <c r="W22">
        <v>22.33602958527565</v>
      </c>
      <c r="X22">
        <v>39.20710484173123</v>
      </c>
      <c r="Y22">
        <v>93</v>
      </c>
      <c r="Z22">
        <v>20.47748730141204</v>
      </c>
      <c r="AA22">
        <v>18.045889627227801</v>
      </c>
      <c r="AB22">
        <v>23.144202446224</v>
      </c>
      <c r="AC22">
        <v>3662</v>
      </c>
      <c r="AD22">
        <v>24.969022903202813</v>
      </c>
      <c r="AE22">
        <v>11.503663372457803</v>
      </c>
      <c r="AF22">
        <v>46.002685249816182</v>
      </c>
      <c r="AG22">
        <v>50</v>
      </c>
    </row>
    <row r="23" spans="1:33" x14ac:dyDescent="0.25">
      <c r="A23" t="s">
        <v>188</v>
      </c>
      <c r="B23" t="s">
        <v>89</v>
      </c>
      <c r="C23" t="s">
        <v>90</v>
      </c>
      <c r="D23" t="s">
        <v>90</v>
      </c>
      <c r="E23">
        <v>20</v>
      </c>
      <c r="F23">
        <v>1.1159869097583157</v>
      </c>
      <c r="G23">
        <v>0.46576373298768203</v>
      </c>
      <c r="H23">
        <v>2.6497798404464912</v>
      </c>
      <c r="I23">
        <v>139</v>
      </c>
      <c r="J23">
        <v>0.30508797626806294</v>
      </c>
      <c r="K23">
        <v>8.579430670774231E-2</v>
      </c>
      <c r="L23">
        <v>1.0788525974987504</v>
      </c>
      <c r="M23">
        <v>464</v>
      </c>
      <c r="N23" t="s">
        <v>89</v>
      </c>
      <c r="O23" t="s">
        <v>90</v>
      </c>
      <c r="P23" t="s">
        <v>90</v>
      </c>
      <c r="Q23">
        <v>3</v>
      </c>
      <c r="R23">
        <v>0.7401521164986592</v>
      </c>
      <c r="S23">
        <v>0.50691261822502276</v>
      </c>
      <c r="T23">
        <v>1.079544805521532</v>
      </c>
      <c r="U23">
        <v>2943</v>
      </c>
      <c r="V23">
        <v>6.4279090749239822</v>
      </c>
      <c r="W23">
        <v>2.7532180696525721</v>
      </c>
      <c r="X23">
        <v>14.286635136197773</v>
      </c>
      <c r="Y23">
        <v>93</v>
      </c>
      <c r="Z23">
        <v>0.97352234364874068</v>
      </c>
      <c r="AA23">
        <v>0.55670177447370894</v>
      </c>
      <c r="AB23">
        <v>1.6971038223237565</v>
      </c>
      <c r="AC23">
        <v>3662</v>
      </c>
      <c r="AD23" t="s">
        <v>89</v>
      </c>
      <c r="AE23" t="s">
        <v>90</v>
      </c>
      <c r="AF23" t="s">
        <v>90</v>
      </c>
      <c r="AG23">
        <v>50</v>
      </c>
    </row>
    <row r="24" spans="1:33" x14ac:dyDescent="0.25">
      <c r="A24" t="s">
        <v>64</v>
      </c>
      <c r="B24">
        <v>1.4926914796159045</v>
      </c>
      <c r="C24">
        <v>0.34909375649820262</v>
      </c>
      <c r="D24">
        <v>6.1513495198894086</v>
      </c>
      <c r="E24">
        <v>20</v>
      </c>
      <c r="F24">
        <v>0.474382872389564</v>
      </c>
      <c r="G24">
        <v>0.11743061501225213</v>
      </c>
      <c r="H24">
        <v>1.8957644317577522</v>
      </c>
      <c r="I24">
        <v>139</v>
      </c>
      <c r="J24">
        <v>0.55251267739315812</v>
      </c>
      <c r="K24">
        <v>0.21223649337329689</v>
      </c>
      <c r="L24">
        <v>1.4305285216010573</v>
      </c>
      <c r="M24">
        <v>464</v>
      </c>
      <c r="N24" t="s">
        <v>89</v>
      </c>
      <c r="O24" t="s">
        <v>90</v>
      </c>
      <c r="P24" t="s">
        <v>90</v>
      </c>
      <c r="Q24">
        <v>3</v>
      </c>
      <c r="R24">
        <v>0.27633709587011923</v>
      </c>
      <c r="S24">
        <v>0.13313535661679207</v>
      </c>
      <c r="T24">
        <v>0.57268479957600138</v>
      </c>
      <c r="U24">
        <v>2943</v>
      </c>
      <c r="V24" t="s">
        <v>89</v>
      </c>
      <c r="W24" t="s">
        <v>90</v>
      </c>
      <c r="X24" t="s">
        <v>90</v>
      </c>
      <c r="Y24">
        <v>93</v>
      </c>
      <c r="Z24">
        <v>0.32009608610214657</v>
      </c>
      <c r="AA24">
        <v>0.15756923410541035</v>
      </c>
      <c r="AB24">
        <v>0.64917339534574803</v>
      </c>
      <c r="AC24">
        <v>3662</v>
      </c>
      <c r="AD24" t="s">
        <v>89</v>
      </c>
      <c r="AE24" t="s">
        <v>90</v>
      </c>
      <c r="AF24" t="s">
        <v>90</v>
      </c>
      <c r="AG24">
        <v>50</v>
      </c>
    </row>
    <row r="25" spans="1:33" x14ac:dyDescent="0.25">
      <c r="A25" t="s">
        <v>65</v>
      </c>
      <c r="B25" t="s">
        <v>89</v>
      </c>
      <c r="C25" t="s">
        <v>90</v>
      </c>
      <c r="D25" t="s">
        <v>90</v>
      </c>
      <c r="E25">
        <v>20</v>
      </c>
      <c r="F25" t="s">
        <v>89</v>
      </c>
      <c r="G25" t="s">
        <v>90</v>
      </c>
      <c r="H25" t="s">
        <v>90</v>
      </c>
      <c r="I25">
        <v>139</v>
      </c>
      <c r="J25" t="s">
        <v>89</v>
      </c>
      <c r="K25" t="s">
        <v>90</v>
      </c>
      <c r="L25" t="s">
        <v>90</v>
      </c>
      <c r="M25">
        <v>464</v>
      </c>
      <c r="N25" t="s">
        <v>89</v>
      </c>
      <c r="O25" t="s">
        <v>90</v>
      </c>
      <c r="P25" t="s">
        <v>90</v>
      </c>
      <c r="Q25">
        <v>3</v>
      </c>
      <c r="R25" t="s">
        <v>89</v>
      </c>
      <c r="S25" t="s">
        <v>90</v>
      </c>
      <c r="T25" t="s">
        <v>90</v>
      </c>
      <c r="U25">
        <v>2943</v>
      </c>
      <c r="V25" t="s">
        <v>89</v>
      </c>
      <c r="W25" t="s">
        <v>90</v>
      </c>
      <c r="X25" t="s">
        <v>90</v>
      </c>
      <c r="Y25">
        <v>93</v>
      </c>
      <c r="Z25" t="s">
        <v>89</v>
      </c>
      <c r="AA25" t="s">
        <v>90</v>
      </c>
      <c r="AB25" t="s">
        <v>90</v>
      </c>
      <c r="AC25">
        <v>3662</v>
      </c>
      <c r="AD25" t="s">
        <v>89</v>
      </c>
      <c r="AE25" t="s">
        <v>90</v>
      </c>
      <c r="AF25" t="s">
        <v>90</v>
      </c>
      <c r="AG25">
        <v>50</v>
      </c>
    </row>
    <row r="26" spans="1:33" x14ac:dyDescent="0.25">
      <c r="A26" t="s">
        <v>189</v>
      </c>
      <c r="B26">
        <v>29.22784686433576</v>
      </c>
      <c r="C26">
        <v>14.897792416859101</v>
      </c>
      <c r="D26">
        <v>49.348850597954474</v>
      </c>
      <c r="E26">
        <v>20</v>
      </c>
      <c r="F26">
        <v>46.014303514294021</v>
      </c>
      <c r="G26">
        <v>33.060705150012218</v>
      </c>
      <c r="H26">
        <v>59.529702150266381</v>
      </c>
      <c r="I26">
        <v>139</v>
      </c>
      <c r="J26">
        <v>16.281350183349851</v>
      </c>
      <c r="K26">
        <v>11.982951607917578</v>
      </c>
      <c r="L26">
        <v>21.740771863663294</v>
      </c>
      <c r="M26">
        <v>464</v>
      </c>
      <c r="N26" t="s">
        <v>89</v>
      </c>
      <c r="O26" t="s">
        <v>90</v>
      </c>
      <c r="P26" t="s">
        <v>90</v>
      </c>
      <c r="Q26">
        <v>3</v>
      </c>
      <c r="R26">
        <v>28.375913641753449</v>
      </c>
      <c r="S26">
        <v>21.959523547193101</v>
      </c>
      <c r="T26">
        <v>35.806907518785117</v>
      </c>
      <c r="U26">
        <v>2943</v>
      </c>
      <c r="V26">
        <v>8.922706723460438</v>
      </c>
      <c r="W26">
        <v>2.8882803158785175</v>
      </c>
      <c r="X26">
        <v>24.397336102818858</v>
      </c>
      <c r="Y26">
        <v>93</v>
      </c>
      <c r="Z26">
        <v>25.88782181262793</v>
      </c>
      <c r="AA26">
        <v>20.300808286479715</v>
      </c>
      <c r="AB26">
        <v>32.387601939445567</v>
      </c>
      <c r="AC26">
        <v>3662</v>
      </c>
      <c r="AD26">
        <v>42.629423056856794</v>
      </c>
      <c r="AE26">
        <v>20.904030589436584</v>
      </c>
      <c r="AF26">
        <v>67.628392382668494</v>
      </c>
      <c r="AG26">
        <v>50</v>
      </c>
    </row>
    <row r="27" spans="1:33" x14ac:dyDescent="0.25">
      <c r="A27" t="s">
        <v>190</v>
      </c>
      <c r="B27">
        <v>37.221992302877133</v>
      </c>
      <c r="C27">
        <v>19.647535978441098</v>
      </c>
      <c r="D27">
        <v>58.978115177834255</v>
      </c>
      <c r="E27">
        <v>20</v>
      </c>
      <c r="F27">
        <v>46.874670363335909</v>
      </c>
      <c r="G27">
        <v>33.691707190188062</v>
      </c>
      <c r="H27">
        <v>60.508788836626515</v>
      </c>
      <c r="I27">
        <v>139</v>
      </c>
      <c r="J27">
        <v>16.522858231791695</v>
      </c>
      <c r="K27">
        <v>12.197311926518099</v>
      </c>
      <c r="L27">
        <v>21.998056670369703</v>
      </c>
      <c r="M27">
        <v>464</v>
      </c>
      <c r="N27" t="s">
        <v>89</v>
      </c>
      <c r="O27" t="s">
        <v>90</v>
      </c>
      <c r="P27" t="s">
        <v>90</v>
      </c>
      <c r="Q27">
        <v>3</v>
      </c>
      <c r="R27">
        <v>28.447490896374312</v>
      </c>
      <c r="S27">
        <v>22.030261133856488</v>
      </c>
      <c r="T27">
        <v>35.873946000568807</v>
      </c>
      <c r="U27">
        <v>2943</v>
      </c>
      <c r="V27">
        <v>8.922706723460438</v>
      </c>
      <c r="W27">
        <v>2.8882803158785175</v>
      </c>
      <c r="X27">
        <v>24.397336102818858</v>
      </c>
      <c r="Y27">
        <v>93</v>
      </c>
      <c r="Z27">
        <v>26.049224193532815</v>
      </c>
      <c r="AA27">
        <v>20.450848503582396</v>
      </c>
      <c r="AB27">
        <v>32.552997841033374</v>
      </c>
      <c r="AC27">
        <v>3662</v>
      </c>
      <c r="AD27">
        <v>42.629423056856794</v>
      </c>
      <c r="AE27">
        <v>20.904030589436584</v>
      </c>
      <c r="AF27">
        <v>67.628392382668494</v>
      </c>
      <c r="AG27">
        <v>50</v>
      </c>
    </row>
    <row r="28" spans="1:33" x14ac:dyDescent="0.25">
      <c r="A28" t="s">
        <v>68</v>
      </c>
      <c r="B28" t="s">
        <v>89</v>
      </c>
      <c r="C28" t="s">
        <v>90</v>
      </c>
      <c r="D28" t="s">
        <v>90</v>
      </c>
      <c r="E28">
        <v>20</v>
      </c>
      <c r="F28" t="s">
        <v>89</v>
      </c>
      <c r="G28" t="s">
        <v>90</v>
      </c>
      <c r="H28" t="s">
        <v>90</v>
      </c>
      <c r="I28">
        <v>139</v>
      </c>
      <c r="J28" t="s">
        <v>89</v>
      </c>
      <c r="K28" t="s">
        <v>90</v>
      </c>
      <c r="L28" t="s">
        <v>90</v>
      </c>
      <c r="M28">
        <v>464</v>
      </c>
      <c r="N28" t="s">
        <v>89</v>
      </c>
      <c r="O28" t="s">
        <v>90</v>
      </c>
      <c r="P28" t="s">
        <v>90</v>
      </c>
      <c r="Q28">
        <v>3</v>
      </c>
      <c r="R28" t="s">
        <v>89</v>
      </c>
      <c r="S28" t="s">
        <v>90</v>
      </c>
      <c r="T28" t="s">
        <v>90</v>
      </c>
      <c r="U28">
        <v>2943</v>
      </c>
      <c r="V28" t="s">
        <v>89</v>
      </c>
      <c r="W28" t="s">
        <v>90</v>
      </c>
      <c r="X28" t="s">
        <v>90</v>
      </c>
      <c r="Y28">
        <v>93</v>
      </c>
      <c r="Z28" t="s">
        <v>89</v>
      </c>
      <c r="AA28" t="s">
        <v>90</v>
      </c>
      <c r="AB28" t="s">
        <v>90</v>
      </c>
      <c r="AC28">
        <v>3662</v>
      </c>
      <c r="AD28" t="s">
        <v>89</v>
      </c>
      <c r="AE28" t="s">
        <v>90</v>
      </c>
      <c r="AF28" t="s">
        <v>90</v>
      </c>
      <c r="AG28">
        <v>50</v>
      </c>
    </row>
    <row r="29" spans="1:33" x14ac:dyDescent="0.25">
      <c r="A29" t="s">
        <v>69</v>
      </c>
      <c r="B29">
        <v>10.999443079337782</v>
      </c>
      <c r="C29">
        <v>4.7872430851324417</v>
      </c>
      <c r="D29">
        <v>23.300207710652074</v>
      </c>
      <c r="E29">
        <v>20</v>
      </c>
      <c r="F29">
        <v>12.885559089958695</v>
      </c>
      <c r="G29">
        <v>8.0069371722406188</v>
      </c>
      <c r="H29">
        <v>20.087637193182211</v>
      </c>
      <c r="I29">
        <v>139</v>
      </c>
      <c r="J29">
        <v>4.7793990062667371</v>
      </c>
      <c r="K29">
        <v>2.7272517032750554</v>
      </c>
      <c r="L29">
        <v>8.2448220737914557</v>
      </c>
      <c r="M29">
        <v>464</v>
      </c>
      <c r="N29" t="s">
        <v>89</v>
      </c>
      <c r="O29" t="s">
        <v>90</v>
      </c>
      <c r="P29" t="s">
        <v>90</v>
      </c>
      <c r="Q29">
        <v>3</v>
      </c>
      <c r="R29">
        <v>4.3790261262116008</v>
      </c>
      <c r="S29">
        <v>3.2018333194890745</v>
      </c>
      <c r="T29">
        <v>5.962368862778348</v>
      </c>
      <c r="U29">
        <v>2943</v>
      </c>
      <c r="V29">
        <v>2.1592893238244799</v>
      </c>
      <c r="W29">
        <v>0.57549237526100916</v>
      </c>
      <c r="X29">
        <v>7.7615481785094058</v>
      </c>
      <c r="Y29">
        <v>93</v>
      </c>
      <c r="Z29">
        <v>4.6257861765807418</v>
      </c>
      <c r="AA29">
        <v>3.417436542091898</v>
      </c>
      <c r="AB29">
        <v>6.2338119293133287</v>
      </c>
      <c r="AC29">
        <v>3662</v>
      </c>
      <c r="AD29">
        <v>21.485817740618948</v>
      </c>
      <c r="AE29">
        <v>7.5220262356722616</v>
      </c>
      <c r="AF29">
        <v>47.935238713859981</v>
      </c>
      <c r="AG29">
        <v>50</v>
      </c>
    </row>
    <row r="30" spans="1:33" x14ac:dyDescent="0.25">
      <c r="A30" t="s">
        <v>143</v>
      </c>
      <c r="B30">
        <v>18.818733423630636</v>
      </c>
      <c r="C30">
        <v>8.844899146482522</v>
      </c>
      <c r="D30">
        <v>35.641878476494142</v>
      </c>
      <c r="E30">
        <v>20</v>
      </c>
      <c r="F30">
        <v>36.318912461319933</v>
      </c>
      <c r="G30">
        <v>23.768699539468312</v>
      </c>
      <c r="H30">
        <v>51.057456215263016</v>
      </c>
      <c r="I30">
        <v>139</v>
      </c>
      <c r="J30">
        <v>7.9944228041923981</v>
      </c>
      <c r="K30">
        <v>6.1328846364236407</v>
      </c>
      <c r="L30">
        <v>10.358646225803019</v>
      </c>
      <c r="M30">
        <v>464</v>
      </c>
      <c r="N30" t="s">
        <v>89</v>
      </c>
      <c r="O30" t="s">
        <v>90</v>
      </c>
      <c r="P30" t="s">
        <v>90</v>
      </c>
      <c r="Q30">
        <v>3</v>
      </c>
      <c r="R30">
        <v>25.209571088007941</v>
      </c>
      <c r="S30">
        <v>19.941942978395623</v>
      </c>
      <c r="T30">
        <v>31.324208933648745</v>
      </c>
      <c r="U30">
        <v>2943</v>
      </c>
      <c r="V30">
        <v>6.922002410477937</v>
      </c>
      <c r="W30">
        <v>2.1754531337102807</v>
      </c>
      <c r="X30">
        <v>19.916410654438181</v>
      </c>
      <c r="Y30">
        <v>93</v>
      </c>
      <c r="Z30">
        <v>21.692475715186703</v>
      </c>
      <c r="AA30">
        <v>17.366041932979147</v>
      </c>
      <c r="AB30">
        <v>26.747870720075422</v>
      </c>
      <c r="AC30">
        <v>3662</v>
      </c>
      <c r="AD30">
        <v>26.385377715616308</v>
      </c>
      <c r="AE30">
        <v>12.500148556686048</v>
      </c>
      <c r="AF30">
        <v>47.348219859272042</v>
      </c>
      <c r="AG30">
        <v>50</v>
      </c>
    </row>
    <row r="31" spans="1:33" x14ac:dyDescent="0.25">
      <c r="A31" t="s">
        <v>191</v>
      </c>
      <c r="B31">
        <v>15.803254492010566</v>
      </c>
      <c r="C31">
        <v>6.7346808158722391</v>
      </c>
      <c r="D31">
        <v>32.789903595651595</v>
      </c>
      <c r="E31">
        <v>20</v>
      </c>
      <c r="F31">
        <v>14.942711539069231</v>
      </c>
      <c r="G31">
        <v>9.8926435334312455</v>
      </c>
      <c r="H31">
        <v>21.942980248473116</v>
      </c>
      <c r="I31">
        <v>139</v>
      </c>
      <c r="J31">
        <v>11.212631808957196</v>
      </c>
      <c r="K31">
        <v>7.1013971012374739</v>
      </c>
      <c r="L31">
        <v>17.261738471253501</v>
      </c>
      <c r="M31">
        <v>464</v>
      </c>
      <c r="N31" t="s">
        <v>89</v>
      </c>
      <c r="O31" t="s">
        <v>90</v>
      </c>
      <c r="P31" t="s">
        <v>90</v>
      </c>
      <c r="Q31">
        <v>3</v>
      </c>
      <c r="R31">
        <v>9.0178441747791105</v>
      </c>
      <c r="S31">
        <v>6.5782854244121074</v>
      </c>
      <c r="T31">
        <v>12.243545412255957</v>
      </c>
      <c r="U31">
        <v>2943</v>
      </c>
      <c r="V31">
        <v>3.1602720707262222</v>
      </c>
      <c r="W31">
        <v>1.0224086119032536</v>
      </c>
      <c r="X31">
        <v>9.3463004744486184</v>
      </c>
      <c r="Y31">
        <v>93</v>
      </c>
      <c r="Z31">
        <v>9.2915344657646397</v>
      </c>
      <c r="AA31">
        <v>6.8789859387449903</v>
      </c>
      <c r="AB31">
        <v>12.437188494540298</v>
      </c>
      <c r="AC31">
        <v>3662</v>
      </c>
      <c r="AD31">
        <v>19.160359075655411</v>
      </c>
      <c r="AE31">
        <v>8.3730386142538862</v>
      </c>
      <c r="AF31">
        <v>38.070919057303762</v>
      </c>
      <c r="AG31">
        <v>50</v>
      </c>
    </row>
    <row r="32" spans="1:33" x14ac:dyDescent="0.25">
      <c r="A32" t="s">
        <v>192</v>
      </c>
      <c r="B32">
        <v>7.9941454385413735</v>
      </c>
      <c r="C32">
        <v>1.9554232055230054</v>
      </c>
      <c r="D32">
        <v>27.458761317094094</v>
      </c>
      <c r="E32">
        <v>20</v>
      </c>
      <c r="F32">
        <v>2.2347919133891829</v>
      </c>
      <c r="G32">
        <v>0.74639322082319126</v>
      </c>
      <c r="H32">
        <v>6.4969554375563083</v>
      </c>
      <c r="I32">
        <v>139</v>
      </c>
      <c r="J32">
        <v>0.32150478883285211</v>
      </c>
      <c r="K32">
        <v>7.3211721853434469E-2</v>
      </c>
      <c r="L32">
        <v>1.40007035262306</v>
      </c>
      <c r="M32">
        <v>464</v>
      </c>
      <c r="N32" t="s">
        <v>89</v>
      </c>
      <c r="O32" t="s">
        <v>90</v>
      </c>
      <c r="P32" t="s">
        <v>90</v>
      </c>
      <c r="Q32">
        <v>3</v>
      </c>
      <c r="R32">
        <v>0.13590296472110203</v>
      </c>
      <c r="S32">
        <v>6.295341495487207E-2</v>
      </c>
      <c r="T32">
        <v>0.29313749371186798</v>
      </c>
      <c r="U32">
        <v>2943</v>
      </c>
      <c r="V32" t="s">
        <v>89</v>
      </c>
      <c r="W32" t="s">
        <v>90</v>
      </c>
      <c r="X32" t="s">
        <v>90</v>
      </c>
      <c r="Y32">
        <v>93</v>
      </c>
      <c r="Z32">
        <v>0.26523663360588495</v>
      </c>
      <c r="AA32">
        <v>0.15172055829883951</v>
      </c>
      <c r="AB32">
        <v>0.46329042512974311</v>
      </c>
      <c r="AC32">
        <v>3662</v>
      </c>
      <c r="AD32" t="s">
        <v>89</v>
      </c>
      <c r="AE32" t="s">
        <v>90</v>
      </c>
      <c r="AF32" t="s">
        <v>90</v>
      </c>
      <c r="AG32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9DAD4-5CC6-48AE-BAC3-F64CD575D61D}">
  <ds:schemaRefs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1011fb24-49a0-463f-ada9-a8217d0aa252"/>
    <ds:schemaRef ds:uri="http://schemas.microsoft.com/office/2006/metadata/properties"/>
    <ds:schemaRef ds:uri="http://schemas.microsoft.com/office/infopath/2007/PartnerControls"/>
    <ds:schemaRef ds:uri="a72d8ac4-480f-42af-94c3-1b0dbed1eec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255A5BF-AD83-44A9-9622-7312A20BD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FD6CC-3F48-4A87-8384-6F637E911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 i</vt:lpstr>
      <vt:lpstr>Figures ii</vt:lpstr>
      <vt:lpstr>Figures iii</vt:lpstr>
      <vt:lpstr>Figures Example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2024-12-12T19:56:20Z</dcterms:created>
  <dcterms:modified xsi:type="dcterms:W3CDTF">2025-06-11T17:52:25Z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