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psiorg.sharepoint.com/sites/ACTWatchLite/Shared Documents/2. Technical/0. Toolkit/ACTwatch Lite Toolkit v3 - FINAL FOR WHO REVIEW/X. Data Analysis Sandbox/13 Results output/workbooks/"/>
    </mc:Choice>
  </mc:AlternateContent>
  <xr:revisionPtr revIDLastSave="98" documentId="8_{DAA8B0DD-CA59-46B8-920E-35FF45516433}" xr6:coauthVersionLast="47" xr6:coauthVersionMax="47" xr10:uidLastSave="{14B13E83-BBF3-4BC5-9931-FF2A6F92A48F}"/>
  <bookViews>
    <workbookView xWindow="-120" yWindow="-120" windowWidth="29040" windowHeight="15720" firstSheet="10" activeTab="13" xr2:uid="{00000000-000D-0000-FFFF-FFFF00000000}"/>
  </bookViews>
  <sheets>
    <sheet name="Figures i" sheetId="22" r:id="rId1"/>
    <sheet name="Figures iii" sheetId="13" r:id="rId2"/>
    <sheet name="Table i" sheetId="15" r:id="rId3"/>
    <sheet name="Table ii" sheetId="21" r:id="rId4"/>
    <sheet name="Table iii" sheetId="7" r:id="rId5"/>
    <sheet name="Table iv" sheetId="12" r:id="rId6"/>
    <sheet name="T_i" sheetId="18" r:id="rId7"/>
    <sheet name="T_ii" sheetId="17" r:id="rId8"/>
    <sheet name="T_iii_strat1" sheetId="1" r:id="rId9"/>
    <sheet name="T_iii_strat2" sheetId="2" r:id="rId10"/>
    <sheet name="T_iii_strat3" sheetId="3" r:id="rId11"/>
    <sheet name="T_iv_strat1" sheetId="4" r:id="rId12"/>
    <sheet name="T_iv_strat2" sheetId="5" r:id="rId13"/>
    <sheet name="T_strat3" sheetId="6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3" i="12" l="1"/>
  <c r="T53" i="12"/>
  <c r="A53" i="12"/>
  <c r="AM52" i="12"/>
  <c r="T52" i="12"/>
  <c r="A52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50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48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46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44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42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40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38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36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34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32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30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28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26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24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22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20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18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16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14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12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10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V6" i="12"/>
  <c r="AN6" i="12"/>
  <c r="AC6" i="12"/>
  <c r="U6" i="12"/>
  <c r="J6" i="12"/>
  <c r="B6" i="12"/>
  <c r="AM3" i="12"/>
  <c r="AM5" i="12" s="1"/>
  <c r="T3" i="12"/>
  <c r="T5" i="12" s="1"/>
  <c r="A3" i="12"/>
  <c r="A5" i="12" s="1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W51" i="7"/>
  <c r="L51" i="7"/>
  <c r="A51" i="7"/>
  <c r="AE50" i="7"/>
  <c r="AD50" i="7"/>
  <c r="AC50" i="7"/>
  <c r="AB50" i="7"/>
  <c r="AA50" i="7"/>
  <c r="Z50" i="7"/>
  <c r="Y50" i="7"/>
  <c r="X50" i="7"/>
  <c r="T50" i="7"/>
  <c r="S50" i="7"/>
  <c r="R50" i="7"/>
  <c r="Q50" i="7"/>
  <c r="P50" i="7"/>
  <c r="O50" i="7"/>
  <c r="N50" i="7"/>
  <c r="M50" i="7"/>
  <c r="I50" i="7"/>
  <c r="H50" i="7"/>
  <c r="G50" i="7"/>
  <c r="F50" i="7"/>
  <c r="E50" i="7"/>
  <c r="D50" i="7"/>
  <c r="C50" i="7"/>
  <c r="B50" i="7"/>
  <c r="AE49" i="7"/>
  <c r="AD49" i="7"/>
  <c r="AC49" i="7"/>
  <c r="AB49" i="7"/>
  <c r="AA49" i="7"/>
  <c r="Z49" i="7"/>
  <c r="Y49" i="7"/>
  <c r="X49" i="7"/>
  <c r="W49" i="7"/>
  <c r="T49" i="7"/>
  <c r="S49" i="7"/>
  <c r="R49" i="7"/>
  <c r="Q49" i="7"/>
  <c r="P49" i="7"/>
  <c r="O49" i="7"/>
  <c r="N49" i="7"/>
  <c r="M49" i="7"/>
  <c r="L49" i="7"/>
  <c r="I49" i="7"/>
  <c r="H49" i="7"/>
  <c r="G49" i="7"/>
  <c r="F49" i="7"/>
  <c r="E49" i="7"/>
  <c r="D49" i="7"/>
  <c r="C49" i="7"/>
  <c r="B49" i="7"/>
  <c r="A49" i="7"/>
  <c r="AE48" i="7"/>
  <c r="AD48" i="7"/>
  <c r="AC48" i="7"/>
  <c r="AB48" i="7"/>
  <c r="AA48" i="7"/>
  <c r="Z48" i="7"/>
  <c r="Y48" i="7"/>
  <c r="X48" i="7"/>
  <c r="T48" i="7"/>
  <c r="S48" i="7"/>
  <c r="R48" i="7"/>
  <c r="Q48" i="7"/>
  <c r="P48" i="7"/>
  <c r="O48" i="7"/>
  <c r="N48" i="7"/>
  <c r="M48" i="7"/>
  <c r="I48" i="7"/>
  <c r="H48" i="7"/>
  <c r="G48" i="7"/>
  <c r="F48" i="7"/>
  <c r="E48" i="7"/>
  <c r="D48" i="7"/>
  <c r="C48" i="7"/>
  <c r="B48" i="7"/>
  <c r="AE47" i="7"/>
  <c r="AD47" i="7"/>
  <c r="AC47" i="7"/>
  <c r="AB47" i="7"/>
  <c r="AA47" i="7"/>
  <c r="Z47" i="7"/>
  <c r="Y47" i="7"/>
  <c r="X47" i="7"/>
  <c r="W47" i="7"/>
  <c r="T47" i="7"/>
  <c r="S47" i="7"/>
  <c r="R47" i="7"/>
  <c r="Q47" i="7"/>
  <c r="P47" i="7"/>
  <c r="O47" i="7"/>
  <c r="N47" i="7"/>
  <c r="M47" i="7"/>
  <c r="L47" i="7"/>
  <c r="I47" i="7"/>
  <c r="H47" i="7"/>
  <c r="G47" i="7"/>
  <c r="F47" i="7"/>
  <c r="E47" i="7"/>
  <c r="D47" i="7"/>
  <c r="C47" i="7"/>
  <c r="B47" i="7"/>
  <c r="A47" i="7"/>
  <c r="AE46" i="7"/>
  <c r="AD46" i="7"/>
  <c r="AC46" i="7"/>
  <c r="AB46" i="7"/>
  <c r="AA46" i="7"/>
  <c r="Z46" i="7"/>
  <c r="Y46" i="7"/>
  <c r="X46" i="7"/>
  <c r="T46" i="7"/>
  <c r="S46" i="7"/>
  <c r="R46" i="7"/>
  <c r="Q46" i="7"/>
  <c r="P46" i="7"/>
  <c r="O46" i="7"/>
  <c r="N46" i="7"/>
  <c r="M46" i="7"/>
  <c r="I46" i="7"/>
  <c r="H46" i="7"/>
  <c r="G46" i="7"/>
  <c r="F46" i="7"/>
  <c r="E46" i="7"/>
  <c r="D46" i="7"/>
  <c r="C46" i="7"/>
  <c r="B46" i="7"/>
  <c r="AE45" i="7"/>
  <c r="AD45" i="7"/>
  <c r="AC45" i="7"/>
  <c r="AB45" i="7"/>
  <c r="AA45" i="7"/>
  <c r="Z45" i="7"/>
  <c r="Y45" i="7"/>
  <c r="X45" i="7"/>
  <c r="W45" i="7"/>
  <c r="T45" i="7"/>
  <c r="S45" i="7"/>
  <c r="R45" i="7"/>
  <c r="Q45" i="7"/>
  <c r="P45" i="7"/>
  <c r="O45" i="7"/>
  <c r="N45" i="7"/>
  <c r="M45" i="7"/>
  <c r="L45" i="7"/>
  <c r="I45" i="7"/>
  <c r="H45" i="7"/>
  <c r="G45" i="7"/>
  <c r="F45" i="7"/>
  <c r="E45" i="7"/>
  <c r="D45" i="7"/>
  <c r="C45" i="7"/>
  <c r="B45" i="7"/>
  <c r="A45" i="7"/>
  <c r="AE44" i="7"/>
  <c r="AD44" i="7"/>
  <c r="AC44" i="7"/>
  <c r="AB44" i="7"/>
  <c r="AA44" i="7"/>
  <c r="Z44" i="7"/>
  <c r="Y44" i="7"/>
  <c r="X44" i="7"/>
  <c r="T44" i="7"/>
  <c r="S44" i="7"/>
  <c r="R44" i="7"/>
  <c r="Q44" i="7"/>
  <c r="P44" i="7"/>
  <c r="O44" i="7"/>
  <c r="N44" i="7"/>
  <c r="M44" i="7"/>
  <c r="I44" i="7"/>
  <c r="H44" i="7"/>
  <c r="G44" i="7"/>
  <c r="F44" i="7"/>
  <c r="E44" i="7"/>
  <c r="D44" i="7"/>
  <c r="C44" i="7"/>
  <c r="B44" i="7"/>
  <c r="AE43" i="7"/>
  <c r="AD43" i="7"/>
  <c r="AC43" i="7"/>
  <c r="AB43" i="7"/>
  <c r="AA43" i="7"/>
  <c r="Z43" i="7"/>
  <c r="Y43" i="7"/>
  <c r="X43" i="7"/>
  <c r="W43" i="7"/>
  <c r="T43" i="7"/>
  <c r="S43" i="7"/>
  <c r="R43" i="7"/>
  <c r="Q43" i="7"/>
  <c r="P43" i="7"/>
  <c r="O43" i="7"/>
  <c r="N43" i="7"/>
  <c r="M43" i="7"/>
  <c r="L43" i="7"/>
  <c r="I43" i="7"/>
  <c r="H43" i="7"/>
  <c r="G43" i="7"/>
  <c r="F43" i="7"/>
  <c r="E43" i="7"/>
  <c r="D43" i="7"/>
  <c r="C43" i="7"/>
  <c r="B43" i="7"/>
  <c r="A43" i="7"/>
  <c r="AE42" i="7"/>
  <c r="AD42" i="7"/>
  <c r="AC42" i="7"/>
  <c r="AB42" i="7"/>
  <c r="AA42" i="7"/>
  <c r="Z42" i="7"/>
  <c r="Y42" i="7"/>
  <c r="X42" i="7"/>
  <c r="T42" i="7"/>
  <c r="S42" i="7"/>
  <c r="R42" i="7"/>
  <c r="Q42" i="7"/>
  <c r="P42" i="7"/>
  <c r="O42" i="7"/>
  <c r="N42" i="7"/>
  <c r="M42" i="7"/>
  <c r="I42" i="7"/>
  <c r="H42" i="7"/>
  <c r="G42" i="7"/>
  <c r="F42" i="7"/>
  <c r="E42" i="7"/>
  <c r="D42" i="7"/>
  <c r="C42" i="7"/>
  <c r="B42" i="7"/>
  <c r="AE41" i="7"/>
  <c r="AD41" i="7"/>
  <c r="AC41" i="7"/>
  <c r="AB41" i="7"/>
  <c r="AA41" i="7"/>
  <c r="Z41" i="7"/>
  <c r="Y41" i="7"/>
  <c r="X41" i="7"/>
  <c r="W41" i="7"/>
  <c r="T41" i="7"/>
  <c r="S41" i="7"/>
  <c r="R41" i="7"/>
  <c r="Q41" i="7"/>
  <c r="P41" i="7"/>
  <c r="O41" i="7"/>
  <c r="N41" i="7"/>
  <c r="M41" i="7"/>
  <c r="L41" i="7"/>
  <c r="I41" i="7"/>
  <c r="H41" i="7"/>
  <c r="G41" i="7"/>
  <c r="F41" i="7"/>
  <c r="E41" i="7"/>
  <c r="D41" i="7"/>
  <c r="C41" i="7"/>
  <c r="B41" i="7"/>
  <c r="A41" i="7"/>
  <c r="AE40" i="7"/>
  <c r="AD40" i="7"/>
  <c r="AC40" i="7"/>
  <c r="AB40" i="7"/>
  <c r="AA40" i="7"/>
  <c r="Z40" i="7"/>
  <c r="Y40" i="7"/>
  <c r="X40" i="7"/>
  <c r="T40" i="7"/>
  <c r="S40" i="7"/>
  <c r="R40" i="7"/>
  <c r="Q40" i="7"/>
  <c r="P40" i="7"/>
  <c r="O40" i="7"/>
  <c r="N40" i="7"/>
  <c r="M40" i="7"/>
  <c r="I40" i="7"/>
  <c r="H40" i="7"/>
  <c r="G40" i="7"/>
  <c r="F40" i="7"/>
  <c r="E40" i="7"/>
  <c r="D40" i="7"/>
  <c r="C40" i="7"/>
  <c r="B40" i="7"/>
  <c r="AE39" i="7"/>
  <c r="AD39" i="7"/>
  <c r="AC39" i="7"/>
  <c r="AB39" i="7"/>
  <c r="AA39" i="7"/>
  <c r="Z39" i="7"/>
  <c r="Y39" i="7"/>
  <c r="X39" i="7"/>
  <c r="W39" i="7"/>
  <c r="T39" i="7"/>
  <c r="S39" i="7"/>
  <c r="R39" i="7"/>
  <c r="Q39" i="7"/>
  <c r="P39" i="7"/>
  <c r="O39" i="7"/>
  <c r="N39" i="7"/>
  <c r="M39" i="7"/>
  <c r="L39" i="7"/>
  <c r="I39" i="7"/>
  <c r="H39" i="7"/>
  <c r="G39" i="7"/>
  <c r="F39" i="7"/>
  <c r="E39" i="7"/>
  <c r="D39" i="7"/>
  <c r="C39" i="7"/>
  <c r="B39" i="7"/>
  <c r="A39" i="7"/>
  <c r="AE38" i="7"/>
  <c r="AD38" i="7"/>
  <c r="AC38" i="7"/>
  <c r="AB38" i="7"/>
  <c r="AA38" i="7"/>
  <c r="Z38" i="7"/>
  <c r="Y38" i="7"/>
  <c r="X38" i="7"/>
  <c r="T38" i="7"/>
  <c r="S38" i="7"/>
  <c r="R38" i="7"/>
  <c r="Q38" i="7"/>
  <c r="P38" i="7"/>
  <c r="O38" i="7"/>
  <c r="N38" i="7"/>
  <c r="M38" i="7"/>
  <c r="I38" i="7"/>
  <c r="H38" i="7"/>
  <c r="G38" i="7"/>
  <c r="F38" i="7"/>
  <c r="E38" i="7"/>
  <c r="D38" i="7"/>
  <c r="C38" i="7"/>
  <c r="B38" i="7"/>
  <c r="AE37" i="7"/>
  <c r="AD37" i="7"/>
  <c r="AC37" i="7"/>
  <c r="AB37" i="7"/>
  <c r="AA37" i="7"/>
  <c r="Z37" i="7"/>
  <c r="Y37" i="7"/>
  <c r="X37" i="7"/>
  <c r="W37" i="7"/>
  <c r="T37" i="7"/>
  <c r="S37" i="7"/>
  <c r="R37" i="7"/>
  <c r="Q37" i="7"/>
  <c r="P37" i="7"/>
  <c r="O37" i="7"/>
  <c r="N37" i="7"/>
  <c r="M37" i="7"/>
  <c r="L37" i="7"/>
  <c r="I37" i="7"/>
  <c r="H37" i="7"/>
  <c r="G37" i="7"/>
  <c r="F37" i="7"/>
  <c r="E37" i="7"/>
  <c r="D37" i="7"/>
  <c r="C37" i="7"/>
  <c r="B37" i="7"/>
  <c r="A37" i="7"/>
  <c r="AE36" i="7"/>
  <c r="AD36" i="7"/>
  <c r="AC36" i="7"/>
  <c r="AB36" i="7"/>
  <c r="AA36" i="7"/>
  <c r="Z36" i="7"/>
  <c r="Y36" i="7"/>
  <c r="X36" i="7"/>
  <c r="T36" i="7"/>
  <c r="S36" i="7"/>
  <c r="R36" i="7"/>
  <c r="Q36" i="7"/>
  <c r="P36" i="7"/>
  <c r="O36" i="7"/>
  <c r="N36" i="7"/>
  <c r="M36" i="7"/>
  <c r="I36" i="7"/>
  <c r="H36" i="7"/>
  <c r="G36" i="7"/>
  <c r="F36" i="7"/>
  <c r="E36" i="7"/>
  <c r="D36" i="7"/>
  <c r="C36" i="7"/>
  <c r="B36" i="7"/>
  <c r="AE35" i="7"/>
  <c r="AD35" i="7"/>
  <c r="AC35" i="7"/>
  <c r="AB35" i="7"/>
  <c r="AA35" i="7"/>
  <c r="Z35" i="7"/>
  <c r="Y35" i="7"/>
  <c r="X35" i="7"/>
  <c r="W35" i="7"/>
  <c r="T35" i="7"/>
  <c r="S35" i="7"/>
  <c r="R35" i="7"/>
  <c r="Q35" i="7"/>
  <c r="P35" i="7"/>
  <c r="O35" i="7"/>
  <c r="N35" i="7"/>
  <c r="M35" i="7"/>
  <c r="L35" i="7"/>
  <c r="I35" i="7"/>
  <c r="H35" i="7"/>
  <c r="G35" i="7"/>
  <c r="F35" i="7"/>
  <c r="E35" i="7"/>
  <c r="D35" i="7"/>
  <c r="C35" i="7"/>
  <c r="B35" i="7"/>
  <c r="A35" i="7"/>
  <c r="AE34" i="7"/>
  <c r="AD34" i="7"/>
  <c r="AC34" i="7"/>
  <c r="AB34" i="7"/>
  <c r="AA34" i="7"/>
  <c r="Z34" i="7"/>
  <c r="Y34" i="7"/>
  <c r="X34" i="7"/>
  <c r="T34" i="7"/>
  <c r="S34" i="7"/>
  <c r="R34" i="7"/>
  <c r="Q34" i="7"/>
  <c r="P34" i="7"/>
  <c r="O34" i="7"/>
  <c r="N34" i="7"/>
  <c r="M34" i="7"/>
  <c r="I34" i="7"/>
  <c r="H34" i="7"/>
  <c r="G34" i="7"/>
  <c r="F34" i="7"/>
  <c r="E34" i="7"/>
  <c r="D34" i="7"/>
  <c r="C34" i="7"/>
  <c r="B34" i="7"/>
  <c r="AE33" i="7"/>
  <c r="AD33" i="7"/>
  <c r="AC33" i="7"/>
  <c r="AB33" i="7"/>
  <c r="AA33" i="7"/>
  <c r="Z33" i="7"/>
  <c r="Y33" i="7"/>
  <c r="X33" i="7"/>
  <c r="W33" i="7"/>
  <c r="T33" i="7"/>
  <c r="S33" i="7"/>
  <c r="R33" i="7"/>
  <c r="Q33" i="7"/>
  <c r="P33" i="7"/>
  <c r="O33" i="7"/>
  <c r="N33" i="7"/>
  <c r="M33" i="7"/>
  <c r="L33" i="7"/>
  <c r="I33" i="7"/>
  <c r="H33" i="7"/>
  <c r="G33" i="7"/>
  <c r="F33" i="7"/>
  <c r="E33" i="7"/>
  <c r="D33" i="7"/>
  <c r="C33" i="7"/>
  <c r="B33" i="7"/>
  <c r="A33" i="7"/>
  <c r="AE32" i="7"/>
  <c r="AD32" i="7"/>
  <c r="AC32" i="7"/>
  <c r="AB32" i="7"/>
  <c r="AA32" i="7"/>
  <c r="Z32" i="7"/>
  <c r="Y32" i="7"/>
  <c r="X32" i="7"/>
  <c r="T32" i="7"/>
  <c r="S32" i="7"/>
  <c r="R32" i="7"/>
  <c r="Q32" i="7"/>
  <c r="P32" i="7"/>
  <c r="O32" i="7"/>
  <c r="N32" i="7"/>
  <c r="M32" i="7"/>
  <c r="I32" i="7"/>
  <c r="H32" i="7"/>
  <c r="G32" i="7"/>
  <c r="F32" i="7"/>
  <c r="E32" i="7"/>
  <c r="D32" i="7"/>
  <c r="C32" i="7"/>
  <c r="B32" i="7"/>
  <c r="AE31" i="7"/>
  <c r="AD31" i="7"/>
  <c r="AC31" i="7"/>
  <c r="AB31" i="7"/>
  <c r="AA31" i="7"/>
  <c r="Z31" i="7"/>
  <c r="Y31" i="7"/>
  <c r="X31" i="7"/>
  <c r="W31" i="7"/>
  <c r="T31" i="7"/>
  <c r="S31" i="7"/>
  <c r="R31" i="7"/>
  <c r="Q31" i="7"/>
  <c r="P31" i="7"/>
  <c r="O31" i="7"/>
  <c r="N31" i="7"/>
  <c r="M31" i="7"/>
  <c r="L31" i="7"/>
  <c r="I31" i="7"/>
  <c r="H31" i="7"/>
  <c r="G31" i="7"/>
  <c r="F31" i="7"/>
  <c r="E31" i="7"/>
  <c r="D31" i="7"/>
  <c r="C31" i="7"/>
  <c r="B31" i="7"/>
  <c r="A31" i="7"/>
  <c r="AE30" i="7"/>
  <c r="AD30" i="7"/>
  <c r="AC30" i="7"/>
  <c r="AB30" i="7"/>
  <c r="AA30" i="7"/>
  <c r="Z30" i="7"/>
  <c r="Y30" i="7"/>
  <c r="X30" i="7"/>
  <c r="T30" i="7"/>
  <c r="S30" i="7"/>
  <c r="R30" i="7"/>
  <c r="Q30" i="7"/>
  <c r="P30" i="7"/>
  <c r="O30" i="7"/>
  <c r="N30" i="7"/>
  <c r="M30" i="7"/>
  <c r="I30" i="7"/>
  <c r="H30" i="7"/>
  <c r="G30" i="7"/>
  <c r="F30" i="7"/>
  <c r="E30" i="7"/>
  <c r="D30" i="7"/>
  <c r="C30" i="7"/>
  <c r="B30" i="7"/>
  <c r="AE29" i="7"/>
  <c r="AD29" i="7"/>
  <c r="AC29" i="7"/>
  <c r="AB29" i="7"/>
  <c r="AA29" i="7"/>
  <c r="Z29" i="7"/>
  <c r="Y29" i="7"/>
  <c r="X29" i="7"/>
  <c r="W29" i="7"/>
  <c r="T29" i="7"/>
  <c r="S29" i="7"/>
  <c r="R29" i="7"/>
  <c r="Q29" i="7"/>
  <c r="P29" i="7"/>
  <c r="O29" i="7"/>
  <c r="N29" i="7"/>
  <c r="M29" i="7"/>
  <c r="L29" i="7"/>
  <c r="I29" i="7"/>
  <c r="H29" i="7"/>
  <c r="G29" i="7"/>
  <c r="F29" i="7"/>
  <c r="E29" i="7"/>
  <c r="D29" i="7"/>
  <c r="C29" i="7"/>
  <c r="B29" i="7"/>
  <c r="A29" i="7"/>
  <c r="AE28" i="7"/>
  <c r="AD28" i="7"/>
  <c r="AC28" i="7"/>
  <c r="AB28" i="7"/>
  <c r="AA28" i="7"/>
  <c r="Z28" i="7"/>
  <c r="Y28" i="7"/>
  <c r="X28" i="7"/>
  <c r="T28" i="7"/>
  <c r="S28" i="7"/>
  <c r="R28" i="7"/>
  <c r="Q28" i="7"/>
  <c r="P28" i="7"/>
  <c r="O28" i="7"/>
  <c r="N28" i="7"/>
  <c r="M28" i="7"/>
  <c r="I28" i="7"/>
  <c r="H28" i="7"/>
  <c r="G28" i="7"/>
  <c r="F28" i="7"/>
  <c r="E28" i="7"/>
  <c r="D28" i="7"/>
  <c r="C28" i="7"/>
  <c r="B28" i="7"/>
  <c r="AE27" i="7"/>
  <c r="AD27" i="7"/>
  <c r="AC27" i="7"/>
  <c r="AB27" i="7"/>
  <c r="AA27" i="7"/>
  <c r="Z27" i="7"/>
  <c r="Y27" i="7"/>
  <c r="X27" i="7"/>
  <c r="W27" i="7"/>
  <c r="T27" i="7"/>
  <c r="S27" i="7"/>
  <c r="R27" i="7"/>
  <c r="Q27" i="7"/>
  <c r="P27" i="7"/>
  <c r="O27" i="7"/>
  <c r="N27" i="7"/>
  <c r="M27" i="7"/>
  <c r="L27" i="7"/>
  <c r="I27" i="7"/>
  <c r="H27" i="7"/>
  <c r="G27" i="7"/>
  <c r="F27" i="7"/>
  <c r="E27" i="7"/>
  <c r="D27" i="7"/>
  <c r="C27" i="7"/>
  <c r="B27" i="7"/>
  <c r="A27" i="7"/>
  <c r="AE26" i="7"/>
  <c r="AD26" i="7"/>
  <c r="AC26" i="7"/>
  <c r="AB26" i="7"/>
  <c r="AA26" i="7"/>
  <c r="Z26" i="7"/>
  <c r="Y26" i="7"/>
  <c r="X26" i="7"/>
  <c r="T26" i="7"/>
  <c r="S26" i="7"/>
  <c r="R26" i="7"/>
  <c r="Q26" i="7"/>
  <c r="P26" i="7"/>
  <c r="O26" i="7"/>
  <c r="N26" i="7"/>
  <c r="M26" i="7"/>
  <c r="I26" i="7"/>
  <c r="H26" i="7"/>
  <c r="G26" i="7"/>
  <c r="F26" i="7"/>
  <c r="E26" i="7"/>
  <c r="D26" i="7"/>
  <c r="C26" i="7"/>
  <c r="B26" i="7"/>
  <c r="AE25" i="7"/>
  <c r="AD25" i="7"/>
  <c r="AC25" i="7"/>
  <c r="AB25" i="7"/>
  <c r="AA25" i="7"/>
  <c r="Z25" i="7"/>
  <c r="Y25" i="7"/>
  <c r="X25" i="7"/>
  <c r="W25" i="7"/>
  <c r="T25" i="7"/>
  <c r="S25" i="7"/>
  <c r="R25" i="7"/>
  <c r="Q25" i="7"/>
  <c r="P25" i="7"/>
  <c r="O25" i="7"/>
  <c r="N25" i="7"/>
  <c r="M25" i="7"/>
  <c r="L25" i="7"/>
  <c r="I25" i="7"/>
  <c r="H25" i="7"/>
  <c r="G25" i="7"/>
  <c r="F25" i="7"/>
  <c r="E25" i="7"/>
  <c r="D25" i="7"/>
  <c r="C25" i="7"/>
  <c r="B25" i="7"/>
  <c r="A25" i="7"/>
  <c r="AE24" i="7"/>
  <c r="AD24" i="7"/>
  <c r="AC24" i="7"/>
  <c r="AB24" i="7"/>
  <c r="AA24" i="7"/>
  <c r="Z24" i="7"/>
  <c r="Y24" i="7"/>
  <c r="X24" i="7"/>
  <c r="T24" i="7"/>
  <c r="S24" i="7"/>
  <c r="R24" i="7"/>
  <c r="Q24" i="7"/>
  <c r="P24" i="7"/>
  <c r="O24" i="7"/>
  <c r="N24" i="7"/>
  <c r="M24" i="7"/>
  <c r="I24" i="7"/>
  <c r="H24" i="7"/>
  <c r="G24" i="7"/>
  <c r="F24" i="7"/>
  <c r="E24" i="7"/>
  <c r="D24" i="7"/>
  <c r="C24" i="7"/>
  <c r="B24" i="7"/>
  <c r="AE23" i="7"/>
  <c r="AD23" i="7"/>
  <c r="AC23" i="7"/>
  <c r="AB23" i="7"/>
  <c r="AA23" i="7"/>
  <c r="Z23" i="7"/>
  <c r="Y23" i="7"/>
  <c r="X23" i="7"/>
  <c r="W23" i="7"/>
  <c r="T23" i="7"/>
  <c r="S23" i="7"/>
  <c r="R23" i="7"/>
  <c r="Q23" i="7"/>
  <c r="P23" i="7"/>
  <c r="O23" i="7"/>
  <c r="N23" i="7"/>
  <c r="M23" i="7"/>
  <c r="L23" i="7"/>
  <c r="I23" i="7"/>
  <c r="H23" i="7"/>
  <c r="G23" i="7"/>
  <c r="F23" i="7"/>
  <c r="E23" i="7"/>
  <c r="D23" i="7"/>
  <c r="C23" i="7"/>
  <c r="B23" i="7"/>
  <c r="A23" i="7"/>
  <c r="AE22" i="7"/>
  <c r="AD22" i="7"/>
  <c r="AC22" i="7"/>
  <c r="AB22" i="7"/>
  <c r="AA22" i="7"/>
  <c r="Z22" i="7"/>
  <c r="Y22" i="7"/>
  <c r="X22" i="7"/>
  <c r="T22" i="7"/>
  <c r="S22" i="7"/>
  <c r="R22" i="7"/>
  <c r="Q22" i="7"/>
  <c r="P22" i="7"/>
  <c r="O22" i="7"/>
  <c r="N22" i="7"/>
  <c r="M22" i="7"/>
  <c r="I22" i="7"/>
  <c r="H22" i="7"/>
  <c r="G22" i="7"/>
  <c r="F22" i="7"/>
  <c r="E22" i="7"/>
  <c r="D22" i="7"/>
  <c r="C22" i="7"/>
  <c r="B22" i="7"/>
  <c r="AE21" i="7"/>
  <c r="AD21" i="7"/>
  <c r="AC21" i="7"/>
  <c r="AB21" i="7"/>
  <c r="AA21" i="7"/>
  <c r="Z21" i="7"/>
  <c r="Y21" i="7"/>
  <c r="X21" i="7"/>
  <c r="W21" i="7"/>
  <c r="T21" i="7"/>
  <c r="S21" i="7"/>
  <c r="R21" i="7"/>
  <c r="Q21" i="7"/>
  <c r="P21" i="7"/>
  <c r="O21" i="7"/>
  <c r="N21" i="7"/>
  <c r="M21" i="7"/>
  <c r="L21" i="7"/>
  <c r="I21" i="7"/>
  <c r="H21" i="7"/>
  <c r="G21" i="7"/>
  <c r="F21" i="7"/>
  <c r="E21" i="7"/>
  <c r="D21" i="7"/>
  <c r="C21" i="7"/>
  <c r="B21" i="7"/>
  <c r="A21" i="7"/>
  <c r="AE20" i="7"/>
  <c r="AD20" i="7"/>
  <c r="AC20" i="7"/>
  <c r="AB20" i="7"/>
  <c r="AA20" i="7"/>
  <c r="Z20" i="7"/>
  <c r="Y20" i="7"/>
  <c r="X20" i="7"/>
  <c r="T20" i="7"/>
  <c r="S20" i="7"/>
  <c r="R20" i="7"/>
  <c r="Q20" i="7"/>
  <c r="P20" i="7"/>
  <c r="O20" i="7"/>
  <c r="N20" i="7"/>
  <c r="M20" i="7"/>
  <c r="I20" i="7"/>
  <c r="H20" i="7"/>
  <c r="G20" i="7"/>
  <c r="F20" i="7"/>
  <c r="E20" i="7"/>
  <c r="D20" i="7"/>
  <c r="C20" i="7"/>
  <c r="B20" i="7"/>
  <c r="AE19" i="7"/>
  <c r="AD19" i="7"/>
  <c r="AC19" i="7"/>
  <c r="AB19" i="7"/>
  <c r="AA19" i="7"/>
  <c r="Z19" i="7"/>
  <c r="Y19" i="7"/>
  <c r="X19" i="7"/>
  <c r="W19" i="7"/>
  <c r="T19" i="7"/>
  <c r="S19" i="7"/>
  <c r="R19" i="7"/>
  <c r="Q19" i="7"/>
  <c r="P19" i="7"/>
  <c r="O19" i="7"/>
  <c r="N19" i="7"/>
  <c r="M19" i="7"/>
  <c r="L19" i="7"/>
  <c r="I19" i="7"/>
  <c r="H19" i="7"/>
  <c r="G19" i="7"/>
  <c r="F19" i="7"/>
  <c r="E19" i="7"/>
  <c r="D19" i="7"/>
  <c r="C19" i="7"/>
  <c r="B19" i="7"/>
  <c r="A19" i="7"/>
  <c r="AE18" i="7"/>
  <c r="AD18" i="7"/>
  <c r="AC18" i="7"/>
  <c r="AB18" i="7"/>
  <c r="AA18" i="7"/>
  <c r="Z18" i="7"/>
  <c r="Y18" i="7"/>
  <c r="X18" i="7"/>
  <c r="T18" i="7"/>
  <c r="S18" i="7"/>
  <c r="R18" i="7"/>
  <c r="Q18" i="7"/>
  <c r="P18" i="7"/>
  <c r="O18" i="7"/>
  <c r="N18" i="7"/>
  <c r="M18" i="7"/>
  <c r="I18" i="7"/>
  <c r="H18" i="7"/>
  <c r="G18" i="7"/>
  <c r="F18" i="7"/>
  <c r="E18" i="7"/>
  <c r="D18" i="7"/>
  <c r="C18" i="7"/>
  <c r="B18" i="7"/>
  <c r="AE17" i="7"/>
  <c r="AD17" i="7"/>
  <c r="AC17" i="7"/>
  <c r="AB17" i="7"/>
  <c r="AA17" i="7"/>
  <c r="Z17" i="7"/>
  <c r="Y17" i="7"/>
  <c r="X17" i="7"/>
  <c r="W17" i="7"/>
  <c r="T17" i="7"/>
  <c r="S17" i="7"/>
  <c r="R17" i="7"/>
  <c r="Q17" i="7"/>
  <c r="P17" i="7"/>
  <c r="O17" i="7"/>
  <c r="N17" i="7"/>
  <c r="M17" i="7"/>
  <c r="L17" i="7"/>
  <c r="I17" i="7"/>
  <c r="H17" i="7"/>
  <c r="G17" i="7"/>
  <c r="F17" i="7"/>
  <c r="E17" i="7"/>
  <c r="D17" i="7"/>
  <c r="C17" i="7"/>
  <c r="B17" i="7"/>
  <c r="A17" i="7"/>
  <c r="AE16" i="7"/>
  <c r="AD16" i="7"/>
  <c r="AC16" i="7"/>
  <c r="AB16" i="7"/>
  <c r="AA16" i="7"/>
  <c r="Z16" i="7"/>
  <c r="Y16" i="7"/>
  <c r="X16" i="7"/>
  <c r="T16" i="7"/>
  <c r="S16" i="7"/>
  <c r="R16" i="7"/>
  <c r="Q16" i="7"/>
  <c r="P16" i="7"/>
  <c r="O16" i="7"/>
  <c r="N16" i="7"/>
  <c r="M16" i="7"/>
  <c r="I16" i="7"/>
  <c r="H16" i="7"/>
  <c r="G16" i="7"/>
  <c r="F16" i="7"/>
  <c r="E16" i="7"/>
  <c r="D16" i="7"/>
  <c r="C16" i="7"/>
  <c r="B16" i="7"/>
  <c r="AE15" i="7"/>
  <c r="AD15" i="7"/>
  <c r="AC15" i="7"/>
  <c r="AB15" i="7"/>
  <c r="AA15" i="7"/>
  <c r="Z15" i="7"/>
  <c r="Y15" i="7"/>
  <c r="X15" i="7"/>
  <c r="W15" i="7"/>
  <c r="T15" i="7"/>
  <c r="S15" i="7"/>
  <c r="R15" i="7"/>
  <c r="Q15" i="7"/>
  <c r="P15" i="7"/>
  <c r="O15" i="7"/>
  <c r="N15" i="7"/>
  <c r="M15" i="7"/>
  <c r="L15" i="7"/>
  <c r="I15" i="7"/>
  <c r="H15" i="7"/>
  <c r="G15" i="7"/>
  <c r="F15" i="7"/>
  <c r="E15" i="7"/>
  <c r="D15" i="7"/>
  <c r="C15" i="7"/>
  <c r="B15" i="7"/>
  <c r="A15" i="7"/>
  <c r="AE14" i="7"/>
  <c r="AD14" i="7"/>
  <c r="AC14" i="7"/>
  <c r="AB14" i="7"/>
  <c r="AA14" i="7"/>
  <c r="Z14" i="7"/>
  <c r="Y14" i="7"/>
  <c r="X14" i="7"/>
  <c r="T14" i="7"/>
  <c r="S14" i="7"/>
  <c r="R14" i="7"/>
  <c r="Q14" i="7"/>
  <c r="P14" i="7"/>
  <c r="O14" i="7"/>
  <c r="N14" i="7"/>
  <c r="M14" i="7"/>
  <c r="I14" i="7"/>
  <c r="H14" i="7"/>
  <c r="G14" i="7"/>
  <c r="F14" i="7"/>
  <c r="E14" i="7"/>
  <c r="D14" i="7"/>
  <c r="C14" i="7"/>
  <c r="B14" i="7"/>
  <c r="AE13" i="7"/>
  <c r="AD13" i="7"/>
  <c r="AC13" i="7"/>
  <c r="AB13" i="7"/>
  <c r="AA13" i="7"/>
  <c r="Z13" i="7"/>
  <c r="Y13" i="7"/>
  <c r="X13" i="7"/>
  <c r="W13" i="7"/>
  <c r="T13" i="7"/>
  <c r="S13" i="7"/>
  <c r="R13" i="7"/>
  <c r="Q13" i="7"/>
  <c r="P13" i="7"/>
  <c r="O13" i="7"/>
  <c r="N13" i="7"/>
  <c r="M13" i="7"/>
  <c r="L13" i="7"/>
  <c r="I13" i="7"/>
  <c r="H13" i="7"/>
  <c r="G13" i="7"/>
  <c r="F13" i="7"/>
  <c r="E13" i="7"/>
  <c r="D13" i="7"/>
  <c r="C13" i="7"/>
  <c r="B13" i="7"/>
  <c r="A13" i="7"/>
  <c r="AE12" i="7"/>
  <c r="AD12" i="7"/>
  <c r="AC12" i="7"/>
  <c r="AB12" i="7"/>
  <c r="AA12" i="7"/>
  <c r="Z12" i="7"/>
  <c r="Y12" i="7"/>
  <c r="X12" i="7"/>
  <c r="T12" i="7"/>
  <c r="S12" i="7"/>
  <c r="R12" i="7"/>
  <c r="Q12" i="7"/>
  <c r="P12" i="7"/>
  <c r="O12" i="7"/>
  <c r="N12" i="7"/>
  <c r="M12" i="7"/>
  <c r="I12" i="7"/>
  <c r="H12" i="7"/>
  <c r="G12" i="7"/>
  <c r="F12" i="7"/>
  <c r="E12" i="7"/>
  <c r="D12" i="7"/>
  <c r="C12" i="7"/>
  <c r="B12" i="7"/>
  <c r="AE11" i="7"/>
  <c r="AD11" i="7"/>
  <c r="AC11" i="7"/>
  <c r="AB11" i="7"/>
  <c r="AA11" i="7"/>
  <c r="Z11" i="7"/>
  <c r="Y11" i="7"/>
  <c r="X11" i="7"/>
  <c r="W11" i="7"/>
  <c r="T11" i="7"/>
  <c r="S11" i="7"/>
  <c r="R11" i="7"/>
  <c r="Q11" i="7"/>
  <c r="P11" i="7"/>
  <c r="O11" i="7"/>
  <c r="N11" i="7"/>
  <c r="M11" i="7"/>
  <c r="L11" i="7"/>
  <c r="I11" i="7"/>
  <c r="H11" i="7"/>
  <c r="G11" i="7"/>
  <c r="F11" i="7"/>
  <c r="E11" i="7"/>
  <c r="D11" i="7"/>
  <c r="C11" i="7"/>
  <c r="B11" i="7"/>
  <c r="A11" i="7"/>
  <c r="AE10" i="7"/>
  <c r="AD10" i="7"/>
  <c r="AC10" i="7"/>
  <c r="AB10" i="7"/>
  <c r="AA10" i="7"/>
  <c r="Z10" i="7"/>
  <c r="Y10" i="7"/>
  <c r="X10" i="7"/>
  <c r="T10" i="7"/>
  <c r="S10" i="7"/>
  <c r="R10" i="7"/>
  <c r="Q10" i="7"/>
  <c r="P10" i="7"/>
  <c r="O10" i="7"/>
  <c r="N10" i="7"/>
  <c r="M10" i="7"/>
  <c r="I10" i="7"/>
  <c r="H10" i="7"/>
  <c r="G10" i="7"/>
  <c r="F10" i="7"/>
  <c r="E10" i="7"/>
  <c r="D10" i="7"/>
  <c r="C10" i="7"/>
  <c r="B10" i="7"/>
  <c r="AE9" i="7"/>
  <c r="AD9" i="7"/>
  <c r="AC9" i="7"/>
  <c r="AB9" i="7"/>
  <c r="AA9" i="7"/>
  <c r="Z9" i="7"/>
  <c r="Y9" i="7"/>
  <c r="X9" i="7"/>
  <c r="W9" i="7"/>
  <c r="T9" i="7"/>
  <c r="S9" i="7"/>
  <c r="R9" i="7"/>
  <c r="Q9" i="7"/>
  <c r="P9" i="7"/>
  <c r="O9" i="7"/>
  <c r="N9" i="7"/>
  <c r="M9" i="7"/>
  <c r="L9" i="7"/>
  <c r="I9" i="7"/>
  <c r="H9" i="7"/>
  <c r="G9" i="7"/>
  <c r="F9" i="7"/>
  <c r="E9" i="7"/>
  <c r="D9" i="7"/>
  <c r="C9" i="7"/>
  <c r="B9" i="7"/>
  <c r="A9" i="7"/>
  <c r="AE8" i="7"/>
  <c r="AD8" i="7"/>
  <c r="AC8" i="7"/>
  <c r="AB8" i="7"/>
  <c r="AA8" i="7"/>
  <c r="Z8" i="7"/>
  <c r="Y8" i="7"/>
  <c r="X8" i="7"/>
  <c r="T8" i="7"/>
  <c r="S8" i="7"/>
  <c r="R8" i="7"/>
  <c r="Q8" i="7"/>
  <c r="P8" i="7"/>
  <c r="O8" i="7"/>
  <c r="N8" i="7"/>
  <c r="M8" i="7"/>
  <c r="I8" i="7"/>
  <c r="H8" i="7"/>
  <c r="G8" i="7"/>
  <c r="F8" i="7"/>
  <c r="E8" i="7"/>
  <c r="D8" i="7"/>
  <c r="C8" i="7"/>
  <c r="B8" i="7"/>
  <c r="AE6" i="7"/>
  <c r="AD6" i="7"/>
  <c r="AC6" i="7"/>
  <c r="AB6" i="7"/>
  <c r="AA6" i="7"/>
  <c r="Z6" i="7"/>
  <c r="Y6" i="7"/>
  <c r="X6" i="7"/>
  <c r="T6" i="7"/>
  <c r="S6" i="7"/>
  <c r="R6" i="7"/>
  <c r="Q6" i="7"/>
  <c r="P6" i="7"/>
  <c r="O6" i="7"/>
  <c r="N6" i="7"/>
  <c r="M6" i="7"/>
  <c r="I6" i="7"/>
  <c r="H6" i="7"/>
  <c r="G6" i="7"/>
  <c r="F6" i="7"/>
  <c r="E6" i="7"/>
  <c r="D6" i="7"/>
  <c r="C6" i="7"/>
  <c r="B6" i="7"/>
  <c r="W3" i="7"/>
  <c r="W5" i="7" s="1"/>
  <c r="L3" i="7"/>
  <c r="L5" i="7" s="1"/>
  <c r="A3" i="7"/>
  <c r="A5" i="7" s="1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A53" i="21"/>
  <c r="A52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A50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48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46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44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A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A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A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A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A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A32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A30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A28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A26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A24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A22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A20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A18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A16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A14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J6" i="21"/>
  <c r="B6" i="21"/>
  <c r="A5" i="21"/>
  <c r="A3" i="21"/>
  <c r="R1" i="21"/>
  <c r="Q1" i="21"/>
  <c r="P1" i="21"/>
  <c r="O1" i="21"/>
  <c r="N1" i="21"/>
  <c r="M1" i="21"/>
  <c r="L1" i="21"/>
  <c r="K1" i="21"/>
  <c r="A51" i="15"/>
  <c r="I50" i="15"/>
  <c r="H50" i="15"/>
  <c r="G50" i="15"/>
  <c r="F50" i="15"/>
  <c r="E50" i="15"/>
  <c r="D50" i="15"/>
  <c r="C50" i="15"/>
  <c r="B50" i="15"/>
  <c r="I49" i="15"/>
  <c r="H49" i="15"/>
  <c r="G49" i="15"/>
  <c r="F49" i="15"/>
  <c r="E49" i="15"/>
  <c r="D49" i="15"/>
  <c r="C49" i="15"/>
  <c r="B49" i="15"/>
  <c r="A49" i="15"/>
  <c r="I48" i="15"/>
  <c r="H48" i="15"/>
  <c r="G48" i="15"/>
  <c r="F48" i="15"/>
  <c r="E48" i="15"/>
  <c r="D48" i="15"/>
  <c r="C48" i="15"/>
  <c r="B48" i="15"/>
  <c r="I47" i="15"/>
  <c r="H47" i="15"/>
  <c r="G47" i="15"/>
  <c r="F47" i="15"/>
  <c r="E47" i="15"/>
  <c r="D47" i="15"/>
  <c r="C47" i="15"/>
  <c r="B47" i="15"/>
  <c r="A47" i="15"/>
  <c r="I46" i="15"/>
  <c r="H46" i="15"/>
  <c r="G46" i="15"/>
  <c r="F46" i="15"/>
  <c r="E46" i="15"/>
  <c r="D46" i="15"/>
  <c r="C46" i="15"/>
  <c r="B46" i="15"/>
  <c r="I45" i="15"/>
  <c r="H45" i="15"/>
  <c r="G45" i="15"/>
  <c r="F45" i="15"/>
  <c r="E45" i="15"/>
  <c r="D45" i="15"/>
  <c r="C45" i="15"/>
  <c r="B45" i="15"/>
  <c r="A45" i="15"/>
  <c r="I44" i="15"/>
  <c r="H44" i="15"/>
  <c r="G44" i="15"/>
  <c r="F44" i="15"/>
  <c r="E44" i="15"/>
  <c r="D44" i="15"/>
  <c r="C44" i="15"/>
  <c r="B44" i="15"/>
  <c r="I43" i="15"/>
  <c r="H43" i="15"/>
  <c r="G43" i="15"/>
  <c r="F43" i="15"/>
  <c r="E43" i="15"/>
  <c r="D43" i="15"/>
  <c r="C43" i="15"/>
  <c r="B43" i="15"/>
  <c r="A43" i="15"/>
  <c r="I42" i="15"/>
  <c r="H42" i="15"/>
  <c r="G42" i="15"/>
  <c r="F42" i="15"/>
  <c r="E42" i="15"/>
  <c r="D42" i="15"/>
  <c r="C42" i="15"/>
  <c r="B42" i="15"/>
  <c r="I41" i="15"/>
  <c r="H41" i="15"/>
  <c r="G41" i="15"/>
  <c r="F41" i="15"/>
  <c r="E41" i="15"/>
  <c r="D41" i="15"/>
  <c r="C41" i="15"/>
  <c r="B41" i="15"/>
  <c r="A41" i="15"/>
  <c r="I40" i="15"/>
  <c r="H40" i="15"/>
  <c r="G40" i="15"/>
  <c r="F40" i="15"/>
  <c r="E40" i="15"/>
  <c r="D40" i="15"/>
  <c r="C40" i="15"/>
  <c r="B40" i="15"/>
  <c r="I39" i="15"/>
  <c r="H39" i="15"/>
  <c r="G39" i="15"/>
  <c r="F39" i="15"/>
  <c r="E39" i="15"/>
  <c r="D39" i="15"/>
  <c r="C39" i="15"/>
  <c r="B39" i="15"/>
  <c r="A39" i="15"/>
  <c r="I38" i="15"/>
  <c r="H38" i="15"/>
  <c r="G38" i="15"/>
  <c r="F38" i="15"/>
  <c r="E38" i="15"/>
  <c r="D38" i="15"/>
  <c r="C38" i="15"/>
  <c r="B38" i="15"/>
  <c r="I37" i="15"/>
  <c r="H37" i="15"/>
  <c r="G37" i="15"/>
  <c r="F37" i="15"/>
  <c r="E37" i="15"/>
  <c r="D37" i="15"/>
  <c r="C37" i="15"/>
  <c r="B37" i="15"/>
  <c r="A37" i="15"/>
  <c r="I36" i="15"/>
  <c r="H36" i="15"/>
  <c r="G36" i="15"/>
  <c r="F36" i="15"/>
  <c r="E36" i="15"/>
  <c r="D36" i="15"/>
  <c r="C36" i="15"/>
  <c r="B36" i="15"/>
  <c r="I35" i="15"/>
  <c r="H35" i="15"/>
  <c r="G35" i="15"/>
  <c r="F35" i="15"/>
  <c r="E35" i="15"/>
  <c r="D35" i="15"/>
  <c r="C35" i="15"/>
  <c r="B35" i="15"/>
  <c r="A35" i="15"/>
  <c r="I34" i="15"/>
  <c r="H34" i="15"/>
  <c r="G34" i="15"/>
  <c r="F34" i="15"/>
  <c r="E34" i="15"/>
  <c r="D34" i="15"/>
  <c r="C34" i="15"/>
  <c r="B34" i="15"/>
  <c r="I33" i="15"/>
  <c r="H33" i="15"/>
  <c r="G33" i="15"/>
  <c r="F33" i="15"/>
  <c r="E33" i="15"/>
  <c r="D33" i="15"/>
  <c r="C33" i="15"/>
  <c r="B33" i="15"/>
  <c r="A33" i="15"/>
  <c r="I32" i="15"/>
  <c r="H32" i="15"/>
  <c r="G32" i="15"/>
  <c r="F32" i="15"/>
  <c r="E32" i="15"/>
  <c r="D32" i="15"/>
  <c r="C32" i="15"/>
  <c r="B32" i="15"/>
  <c r="I31" i="15"/>
  <c r="H31" i="15"/>
  <c r="G31" i="15"/>
  <c r="F31" i="15"/>
  <c r="E31" i="15"/>
  <c r="D31" i="15"/>
  <c r="C31" i="15"/>
  <c r="B31" i="15"/>
  <c r="A31" i="15"/>
  <c r="I30" i="15"/>
  <c r="H30" i="15"/>
  <c r="G30" i="15"/>
  <c r="F30" i="15"/>
  <c r="E30" i="15"/>
  <c r="D30" i="15"/>
  <c r="C30" i="15"/>
  <c r="B30" i="15"/>
  <c r="I29" i="15"/>
  <c r="H29" i="15"/>
  <c r="G29" i="15"/>
  <c r="F29" i="15"/>
  <c r="E29" i="15"/>
  <c r="D29" i="15"/>
  <c r="C29" i="15"/>
  <c r="B29" i="15"/>
  <c r="A29" i="15"/>
  <c r="I28" i="15"/>
  <c r="H28" i="15"/>
  <c r="G28" i="15"/>
  <c r="F28" i="15"/>
  <c r="E28" i="15"/>
  <c r="D28" i="15"/>
  <c r="C28" i="15"/>
  <c r="B28" i="15"/>
  <c r="I27" i="15"/>
  <c r="H27" i="15"/>
  <c r="G27" i="15"/>
  <c r="F27" i="15"/>
  <c r="E27" i="15"/>
  <c r="D27" i="15"/>
  <c r="C27" i="15"/>
  <c r="B27" i="15"/>
  <c r="A27" i="15"/>
  <c r="I26" i="15"/>
  <c r="H26" i="15"/>
  <c r="G26" i="15"/>
  <c r="F26" i="15"/>
  <c r="E26" i="15"/>
  <c r="D26" i="15"/>
  <c r="C26" i="15"/>
  <c r="B26" i="15"/>
  <c r="I25" i="15"/>
  <c r="H25" i="15"/>
  <c r="G25" i="15"/>
  <c r="F25" i="15"/>
  <c r="E25" i="15"/>
  <c r="D25" i="15"/>
  <c r="C25" i="15"/>
  <c r="B25" i="15"/>
  <c r="A25" i="15"/>
  <c r="I24" i="15"/>
  <c r="H24" i="15"/>
  <c r="G24" i="15"/>
  <c r="F24" i="15"/>
  <c r="E24" i="15"/>
  <c r="D24" i="15"/>
  <c r="C24" i="15"/>
  <c r="B24" i="15"/>
  <c r="I23" i="15"/>
  <c r="H23" i="15"/>
  <c r="G23" i="15"/>
  <c r="F23" i="15"/>
  <c r="E23" i="15"/>
  <c r="D23" i="15"/>
  <c r="C23" i="15"/>
  <c r="B23" i="15"/>
  <c r="A23" i="15"/>
  <c r="I22" i="15"/>
  <c r="H22" i="15"/>
  <c r="G22" i="15"/>
  <c r="F22" i="15"/>
  <c r="E22" i="15"/>
  <c r="D22" i="15"/>
  <c r="C22" i="15"/>
  <c r="B22" i="15"/>
  <c r="I21" i="15"/>
  <c r="H21" i="15"/>
  <c r="G21" i="15"/>
  <c r="F21" i="15"/>
  <c r="E21" i="15"/>
  <c r="D21" i="15"/>
  <c r="C21" i="15"/>
  <c r="B21" i="15"/>
  <c r="A21" i="15"/>
  <c r="I20" i="15"/>
  <c r="H20" i="15"/>
  <c r="G20" i="15"/>
  <c r="F20" i="15"/>
  <c r="E20" i="15"/>
  <c r="D20" i="15"/>
  <c r="C20" i="15"/>
  <c r="B20" i="15"/>
  <c r="I19" i="15"/>
  <c r="H19" i="15"/>
  <c r="G19" i="15"/>
  <c r="F19" i="15"/>
  <c r="E19" i="15"/>
  <c r="D19" i="15"/>
  <c r="C19" i="15"/>
  <c r="B19" i="15"/>
  <c r="A19" i="15"/>
  <c r="I18" i="15"/>
  <c r="H18" i="15"/>
  <c r="G18" i="15"/>
  <c r="F18" i="15"/>
  <c r="E18" i="15"/>
  <c r="D18" i="15"/>
  <c r="C18" i="15"/>
  <c r="B18" i="15"/>
  <c r="I17" i="15"/>
  <c r="H17" i="15"/>
  <c r="G17" i="15"/>
  <c r="F17" i="15"/>
  <c r="E17" i="15"/>
  <c r="D17" i="15"/>
  <c r="C17" i="15"/>
  <c r="B17" i="15"/>
  <c r="A17" i="15"/>
  <c r="I16" i="15"/>
  <c r="H16" i="15"/>
  <c r="G16" i="15"/>
  <c r="F16" i="15"/>
  <c r="E16" i="15"/>
  <c r="D16" i="15"/>
  <c r="C16" i="15"/>
  <c r="B16" i="15"/>
  <c r="I15" i="15"/>
  <c r="H15" i="15"/>
  <c r="G15" i="15"/>
  <c r="F15" i="15"/>
  <c r="E15" i="15"/>
  <c r="D15" i="15"/>
  <c r="C15" i="15"/>
  <c r="B15" i="15"/>
  <c r="A15" i="15"/>
  <c r="I14" i="15"/>
  <c r="H14" i="15"/>
  <c r="G14" i="15"/>
  <c r="F14" i="15"/>
  <c r="E14" i="15"/>
  <c r="D14" i="15"/>
  <c r="C14" i="15"/>
  <c r="B14" i="15"/>
  <c r="I13" i="15"/>
  <c r="H13" i="15"/>
  <c r="G13" i="15"/>
  <c r="F13" i="15"/>
  <c r="E13" i="15"/>
  <c r="D13" i="15"/>
  <c r="C13" i="15"/>
  <c r="B13" i="15"/>
  <c r="A13" i="15"/>
  <c r="I12" i="15"/>
  <c r="H12" i="15"/>
  <c r="G12" i="15"/>
  <c r="F12" i="15"/>
  <c r="E12" i="15"/>
  <c r="D12" i="15"/>
  <c r="C12" i="15"/>
  <c r="B12" i="15"/>
  <c r="I11" i="15"/>
  <c r="H11" i="15"/>
  <c r="G11" i="15"/>
  <c r="F11" i="15"/>
  <c r="E11" i="15"/>
  <c r="D11" i="15"/>
  <c r="C11" i="15"/>
  <c r="B11" i="15"/>
  <c r="A11" i="15"/>
  <c r="I10" i="15"/>
  <c r="H10" i="15"/>
  <c r="G10" i="15"/>
  <c r="F10" i="15"/>
  <c r="E10" i="15"/>
  <c r="D10" i="15"/>
  <c r="C10" i="15"/>
  <c r="B10" i="15"/>
  <c r="I9" i="15"/>
  <c r="H9" i="15"/>
  <c r="G9" i="15"/>
  <c r="F9" i="15"/>
  <c r="E9" i="15"/>
  <c r="D9" i="15"/>
  <c r="C9" i="15"/>
  <c r="B9" i="15"/>
  <c r="A9" i="15"/>
  <c r="I8" i="15"/>
  <c r="H8" i="15"/>
  <c r="G8" i="15"/>
  <c r="F8" i="15"/>
  <c r="E8" i="15"/>
  <c r="D8" i="15"/>
  <c r="C8" i="15"/>
  <c r="B8" i="15"/>
  <c r="I6" i="15"/>
  <c r="H6" i="15"/>
  <c r="G6" i="15"/>
  <c r="F6" i="15"/>
  <c r="E6" i="15"/>
  <c r="D6" i="15"/>
  <c r="C6" i="15"/>
  <c r="B6" i="15"/>
  <c r="A5" i="15"/>
  <c r="A3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CR101" i="13"/>
  <c r="CT101" i="13" s="1"/>
  <c r="CQ101" i="13"/>
  <c r="CP101" i="13"/>
  <c r="CO101" i="13"/>
  <c r="CN101" i="13"/>
  <c r="CM101" i="13"/>
  <c r="CL101" i="13"/>
  <c r="CI101" i="13"/>
  <c r="CF101" i="13"/>
  <c r="CE101" i="13"/>
  <c r="CD101" i="13"/>
  <c r="CC101" i="13"/>
  <c r="CB101" i="13"/>
  <c r="CA101" i="13"/>
  <c r="BZ101" i="13"/>
  <c r="BW101" i="13"/>
  <c r="BV101" i="13"/>
  <c r="BU101" i="13"/>
  <c r="BT101" i="13"/>
  <c r="BS101" i="13"/>
  <c r="BR101" i="13"/>
  <c r="BQ101" i="13"/>
  <c r="BP101" i="13"/>
  <c r="BO101" i="13"/>
  <c r="BN101" i="13"/>
  <c r="BK101" i="13"/>
  <c r="BH101" i="13"/>
  <c r="BJ101" i="13" s="1"/>
  <c r="BG101" i="13"/>
  <c r="BF101" i="13"/>
  <c r="BE101" i="13"/>
  <c r="BD101" i="13"/>
  <c r="BC101" i="13"/>
  <c r="BB101" i="13"/>
  <c r="AY101" i="13"/>
  <c r="AV101" i="13"/>
  <c r="AX101" i="13" s="1"/>
  <c r="AU101" i="13"/>
  <c r="AT101" i="13"/>
  <c r="AS101" i="13"/>
  <c r="AR101" i="13"/>
  <c r="AQ101" i="13"/>
  <c r="AP101" i="13"/>
  <c r="AM101" i="13"/>
  <c r="AJ101" i="13"/>
  <c r="AL101" i="13" s="1"/>
  <c r="AI101" i="13"/>
  <c r="AH101" i="13"/>
  <c r="AG101" i="13"/>
  <c r="AF101" i="13"/>
  <c r="AE101" i="13"/>
  <c r="AD101" i="13"/>
  <c r="AA101" i="13"/>
  <c r="Y101" i="13"/>
  <c r="X101" i="13"/>
  <c r="Z101" i="13" s="1"/>
  <c r="W101" i="13"/>
  <c r="V101" i="13"/>
  <c r="U101" i="13"/>
  <c r="T101" i="13"/>
  <c r="S101" i="13"/>
  <c r="R101" i="13"/>
  <c r="O101" i="13"/>
  <c r="L101" i="13"/>
  <c r="K101" i="13"/>
  <c r="CT100" i="13"/>
  <c r="CR100" i="13"/>
  <c r="CS100" i="13" s="1"/>
  <c r="CO100" i="13"/>
  <c r="CN100" i="13"/>
  <c r="CM100" i="13"/>
  <c r="CL100" i="13"/>
  <c r="CI100" i="13"/>
  <c r="CH100" i="13"/>
  <c r="CF100" i="13"/>
  <c r="CG100" i="13" s="1"/>
  <c r="CC100" i="13"/>
  <c r="BZ100" i="13"/>
  <c r="CA100" i="13" s="1"/>
  <c r="BY100" i="13"/>
  <c r="BX100" i="13"/>
  <c r="BW100" i="13"/>
  <c r="BV100" i="13"/>
  <c r="BT100" i="13"/>
  <c r="BU100" i="13" s="1"/>
  <c r="BQ100" i="13"/>
  <c r="BN100" i="13"/>
  <c r="BK100" i="13"/>
  <c r="BM100" i="13" s="1"/>
  <c r="BJ100" i="13"/>
  <c r="BH100" i="13"/>
  <c r="BI100" i="13" s="1"/>
  <c r="BE100" i="13"/>
  <c r="BB100" i="13"/>
  <c r="BD100" i="13" s="1"/>
  <c r="BA100" i="13"/>
  <c r="AY100" i="13"/>
  <c r="AZ100" i="13" s="1"/>
  <c r="AX100" i="13"/>
  <c r="AV100" i="13"/>
  <c r="AW100" i="13" s="1"/>
  <c r="AS100" i="13"/>
  <c r="AR100" i="13"/>
  <c r="AQ100" i="13"/>
  <c r="AP100" i="13"/>
  <c r="AN100" i="13"/>
  <c r="AM100" i="13"/>
  <c r="AO100" i="13" s="1"/>
  <c r="AL100" i="13"/>
  <c r="AJ100" i="13"/>
  <c r="AK100" i="13" s="1"/>
  <c r="AG100" i="13"/>
  <c r="AD100" i="13"/>
  <c r="AF100" i="13" s="1"/>
  <c r="AC100" i="13"/>
  <c r="AB100" i="13"/>
  <c r="AA100" i="13"/>
  <c r="Z100" i="13"/>
  <c r="X100" i="13"/>
  <c r="Y100" i="13" s="1"/>
  <c r="U100" i="13"/>
  <c r="T100" i="13"/>
  <c r="S100" i="13"/>
  <c r="R100" i="13"/>
  <c r="O100" i="13"/>
  <c r="Q100" i="13" s="1"/>
  <c r="N100" i="13"/>
  <c r="L100" i="13"/>
  <c r="M100" i="13" s="1"/>
  <c r="K100" i="13"/>
  <c r="CR99" i="13"/>
  <c r="CO99" i="13"/>
  <c r="CP99" i="13" s="1"/>
  <c r="CN99" i="13"/>
  <c r="CL99" i="13"/>
  <c r="CM99" i="13" s="1"/>
  <c r="CK99" i="13"/>
  <c r="CJ99" i="13"/>
  <c r="CI99" i="13"/>
  <c r="CF99" i="13"/>
  <c r="CH99" i="13" s="1"/>
  <c r="CC99" i="13"/>
  <c r="CE99" i="13" s="1"/>
  <c r="CB99" i="13"/>
  <c r="BZ99" i="13"/>
  <c r="CA99" i="13" s="1"/>
  <c r="BY99" i="13"/>
  <c r="BX99" i="13"/>
  <c r="BW99" i="13"/>
  <c r="BU99" i="13"/>
  <c r="BT99" i="13"/>
  <c r="BV99" i="13" s="1"/>
  <c r="BQ99" i="13"/>
  <c r="BS99" i="13" s="1"/>
  <c r="BN99" i="13"/>
  <c r="BP99" i="13" s="1"/>
  <c r="BM99" i="13"/>
  <c r="BL99" i="13"/>
  <c r="BK99" i="13"/>
  <c r="BH99" i="13"/>
  <c r="BE99" i="13"/>
  <c r="BD99" i="13"/>
  <c r="BC99" i="13"/>
  <c r="BB99" i="13"/>
  <c r="BA99" i="13"/>
  <c r="AZ99" i="13"/>
  <c r="AY99" i="13"/>
  <c r="AW99" i="13"/>
  <c r="AV99" i="13"/>
  <c r="AX99" i="13" s="1"/>
  <c r="AU99" i="13"/>
  <c r="AS99" i="13"/>
  <c r="AT99" i="13" s="1"/>
  <c r="AR99" i="13"/>
  <c r="AP99" i="13"/>
  <c r="AQ99" i="13" s="1"/>
  <c r="AO99" i="13"/>
  <c r="AN99" i="13"/>
  <c r="AM99" i="13"/>
  <c r="AJ99" i="13"/>
  <c r="AI99" i="13"/>
  <c r="AH99" i="13"/>
  <c r="AG99" i="13"/>
  <c r="AD99" i="13"/>
  <c r="AC99" i="13"/>
  <c r="AB99" i="13"/>
  <c r="AA99" i="13"/>
  <c r="Y99" i="13"/>
  <c r="X99" i="13"/>
  <c r="Z99" i="13" s="1"/>
  <c r="U99" i="13"/>
  <c r="R99" i="13"/>
  <c r="Q99" i="13"/>
  <c r="P99" i="13"/>
  <c r="O99" i="13"/>
  <c r="L99" i="13"/>
  <c r="N99" i="13" s="1"/>
  <c r="K99" i="13"/>
  <c r="CT98" i="13"/>
  <c r="CR98" i="13"/>
  <c r="CS98" i="13" s="1"/>
  <c r="CQ98" i="13"/>
  <c r="CP98" i="13"/>
  <c r="CO98" i="13"/>
  <c r="CN98" i="13"/>
  <c r="CM98" i="13"/>
  <c r="CL98" i="13"/>
  <c r="CI98" i="13"/>
  <c r="CK98" i="13" s="1"/>
  <c r="CH98" i="13"/>
  <c r="CF98" i="13"/>
  <c r="CG98" i="13" s="1"/>
  <c r="CE98" i="13"/>
  <c r="CD98" i="13"/>
  <c r="CC98" i="13"/>
  <c r="CB98" i="13"/>
  <c r="CA98" i="13"/>
  <c r="BZ98" i="13"/>
  <c r="BW98" i="13"/>
  <c r="BY98" i="13" s="1"/>
  <c r="BV98" i="13"/>
  <c r="BT98" i="13"/>
  <c r="BU98" i="13" s="1"/>
  <c r="BS98" i="13"/>
  <c r="BR98" i="13"/>
  <c r="BQ98" i="13"/>
  <c r="BP98" i="13"/>
  <c r="BO98" i="13"/>
  <c r="BN98" i="13"/>
  <c r="BK98" i="13"/>
  <c r="BL98" i="13" s="1"/>
  <c r="BJ98" i="13"/>
  <c r="BH98" i="13"/>
  <c r="BI98" i="13" s="1"/>
  <c r="BG98" i="13"/>
  <c r="BF98" i="13"/>
  <c r="BE98" i="13"/>
  <c r="BD98" i="13"/>
  <c r="BC98" i="13"/>
  <c r="BB98" i="13"/>
  <c r="AY98" i="13"/>
  <c r="AZ98" i="13" s="1"/>
  <c r="AX98" i="13"/>
  <c r="AV98" i="13"/>
  <c r="AW98" i="13" s="1"/>
  <c r="AU98" i="13"/>
  <c r="AT98" i="13"/>
  <c r="AS98" i="13"/>
  <c r="AR98" i="13"/>
  <c r="AQ98" i="13"/>
  <c r="AP98" i="13"/>
  <c r="AM98" i="13"/>
  <c r="AN98" i="13" s="1"/>
  <c r="AL98" i="13"/>
  <c r="AJ98" i="13"/>
  <c r="AK98" i="13" s="1"/>
  <c r="AI98" i="13"/>
  <c r="AH98" i="13"/>
  <c r="AG98" i="13"/>
  <c r="AF98" i="13"/>
  <c r="AE98" i="13"/>
  <c r="AD98" i="13"/>
  <c r="AA98" i="13"/>
  <c r="AC98" i="13" s="1"/>
  <c r="Z98" i="13"/>
  <c r="X98" i="13"/>
  <c r="Y98" i="13" s="1"/>
  <c r="W98" i="13"/>
  <c r="V98" i="13"/>
  <c r="U98" i="13"/>
  <c r="T98" i="13"/>
  <c r="S98" i="13"/>
  <c r="R98" i="13"/>
  <c r="O98" i="13"/>
  <c r="Q98" i="13" s="1"/>
  <c r="N98" i="13"/>
  <c r="L98" i="13"/>
  <c r="M98" i="13" s="1"/>
  <c r="K98" i="13"/>
  <c r="CT97" i="13"/>
  <c r="CR97" i="13"/>
  <c r="CS97" i="13" s="1"/>
  <c r="CO97" i="13"/>
  <c r="CM97" i="13"/>
  <c r="CL97" i="13"/>
  <c r="CN97" i="13" s="1"/>
  <c r="CI97" i="13"/>
  <c r="CK97" i="13" s="1"/>
  <c r="CH97" i="13"/>
  <c r="CF97" i="13"/>
  <c r="CG97" i="13" s="1"/>
  <c r="CC97" i="13"/>
  <c r="BZ97" i="13"/>
  <c r="BW97" i="13"/>
  <c r="BV97" i="13"/>
  <c r="BT97" i="13"/>
  <c r="BU97" i="13" s="1"/>
  <c r="BQ97" i="13"/>
  <c r="BP97" i="13"/>
  <c r="BO97" i="13"/>
  <c r="BN97" i="13"/>
  <c r="BL97" i="13"/>
  <c r="BK97" i="13"/>
  <c r="BM97" i="13" s="1"/>
  <c r="BJ97" i="13"/>
  <c r="BH97" i="13"/>
  <c r="BI97" i="13" s="1"/>
  <c r="BE97" i="13"/>
  <c r="BB97" i="13"/>
  <c r="BC97" i="13" s="1"/>
  <c r="BA97" i="13"/>
  <c r="AZ97" i="13"/>
  <c r="AY97" i="13"/>
  <c r="AX97" i="13"/>
  <c r="AV97" i="13"/>
  <c r="AW97" i="13" s="1"/>
  <c r="AS97" i="13"/>
  <c r="AR97" i="13"/>
  <c r="AP97" i="13"/>
  <c r="AQ97" i="13" s="1"/>
  <c r="AO97" i="13"/>
  <c r="AN97" i="13"/>
  <c r="AM97" i="13"/>
  <c r="AL97" i="13"/>
  <c r="AJ97" i="13"/>
  <c r="AK97" i="13" s="1"/>
  <c r="AG97" i="13"/>
  <c r="AE97" i="13"/>
  <c r="AD97" i="13"/>
  <c r="AF97" i="13" s="1"/>
  <c r="AC97" i="13"/>
  <c r="AB97" i="13"/>
  <c r="AA97" i="13"/>
  <c r="Z97" i="13"/>
  <c r="X97" i="13"/>
  <c r="Y97" i="13" s="1"/>
  <c r="U97" i="13"/>
  <c r="R97" i="13"/>
  <c r="O97" i="13"/>
  <c r="S97" i="13" s="1"/>
  <c r="N97" i="13"/>
  <c r="L97" i="13"/>
  <c r="M97" i="13" s="1"/>
  <c r="K97" i="13"/>
  <c r="CR96" i="13"/>
  <c r="CT96" i="13" s="1"/>
  <c r="CO96" i="13"/>
  <c r="CQ96" i="13" s="1"/>
  <c r="CL96" i="13"/>
  <c r="CK96" i="13"/>
  <c r="CJ96" i="13"/>
  <c r="CI96" i="13"/>
  <c r="CF96" i="13"/>
  <c r="CH96" i="13" s="1"/>
  <c r="CE96" i="13"/>
  <c r="CC96" i="13"/>
  <c r="CD96" i="13" s="1"/>
  <c r="CB96" i="13"/>
  <c r="BZ96" i="13"/>
  <c r="CA96" i="13" s="1"/>
  <c r="BY96" i="13"/>
  <c r="BX96" i="13"/>
  <c r="BW96" i="13"/>
  <c r="BU96" i="13"/>
  <c r="BT96" i="13"/>
  <c r="BV96" i="13" s="1"/>
  <c r="BQ96" i="13"/>
  <c r="BS96" i="13" s="1"/>
  <c r="BP96" i="13"/>
  <c r="BO96" i="13"/>
  <c r="BN96" i="13"/>
  <c r="BM96" i="13"/>
  <c r="BL96" i="13"/>
  <c r="BK96" i="13"/>
  <c r="BH96" i="13"/>
  <c r="BE96" i="13"/>
  <c r="BG96" i="13" s="1"/>
  <c r="BD96" i="13"/>
  <c r="BB96" i="13"/>
  <c r="BC96" i="13" s="1"/>
  <c r="BA96" i="13"/>
  <c r="AZ96" i="13"/>
  <c r="AY96" i="13"/>
  <c r="AW96" i="13"/>
  <c r="AV96" i="13"/>
  <c r="AX96" i="13" s="1"/>
  <c r="AT96" i="13"/>
  <c r="AS96" i="13"/>
  <c r="AU96" i="13" s="1"/>
  <c r="AR96" i="13"/>
  <c r="AQ96" i="13"/>
  <c r="AP96" i="13"/>
  <c r="AO96" i="13"/>
  <c r="AN96" i="13"/>
  <c r="AM96" i="13"/>
  <c r="AK96" i="13"/>
  <c r="AJ96" i="13"/>
  <c r="AL96" i="13" s="1"/>
  <c r="AI96" i="13"/>
  <c r="AG96" i="13"/>
  <c r="AH96" i="13" s="1"/>
  <c r="AD96" i="13"/>
  <c r="AF96" i="13" s="1"/>
  <c r="AC96" i="13"/>
  <c r="AB96" i="13"/>
  <c r="AA96" i="13"/>
  <c r="X96" i="13"/>
  <c r="U96" i="13"/>
  <c r="V96" i="13" s="1"/>
  <c r="S96" i="13"/>
  <c r="R96" i="13"/>
  <c r="T96" i="13" s="1"/>
  <c r="Q96" i="13"/>
  <c r="P96" i="13"/>
  <c r="O96" i="13"/>
  <c r="L96" i="13"/>
  <c r="N96" i="13" s="1"/>
  <c r="K96" i="13"/>
  <c r="CR95" i="13"/>
  <c r="CS95" i="13" s="1"/>
  <c r="CQ95" i="13"/>
  <c r="CP95" i="13"/>
  <c r="CO95" i="13"/>
  <c r="CN95" i="13"/>
  <c r="CM95" i="13"/>
  <c r="CL95" i="13"/>
  <c r="CI95" i="13"/>
  <c r="CF95" i="13"/>
  <c r="CH95" i="13" s="1"/>
  <c r="CE95" i="13"/>
  <c r="CD95" i="13"/>
  <c r="CC95" i="13"/>
  <c r="CB95" i="13"/>
  <c r="CA95" i="13"/>
  <c r="BZ95" i="13"/>
  <c r="BW95" i="13"/>
  <c r="BV95" i="13"/>
  <c r="BT95" i="13"/>
  <c r="BU95" i="13" s="1"/>
  <c r="BS95" i="13"/>
  <c r="BR95" i="13"/>
  <c r="BQ95" i="13"/>
  <c r="BP95" i="13"/>
  <c r="BO95" i="13"/>
  <c r="BN95" i="13"/>
  <c r="BK95" i="13"/>
  <c r="BI95" i="13"/>
  <c r="BH95" i="13"/>
  <c r="BJ95" i="13" s="1"/>
  <c r="BG95" i="13"/>
  <c r="BF95" i="13"/>
  <c r="BE95" i="13"/>
  <c r="BD95" i="13"/>
  <c r="BC95" i="13"/>
  <c r="BB95" i="13"/>
  <c r="AY95" i="13"/>
  <c r="AX95" i="13"/>
  <c r="AW95" i="13"/>
  <c r="AV95" i="13"/>
  <c r="AU95" i="13"/>
  <c r="AT95" i="13"/>
  <c r="AS95" i="13"/>
  <c r="AR95" i="13"/>
  <c r="AQ95" i="13"/>
  <c r="AP95" i="13"/>
  <c r="AM95" i="13"/>
  <c r="AJ95" i="13"/>
  <c r="AK95" i="13" s="1"/>
  <c r="AI95" i="13"/>
  <c r="AH95" i="13"/>
  <c r="AG95" i="13"/>
  <c r="AF95" i="13"/>
  <c r="AE95" i="13"/>
  <c r="AD95" i="13"/>
  <c r="AA95" i="13"/>
  <c r="X95" i="13"/>
  <c r="Z95" i="13" s="1"/>
  <c r="W95" i="13"/>
  <c r="V95" i="13"/>
  <c r="U95" i="13"/>
  <c r="T95" i="13"/>
  <c r="S95" i="13"/>
  <c r="R95" i="13"/>
  <c r="O95" i="13"/>
  <c r="M95" i="13"/>
  <c r="L95" i="13"/>
  <c r="N95" i="13" s="1"/>
  <c r="K95" i="13"/>
  <c r="CT94" i="13"/>
  <c r="CR94" i="13"/>
  <c r="CS94" i="13" s="1"/>
  <c r="CO94" i="13"/>
  <c r="CN94" i="13"/>
  <c r="CM94" i="13"/>
  <c r="CL94" i="13"/>
  <c r="CJ94" i="13"/>
  <c r="CI94" i="13"/>
  <c r="CK94" i="13" s="1"/>
  <c r="CH94" i="13"/>
  <c r="CF94" i="13"/>
  <c r="CG94" i="13" s="1"/>
  <c r="CC94" i="13"/>
  <c r="BZ94" i="13"/>
  <c r="CB94" i="13" s="1"/>
  <c r="BY94" i="13"/>
  <c r="BX94" i="13"/>
  <c r="BW94" i="13"/>
  <c r="BV94" i="13"/>
  <c r="BT94" i="13"/>
  <c r="BU94" i="13" s="1"/>
  <c r="BQ94" i="13"/>
  <c r="BO94" i="13"/>
  <c r="BN94" i="13"/>
  <c r="BP94" i="13" s="1"/>
  <c r="BK94" i="13"/>
  <c r="BJ94" i="13"/>
  <c r="BH94" i="13"/>
  <c r="BI94" i="13" s="1"/>
  <c r="BE94" i="13"/>
  <c r="BC94" i="13"/>
  <c r="BB94" i="13"/>
  <c r="BD94" i="13" s="1"/>
  <c r="AY94" i="13"/>
  <c r="AX94" i="13"/>
  <c r="AV94" i="13"/>
  <c r="AW94" i="13" s="1"/>
  <c r="AS94" i="13"/>
  <c r="AR94" i="13"/>
  <c r="AQ94" i="13"/>
  <c r="AP94" i="13"/>
  <c r="AM94" i="13"/>
  <c r="AO94" i="13" s="1"/>
  <c r="AL94" i="13"/>
  <c r="AJ94" i="13"/>
  <c r="AK94" i="13" s="1"/>
  <c r="AG94" i="13"/>
  <c r="AD94" i="13"/>
  <c r="AE94" i="13" s="1"/>
  <c r="AC94" i="13"/>
  <c r="AB94" i="13"/>
  <c r="AA94" i="13"/>
  <c r="Z94" i="13"/>
  <c r="X94" i="13"/>
  <c r="Y94" i="13" s="1"/>
  <c r="U94" i="13"/>
  <c r="T94" i="13"/>
  <c r="R94" i="13"/>
  <c r="S94" i="13" s="1"/>
  <c r="P94" i="13"/>
  <c r="O94" i="13"/>
  <c r="Q94" i="13" s="1"/>
  <c r="N94" i="13"/>
  <c r="L94" i="13"/>
  <c r="M94" i="13" s="1"/>
  <c r="K94" i="13"/>
  <c r="CR93" i="13"/>
  <c r="CO93" i="13"/>
  <c r="CL93" i="13"/>
  <c r="CI93" i="13"/>
  <c r="CF93" i="13"/>
  <c r="CC93" i="13"/>
  <c r="BZ93" i="13"/>
  <c r="BW93" i="13"/>
  <c r="BT93" i="13"/>
  <c r="BQ93" i="13"/>
  <c r="BN93" i="13"/>
  <c r="BK93" i="13"/>
  <c r="BH93" i="13"/>
  <c r="BE93" i="13"/>
  <c r="BB93" i="13"/>
  <c r="AY93" i="13"/>
  <c r="AV93" i="13"/>
  <c r="AS93" i="13"/>
  <c r="AP93" i="13"/>
  <c r="AM93" i="13"/>
  <c r="AJ93" i="13"/>
  <c r="AG93" i="13"/>
  <c r="AD93" i="13"/>
  <c r="AA93" i="13"/>
  <c r="X93" i="13"/>
  <c r="U93" i="13"/>
  <c r="R93" i="13"/>
  <c r="O93" i="13"/>
  <c r="L93" i="13"/>
  <c r="K92" i="13"/>
  <c r="CT84" i="13"/>
  <c r="CR84" i="13"/>
  <c r="CS84" i="13" s="1"/>
  <c r="CO84" i="13"/>
  <c r="CL84" i="13"/>
  <c r="CK84" i="13"/>
  <c r="CJ84" i="13"/>
  <c r="CI84" i="13"/>
  <c r="CH84" i="13"/>
  <c r="CF84" i="13"/>
  <c r="CG84" i="13" s="1"/>
  <c r="CC84" i="13"/>
  <c r="BZ84" i="13"/>
  <c r="CA84" i="13" s="1"/>
  <c r="BW84" i="13"/>
  <c r="BT84" i="13"/>
  <c r="BU84" i="13" s="1"/>
  <c r="BQ84" i="13"/>
  <c r="BP84" i="13"/>
  <c r="BO84" i="13"/>
  <c r="BN84" i="13"/>
  <c r="BK84" i="13"/>
  <c r="BH84" i="13"/>
  <c r="BI84" i="13" s="1"/>
  <c r="BE84" i="13"/>
  <c r="BC84" i="13"/>
  <c r="BB84" i="13"/>
  <c r="BD84" i="13" s="1"/>
  <c r="AY84" i="13"/>
  <c r="AZ84" i="13" s="1"/>
  <c r="AX84" i="13"/>
  <c r="AV84" i="13"/>
  <c r="AW84" i="13" s="1"/>
  <c r="AS84" i="13"/>
  <c r="AP84" i="13"/>
  <c r="AO84" i="13"/>
  <c r="AN84" i="13"/>
  <c r="AM84" i="13"/>
  <c r="AL84" i="13"/>
  <c r="AJ84" i="13"/>
  <c r="AK84" i="13" s="1"/>
  <c r="AG84" i="13"/>
  <c r="AD84" i="13"/>
  <c r="AE84" i="13" s="1"/>
  <c r="AA84" i="13"/>
  <c r="X84" i="13"/>
  <c r="U84" i="13"/>
  <c r="T84" i="13"/>
  <c r="S84" i="13"/>
  <c r="R84" i="13"/>
  <c r="O84" i="13"/>
  <c r="P84" i="13" s="1"/>
  <c r="L84" i="13"/>
  <c r="M84" i="13" s="1"/>
  <c r="K84" i="13"/>
  <c r="CR83" i="13"/>
  <c r="CT83" i="13" s="1"/>
  <c r="CO83" i="13"/>
  <c r="CQ83" i="13" s="1"/>
  <c r="CN83" i="13"/>
  <c r="CM83" i="13"/>
  <c r="CL83" i="13"/>
  <c r="CK83" i="13"/>
  <c r="CJ83" i="13"/>
  <c r="CI83" i="13"/>
  <c r="CG83" i="13"/>
  <c r="CF83" i="13"/>
  <c r="CH83" i="13" s="1"/>
  <c r="CC83" i="13"/>
  <c r="CE83" i="13" s="1"/>
  <c r="CB83" i="13"/>
  <c r="CA83" i="13"/>
  <c r="BZ83" i="13"/>
  <c r="BY83" i="13"/>
  <c r="BX83" i="13"/>
  <c r="BW83" i="13"/>
  <c r="BT83" i="13"/>
  <c r="BS83" i="13"/>
  <c r="BQ83" i="13"/>
  <c r="BR83" i="13" s="1"/>
  <c r="BN83" i="13"/>
  <c r="BO83" i="13" s="1"/>
  <c r="BM83" i="13"/>
  <c r="BL83" i="13"/>
  <c r="BK83" i="13"/>
  <c r="BH83" i="13"/>
  <c r="BJ83" i="13" s="1"/>
  <c r="BF83" i="13"/>
  <c r="BE83" i="13"/>
  <c r="BG83" i="13" s="1"/>
  <c r="BB83" i="13"/>
  <c r="BA83" i="13"/>
  <c r="AZ83" i="13"/>
  <c r="AY83" i="13"/>
  <c r="AW83" i="13"/>
  <c r="AV83" i="13"/>
  <c r="AX83" i="13" s="1"/>
  <c r="AS83" i="13"/>
  <c r="AU83" i="13" s="1"/>
  <c r="AR83" i="13"/>
  <c r="AQ83" i="13"/>
  <c r="AP83" i="13"/>
  <c r="AO83" i="13"/>
  <c r="AN83" i="13"/>
  <c r="AM83" i="13"/>
  <c r="AJ83" i="13"/>
  <c r="AL83" i="13" s="1"/>
  <c r="AG83" i="13"/>
  <c r="AD83" i="13"/>
  <c r="AF83" i="13" s="1"/>
  <c r="AC83" i="13"/>
  <c r="AB83" i="13"/>
  <c r="AA83" i="13"/>
  <c r="X83" i="13"/>
  <c r="W83" i="13"/>
  <c r="U83" i="13"/>
  <c r="V83" i="13" s="1"/>
  <c r="R83" i="13"/>
  <c r="T83" i="13" s="1"/>
  <c r="Q83" i="13"/>
  <c r="P83" i="13"/>
  <c r="O83" i="13"/>
  <c r="M83" i="13"/>
  <c r="L83" i="13"/>
  <c r="N83" i="13" s="1"/>
  <c r="K83" i="13"/>
  <c r="CT82" i="13"/>
  <c r="CR82" i="13"/>
  <c r="CS82" i="13" s="1"/>
  <c r="CO82" i="13"/>
  <c r="CQ82" i="13" s="1"/>
  <c r="CN82" i="13"/>
  <c r="CM82" i="13"/>
  <c r="CL82" i="13"/>
  <c r="CK82" i="13"/>
  <c r="CJ82" i="13"/>
  <c r="CI82" i="13"/>
  <c r="CH82" i="13"/>
  <c r="CF82" i="13"/>
  <c r="CG82" i="13" s="1"/>
  <c r="CD82" i="13"/>
  <c r="CC82" i="13"/>
  <c r="CE82" i="13" s="1"/>
  <c r="CB82" i="13"/>
  <c r="CA82" i="13"/>
  <c r="BZ82" i="13"/>
  <c r="BY82" i="13"/>
  <c r="BX82" i="13"/>
  <c r="BW82" i="13"/>
  <c r="BV82" i="13"/>
  <c r="BT82" i="13"/>
  <c r="BU82" i="13" s="1"/>
  <c r="BR82" i="13"/>
  <c r="BQ82" i="13"/>
  <c r="BS82" i="13" s="1"/>
  <c r="BP82" i="13"/>
  <c r="BO82" i="13"/>
  <c r="BN82" i="13"/>
  <c r="BK82" i="13"/>
  <c r="BM82" i="13" s="1"/>
  <c r="BJ82" i="13"/>
  <c r="BH82" i="13"/>
  <c r="BI82" i="13" s="1"/>
  <c r="BF82" i="13"/>
  <c r="BE82" i="13"/>
  <c r="BG82" i="13" s="1"/>
  <c r="BD82" i="13"/>
  <c r="BC82" i="13"/>
  <c r="BB82" i="13"/>
  <c r="AY82" i="13"/>
  <c r="BA82" i="13" s="1"/>
  <c r="AX82" i="13"/>
  <c r="AV82" i="13"/>
  <c r="AW82" i="13" s="1"/>
  <c r="AS82" i="13"/>
  <c r="AR82" i="13"/>
  <c r="AQ82" i="13"/>
  <c r="AP82" i="13"/>
  <c r="AO82" i="13"/>
  <c r="AM82" i="13"/>
  <c r="AN82" i="13" s="1"/>
  <c r="AL82" i="13"/>
  <c r="AJ82" i="13"/>
  <c r="AK82" i="13" s="1"/>
  <c r="AI82" i="13"/>
  <c r="AG82" i="13"/>
  <c r="AH82" i="13" s="1"/>
  <c r="AF82" i="13"/>
  <c r="AE82" i="13"/>
  <c r="AD82" i="13"/>
  <c r="AA82" i="13"/>
  <c r="AB82" i="13" s="1"/>
  <c r="Z82" i="13"/>
  <c r="X82" i="13"/>
  <c r="Y82" i="13" s="1"/>
  <c r="W82" i="13"/>
  <c r="V82" i="13"/>
  <c r="U82" i="13"/>
  <c r="T82" i="13"/>
  <c r="S82" i="13"/>
  <c r="R82" i="13"/>
  <c r="P82" i="13"/>
  <c r="O82" i="13"/>
  <c r="Q82" i="13" s="1"/>
  <c r="N82" i="13"/>
  <c r="L82" i="13"/>
  <c r="M82" i="13" s="1"/>
  <c r="K82" i="13"/>
  <c r="CT81" i="13"/>
  <c r="CS81" i="13"/>
  <c r="CR81" i="13"/>
  <c r="CO81" i="13"/>
  <c r="CN81" i="13"/>
  <c r="CM81" i="13"/>
  <c r="CL81" i="13"/>
  <c r="CK81" i="13"/>
  <c r="CI81" i="13"/>
  <c r="CJ81" i="13" s="1"/>
  <c r="CF81" i="13"/>
  <c r="CE81" i="13"/>
  <c r="CC81" i="13"/>
  <c r="CD81" i="13" s="1"/>
  <c r="CA81" i="13"/>
  <c r="BZ81" i="13"/>
  <c r="CB81" i="13" s="1"/>
  <c r="BY81" i="13"/>
  <c r="BX81" i="13"/>
  <c r="BW81" i="13"/>
  <c r="BU81" i="13"/>
  <c r="BT81" i="13"/>
  <c r="BV81" i="13" s="1"/>
  <c r="BQ81" i="13"/>
  <c r="BR81" i="13" s="1"/>
  <c r="BP81" i="13"/>
  <c r="BN81" i="13"/>
  <c r="BO81" i="13" s="1"/>
  <c r="BM81" i="13"/>
  <c r="BL81" i="13"/>
  <c r="BK81" i="13"/>
  <c r="BH81" i="13"/>
  <c r="BG81" i="13"/>
  <c r="BE81" i="13"/>
  <c r="BF81" i="13" s="1"/>
  <c r="BD81" i="13"/>
  <c r="BB81" i="13"/>
  <c r="BC81" i="13" s="1"/>
  <c r="BA81" i="13"/>
  <c r="AY81" i="13"/>
  <c r="AZ81" i="13" s="1"/>
  <c r="AX81" i="13"/>
  <c r="AV81" i="13"/>
  <c r="AW81" i="13" s="1"/>
  <c r="AS81" i="13"/>
  <c r="AT81" i="13" s="1"/>
  <c r="AR81" i="13"/>
  <c r="AQ81" i="13"/>
  <c r="AP81" i="13"/>
  <c r="AM81" i="13"/>
  <c r="AN81" i="13" s="1"/>
  <c r="AL81" i="13"/>
  <c r="AK81" i="13"/>
  <c r="AJ81" i="13"/>
  <c r="AG81" i="13"/>
  <c r="AD81" i="13"/>
  <c r="AF81" i="13" s="1"/>
  <c r="AC81" i="13"/>
  <c r="AA81" i="13"/>
  <c r="AB81" i="13" s="1"/>
  <c r="Z81" i="13"/>
  <c r="Y81" i="13"/>
  <c r="X81" i="13"/>
  <c r="U81" i="13"/>
  <c r="V81" i="13" s="1"/>
  <c r="R81" i="13"/>
  <c r="O81" i="13"/>
  <c r="Q81" i="13" s="1"/>
  <c r="M81" i="13"/>
  <c r="L81" i="13"/>
  <c r="N81" i="13" s="1"/>
  <c r="K81" i="13"/>
  <c r="CR80" i="13"/>
  <c r="CT80" i="13" s="1"/>
  <c r="CP80" i="13"/>
  <c r="CO80" i="13"/>
  <c r="CQ80" i="13" s="1"/>
  <c r="CL80" i="13"/>
  <c r="CK80" i="13"/>
  <c r="CJ80" i="13"/>
  <c r="CI80" i="13"/>
  <c r="CG80" i="13"/>
  <c r="CF80" i="13"/>
  <c r="CH80" i="13" s="1"/>
  <c r="CC80" i="13"/>
  <c r="CE80" i="13" s="1"/>
  <c r="CB80" i="13"/>
  <c r="CA80" i="13"/>
  <c r="BZ80" i="13"/>
  <c r="BW80" i="13"/>
  <c r="BT80" i="13"/>
  <c r="BV80" i="13" s="1"/>
  <c r="BQ80" i="13"/>
  <c r="BP80" i="13"/>
  <c r="BN80" i="13"/>
  <c r="BO80" i="13" s="1"/>
  <c r="BK80" i="13"/>
  <c r="BM80" i="13" s="1"/>
  <c r="BH80" i="13"/>
  <c r="BJ80" i="13" s="1"/>
  <c r="BG80" i="13"/>
  <c r="BE80" i="13"/>
  <c r="BF80" i="13" s="1"/>
  <c r="BD80" i="13"/>
  <c r="BC80" i="13"/>
  <c r="BB80" i="13"/>
  <c r="AY80" i="13"/>
  <c r="AV80" i="13"/>
  <c r="AU80" i="13"/>
  <c r="AT80" i="13"/>
  <c r="AS80" i="13"/>
  <c r="AP80" i="13"/>
  <c r="AR80" i="13" s="1"/>
  <c r="AO80" i="13"/>
  <c r="AN80" i="13"/>
  <c r="AM80" i="13"/>
  <c r="AJ80" i="13"/>
  <c r="AG80" i="13"/>
  <c r="AH80" i="13" s="1"/>
  <c r="AD80" i="13"/>
  <c r="AA80" i="13"/>
  <c r="AC80" i="13" s="1"/>
  <c r="X80" i="13"/>
  <c r="Z80" i="13" s="1"/>
  <c r="U80" i="13"/>
  <c r="T80" i="13"/>
  <c r="R80" i="13"/>
  <c r="O80" i="13"/>
  <c r="L80" i="13"/>
  <c r="N80" i="13" s="1"/>
  <c r="K80" i="13"/>
  <c r="CT79" i="13"/>
  <c r="CR79" i="13"/>
  <c r="CS79" i="13" s="1"/>
  <c r="CQ79" i="13"/>
  <c r="CO79" i="13"/>
  <c r="CP79" i="13" s="1"/>
  <c r="CN79" i="13"/>
  <c r="CM79" i="13"/>
  <c r="CL79" i="13"/>
  <c r="CI79" i="13"/>
  <c r="CK79" i="13" s="1"/>
  <c r="CH79" i="13"/>
  <c r="CG79" i="13"/>
  <c r="CF79" i="13"/>
  <c r="CE79" i="13"/>
  <c r="CC79" i="13"/>
  <c r="CD79" i="13" s="1"/>
  <c r="CB79" i="13"/>
  <c r="CA79" i="13"/>
  <c r="BZ79" i="13"/>
  <c r="BY79" i="13"/>
  <c r="BW79" i="13"/>
  <c r="BX79" i="13" s="1"/>
  <c r="BU79" i="13"/>
  <c r="BT79" i="13"/>
  <c r="BV79" i="13" s="1"/>
  <c r="BS79" i="13"/>
  <c r="BQ79" i="13"/>
  <c r="BR79" i="13" s="1"/>
  <c r="BP79" i="13"/>
  <c r="BO79" i="13"/>
  <c r="BN79" i="13"/>
  <c r="BL79" i="13"/>
  <c r="BK79" i="13"/>
  <c r="BM79" i="13" s="1"/>
  <c r="BJ79" i="13"/>
  <c r="BI79" i="13"/>
  <c r="BH79" i="13"/>
  <c r="BG79" i="13"/>
  <c r="BE79" i="13"/>
  <c r="BF79" i="13" s="1"/>
  <c r="BD79" i="13"/>
  <c r="BC79" i="13"/>
  <c r="BB79" i="13"/>
  <c r="BA79" i="13"/>
  <c r="AY79" i="13"/>
  <c r="AZ79" i="13" s="1"/>
  <c r="AV79" i="13"/>
  <c r="AX79" i="13" s="1"/>
  <c r="AU79" i="13"/>
  <c r="AS79" i="13"/>
  <c r="AT79" i="13" s="1"/>
  <c r="AR79" i="13"/>
  <c r="AQ79" i="13"/>
  <c r="AP79" i="13"/>
  <c r="AO79" i="13"/>
  <c r="AN79" i="13"/>
  <c r="AM79" i="13"/>
  <c r="AL79" i="13"/>
  <c r="AJ79" i="13"/>
  <c r="AK79" i="13" s="1"/>
  <c r="AG79" i="13"/>
  <c r="AH79" i="13" s="1"/>
  <c r="AF79" i="13"/>
  <c r="AE79" i="13"/>
  <c r="AD79" i="13"/>
  <c r="AC79" i="13"/>
  <c r="AA79" i="13"/>
  <c r="AB79" i="13" s="1"/>
  <c r="Y79" i="13"/>
  <c r="X79" i="13"/>
  <c r="Z79" i="13" s="1"/>
  <c r="W79" i="13"/>
  <c r="U79" i="13"/>
  <c r="V79" i="13" s="1"/>
  <c r="T79" i="13"/>
  <c r="S79" i="13"/>
  <c r="R79" i="13"/>
  <c r="O79" i="13"/>
  <c r="Q79" i="13" s="1"/>
  <c r="N79" i="13"/>
  <c r="M79" i="13"/>
  <c r="L79" i="13"/>
  <c r="K79" i="13"/>
  <c r="CR78" i="13"/>
  <c r="CQ78" i="13"/>
  <c r="CO78" i="13"/>
  <c r="CP78" i="13" s="1"/>
  <c r="CL78" i="13"/>
  <c r="CI78" i="13"/>
  <c r="CK78" i="13" s="1"/>
  <c r="CF78" i="13"/>
  <c r="CG78" i="13" s="1"/>
  <c r="CC78" i="13"/>
  <c r="CB78" i="13"/>
  <c r="CA78" i="13"/>
  <c r="BZ78" i="13"/>
  <c r="BX78" i="13"/>
  <c r="BW78" i="13"/>
  <c r="BY78" i="13" s="1"/>
  <c r="BV78" i="13"/>
  <c r="BU78" i="13"/>
  <c r="BT78" i="13"/>
  <c r="BQ78" i="13"/>
  <c r="BR78" i="13" s="1"/>
  <c r="BO78" i="13"/>
  <c r="BN78" i="13"/>
  <c r="BP78" i="13" s="1"/>
  <c r="BK78" i="13"/>
  <c r="BH78" i="13"/>
  <c r="BJ78" i="13" s="1"/>
  <c r="BE78" i="13"/>
  <c r="BB78" i="13"/>
  <c r="BA78" i="13"/>
  <c r="AZ78" i="13"/>
  <c r="AY78" i="13"/>
  <c r="AV78" i="13"/>
  <c r="AU78" i="13"/>
  <c r="AS78" i="13"/>
  <c r="AT78" i="13" s="1"/>
  <c r="AR78" i="13"/>
  <c r="AQ78" i="13"/>
  <c r="AP78" i="13"/>
  <c r="AM78" i="13"/>
  <c r="AJ78" i="13"/>
  <c r="AI78" i="13"/>
  <c r="AG78" i="13"/>
  <c r="AH78" i="13" s="1"/>
  <c r="AD78" i="13"/>
  <c r="AF78" i="13" s="1"/>
  <c r="AC78" i="13"/>
  <c r="AB78" i="13"/>
  <c r="AA78" i="13"/>
  <c r="Z78" i="13"/>
  <c r="Y78" i="13"/>
  <c r="X78" i="13"/>
  <c r="U78" i="13"/>
  <c r="R78" i="13"/>
  <c r="O78" i="13"/>
  <c r="Q78" i="13" s="1"/>
  <c r="L78" i="13"/>
  <c r="M78" i="13" s="1"/>
  <c r="K78" i="13"/>
  <c r="CR77" i="13"/>
  <c r="CT77" i="13" s="1"/>
  <c r="CO77" i="13"/>
  <c r="CP77" i="13" s="1"/>
  <c r="CM77" i="13"/>
  <c r="CL77" i="13"/>
  <c r="CN77" i="13" s="1"/>
  <c r="CI77" i="13"/>
  <c r="CK77" i="13" s="1"/>
  <c r="CF77" i="13"/>
  <c r="CH77" i="13" s="1"/>
  <c r="CE77" i="13"/>
  <c r="CD77" i="13"/>
  <c r="CC77" i="13"/>
  <c r="BZ77" i="13"/>
  <c r="CA77" i="13" s="1"/>
  <c r="BW77" i="13"/>
  <c r="BT77" i="13"/>
  <c r="BV77" i="13" s="1"/>
  <c r="BS77" i="13"/>
  <c r="BQ77" i="13"/>
  <c r="BR77" i="13" s="1"/>
  <c r="BN77" i="13"/>
  <c r="BP77" i="13" s="1"/>
  <c r="BK77" i="13"/>
  <c r="BL77" i="13" s="1"/>
  <c r="BH77" i="13"/>
  <c r="BE77" i="13"/>
  <c r="BB77" i="13"/>
  <c r="BC77" i="13" s="1"/>
  <c r="AY77" i="13"/>
  <c r="BA77" i="13" s="1"/>
  <c r="AW77" i="13"/>
  <c r="AV77" i="13"/>
  <c r="AX77" i="13" s="1"/>
  <c r="AS77" i="13"/>
  <c r="AT77" i="13" s="1"/>
  <c r="AR77" i="13"/>
  <c r="AQ77" i="13"/>
  <c r="AP77" i="13"/>
  <c r="AN77" i="13"/>
  <c r="AM77" i="13"/>
  <c r="AO77" i="13" s="1"/>
  <c r="AJ77" i="13"/>
  <c r="AL77" i="13" s="1"/>
  <c r="AG77" i="13"/>
  <c r="AH77" i="13" s="1"/>
  <c r="AD77" i="13"/>
  <c r="AF77" i="13" s="1"/>
  <c r="AA77" i="13"/>
  <c r="AC77" i="13" s="1"/>
  <c r="X77" i="13"/>
  <c r="Z77" i="13" s="1"/>
  <c r="U77" i="13"/>
  <c r="W77" i="13" s="1"/>
  <c r="T77" i="13"/>
  <c r="R77" i="13"/>
  <c r="S77" i="13" s="1"/>
  <c r="O77" i="13"/>
  <c r="L77" i="13"/>
  <c r="N77" i="13" s="1"/>
  <c r="K77" i="13"/>
  <c r="CR76" i="13"/>
  <c r="CO76" i="13"/>
  <c r="CL76" i="13"/>
  <c r="CI76" i="13"/>
  <c r="CF76" i="13"/>
  <c r="CC76" i="13"/>
  <c r="BZ76" i="13"/>
  <c r="BW76" i="13"/>
  <c r="BT76" i="13"/>
  <c r="BQ76" i="13"/>
  <c r="BN76" i="13"/>
  <c r="BK76" i="13"/>
  <c r="BH76" i="13"/>
  <c r="BE76" i="13"/>
  <c r="BB76" i="13"/>
  <c r="AY76" i="13"/>
  <c r="AV76" i="13"/>
  <c r="AS76" i="13"/>
  <c r="AP76" i="13"/>
  <c r="AM76" i="13"/>
  <c r="AJ76" i="13"/>
  <c r="AG76" i="13"/>
  <c r="AD76" i="13"/>
  <c r="AA76" i="13"/>
  <c r="X76" i="13"/>
  <c r="U76" i="13"/>
  <c r="R76" i="13"/>
  <c r="O76" i="13"/>
  <c r="L76" i="13"/>
  <c r="CX75" i="13"/>
  <c r="K75" i="13"/>
  <c r="B75" i="13" s="1"/>
  <c r="CS67" i="13"/>
  <c r="CR67" i="13"/>
  <c r="CT67" i="13" s="1"/>
  <c r="CO67" i="13"/>
  <c r="CL67" i="13"/>
  <c r="CN67" i="13" s="1"/>
  <c r="CK67" i="13"/>
  <c r="CI67" i="13"/>
  <c r="CJ67" i="13" s="1"/>
  <c r="CF67" i="13"/>
  <c r="CE67" i="13"/>
  <c r="CC67" i="13"/>
  <c r="CD67" i="13" s="1"/>
  <c r="BZ67" i="13"/>
  <c r="CB67" i="13" s="1"/>
  <c r="BY67" i="13"/>
  <c r="BW67" i="13"/>
  <c r="BX67" i="13" s="1"/>
  <c r="BU67" i="13"/>
  <c r="BT67" i="13"/>
  <c r="BV67" i="13" s="1"/>
  <c r="BS67" i="13"/>
  <c r="BR67" i="13"/>
  <c r="BQ67" i="13"/>
  <c r="BO67" i="13"/>
  <c r="BN67" i="13"/>
  <c r="BP67" i="13" s="1"/>
  <c r="BM67" i="13"/>
  <c r="BL67" i="13"/>
  <c r="BK67" i="13"/>
  <c r="BH67" i="13"/>
  <c r="BJ67" i="13" s="1"/>
  <c r="BG67" i="13"/>
  <c r="BE67" i="13"/>
  <c r="BF67" i="13" s="1"/>
  <c r="BB67" i="13"/>
  <c r="AZ67" i="13"/>
  <c r="AY67" i="13"/>
  <c r="BA67" i="13" s="1"/>
  <c r="AV67" i="13"/>
  <c r="AX67" i="13" s="1"/>
  <c r="AU67" i="13"/>
  <c r="AT67" i="13"/>
  <c r="AS67" i="13"/>
  <c r="AR67" i="13"/>
  <c r="AP67" i="13"/>
  <c r="AQ67" i="13" s="1"/>
  <c r="AO67" i="13"/>
  <c r="AN67" i="13"/>
  <c r="AM67" i="13"/>
  <c r="AK67" i="13"/>
  <c r="AJ67" i="13"/>
  <c r="AL67" i="13" s="1"/>
  <c r="AG67" i="13"/>
  <c r="AI67" i="13" s="1"/>
  <c r="AF67" i="13"/>
  <c r="AE67" i="13"/>
  <c r="AD67" i="13"/>
  <c r="AB67" i="13"/>
  <c r="AA67" i="13"/>
  <c r="AC67" i="13" s="1"/>
  <c r="Y67" i="13"/>
  <c r="X67" i="13"/>
  <c r="Z67" i="13" s="1"/>
  <c r="U67" i="13"/>
  <c r="V67" i="13" s="1"/>
  <c r="R67" i="13"/>
  <c r="T67" i="13" s="1"/>
  <c r="O67" i="13"/>
  <c r="M67" i="13"/>
  <c r="L67" i="13"/>
  <c r="N67" i="13" s="1"/>
  <c r="K67" i="13"/>
  <c r="CR66" i="13"/>
  <c r="CS66" i="13" s="1"/>
  <c r="CO66" i="13"/>
  <c r="CQ66" i="13" s="1"/>
  <c r="CN66" i="13"/>
  <c r="CM66" i="13"/>
  <c r="CL66" i="13"/>
  <c r="CI66" i="13"/>
  <c r="CK66" i="13" s="1"/>
  <c r="CH66" i="13"/>
  <c r="CF66" i="13"/>
  <c r="CG66" i="13" s="1"/>
  <c r="CC66" i="13"/>
  <c r="CE66" i="13" s="1"/>
  <c r="CB66" i="13"/>
  <c r="CA66" i="13"/>
  <c r="BZ66" i="13"/>
  <c r="BW66" i="13"/>
  <c r="BY66" i="13" s="1"/>
  <c r="BT66" i="13"/>
  <c r="BU66" i="13" s="1"/>
  <c r="BR66" i="13"/>
  <c r="BQ66" i="13"/>
  <c r="BS66" i="13" s="1"/>
  <c r="BP66" i="13"/>
  <c r="BO66" i="13"/>
  <c r="BN66" i="13"/>
  <c r="BK66" i="13"/>
  <c r="BL66" i="13" s="1"/>
  <c r="BH66" i="13"/>
  <c r="BI66" i="13" s="1"/>
  <c r="BE66" i="13"/>
  <c r="BG66" i="13" s="1"/>
  <c r="BD66" i="13"/>
  <c r="BC66" i="13"/>
  <c r="BB66" i="13"/>
  <c r="AY66" i="13"/>
  <c r="BA66" i="13" s="1"/>
  <c r="AV66" i="13"/>
  <c r="AW66" i="13" s="1"/>
  <c r="AS66" i="13"/>
  <c r="AU66" i="13" s="1"/>
  <c r="AR66" i="13"/>
  <c r="AQ66" i="13"/>
  <c r="AP66" i="13"/>
  <c r="AO66" i="13"/>
  <c r="AM66" i="13"/>
  <c r="AN66" i="13" s="1"/>
  <c r="AJ66" i="13"/>
  <c r="AK66" i="13" s="1"/>
  <c r="AG66" i="13"/>
  <c r="AI66" i="13" s="1"/>
  <c r="AF66" i="13"/>
  <c r="AE66" i="13"/>
  <c r="AD66" i="13"/>
  <c r="AA66" i="13"/>
  <c r="AB66" i="13" s="1"/>
  <c r="X66" i="13"/>
  <c r="Y66" i="13" s="1"/>
  <c r="V66" i="13"/>
  <c r="U66" i="13"/>
  <c r="W66" i="13" s="1"/>
  <c r="T66" i="13"/>
  <c r="S66" i="13"/>
  <c r="R66" i="13"/>
  <c r="O66" i="13"/>
  <c r="P66" i="13" s="1"/>
  <c r="L66" i="13"/>
  <c r="M66" i="13" s="1"/>
  <c r="K66" i="13"/>
  <c r="CT65" i="13"/>
  <c r="CS65" i="13"/>
  <c r="CR65" i="13"/>
  <c r="CO65" i="13"/>
  <c r="CL65" i="13"/>
  <c r="CN65" i="13" s="1"/>
  <c r="CK65" i="13"/>
  <c r="CJ65" i="13"/>
  <c r="CI65" i="13"/>
  <c r="CH65" i="13"/>
  <c r="CF65" i="13"/>
  <c r="CG65" i="13" s="1"/>
  <c r="CC65" i="13"/>
  <c r="CD65" i="13" s="1"/>
  <c r="CB65" i="13"/>
  <c r="BZ65" i="13"/>
  <c r="CA65" i="13" s="1"/>
  <c r="BW65" i="13"/>
  <c r="BX65" i="13" s="1"/>
  <c r="BT65" i="13"/>
  <c r="BU65" i="13" s="1"/>
  <c r="BS65" i="13"/>
  <c r="BQ65" i="13"/>
  <c r="BR65" i="13" s="1"/>
  <c r="BN65" i="13"/>
  <c r="BP65" i="13" s="1"/>
  <c r="BM65" i="13"/>
  <c r="BL65" i="13"/>
  <c r="BK65" i="13"/>
  <c r="BH65" i="13"/>
  <c r="BJ65" i="13" s="1"/>
  <c r="BE65" i="13"/>
  <c r="BB65" i="13"/>
  <c r="BA65" i="13"/>
  <c r="AZ65" i="13"/>
  <c r="AY65" i="13"/>
  <c r="AV65" i="13"/>
  <c r="AX65" i="13" s="1"/>
  <c r="AU65" i="13"/>
  <c r="AS65" i="13"/>
  <c r="AT65" i="13" s="1"/>
  <c r="AR65" i="13"/>
  <c r="AP65" i="13"/>
  <c r="AQ65" i="13" s="1"/>
  <c r="AM65" i="13"/>
  <c r="AN65" i="13" s="1"/>
  <c r="AL65" i="13"/>
  <c r="AK65" i="13"/>
  <c r="AJ65" i="13"/>
  <c r="AG65" i="13"/>
  <c r="AF65" i="13"/>
  <c r="AE65" i="13"/>
  <c r="AD65" i="13"/>
  <c r="AA65" i="13"/>
  <c r="X65" i="13"/>
  <c r="Z65" i="13" s="1"/>
  <c r="U65" i="13"/>
  <c r="V65" i="13" s="1"/>
  <c r="T65" i="13"/>
  <c r="R65" i="13"/>
  <c r="S65" i="13" s="1"/>
  <c r="O65" i="13"/>
  <c r="L65" i="13"/>
  <c r="M65" i="13" s="1"/>
  <c r="K65" i="13"/>
  <c r="CS64" i="13"/>
  <c r="CR64" i="13"/>
  <c r="CT64" i="13" s="1"/>
  <c r="CO64" i="13"/>
  <c r="CQ64" i="13" s="1"/>
  <c r="CL64" i="13"/>
  <c r="CI64" i="13"/>
  <c r="CF64" i="13"/>
  <c r="CC64" i="13"/>
  <c r="CE64" i="13" s="1"/>
  <c r="CB64" i="13"/>
  <c r="BZ64" i="13"/>
  <c r="CA64" i="13" s="1"/>
  <c r="BY64" i="13"/>
  <c r="BW64" i="13"/>
  <c r="BX64" i="13" s="1"/>
  <c r="BU64" i="13"/>
  <c r="BT64" i="13"/>
  <c r="BV64" i="13" s="1"/>
  <c r="BR64" i="13"/>
  <c r="BQ64" i="13"/>
  <c r="BS64" i="13" s="1"/>
  <c r="BP64" i="13"/>
  <c r="BO64" i="13"/>
  <c r="BN64" i="13"/>
  <c r="BK64" i="13"/>
  <c r="BM64" i="13" s="1"/>
  <c r="BI64" i="13"/>
  <c r="BH64" i="13"/>
  <c r="BJ64" i="13" s="1"/>
  <c r="BG64" i="13"/>
  <c r="BF64" i="13"/>
  <c r="BE64" i="13"/>
  <c r="BB64" i="13"/>
  <c r="AY64" i="13"/>
  <c r="AV64" i="13"/>
  <c r="AW64" i="13" s="1"/>
  <c r="AU64" i="13"/>
  <c r="AT64" i="13"/>
  <c r="AS64" i="13"/>
  <c r="AP64" i="13"/>
  <c r="AQ64" i="13" s="1"/>
  <c r="AM64" i="13"/>
  <c r="AJ64" i="13"/>
  <c r="AL64" i="13" s="1"/>
  <c r="AG64" i="13"/>
  <c r="AH64" i="13" s="1"/>
  <c r="AD64" i="13"/>
  <c r="AE64" i="13" s="1"/>
  <c r="AA64" i="13"/>
  <c r="Z64" i="13"/>
  <c r="X64" i="13"/>
  <c r="Y64" i="13" s="1"/>
  <c r="U64" i="13"/>
  <c r="W64" i="13" s="1"/>
  <c r="R64" i="13"/>
  <c r="S64" i="13" s="1"/>
  <c r="O64" i="13"/>
  <c r="L64" i="13"/>
  <c r="M64" i="13" s="1"/>
  <c r="K64" i="13"/>
  <c r="CT63" i="13"/>
  <c r="CR63" i="13"/>
  <c r="CS63" i="13" s="1"/>
  <c r="CQ63" i="13"/>
  <c r="CP63" i="13"/>
  <c r="CO63" i="13"/>
  <c r="CL63" i="13"/>
  <c r="CN63" i="13" s="1"/>
  <c r="CI63" i="13"/>
  <c r="CJ63" i="13" s="1"/>
  <c r="CF63" i="13"/>
  <c r="CH63" i="13" s="1"/>
  <c r="CE63" i="13"/>
  <c r="CD63" i="13"/>
  <c r="CC63" i="13"/>
  <c r="BZ63" i="13"/>
  <c r="CB63" i="13" s="1"/>
  <c r="BY63" i="13"/>
  <c r="BX63" i="13"/>
  <c r="BW63" i="13"/>
  <c r="BT63" i="13"/>
  <c r="BU63" i="13" s="1"/>
  <c r="BS63" i="13"/>
  <c r="BR63" i="13"/>
  <c r="BQ63" i="13"/>
  <c r="BN63" i="13"/>
  <c r="BP63" i="13" s="1"/>
  <c r="BK63" i="13"/>
  <c r="BM63" i="13" s="1"/>
  <c r="BI63" i="13"/>
  <c r="BH63" i="13"/>
  <c r="BJ63" i="13" s="1"/>
  <c r="BG63" i="13"/>
  <c r="BF63" i="13"/>
  <c r="BE63" i="13"/>
  <c r="BB63" i="13"/>
  <c r="BD63" i="13" s="1"/>
  <c r="AY63" i="13"/>
  <c r="AX63" i="13"/>
  <c r="AV63" i="13"/>
  <c r="AW63" i="13" s="1"/>
  <c r="AU63" i="13"/>
  <c r="AT63" i="13"/>
  <c r="AS63" i="13"/>
  <c r="AP63" i="13"/>
  <c r="AR63" i="13" s="1"/>
  <c r="AO63" i="13"/>
  <c r="AN63" i="13"/>
  <c r="AM63" i="13"/>
  <c r="AL63" i="13"/>
  <c r="AK63" i="13"/>
  <c r="AJ63" i="13"/>
  <c r="AI63" i="13"/>
  <c r="AH63" i="13"/>
  <c r="AG63" i="13"/>
  <c r="AD63" i="13"/>
  <c r="AF63" i="13" s="1"/>
  <c r="AA63" i="13"/>
  <c r="AC63" i="13" s="1"/>
  <c r="X63" i="13"/>
  <c r="W63" i="13"/>
  <c r="V63" i="13"/>
  <c r="U63" i="13"/>
  <c r="R63" i="13"/>
  <c r="O63" i="13"/>
  <c r="T63" i="13" s="1"/>
  <c r="N63" i="13"/>
  <c r="L63" i="13"/>
  <c r="M63" i="13" s="1"/>
  <c r="K63" i="13"/>
  <c r="CT62" i="13"/>
  <c r="CR62" i="13"/>
  <c r="CS62" i="13" s="1"/>
  <c r="CP62" i="13"/>
  <c r="CO62" i="13"/>
  <c r="CQ62" i="13" s="1"/>
  <c r="CL62" i="13"/>
  <c r="CN62" i="13" s="1"/>
  <c r="CK62" i="13"/>
  <c r="CJ62" i="13"/>
  <c r="CI62" i="13"/>
  <c r="CH62" i="13"/>
  <c r="CF62" i="13"/>
  <c r="CG62" i="13" s="1"/>
  <c r="CC62" i="13"/>
  <c r="CD62" i="13" s="1"/>
  <c r="CB62" i="13"/>
  <c r="CA62" i="13"/>
  <c r="BZ62" i="13"/>
  <c r="BW62" i="13"/>
  <c r="BY62" i="13" s="1"/>
  <c r="BV62" i="13"/>
  <c r="BT62" i="13"/>
  <c r="BU62" i="13" s="1"/>
  <c r="BR62" i="13"/>
  <c r="BQ62" i="13"/>
  <c r="BS62" i="13" s="1"/>
  <c r="BN62" i="13"/>
  <c r="BO62" i="13" s="1"/>
  <c r="BM62" i="13"/>
  <c r="BK62" i="13"/>
  <c r="BL62" i="13" s="1"/>
  <c r="BJ62" i="13"/>
  <c r="BH62" i="13"/>
  <c r="BI62" i="13" s="1"/>
  <c r="BG62" i="13"/>
  <c r="BE62" i="13"/>
  <c r="BF62" i="13" s="1"/>
  <c r="BB62" i="13"/>
  <c r="AY62" i="13"/>
  <c r="BA62" i="13" s="1"/>
  <c r="AX62" i="13"/>
  <c r="AV62" i="13"/>
  <c r="AW62" i="13" s="1"/>
  <c r="AU62" i="13"/>
  <c r="AT62" i="13"/>
  <c r="AS62" i="13"/>
  <c r="AR62" i="13"/>
  <c r="AP62" i="13"/>
  <c r="AQ62" i="13" s="1"/>
  <c r="AM62" i="13"/>
  <c r="AO62" i="13" s="1"/>
  <c r="AL62" i="13"/>
  <c r="AJ62" i="13"/>
  <c r="AK62" i="13" s="1"/>
  <c r="AI62" i="13"/>
  <c r="AH62" i="13"/>
  <c r="AG62" i="13"/>
  <c r="AE62" i="13"/>
  <c r="AD62" i="13"/>
  <c r="AF62" i="13" s="1"/>
  <c r="AC62" i="13"/>
  <c r="AA62" i="13"/>
  <c r="AB62" i="13" s="1"/>
  <c r="Z62" i="13"/>
  <c r="X62" i="13"/>
  <c r="Y62" i="13" s="1"/>
  <c r="U62" i="13"/>
  <c r="V62" i="13" s="1"/>
  <c r="R62" i="13"/>
  <c r="S62" i="13" s="1"/>
  <c r="P62" i="13"/>
  <c r="O62" i="13"/>
  <c r="Q62" i="13" s="1"/>
  <c r="N62" i="13"/>
  <c r="L62" i="13"/>
  <c r="M62" i="13" s="1"/>
  <c r="K62" i="13"/>
  <c r="CR61" i="13"/>
  <c r="CT61" i="13" s="1"/>
  <c r="CO61" i="13"/>
  <c r="CP61" i="13" s="1"/>
  <c r="CL61" i="13"/>
  <c r="CN61" i="13" s="1"/>
  <c r="CI61" i="13"/>
  <c r="CH61" i="13"/>
  <c r="CG61" i="13"/>
  <c r="CF61" i="13"/>
  <c r="CC61" i="13"/>
  <c r="CE61" i="13" s="1"/>
  <c r="CA61" i="13"/>
  <c r="BZ61" i="13"/>
  <c r="CB61" i="13" s="1"/>
  <c r="BW61" i="13"/>
  <c r="BT61" i="13"/>
  <c r="BV61" i="13" s="1"/>
  <c r="BS61" i="13"/>
  <c r="BR61" i="13"/>
  <c r="BQ61" i="13"/>
  <c r="BP61" i="13"/>
  <c r="BO61" i="13"/>
  <c r="BN61" i="13"/>
  <c r="BK61" i="13"/>
  <c r="BH61" i="13"/>
  <c r="BJ61" i="13" s="1"/>
  <c r="BE61" i="13"/>
  <c r="BF61" i="13" s="1"/>
  <c r="BD61" i="13"/>
  <c r="BC61" i="13"/>
  <c r="BB61" i="13"/>
  <c r="AY61" i="13"/>
  <c r="AW61" i="13"/>
  <c r="AV61" i="13"/>
  <c r="AX61" i="13" s="1"/>
  <c r="AS61" i="13"/>
  <c r="AT61" i="13" s="1"/>
  <c r="AP61" i="13"/>
  <c r="AR61" i="13" s="1"/>
  <c r="AM61" i="13"/>
  <c r="AL61" i="13"/>
  <c r="AK61" i="13"/>
  <c r="AJ61" i="13"/>
  <c r="AG61" i="13"/>
  <c r="AH61" i="13" s="1"/>
  <c r="AD61" i="13"/>
  <c r="AF61" i="13" s="1"/>
  <c r="AA61" i="13"/>
  <c r="Z61" i="13"/>
  <c r="Y61" i="13"/>
  <c r="X61" i="13"/>
  <c r="W61" i="13"/>
  <c r="U61" i="13"/>
  <c r="V61" i="13" s="1"/>
  <c r="R61" i="13"/>
  <c r="O61" i="13"/>
  <c r="L61" i="13"/>
  <c r="N61" i="13" s="1"/>
  <c r="K61" i="13"/>
  <c r="CT60" i="13"/>
  <c r="CS60" i="13"/>
  <c r="CR60" i="13"/>
  <c r="CQ60" i="13"/>
  <c r="CP60" i="13"/>
  <c r="CO60" i="13"/>
  <c r="CL60" i="13"/>
  <c r="CN60" i="13" s="1"/>
  <c r="CI60" i="13"/>
  <c r="CJ60" i="13" s="1"/>
  <c r="CF60" i="13"/>
  <c r="CH60" i="13" s="1"/>
  <c r="CE60" i="13"/>
  <c r="CD60" i="13"/>
  <c r="CC60" i="13"/>
  <c r="BZ60" i="13"/>
  <c r="BW60" i="13"/>
  <c r="BY60" i="13" s="1"/>
  <c r="BT60" i="13"/>
  <c r="BU60" i="13" s="1"/>
  <c r="BS60" i="13"/>
  <c r="BR60" i="13"/>
  <c r="BQ60" i="13"/>
  <c r="BN60" i="13"/>
  <c r="BK60" i="13"/>
  <c r="BM60" i="13" s="1"/>
  <c r="BH60" i="13"/>
  <c r="BI60" i="13" s="1"/>
  <c r="BG60" i="13"/>
  <c r="BF60" i="13"/>
  <c r="BE60" i="13"/>
  <c r="BC60" i="13"/>
  <c r="BB60" i="13"/>
  <c r="BD60" i="13" s="1"/>
  <c r="AY60" i="13"/>
  <c r="AX60" i="13"/>
  <c r="AV60" i="13"/>
  <c r="AW60" i="13" s="1"/>
  <c r="AU60" i="13"/>
  <c r="AT60" i="13"/>
  <c r="AS60" i="13"/>
  <c r="AP60" i="13"/>
  <c r="AM60" i="13"/>
  <c r="AO60" i="13" s="1"/>
  <c r="AJ60" i="13"/>
  <c r="AI60" i="13"/>
  <c r="AH60" i="13"/>
  <c r="AG60" i="13"/>
  <c r="AE60" i="13"/>
  <c r="AD60" i="13"/>
  <c r="AF60" i="13" s="1"/>
  <c r="AA60" i="13"/>
  <c r="AB60" i="13" s="1"/>
  <c r="Z60" i="13"/>
  <c r="Y60" i="13"/>
  <c r="X60" i="13"/>
  <c r="W60" i="13"/>
  <c r="V60" i="13"/>
  <c r="U60" i="13"/>
  <c r="S60" i="13"/>
  <c r="R60" i="13"/>
  <c r="T60" i="13" s="1"/>
  <c r="P60" i="13"/>
  <c r="O60" i="13"/>
  <c r="Q60" i="13" s="1"/>
  <c r="L60" i="13"/>
  <c r="N60" i="13" s="1"/>
  <c r="K60" i="13"/>
  <c r="CR59" i="13"/>
  <c r="CO59" i="13"/>
  <c r="CL59" i="13"/>
  <c r="CI59" i="13"/>
  <c r="CF59" i="13"/>
  <c r="CC59" i="13"/>
  <c r="BZ59" i="13"/>
  <c r="BW59" i="13"/>
  <c r="BT59" i="13"/>
  <c r="BQ59" i="13"/>
  <c r="BN59" i="13"/>
  <c r="BK59" i="13"/>
  <c r="BH59" i="13"/>
  <c r="BE59" i="13"/>
  <c r="BB59" i="13"/>
  <c r="AY59" i="13"/>
  <c r="AV59" i="13"/>
  <c r="AS59" i="13"/>
  <c r="AP59" i="13"/>
  <c r="AM59" i="13"/>
  <c r="AJ59" i="13"/>
  <c r="AG59" i="13"/>
  <c r="AD59" i="13"/>
  <c r="AA59" i="13"/>
  <c r="X59" i="13"/>
  <c r="U59" i="13"/>
  <c r="R59" i="13"/>
  <c r="O59" i="13"/>
  <c r="L59" i="13"/>
  <c r="K58" i="13"/>
  <c r="Q45" i="13"/>
  <c r="S45" i="13" s="1"/>
  <c r="P45" i="13"/>
  <c r="N45" i="13"/>
  <c r="O45" i="13" s="1"/>
  <c r="K45" i="13"/>
  <c r="J45" i="13"/>
  <c r="Q44" i="13"/>
  <c r="R44" i="13" s="1"/>
  <c r="P44" i="13"/>
  <c r="O44" i="13"/>
  <c r="N44" i="13"/>
  <c r="K44" i="13"/>
  <c r="J44" i="13"/>
  <c r="S43" i="13"/>
  <c r="Q43" i="13"/>
  <c r="R43" i="13" s="1"/>
  <c r="O43" i="13"/>
  <c r="N43" i="13"/>
  <c r="P43" i="13" s="1"/>
  <c r="M43" i="13"/>
  <c r="L43" i="13"/>
  <c r="K43" i="13"/>
  <c r="J43" i="13"/>
  <c r="S42" i="13"/>
  <c r="Q42" i="13"/>
  <c r="R42" i="13" s="1"/>
  <c r="P42" i="13"/>
  <c r="O42" i="13"/>
  <c r="N42" i="13"/>
  <c r="K42" i="13"/>
  <c r="L42" i="13" s="1"/>
  <c r="J42" i="13"/>
  <c r="Q41" i="13"/>
  <c r="P41" i="13"/>
  <c r="O41" i="13"/>
  <c r="N41" i="13"/>
  <c r="K41" i="13"/>
  <c r="M41" i="13" s="1"/>
  <c r="J41" i="13"/>
  <c r="S40" i="13"/>
  <c r="R40" i="13"/>
  <c r="Q40" i="13"/>
  <c r="N40" i="13"/>
  <c r="P40" i="13" s="1"/>
  <c r="M40" i="13"/>
  <c r="L40" i="13"/>
  <c r="K40" i="13"/>
  <c r="J40" i="13"/>
  <c r="S39" i="13"/>
  <c r="R39" i="13"/>
  <c r="Q39" i="13"/>
  <c r="P39" i="13"/>
  <c r="N39" i="13"/>
  <c r="O39" i="13" s="1"/>
  <c r="K39" i="13"/>
  <c r="L39" i="13" s="1"/>
  <c r="J39" i="13"/>
  <c r="S38" i="13"/>
  <c r="R38" i="13"/>
  <c r="Q38" i="13"/>
  <c r="P38" i="13"/>
  <c r="O38" i="13"/>
  <c r="N38" i="13"/>
  <c r="K38" i="13"/>
  <c r="J38" i="13"/>
  <c r="Q37" i="13"/>
  <c r="S37" i="13" s="1"/>
  <c r="P37" i="13"/>
  <c r="O37" i="13"/>
  <c r="N37" i="13"/>
  <c r="M37" i="13"/>
  <c r="L37" i="13"/>
  <c r="K37" i="13"/>
  <c r="J37" i="13"/>
  <c r="Q36" i="13"/>
  <c r="N36" i="13"/>
  <c r="O36" i="13" s="1"/>
  <c r="K36" i="13"/>
  <c r="M36" i="13" s="1"/>
  <c r="J36" i="13"/>
  <c r="R35" i="13"/>
  <c r="Q35" i="13"/>
  <c r="S35" i="13" s="1"/>
  <c r="N35" i="13"/>
  <c r="O35" i="13" s="1"/>
  <c r="K35" i="13"/>
  <c r="M35" i="13" s="1"/>
  <c r="J35" i="13"/>
  <c r="B35" i="13"/>
  <c r="Q34" i="13"/>
  <c r="P34" i="13"/>
  <c r="O34" i="13"/>
  <c r="N34" i="13"/>
  <c r="M34" i="13"/>
  <c r="K34" i="13"/>
  <c r="L34" i="13" s="1"/>
  <c r="J34" i="13"/>
  <c r="S33" i="13"/>
  <c r="Q33" i="13"/>
  <c r="R33" i="13" s="1"/>
  <c r="N33" i="13"/>
  <c r="P33" i="13" s="1"/>
  <c r="K33" i="13"/>
  <c r="L33" i="13" s="1"/>
  <c r="J33" i="13"/>
  <c r="S32" i="13"/>
  <c r="Q32" i="13"/>
  <c r="R32" i="13" s="1"/>
  <c r="N32" i="13"/>
  <c r="K32" i="13"/>
  <c r="L32" i="13" s="1"/>
  <c r="J32" i="13"/>
  <c r="Q31" i="13"/>
  <c r="R31" i="13" s="1"/>
  <c r="P31" i="13"/>
  <c r="O31" i="13"/>
  <c r="N31" i="13"/>
  <c r="K31" i="13"/>
  <c r="M31" i="13" s="1"/>
  <c r="J31" i="13"/>
  <c r="Q30" i="13"/>
  <c r="R30" i="13" s="1"/>
  <c r="N30" i="13"/>
  <c r="O30" i="13" s="1"/>
  <c r="M30" i="13"/>
  <c r="K30" i="13"/>
  <c r="L30" i="13" s="1"/>
  <c r="J30" i="13"/>
  <c r="S29" i="13"/>
  <c r="Q29" i="13"/>
  <c r="R29" i="13" s="1"/>
  <c r="O29" i="13"/>
  <c r="N29" i="13"/>
  <c r="P29" i="13" s="1"/>
  <c r="K29" i="13"/>
  <c r="L29" i="13" s="1"/>
  <c r="J29" i="13"/>
  <c r="Q28" i="13"/>
  <c r="S28" i="13" s="1"/>
  <c r="P28" i="13"/>
  <c r="O28" i="13"/>
  <c r="N28" i="13"/>
  <c r="L28" i="13"/>
  <c r="K28" i="13"/>
  <c r="M28" i="13" s="1"/>
  <c r="J28" i="13"/>
  <c r="S27" i="13"/>
  <c r="Q27" i="13"/>
  <c r="R27" i="13" s="1"/>
  <c r="N27" i="13"/>
  <c r="P27" i="13" s="1"/>
  <c r="K27" i="13"/>
  <c r="L27" i="13" s="1"/>
  <c r="J27" i="13"/>
  <c r="R26" i="13"/>
  <c r="Q26" i="13"/>
  <c r="S26" i="13" s="1"/>
  <c r="N26" i="13"/>
  <c r="M26" i="13"/>
  <c r="K26" i="13"/>
  <c r="L26" i="13" s="1"/>
  <c r="J26" i="13"/>
  <c r="Q25" i="13"/>
  <c r="R25" i="13" s="1"/>
  <c r="P25" i="13"/>
  <c r="O25" i="13"/>
  <c r="N25" i="13"/>
  <c r="L25" i="13"/>
  <c r="K25" i="13"/>
  <c r="M25" i="13" s="1"/>
  <c r="J25" i="13"/>
  <c r="R24" i="13"/>
  <c r="Q24" i="13"/>
  <c r="S24" i="13" s="1"/>
  <c r="N24" i="13"/>
  <c r="O24" i="13" s="1"/>
  <c r="M24" i="13"/>
  <c r="K24" i="13"/>
  <c r="L24" i="13" s="1"/>
  <c r="J24" i="13"/>
  <c r="Q23" i="13"/>
  <c r="O23" i="13"/>
  <c r="N23" i="13"/>
  <c r="P23" i="13" s="1"/>
  <c r="L23" i="13"/>
  <c r="K23" i="13"/>
  <c r="M23" i="13" s="1"/>
  <c r="J23" i="13"/>
  <c r="Q22" i="13"/>
  <c r="S22" i="13" s="1"/>
  <c r="P22" i="13"/>
  <c r="N22" i="13"/>
  <c r="O22" i="13" s="1"/>
  <c r="K22" i="13"/>
  <c r="J22" i="13"/>
  <c r="S21" i="13"/>
  <c r="Q21" i="13"/>
  <c r="R21" i="13" s="1"/>
  <c r="O21" i="13"/>
  <c r="N21" i="13"/>
  <c r="P21" i="13" s="1"/>
  <c r="K21" i="13"/>
  <c r="L21" i="13" s="1"/>
  <c r="J21" i="13"/>
  <c r="Q20" i="13"/>
  <c r="N20" i="13"/>
  <c r="K20" i="13"/>
  <c r="M20" i="13" s="1"/>
  <c r="J20" i="13"/>
  <c r="Q19" i="13"/>
  <c r="R19" i="13" s="1"/>
  <c r="P19" i="13"/>
  <c r="O19" i="13"/>
  <c r="N19" i="13"/>
  <c r="K19" i="13"/>
  <c r="J19" i="13"/>
  <c r="Q18" i="13"/>
  <c r="S18" i="13" s="1"/>
  <c r="P18" i="13"/>
  <c r="N18" i="13"/>
  <c r="O18" i="13" s="1"/>
  <c r="M18" i="13"/>
  <c r="K18" i="13"/>
  <c r="L18" i="13" s="1"/>
  <c r="J18" i="13"/>
  <c r="Q16" i="13"/>
  <c r="B36" i="13" s="1"/>
  <c r="N16" i="13"/>
  <c r="K16" i="13"/>
  <c r="B34" i="13" s="1"/>
  <c r="A4" i="13"/>
  <c r="A3" i="13"/>
  <c r="B57" i="13" s="1"/>
  <c r="B75" i="22"/>
  <c r="CT67" i="22"/>
  <c r="CS67" i="22"/>
  <c r="CR67" i="22"/>
  <c r="CO67" i="22"/>
  <c r="CQ67" i="22" s="1"/>
  <c r="CL67" i="22"/>
  <c r="CI67" i="22"/>
  <c r="CK67" i="22" s="1"/>
  <c r="CH67" i="22"/>
  <c r="CG67" i="22"/>
  <c r="CF67" i="22"/>
  <c r="CC67" i="22"/>
  <c r="CB67" i="22"/>
  <c r="CA67" i="22"/>
  <c r="BZ67" i="22"/>
  <c r="BW67" i="22"/>
  <c r="BY67" i="22" s="1"/>
  <c r="BV67" i="22"/>
  <c r="BU67" i="22"/>
  <c r="BT67" i="22"/>
  <c r="BR67" i="22"/>
  <c r="BQ67" i="22"/>
  <c r="BS67" i="22" s="1"/>
  <c r="BP67" i="22"/>
  <c r="BO67" i="22"/>
  <c r="BN67" i="22"/>
  <c r="BK67" i="22"/>
  <c r="BJ67" i="22"/>
  <c r="BI67" i="22"/>
  <c r="BH67" i="22"/>
  <c r="BE67" i="22"/>
  <c r="BG67" i="22" s="1"/>
  <c r="BB67" i="22"/>
  <c r="BD67" i="22" s="1"/>
  <c r="BA67" i="22"/>
  <c r="AZ67" i="22"/>
  <c r="AY67" i="22"/>
  <c r="AX67" i="22"/>
  <c r="AW67" i="22"/>
  <c r="AV67" i="22"/>
  <c r="AS67" i="22"/>
  <c r="AU67" i="22" s="1"/>
  <c r="AP67" i="22"/>
  <c r="AQ67" i="22" s="1"/>
  <c r="AM67" i="22"/>
  <c r="AO67" i="22" s="1"/>
  <c r="AL67" i="22"/>
  <c r="AK67" i="22"/>
  <c r="AJ67" i="22"/>
  <c r="AG67" i="22"/>
  <c r="AI67" i="22" s="1"/>
  <c r="AF67" i="22"/>
  <c r="AE67" i="22"/>
  <c r="AD67" i="22"/>
  <c r="AA67" i="22"/>
  <c r="AC67" i="22" s="1"/>
  <c r="Z67" i="22"/>
  <c r="Y67" i="22"/>
  <c r="X67" i="22"/>
  <c r="U67" i="22"/>
  <c r="R67" i="22"/>
  <c r="T67" i="22" s="1"/>
  <c r="O67" i="22"/>
  <c r="Q67" i="22" s="1"/>
  <c r="N67" i="22"/>
  <c r="M67" i="22"/>
  <c r="L67" i="22"/>
  <c r="K67" i="22"/>
  <c r="CR66" i="22"/>
  <c r="CQ66" i="22"/>
  <c r="CP66" i="22"/>
  <c r="CO66" i="22"/>
  <c r="CL66" i="22"/>
  <c r="CN66" i="22" s="1"/>
  <c r="CK66" i="22"/>
  <c r="CI66" i="22"/>
  <c r="CJ66" i="22" s="1"/>
  <c r="CH66" i="22"/>
  <c r="CG66" i="22"/>
  <c r="CF66" i="22"/>
  <c r="CE66" i="22"/>
  <c r="CD66" i="22"/>
  <c r="CC66" i="22"/>
  <c r="BZ66" i="22"/>
  <c r="CB66" i="22" s="1"/>
  <c r="BY66" i="22"/>
  <c r="BW66" i="22"/>
  <c r="BX66" i="22" s="1"/>
  <c r="BT66" i="22"/>
  <c r="BU66" i="22" s="1"/>
  <c r="BQ66" i="22"/>
  <c r="BN66" i="22"/>
  <c r="BO66" i="22" s="1"/>
  <c r="BM66" i="22"/>
  <c r="BK66" i="22"/>
  <c r="BL66" i="22" s="1"/>
  <c r="BH66" i="22"/>
  <c r="BJ66" i="22" s="1"/>
  <c r="BG66" i="22"/>
  <c r="BF66" i="22"/>
  <c r="BE66" i="22"/>
  <c r="BD66" i="22"/>
  <c r="BC66" i="22"/>
  <c r="BB66" i="22"/>
  <c r="BA66" i="22"/>
  <c r="AY66" i="22"/>
  <c r="AZ66" i="22" s="1"/>
  <c r="AX66" i="22"/>
  <c r="AV66" i="22"/>
  <c r="AW66" i="22" s="1"/>
  <c r="AS66" i="22"/>
  <c r="AU66" i="22" s="1"/>
  <c r="AP66" i="22"/>
  <c r="AO66" i="22"/>
  <c r="AM66" i="22"/>
  <c r="AN66" i="22" s="1"/>
  <c r="AJ66" i="22"/>
  <c r="AL66" i="22" s="1"/>
  <c r="AI66" i="22"/>
  <c r="AG66" i="22"/>
  <c r="AH66" i="22" s="1"/>
  <c r="AF66" i="22"/>
  <c r="AE66" i="22"/>
  <c r="AD66" i="22"/>
  <c r="AC66" i="22"/>
  <c r="AA66" i="22"/>
  <c r="AB66" i="22" s="1"/>
  <c r="X66" i="22"/>
  <c r="Y66" i="22" s="1"/>
  <c r="W66" i="22"/>
  <c r="V66" i="22"/>
  <c r="U66" i="22"/>
  <c r="T66" i="22"/>
  <c r="S66" i="22"/>
  <c r="R66" i="22"/>
  <c r="Q66" i="22"/>
  <c r="O66" i="22"/>
  <c r="P66" i="22" s="1"/>
  <c r="L66" i="22"/>
  <c r="N66" i="22" s="1"/>
  <c r="K66" i="22"/>
  <c r="CT65" i="22"/>
  <c r="CS65" i="22"/>
  <c r="CR65" i="22"/>
  <c r="CO65" i="22"/>
  <c r="CQ65" i="22" s="1"/>
  <c r="CL65" i="22"/>
  <c r="CI65" i="22"/>
  <c r="CF65" i="22"/>
  <c r="CH65" i="22" s="1"/>
  <c r="CC65" i="22"/>
  <c r="CD65" i="22" s="1"/>
  <c r="BZ65" i="22"/>
  <c r="BY65" i="22"/>
  <c r="BX65" i="22"/>
  <c r="BW65" i="22"/>
  <c r="BT65" i="22"/>
  <c r="BQ65" i="22"/>
  <c r="BR65" i="22" s="1"/>
  <c r="BN65" i="22"/>
  <c r="BK65" i="22"/>
  <c r="BM65" i="22" s="1"/>
  <c r="BJ65" i="22"/>
  <c r="BI65" i="22"/>
  <c r="BH65" i="22"/>
  <c r="BE65" i="22"/>
  <c r="BG65" i="22" s="1"/>
  <c r="BB65" i="22"/>
  <c r="AY65" i="22"/>
  <c r="BA65" i="22" s="1"/>
  <c r="AV65" i="22"/>
  <c r="AW65" i="22" s="1"/>
  <c r="AU65" i="22"/>
  <c r="AS65" i="22"/>
  <c r="AT65" i="22" s="1"/>
  <c r="AP65" i="22"/>
  <c r="AM65" i="22"/>
  <c r="AO65" i="22" s="1"/>
  <c r="AJ65" i="22"/>
  <c r="AK65" i="22" s="1"/>
  <c r="AG65" i="22"/>
  <c r="AI65" i="22" s="1"/>
  <c r="AD65" i="22"/>
  <c r="AA65" i="22"/>
  <c r="X65" i="22"/>
  <c r="Z65" i="22" s="1"/>
  <c r="U65" i="22"/>
  <c r="W65" i="22" s="1"/>
  <c r="R65" i="22"/>
  <c r="O65" i="22"/>
  <c r="P65" i="22" s="1"/>
  <c r="L65" i="22"/>
  <c r="K65" i="22"/>
  <c r="CT64" i="22"/>
  <c r="CS64" i="22"/>
  <c r="CR64" i="22"/>
  <c r="CO64" i="22"/>
  <c r="CQ64" i="22" s="1"/>
  <c r="CL64" i="22"/>
  <c r="CM64" i="22" s="1"/>
  <c r="CK64" i="22"/>
  <c r="CJ64" i="22"/>
  <c r="CI64" i="22"/>
  <c r="CH64" i="22"/>
  <c r="CG64" i="22"/>
  <c r="CF64" i="22"/>
  <c r="CC64" i="22"/>
  <c r="CE64" i="22" s="1"/>
  <c r="CB64" i="22"/>
  <c r="CA64" i="22"/>
  <c r="BZ64" i="22"/>
  <c r="BY64" i="22"/>
  <c r="BX64" i="22"/>
  <c r="BW64" i="22"/>
  <c r="BV64" i="22"/>
  <c r="BU64" i="22"/>
  <c r="BT64" i="22"/>
  <c r="BQ64" i="22"/>
  <c r="BS64" i="22" s="1"/>
  <c r="BN64" i="22"/>
  <c r="BP64" i="22" s="1"/>
  <c r="BK64" i="22"/>
  <c r="BM64" i="22" s="1"/>
  <c r="BJ64" i="22"/>
  <c r="BI64" i="22"/>
  <c r="BH64" i="22"/>
  <c r="BF64" i="22"/>
  <c r="BE64" i="22"/>
  <c r="BG64" i="22" s="1"/>
  <c r="BB64" i="22"/>
  <c r="BD64" i="22" s="1"/>
  <c r="AY64" i="22"/>
  <c r="AZ64" i="22" s="1"/>
  <c r="AX64" i="22"/>
  <c r="AW64" i="22"/>
  <c r="AV64" i="22"/>
  <c r="AT64" i="22"/>
  <c r="AS64" i="22"/>
  <c r="AU64" i="22" s="1"/>
  <c r="AR64" i="22"/>
  <c r="AQ64" i="22"/>
  <c r="AP64" i="22"/>
  <c r="AO64" i="22"/>
  <c r="AN64" i="22"/>
  <c r="AM64" i="22"/>
  <c r="AL64" i="22"/>
  <c r="AK64" i="22"/>
  <c r="AJ64" i="22"/>
  <c r="AH64" i="22"/>
  <c r="AG64" i="22"/>
  <c r="AI64" i="22" s="1"/>
  <c r="AD64" i="22"/>
  <c r="AF64" i="22" s="1"/>
  <c r="AC64" i="22"/>
  <c r="AA64" i="22"/>
  <c r="AB64" i="22" s="1"/>
  <c r="Z64" i="22"/>
  <c r="Y64" i="22"/>
  <c r="X64" i="22"/>
  <c r="U64" i="22"/>
  <c r="W64" i="22" s="1"/>
  <c r="R64" i="22"/>
  <c r="O64" i="22"/>
  <c r="Q64" i="22" s="1"/>
  <c r="N64" i="22"/>
  <c r="M64" i="22"/>
  <c r="L64" i="22"/>
  <c r="K64" i="22"/>
  <c r="CT63" i="22"/>
  <c r="CS63" i="22"/>
  <c r="CR63" i="22"/>
  <c r="CO63" i="22"/>
  <c r="CQ63" i="22" s="1"/>
  <c r="CL63" i="22"/>
  <c r="CM63" i="22" s="1"/>
  <c r="CK63" i="22"/>
  <c r="CI63" i="22"/>
  <c r="CJ63" i="22" s="1"/>
  <c r="CF63" i="22"/>
  <c r="CH63" i="22" s="1"/>
  <c r="CC63" i="22"/>
  <c r="BZ63" i="22"/>
  <c r="CA63" i="22" s="1"/>
  <c r="BY63" i="22"/>
  <c r="BW63" i="22"/>
  <c r="BX63" i="22" s="1"/>
  <c r="BV63" i="22"/>
  <c r="BU63" i="22"/>
  <c r="BT63" i="22"/>
  <c r="BS63" i="22"/>
  <c r="BR63" i="22"/>
  <c r="BQ63" i="22"/>
  <c r="BN63" i="22"/>
  <c r="BP63" i="22" s="1"/>
  <c r="BM63" i="22"/>
  <c r="BK63" i="22"/>
  <c r="BL63" i="22" s="1"/>
  <c r="BH63" i="22"/>
  <c r="BJ63" i="22" s="1"/>
  <c r="BG63" i="22"/>
  <c r="BE63" i="22"/>
  <c r="BF63" i="22" s="1"/>
  <c r="BB63" i="22"/>
  <c r="BA63" i="22"/>
  <c r="AY63" i="22"/>
  <c r="AZ63" i="22" s="1"/>
  <c r="AV63" i="22"/>
  <c r="AW63" i="22" s="1"/>
  <c r="AS63" i="22"/>
  <c r="AT63" i="22" s="1"/>
  <c r="AR63" i="22"/>
  <c r="AQ63" i="22"/>
  <c r="AP63" i="22"/>
  <c r="AO63" i="22"/>
  <c r="AM63" i="22"/>
  <c r="AN63" i="22" s="1"/>
  <c r="AJ63" i="22"/>
  <c r="AK63" i="22" s="1"/>
  <c r="AG63" i="22"/>
  <c r="AI63" i="22" s="1"/>
  <c r="AF63" i="22"/>
  <c r="AE63" i="22"/>
  <c r="AD63" i="22"/>
  <c r="AC63" i="22"/>
  <c r="AA63" i="22"/>
  <c r="AB63" i="22" s="1"/>
  <c r="X63" i="22"/>
  <c r="Z63" i="22" s="1"/>
  <c r="U63" i="22"/>
  <c r="V63" i="22" s="1"/>
  <c r="T63" i="22"/>
  <c r="S63" i="22"/>
  <c r="R63" i="22"/>
  <c r="Q63" i="22"/>
  <c r="O63" i="22"/>
  <c r="P63" i="22" s="1"/>
  <c r="L63" i="22"/>
  <c r="N63" i="22" s="1"/>
  <c r="K63" i="22"/>
  <c r="CR62" i="22"/>
  <c r="CS62" i="22" s="1"/>
  <c r="CO62" i="22"/>
  <c r="CQ62" i="22" s="1"/>
  <c r="CL62" i="22"/>
  <c r="CI62" i="22"/>
  <c r="CF62" i="22"/>
  <c r="CH62" i="22" s="1"/>
  <c r="CC62" i="22"/>
  <c r="CD62" i="22" s="1"/>
  <c r="BZ62" i="22"/>
  <c r="BY62" i="22"/>
  <c r="BX62" i="22"/>
  <c r="BW62" i="22"/>
  <c r="BU62" i="22"/>
  <c r="BT62" i="22"/>
  <c r="BV62" i="22" s="1"/>
  <c r="BQ62" i="22"/>
  <c r="BS62" i="22" s="1"/>
  <c r="BN62" i="22"/>
  <c r="BK62" i="22"/>
  <c r="BM62" i="22" s="1"/>
  <c r="BJ62" i="22"/>
  <c r="BI62" i="22"/>
  <c r="BH62" i="22"/>
  <c r="BG62" i="22"/>
  <c r="BF62" i="22"/>
  <c r="BE62" i="22"/>
  <c r="BB62" i="22"/>
  <c r="AY62" i="22"/>
  <c r="BA62" i="22" s="1"/>
  <c r="AV62" i="22"/>
  <c r="AW62" i="22" s="1"/>
  <c r="AS62" i="22"/>
  <c r="AP62" i="22"/>
  <c r="AO62" i="22"/>
  <c r="AN62" i="22"/>
  <c r="AM62" i="22"/>
  <c r="AJ62" i="22"/>
  <c r="AL62" i="22" s="1"/>
  <c r="AI62" i="22"/>
  <c r="AH62" i="22"/>
  <c r="AG62" i="22"/>
  <c r="AD62" i="22"/>
  <c r="AA62" i="22"/>
  <c r="AB62" i="22" s="1"/>
  <c r="Z62" i="22"/>
  <c r="X62" i="22"/>
  <c r="Y62" i="22" s="1"/>
  <c r="U62" i="22"/>
  <c r="W62" i="22" s="1"/>
  <c r="R62" i="22"/>
  <c r="O62" i="22"/>
  <c r="L62" i="22"/>
  <c r="N62" i="22" s="1"/>
  <c r="K62" i="22"/>
  <c r="CT61" i="22"/>
  <c r="CS61" i="22"/>
  <c r="CR61" i="22"/>
  <c r="CO61" i="22"/>
  <c r="CQ61" i="22" s="1"/>
  <c r="CL61" i="22"/>
  <c r="CI61" i="22"/>
  <c r="CK61" i="22" s="1"/>
  <c r="CH61" i="22"/>
  <c r="CG61" i="22"/>
  <c r="CF61" i="22"/>
  <c r="CD61" i="22"/>
  <c r="CC61" i="22"/>
  <c r="CE61" i="22" s="1"/>
  <c r="CB61" i="22"/>
  <c r="CA61" i="22"/>
  <c r="BZ61" i="22"/>
  <c r="BW61" i="22"/>
  <c r="BY61" i="22" s="1"/>
  <c r="BV61" i="22"/>
  <c r="BU61" i="22"/>
  <c r="BT61" i="22"/>
  <c r="BR61" i="22"/>
  <c r="BQ61" i="22"/>
  <c r="BS61" i="22" s="1"/>
  <c r="BP61" i="22"/>
  <c r="BO61" i="22"/>
  <c r="BN61" i="22"/>
  <c r="BK61" i="22"/>
  <c r="BM61" i="22" s="1"/>
  <c r="BJ61" i="22"/>
  <c r="BI61" i="22"/>
  <c r="BH61" i="22"/>
  <c r="BE61" i="22"/>
  <c r="BG61" i="22" s="1"/>
  <c r="BD61" i="22"/>
  <c r="BC61" i="22"/>
  <c r="BB61" i="22"/>
  <c r="AY61" i="22"/>
  <c r="AX61" i="22"/>
  <c r="AW61" i="22"/>
  <c r="AV61" i="22"/>
  <c r="AS61" i="22"/>
  <c r="AU61" i="22" s="1"/>
  <c r="AP61" i="22"/>
  <c r="AR61" i="22" s="1"/>
  <c r="AO61" i="22"/>
  <c r="AN61" i="22"/>
  <c r="AM61" i="22"/>
  <c r="AL61" i="22"/>
  <c r="AK61" i="22"/>
  <c r="AJ61" i="22"/>
  <c r="AG61" i="22"/>
  <c r="AI61" i="22" s="1"/>
  <c r="AD61" i="22"/>
  <c r="AF61" i="22" s="1"/>
  <c r="AC61" i="22"/>
  <c r="AB61" i="22"/>
  <c r="AA61" i="22"/>
  <c r="Z61" i="22"/>
  <c r="Y61" i="22"/>
  <c r="X61" i="22"/>
  <c r="U61" i="22"/>
  <c r="W61" i="22" s="1"/>
  <c r="R61" i="22"/>
  <c r="T61" i="22" s="1"/>
  <c r="O61" i="22"/>
  <c r="P61" i="22" s="1"/>
  <c r="N61" i="22"/>
  <c r="M61" i="22"/>
  <c r="L61" i="22"/>
  <c r="K61" i="22"/>
  <c r="CR60" i="22"/>
  <c r="CT60" i="22" s="1"/>
  <c r="CO60" i="22"/>
  <c r="CQ60" i="22" s="1"/>
  <c r="CN60" i="22"/>
  <c r="CM60" i="22"/>
  <c r="CL60" i="22"/>
  <c r="CK60" i="22"/>
  <c r="CI60" i="22"/>
  <c r="CJ60" i="22" s="1"/>
  <c r="CF60" i="22"/>
  <c r="CH60" i="22" s="1"/>
  <c r="CC60" i="22"/>
  <c r="CE60" i="22" s="1"/>
  <c r="BZ60" i="22"/>
  <c r="CA60" i="22" s="1"/>
  <c r="BY60" i="22"/>
  <c r="BW60" i="22"/>
  <c r="BX60" i="22" s="1"/>
  <c r="BT60" i="22"/>
  <c r="BV60" i="22" s="1"/>
  <c r="BQ60" i="22"/>
  <c r="BR60" i="22" s="1"/>
  <c r="BN60" i="22"/>
  <c r="BO60" i="22" s="1"/>
  <c r="BM60" i="22"/>
  <c r="BK60" i="22"/>
  <c r="BL60" i="22" s="1"/>
  <c r="BH60" i="22"/>
  <c r="BJ60" i="22" s="1"/>
  <c r="BE60" i="22"/>
  <c r="BG60" i="22" s="1"/>
  <c r="BB60" i="22"/>
  <c r="BC60" i="22" s="1"/>
  <c r="BA60" i="22"/>
  <c r="AY60" i="22"/>
  <c r="AZ60" i="22" s="1"/>
  <c r="AV60" i="22"/>
  <c r="AU60" i="22"/>
  <c r="AS60" i="22"/>
  <c r="AT60" i="22" s="1"/>
  <c r="AP60" i="22"/>
  <c r="AQ60" i="22" s="1"/>
  <c r="AO60" i="22"/>
  <c r="AM60" i="22"/>
  <c r="AN60" i="22" s="1"/>
  <c r="AL60" i="22"/>
  <c r="AK60" i="22"/>
  <c r="AJ60" i="22"/>
  <c r="AI60" i="22"/>
  <c r="AH60" i="22"/>
  <c r="AG60" i="22"/>
  <c r="AD60" i="22"/>
  <c r="AF60" i="22" s="1"/>
  <c r="AC60" i="22"/>
  <c r="AA60" i="22"/>
  <c r="AB60" i="22" s="1"/>
  <c r="Z60" i="22"/>
  <c r="Y60" i="22"/>
  <c r="X60" i="22"/>
  <c r="U60" i="22"/>
  <c r="W60" i="22" s="1"/>
  <c r="T60" i="22"/>
  <c r="R60" i="22"/>
  <c r="S60" i="22" s="1"/>
  <c r="Q60" i="22"/>
  <c r="O60" i="22"/>
  <c r="P60" i="22" s="1"/>
  <c r="L60" i="22"/>
  <c r="M60" i="22" s="1"/>
  <c r="K60" i="22"/>
  <c r="CR59" i="22"/>
  <c r="CO59" i="22"/>
  <c r="CL59" i="22"/>
  <c r="CI59" i="22"/>
  <c r="CF59" i="22"/>
  <c r="CC59" i="22"/>
  <c r="BZ59" i="22"/>
  <c r="BW59" i="22"/>
  <c r="BT59" i="22"/>
  <c r="BQ59" i="22"/>
  <c r="BN59" i="22"/>
  <c r="BK59" i="22"/>
  <c r="BH59" i="22"/>
  <c r="BE59" i="22"/>
  <c r="BB59" i="22"/>
  <c r="AY59" i="22"/>
  <c r="AV59" i="22"/>
  <c r="AS59" i="22"/>
  <c r="AP59" i="22"/>
  <c r="AM59" i="22"/>
  <c r="AJ59" i="22"/>
  <c r="AG59" i="22"/>
  <c r="AD59" i="22"/>
  <c r="AA59" i="22"/>
  <c r="X59" i="22"/>
  <c r="U59" i="22"/>
  <c r="R59" i="22"/>
  <c r="O59" i="22"/>
  <c r="L59" i="22"/>
  <c r="B58" i="22"/>
  <c r="K45" i="22"/>
  <c r="M45" i="22" s="1"/>
  <c r="J45" i="22"/>
  <c r="M44" i="22"/>
  <c r="L44" i="22"/>
  <c r="K44" i="22"/>
  <c r="J44" i="22"/>
  <c r="M43" i="22"/>
  <c r="L43" i="22"/>
  <c r="K43" i="22"/>
  <c r="J43" i="22"/>
  <c r="K42" i="22"/>
  <c r="M42" i="22" s="1"/>
  <c r="J42" i="22"/>
  <c r="K41" i="22"/>
  <c r="M41" i="22" s="1"/>
  <c r="J41" i="22"/>
  <c r="K40" i="22"/>
  <c r="M40" i="22" s="1"/>
  <c r="J40" i="22"/>
  <c r="L39" i="22"/>
  <c r="K39" i="22"/>
  <c r="M39" i="22" s="1"/>
  <c r="J39" i="22"/>
  <c r="K38" i="22"/>
  <c r="M38" i="22" s="1"/>
  <c r="J38" i="22"/>
  <c r="K37" i="22"/>
  <c r="J37" i="22"/>
  <c r="K36" i="22"/>
  <c r="L36" i="22" s="1"/>
  <c r="J36" i="22"/>
  <c r="K35" i="22"/>
  <c r="M35" i="22" s="1"/>
  <c r="J35" i="22"/>
  <c r="K34" i="22"/>
  <c r="J34" i="22"/>
  <c r="K33" i="22"/>
  <c r="M33" i="22" s="1"/>
  <c r="J33" i="22"/>
  <c r="B33" i="22"/>
  <c r="M32" i="22"/>
  <c r="L32" i="22"/>
  <c r="K32" i="22"/>
  <c r="J32" i="22"/>
  <c r="M31" i="22"/>
  <c r="L31" i="22"/>
  <c r="K31" i="22"/>
  <c r="J31" i="22"/>
  <c r="K30" i="22"/>
  <c r="L30" i="22" s="1"/>
  <c r="J30" i="22"/>
  <c r="M29" i="22"/>
  <c r="L29" i="22"/>
  <c r="K29" i="22"/>
  <c r="J29" i="22"/>
  <c r="M28" i="22"/>
  <c r="L28" i="22"/>
  <c r="K28" i="22"/>
  <c r="J28" i="22"/>
  <c r="K27" i="22"/>
  <c r="M27" i="22" s="1"/>
  <c r="J27" i="22"/>
  <c r="M26" i="22"/>
  <c r="L26" i="22"/>
  <c r="K26" i="22"/>
  <c r="J26" i="22"/>
  <c r="M25" i="22"/>
  <c r="L25" i="22"/>
  <c r="K25" i="22"/>
  <c r="J25" i="22"/>
  <c r="K24" i="22"/>
  <c r="L24" i="22" s="1"/>
  <c r="J24" i="22"/>
  <c r="M23" i="22"/>
  <c r="L23" i="22"/>
  <c r="K23" i="22"/>
  <c r="J23" i="22"/>
  <c r="M22" i="22"/>
  <c r="L22" i="22"/>
  <c r="K22" i="22"/>
  <c r="J22" i="22"/>
  <c r="K21" i="22"/>
  <c r="M21" i="22" s="1"/>
  <c r="J21" i="22"/>
  <c r="M20" i="22"/>
  <c r="L20" i="22"/>
  <c r="K20" i="22"/>
  <c r="J20" i="22"/>
  <c r="M19" i="22"/>
  <c r="L19" i="22"/>
  <c r="K19" i="22"/>
  <c r="J19" i="22"/>
  <c r="K18" i="22"/>
  <c r="M18" i="22" s="1"/>
  <c r="J18" i="22"/>
  <c r="B15" i="22"/>
  <c r="A4" i="22"/>
  <c r="A3" i="22"/>
  <c r="B57" i="22" s="1"/>
  <c r="CE67" i="22" l="1"/>
  <c r="CD67" i="22"/>
  <c r="BA63" i="13"/>
  <c r="AZ63" i="13"/>
  <c r="AR62" i="22"/>
  <c r="AQ62" i="22"/>
  <c r="BI63" i="22"/>
  <c r="BL65" i="22"/>
  <c r="AK66" i="22"/>
  <c r="R23" i="13"/>
  <c r="S23" i="13"/>
  <c r="BU61" i="13"/>
  <c r="CH78" i="13"/>
  <c r="AE81" i="13"/>
  <c r="M36" i="22"/>
  <c r="CB60" i="22"/>
  <c r="AQ61" i="22"/>
  <c r="AC62" i="22"/>
  <c r="CN63" i="22"/>
  <c r="AX65" i="22"/>
  <c r="S34" i="13"/>
  <c r="R34" i="13"/>
  <c r="S44" i="13"/>
  <c r="AC61" i="13"/>
  <c r="AB61" i="13"/>
  <c r="BP62" i="13"/>
  <c r="BC63" i="13"/>
  <c r="BV66" i="13"/>
  <c r="AH67" i="13"/>
  <c r="BL80" i="13"/>
  <c r="BM95" i="13"/>
  <c r="BL95" i="13"/>
  <c r="CG96" i="13"/>
  <c r="CJ98" i="13"/>
  <c r="CK101" i="13"/>
  <c r="CJ101" i="13"/>
  <c r="AE78" i="13"/>
  <c r="P81" i="13"/>
  <c r="AU82" i="13"/>
  <c r="AT82" i="13"/>
  <c r="W96" i="13"/>
  <c r="BY97" i="13"/>
  <c r="BX97" i="13"/>
  <c r="BX98" i="13"/>
  <c r="CD60" i="22"/>
  <c r="S61" i="22"/>
  <c r="AZ65" i="22"/>
  <c r="M66" i="22"/>
  <c r="S20" i="13"/>
  <c r="R20" i="13"/>
  <c r="R28" i="13"/>
  <c r="M39" i="13"/>
  <c r="AE61" i="13"/>
  <c r="BI61" i="13"/>
  <c r="W62" i="13"/>
  <c r="CK63" i="13"/>
  <c r="BX66" i="13"/>
  <c r="CG77" i="13"/>
  <c r="L41" i="22"/>
  <c r="BD60" i="22"/>
  <c r="AT61" i="22"/>
  <c r="T62" i="22"/>
  <c r="S62" i="22"/>
  <c r="BL62" i="22"/>
  <c r="W63" i="22"/>
  <c r="CB63" i="22"/>
  <c r="AL65" i="22"/>
  <c r="P30" i="13"/>
  <c r="M42" i="13"/>
  <c r="BV60" i="13"/>
  <c r="AU61" i="13"/>
  <c r="CS61" i="13"/>
  <c r="AI64" i="13"/>
  <c r="AT66" i="13"/>
  <c r="AU77" i="13"/>
  <c r="P78" i="13"/>
  <c r="CT95" i="13"/>
  <c r="AL99" i="13"/>
  <c r="AK99" i="13"/>
  <c r="M34" i="22"/>
  <c r="L34" i="22"/>
  <c r="N60" i="22"/>
  <c r="BS60" i="22"/>
  <c r="CS60" i="22"/>
  <c r="AH61" i="22"/>
  <c r="CN61" i="22"/>
  <c r="CM61" i="22"/>
  <c r="BS65" i="22"/>
  <c r="BV66" i="22"/>
  <c r="L35" i="13"/>
  <c r="AQ63" i="13"/>
  <c r="T64" i="13"/>
  <c r="CN64" i="13"/>
  <c r="CM64" i="13"/>
  <c r="CJ77" i="13"/>
  <c r="AL95" i="13"/>
  <c r="BJ96" i="13"/>
  <c r="BI96" i="13"/>
  <c r="BA98" i="13"/>
  <c r="T99" i="13"/>
  <c r="S99" i="13"/>
  <c r="BI101" i="13"/>
  <c r="L38" i="22"/>
  <c r="BF60" i="22"/>
  <c r="CG60" i="22"/>
  <c r="BL61" i="22"/>
  <c r="V62" i="22"/>
  <c r="AZ62" i="22"/>
  <c r="BP62" i="22"/>
  <c r="BO62" i="22"/>
  <c r="Y63" i="22"/>
  <c r="AL63" i="22"/>
  <c r="BA64" i="22"/>
  <c r="BO64" i="22"/>
  <c r="CP64" i="22"/>
  <c r="AN65" i="22"/>
  <c r="BV65" i="22"/>
  <c r="BU65" i="22"/>
  <c r="AT66" i="22"/>
  <c r="P67" i="22"/>
  <c r="CN67" i="22"/>
  <c r="CM67" i="22"/>
  <c r="M21" i="13"/>
  <c r="M32" i="13"/>
  <c r="M60" i="13"/>
  <c r="BX60" i="13"/>
  <c r="AE63" i="13"/>
  <c r="AO65" i="13"/>
  <c r="CM65" i="13"/>
  <c r="BM66" i="13"/>
  <c r="CT78" i="13"/>
  <c r="CS78" i="13"/>
  <c r="CN80" i="13"/>
  <c r="CM80" i="13"/>
  <c r="AZ82" i="13"/>
  <c r="S83" i="13"/>
  <c r="BP83" i="13"/>
  <c r="AF84" i="13"/>
  <c r="BV84" i="13"/>
  <c r="AB98" i="13"/>
  <c r="W99" i="13"/>
  <c r="V99" i="13"/>
  <c r="L45" i="22"/>
  <c r="AE60" i="22"/>
  <c r="AR60" i="22"/>
  <c r="BU60" i="22"/>
  <c r="CP61" i="22"/>
  <c r="AK62" i="22"/>
  <c r="BD63" i="22"/>
  <c r="BC63" i="22"/>
  <c r="CG63" i="22"/>
  <c r="Y65" i="22"/>
  <c r="BF65" i="22"/>
  <c r="CM66" i="22"/>
  <c r="AT67" i="22"/>
  <c r="BX67" i="22"/>
  <c r="S30" i="13"/>
  <c r="P32" i="13"/>
  <c r="O32" i="13"/>
  <c r="R45" i="13"/>
  <c r="AC60" i="13"/>
  <c r="BJ60" i="13"/>
  <c r="CM60" i="13"/>
  <c r="T61" i="13"/>
  <c r="S61" i="13"/>
  <c r="BX62" i="13"/>
  <c r="Q63" i="13"/>
  <c r="V64" i="13"/>
  <c r="CP64" i="13"/>
  <c r="BI65" i="13"/>
  <c r="BY65" i="13"/>
  <c r="AH66" i="13"/>
  <c r="CM67" i="13"/>
  <c r="AI77" i="13"/>
  <c r="BI78" i="13"/>
  <c r="M80" i="13"/>
  <c r="AI80" i="13"/>
  <c r="BU80" i="13"/>
  <c r="AO81" i="13"/>
  <c r="CP81" i="13"/>
  <c r="CQ81" i="13"/>
  <c r="CP82" i="13"/>
  <c r="AK83" i="13"/>
  <c r="AI84" i="13"/>
  <c r="AH84" i="13"/>
  <c r="BA84" i="13"/>
  <c r="Y95" i="13"/>
  <c r="AU97" i="13"/>
  <c r="AT97" i="13"/>
  <c r="P98" i="13"/>
  <c r="CE100" i="13"/>
  <c r="CD100" i="13"/>
  <c r="Q101" i="13"/>
  <c r="P101" i="13"/>
  <c r="BM101" i="13"/>
  <c r="BL101" i="13"/>
  <c r="AX60" i="22"/>
  <c r="AW60" i="22"/>
  <c r="CN62" i="22"/>
  <c r="CM62" i="22"/>
  <c r="Q97" i="13"/>
  <c r="T97" i="13"/>
  <c r="AH65" i="22"/>
  <c r="CM61" i="13"/>
  <c r="CA67" i="13"/>
  <c r="Q61" i="22"/>
  <c r="CE65" i="22"/>
  <c r="R18" i="13"/>
  <c r="CG60" i="13"/>
  <c r="AZ62" i="13"/>
  <c r="AF64" i="13"/>
  <c r="AH65" i="13"/>
  <c r="AI65" i="13"/>
  <c r="BF66" i="13"/>
  <c r="S67" i="13"/>
  <c r="BR96" i="13"/>
  <c r="BP60" i="22"/>
  <c r="AE61" i="22"/>
  <c r="AU63" i="22"/>
  <c r="T64" i="22"/>
  <c r="S64" i="22"/>
  <c r="P20" i="13"/>
  <c r="O20" i="13"/>
  <c r="O33" i="13"/>
  <c r="R37" i="13"/>
  <c r="CQ61" i="13"/>
  <c r="Q65" i="13"/>
  <c r="P65" i="13"/>
  <c r="AC66" i="13"/>
  <c r="AW67" i="13"/>
  <c r="N78" i="13"/>
  <c r="CJ78" i="13"/>
  <c r="Y84" i="13"/>
  <c r="Z84" i="13"/>
  <c r="M24" i="22"/>
  <c r="L33" i="22"/>
  <c r="CJ61" i="22"/>
  <c r="AB67" i="22"/>
  <c r="B15" i="13"/>
  <c r="M27" i="13"/>
  <c r="M45" i="13"/>
  <c r="L45" i="13"/>
  <c r="AB63" i="13"/>
  <c r="AX64" i="13"/>
  <c r="CH67" i="13"/>
  <c r="CG67" i="13"/>
  <c r="AB80" i="13"/>
  <c r="AT83" i="13"/>
  <c r="Z96" i="13"/>
  <c r="Y96" i="13"/>
  <c r="BX61" i="22"/>
  <c r="AX62" i="22"/>
  <c r="BO63" i="22"/>
  <c r="V65" i="22"/>
  <c r="CJ67" i="22"/>
  <c r="P36" i="13"/>
  <c r="AR60" i="13"/>
  <c r="AQ60" i="13"/>
  <c r="M61" i="13"/>
  <c r="AN62" i="13"/>
  <c r="CK64" i="13"/>
  <c r="CJ64" i="13"/>
  <c r="W67" i="13"/>
  <c r="AX80" i="13"/>
  <c r="AW80" i="13"/>
  <c r="BS84" i="13"/>
  <c r="BR84" i="13"/>
  <c r="BA95" i="13"/>
  <c r="AZ95" i="13"/>
  <c r="BF96" i="13"/>
  <c r="BM98" i="13"/>
  <c r="CT62" i="22"/>
  <c r="BF67" i="22"/>
  <c r="S25" i="13"/>
  <c r="CK60" i="13"/>
  <c r="CM63" i="13"/>
  <c r="BC64" i="13"/>
  <c r="BD64" i="13"/>
  <c r="BF65" i="13"/>
  <c r="BG65" i="13"/>
  <c r="AI83" i="13"/>
  <c r="AH83" i="13"/>
  <c r="CQ84" i="13"/>
  <c r="CP84" i="13"/>
  <c r="BY101" i="13"/>
  <c r="BX101" i="13"/>
  <c r="CE62" i="22"/>
  <c r="P24" i="13"/>
  <c r="M29" i="13"/>
  <c r="Q61" i="13"/>
  <c r="P61" i="13"/>
  <c r="CD61" i="13"/>
  <c r="AK64" i="13"/>
  <c r="W65" i="13"/>
  <c r="AX66" i="13"/>
  <c r="BA61" i="22"/>
  <c r="AZ61" i="22"/>
  <c r="BD62" i="22"/>
  <c r="BC62" i="22"/>
  <c r="BR62" i="22"/>
  <c r="CG62" i="22"/>
  <c r="M63" i="22"/>
  <c r="BC64" i="22"/>
  <c r="CD64" i="22"/>
  <c r="CP65" i="22"/>
  <c r="BI66" i="22"/>
  <c r="S67" i="22"/>
  <c r="CP67" i="22"/>
  <c r="L41" i="13"/>
  <c r="M44" i="13"/>
  <c r="L44" i="13"/>
  <c r="CB60" i="13"/>
  <c r="CA60" i="13"/>
  <c r="CM62" i="13"/>
  <c r="BL63" i="13"/>
  <c r="CA63" i="13"/>
  <c r="Y65" i="13"/>
  <c r="CP65" i="13"/>
  <c r="CQ65" i="13"/>
  <c r="AZ66" i="13"/>
  <c r="AZ77" i="13"/>
  <c r="BU77" i="13"/>
  <c r="S80" i="13"/>
  <c r="P80" i="13"/>
  <c r="BY80" i="13"/>
  <c r="BX80" i="13"/>
  <c r="CX92" i="13"/>
  <c r="B92" i="13"/>
  <c r="CA94" i="13"/>
  <c r="CJ97" i="13"/>
  <c r="BL100" i="13"/>
  <c r="AW101" i="13"/>
  <c r="BA60" i="13"/>
  <c r="AZ60" i="13"/>
  <c r="V60" i="22"/>
  <c r="AE64" i="22"/>
  <c r="CT66" i="22"/>
  <c r="CS66" i="22"/>
  <c r="L20" i="13"/>
  <c r="M33" i="13"/>
  <c r="L36" i="13"/>
  <c r="AQ61" i="13"/>
  <c r="T62" i="13"/>
  <c r="BL64" i="13"/>
  <c r="AW65" i="13"/>
  <c r="CJ66" i="13"/>
  <c r="P79" i="13"/>
  <c r="P97" i="13"/>
  <c r="BF61" i="22"/>
  <c r="M62" i="22"/>
  <c r="AL60" i="13"/>
  <c r="AK60" i="13"/>
  <c r="BG61" i="13"/>
  <c r="Z63" i="13"/>
  <c r="Y63" i="13"/>
  <c r="CG63" i="13"/>
  <c r="V77" i="13"/>
  <c r="BS78" i="13"/>
  <c r="CH81" i="13"/>
  <c r="CG81" i="13"/>
  <c r="L21" i="22"/>
  <c r="L27" i="22"/>
  <c r="AH63" i="22"/>
  <c r="T65" i="22"/>
  <c r="S65" i="22"/>
  <c r="BP65" i="22"/>
  <c r="BO65" i="22"/>
  <c r="Z66" i="22"/>
  <c r="BS66" i="22"/>
  <c r="BR66" i="22"/>
  <c r="AN67" i="22"/>
  <c r="S31" i="13"/>
  <c r="BY61" i="13"/>
  <c r="BX61" i="13"/>
  <c r="BM77" i="13"/>
  <c r="BD97" i="13"/>
  <c r="M30" i="22"/>
  <c r="Q62" i="22"/>
  <c r="P62" i="22"/>
  <c r="CB62" i="22"/>
  <c r="CA62" i="22"/>
  <c r="CP63" i="22"/>
  <c r="AN60" i="13"/>
  <c r="BD62" i="13"/>
  <c r="BC62" i="13"/>
  <c r="BJ66" i="13"/>
  <c r="AE83" i="13"/>
  <c r="CP83" i="13"/>
  <c r="W97" i="13"/>
  <c r="V97" i="13"/>
  <c r="BO99" i="13"/>
  <c r="BV65" i="13"/>
  <c r="S81" i="13"/>
  <c r="T81" i="13"/>
  <c r="BL82" i="13"/>
  <c r="BA94" i="13"/>
  <c r="AZ94" i="13"/>
  <c r="CE63" i="22"/>
  <c r="CD63" i="22"/>
  <c r="CJ65" i="22"/>
  <c r="CK65" i="22"/>
  <c r="AR67" i="22"/>
  <c r="O27" i="13"/>
  <c r="R36" i="13"/>
  <c r="S36" i="13"/>
  <c r="Q66" i="13"/>
  <c r="AE77" i="13"/>
  <c r="S78" i="13"/>
  <c r="T78" i="13"/>
  <c r="AF80" i="13"/>
  <c r="AE80" i="13"/>
  <c r="CQ94" i="13"/>
  <c r="CP94" i="13"/>
  <c r="V61" i="22"/>
  <c r="AI61" i="13"/>
  <c r="P63" i="13"/>
  <c r="AO78" i="13"/>
  <c r="AN78" i="13"/>
  <c r="AO95" i="13"/>
  <c r="AN95" i="13"/>
  <c r="CG95" i="13"/>
  <c r="AO98" i="13"/>
  <c r="W100" i="13"/>
  <c r="V100" i="13"/>
  <c r="CB100" i="13"/>
  <c r="N101" i="13"/>
  <c r="M101" i="13"/>
  <c r="L35" i="22"/>
  <c r="L42" i="22"/>
  <c r="BI60" i="22"/>
  <c r="BR64" i="22"/>
  <c r="AC65" i="22"/>
  <c r="AB65" i="22"/>
  <c r="CA66" i="22"/>
  <c r="AH67" i="22"/>
  <c r="BM67" i="22"/>
  <c r="BL67" i="22"/>
  <c r="S19" i="13"/>
  <c r="BL60" i="13"/>
  <c r="S63" i="13"/>
  <c r="AR64" i="13"/>
  <c r="AC65" i="13"/>
  <c r="AB65" i="13"/>
  <c r="AL66" i="13"/>
  <c r="BI67" i="13"/>
  <c r="CQ67" i="13"/>
  <c r="CP67" i="13"/>
  <c r="P77" i="13"/>
  <c r="Q77" i="13"/>
  <c r="AK77" i="13"/>
  <c r="BY77" i="13"/>
  <c r="BX77" i="13"/>
  <c r="BM78" i="13"/>
  <c r="BL78" i="13"/>
  <c r="CJ79" i="13"/>
  <c r="Q80" i="13"/>
  <c r="BJ81" i="13"/>
  <c r="BI81" i="13"/>
  <c r="BD83" i="13"/>
  <c r="BC83" i="13"/>
  <c r="Q84" i="13"/>
  <c r="CB84" i="13"/>
  <c r="W94" i="13"/>
  <c r="V94" i="13"/>
  <c r="AN94" i="13"/>
  <c r="BG99" i="13"/>
  <c r="BF99" i="13"/>
  <c r="CQ99" i="13"/>
  <c r="AU100" i="13"/>
  <c r="AT100" i="13"/>
  <c r="N65" i="22"/>
  <c r="M65" i="22"/>
  <c r="Q67" i="13"/>
  <c r="P67" i="13"/>
  <c r="BG77" i="13"/>
  <c r="BF77" i="13"/>
  <c r="P64" i="22"/>
  <c r="AX78" i="13"/>
  <c r="AW78" i="13"/>
  <c r="AU81" i="13"/>
  <c r="AO101" i="13"/>
  <c r="AN101" i="13"/>
  <c r="L40" i="22"/>
  <c r="AU62" i="22"/>
  <c r="AT62" i="22"/>
  <c r="CP62" i="22"/>
  <c r="Q65" i="22"/>
  <c r="BP66" i="22"/>
  <c r="M22" i="13"/>
  <c r="L22" i="13"/>
  <c r="S41" i="13"/>
  <c r="R41" i="13"/>
  <c r="CE62" i="13"/>
  <c r="N64" i="13"/>
  <c r="N65" i="13"/>
  <c r="M99" i="13"/>
  <c r="CD99" i="13"/>
  <c r="L18" i="22"/>
  <c r="CP60" i="22"/>
  <c r="O40" i="13"/>
  <c r="Q64" i="13"/>
  <c r="P64" i="13"/>
  <c r="CD64" i="13"/>
  <c r="N66" i="13"/>
  <c r="AH81" i="13"/>
  <c r="AI81" i="13"/>
  <c r="M37" i="22"/>
  <c r="L37" i="22"/>
  <c r="CG65" i="22"/>
  <c r="BC67" i="22"/>
  <c r="BV63" i="13"/>
  <c r="CH64" i="13"/>
  <c r="CG64" i="13"/>
  <c r="CB97" i="13"/>
  <c r="CA97" i="13"/>
  <c r="BC100" i="13"/>
  <c r="AX63" i="22"/>
  <c r="V64" i="22"/>
  <c r="BL64" i="22"/>
  <c r="CN64" i="22"/>
  <c r="AR66" i="22"/>
  <c r="AQ66" i="22"/>
  <c r="M19" i="13"/>
  <c r="L19" i="13"/>
  <c r="BM61" i="13"/>
  <c r="BL61" i="13"/>
  <c r="BA64" i="13"/>
  <c r="AZ64" i="13"/>
  <c r="BO77" i="13"/>
  <c r="BD78" i="13"/>
  <c r="BC78" i="13"/>
  <c r="CN84" i="13"/>
  <c r="CM84" i="13"/>
  <c r="AF94" i="13"/>
  <c r="BD65" i="22"/>
  <c r="BC65" i="22"/>
  <c r="R22" i="13"/>
  <c r="BD67" i="13"/>
  <c r="BC67" i="13"/>
  <c r="BA80" i="13"/>
  <c r="AZ80" i="13"/>
  <c r="CD83" i="13"/>
  <c r="CP66" i="13"/>
  <c r="V78" i="13"/>
  <c r="W78" i="13"/>
  <c r="CK62" i="22"/>
  <c r="CJ62" i="22"/>
  <c r="CB65" i="22"/>
  <c r="CA65" i="22"/>
  <c r="W67" i="22"/>
  <c r="V67" i="22"/>
  <c r="CX58" i="13"/>
  <c r="B58" i="13"/>
  <c r="AO61" i="13"/>
  <c r="AN61" i="13"/>
  <c r="CK61" i="13"/>
  <c r="CJ61" i="13"/>
  <c r="CD78" i="13"/>
  <c r="CE78" i="13"/>
  <c r="BG84" i="13"/>
  <c r="BF84" i="13"/>
  <c r="BL94" i="13"/>
  <c r="BM94" i="13"/>
  <c r="BJ99" i="13"/>
  <c r="BI99" i="13"/>
  <c r="CT99" i="13"/>
  <c r="CS99" i="13"/>
  <c r="BP100" i="13"/>
  <c r="BO100" i="13"/>
  <c r="CK100" i="13"/>
  <c r="CJ100" i="13"/>
  <c r="W80" i="13"/>
  <c r="V80" i="13"/>
  <c r="BS100" i="13"/>
  <c r="BR100" i="13"/>
  <c r="AF62" i="22"/>
  <c r="AE62" i="22"/>
  <c r="AR65" i="22"/>
  <c r="AQ65" i="22"/>
  <c r="M38" i="13"/>
  <c r="L38" i="13"/>
  <c r="BA61" i="13"/>
  <c r="AZ61" i="13"/>
  <c r="CN78" i="13"/>
  <c r="CM78" i="13"/>
  <c r="AI79" i="13"/>
  <c r="AW79" i="13"/>
  <c r="BS81" i="13"/>
  <c r="AC82" i="13"/>
  <c r="BM84" i="13"/>
  <c r="BL84" i="13"/>
  <c r="CE94" i="13"/>
  <c r="CD94" i="13"/>
  <c r="AC95" i="13"/>
  <c r="AB95" i="13"/>
  <c r="AE96" i="13"/>
  <c r="CP96" i="13"/>
  <c r="AE100" i="13"/>
  <c r="BA101" i="13"/>
  <c r="AZ101" i="13"/>
  <c r="CS101" i="13"/>
  <c r="CN65" i="22"/>
  <c r="CM65" i="22"/>
  <c r="L31" i="13"/>
  <c r="P35" i="13"/>
  <c r="BP60" i="13"/>
  <c r="BO60" i="13"/>
  <c r="BO63" i="13"/>
  <c r="BO65" i="13"/>
  <c r="Z66" i="13"/>
  <c r="CD66" i="13"/>
  <c r="CT66" i="13"/>
  <c r="Y77" i="13"/>
  <c r="BJ77" i="13"/>
  <c r="BI77" i="13"/>
  <c r="CB77" i="13"/>
  <c r="CQ77" i="13"/>
  <c r="BF78" i="13"/>
  <c r="BG78" i="13"/>
  <c r="Y80" i="13"/>
  <c r="AQ80" i="13"/>
  <c r="BI80" i="13"/>
  <c r="W84" i="13"/>
  <c r="V84" i="13"/>
  <c r="AR84" i="13"/>
  <c r="AQ84" i="13"/>
  <c r="AU94" i="13"/>
  <c r="AT94" i="13"/>
  <c r="BR99" i="13"/>
  <c r="P100" i="13"/>
  <c r="AK101" i="13"/>
  <c r="AF65" i="22"/>
  <c r="AE65" i="22"/>
  <c r="AO64" i="13"/>
  <c r="AN64" i="13"/>
  <c r="BD65" i="13"/>
  <c r="BC65" i="13"/>
  <c r="Z83" i="13"/>
  <c r="Y83" i="13"/>
  <c r="BV83" i="13"/>
  <c r="BU83" i="13"/>
  <c r="BY84" i="13"/>
  <c r="BX84" i="13"/>
  <c r="BY95" i="13"/>
  <c r="BX95" i="13"/>
  <c r="BS97" i="13"/>
  <c r="BR97" i="13"/>
  <c r="AF99" i="13"/>
  <c r="AE99" i="13"/>
  <c r="CQ100" i="13"/>
  <c r="CP100" i="13"/>
  <c r="P26" i="13"/>
  <c r="O26" i="13"/>
  <c r="AC64" i="13"/>
  <c r="AB64" i="13"/>
  <c r="AL78" i="13"/>
  <c r="AK78" i="13"/>
  <c r="AL80" i="13"/>
  <c r="AK80" i="13"/>
  <c r="BS80" i="13"/>
  <c r="BR80" i="13"/>
  <c r="CN96" i="13"/>
  <c r="CM96" i="13"/>
  <c r="CH101" i="13"/>
  <c r="CG101" i="13"/>
  <c r="CE84" i="13"/>
  <c r="CD84" i="13"/>
  <c r="AI94" i="13"/>
  <c r="AH94" i="13"/>
  <c r="BG97" i="13"/>
  <c r="BF97" i="13"/>
  <c r="AC101" i="13"/>
  <c r="AB101" i="13"/>
  <c r="AU84" i="13"/>
  <c r="AT84" i="13"/>
  <c r="CE65" i="13"/>
  <c r="M77" i="13"/>
  <c r="AB77" i="13"/>
  <c r="BD77" i="13"/>
  <c r="CS77" i="13"/>
  <c r="CD80" i="13"/>
  <c r="CS83" i="13"/>
  <c r="AC84" i="13"/>
  <c r="AB84" i="13"/>
  <c r="BS94" i="13"/>
  <c r="BR94" i="13"/>
  <c r="Q95" i="13"/>
  <c r="P95" i="13"/>
  <c r="CK95" i="13"/>
  <c r="CJ95" i="13"/>
  <c r="CS96" i="13"/>
  <c r="CQ97" i="13"/>
  <c r="CP97" i="13"/>
  <c r="AI100" i="13"/>
  <c r="AH100" i="13"/>
  <c r="CS80" i="13"/>
  <c r="W81" i="13"/>
  <c r="BI83" i="13"/>
  <c r="N84" i="13"/>
  <c r="BJ84" i="13"/>
  <c r="BG94" i="13"/>
  <c r="BF94" i="13"/>
  <c r="M96" i="13"/>
  <c r="AI97" i="13"/>
  <c r="AH97" i="13"/>
  <c r="CE97" i="13"/>
  <c r="CD97" i="13"/>
  <c r="CG99" i="13"/>
  <c r="BG100" i="13"/>
  <c r="BF100" i="13"/>
</calcChain>
</file>

<file path=xl/sharedStrings.xml><?xml version="1.0" encoding="utf-8"?>
<sst xmlns="http://schemas.openxmlformats.org/spreadsheetml/2006/main" count="747" uniqueCount="77">
  <si>
    <t xml:space="preserve"> </t>
  </si>
  <si>
    <t>Strata:</t>
  </si>
  <si>
    <t>All vars chart</t>
  </si>
  <si>
    <t>ACT types</t>
  </si>
  <si>
    <t>Point estimate</t>
  </si>
  <si>
    <t>lower CI</t>
  </si>
  <si>
    <t>upper CI</t>
  </si>
  <si>
    <t>Total ACTs with retail price information:</t>
  </si>
  <si>
    <t>by outlet type</t>
  </si>
  <si>
    <t>ALL VARS</t>
  </si>
  <si>
    <t>Outlet type</t>
  </si>
  <si>
    <t>Refer to  the  Purchase Price of Antimalarial AETDs table  for N values.</t>
  </si>
  <si>
    <t>FOR THE REPORT: GREY OUT ***CELLS** WITH N UNDER 5</t>
  </si>
  <si>
    <t>Artemether lumefantrine</t>
  </si>
  <si>
    <t>Artesunate amodiaquine</t>
  </si>
  <si>
    <t>Oral artemisinin monotherapy</t>
  </si>
  <si>
    <t>Type of antimalarial (tablets)</t>
  </si>
  <si>
    <t>Private Not For-Profit Facility</t>
  </si>
  <si>
    <t>Private For-Profit Facility</t>
  </si>
  <si>
    <t>Pharmacy</t>
  </si>
  <si>
    <t>Laboratory</t>
  </si>
  <si>
    <t>PPMV</t>
  </si>
  <si>
    <t>Informal</t>
  </si>
  <si>
    <t>Retail total</t>
  </si>
  <si>
    <t>Wholesale</t>
  </si>
  <si>
    <t>variable name</t>
  </si>
  <si>
    <t>Lower quartile</t>
  </si>
  <si>
    <t>Upper quartile</t>
  </si>
  <si>
    <t>N</t>
  </si>
  <si>
    <t>Any Antimalarial</t>
  </si>
  <si>
    <t>Artemisinin-PPQ</t>
  </si>
  <si>
    <t>Dihydroartemisinin-Piperaquine</t>
  </si>
  <si>
    <t>Arterolane PPQ</t>
  </si>
  <si>
    <t>Other ACTs not reported individually</t>
  </si>
  <si>
    <t>Chloroquine - packaged alone</t>
  </si>
  <si>
    <t>Sulfaxoxine pyrimethamine</t>
  </si>
  <si>
    <t>SP-Amodiaquine</t>
  </si>
  <si>
    <t>Other non-artemsinin therapy</t>
  </si>
  <si>
    <t>Rural</t>
  </si>
  <si>
    <t>Urban</t>
  </si>
  <si>
    <t>Drug store</t>
  </si>
  <si>
    <t>T_i</t>
  </si>
  <si>
    <t>T_ii</t>
  </si>
  <si>
    <t>T_iii_strat1</t>
  </si>
  <si>
    <t>T_iii_strat2</t>
  </si>
  <si>
    <t>T_iii_strat3</t>
  </si>
  <si>
    <t>T_iv_strat1</t>
  </si>
  <si>
    <t>T_iv_strat2</t>
  </si>
  <si>
    <t>T_iv_strat3</t>
  </si>
  <si>
    <t>Add caption</t>
  </si>
  <si>
    <t>=</t>
  </si>
  <si>
    <t xml:space="preserve">For this indicator dissagregation level, one example figure has been generated below. </t>
  </si>
  <si>
    <t>Use the table and 'All vars chart' to the left of that table to produce additonal figures as desired</t>
  </si>
  <si>
    <t>National level results</t>
  </si>
  <si>
    <t>Results by strata</t>
  </si>
  <si>
    <t>Median AETD sold</t>
  </si>
  <si>
    <t>Quinine</t>
  </si>
  <si>
    <t>Rectal artesunate</t>
  </si>
  <si>
    <t>Injectable artesunate</t>
  </si>
  <si>
    <t>Injectable artemether</t>
  </si>
  <si>
    <t>Injectable arteether/artemotil</t>
  </si>
  <si>
    <t>Median</t>
  </si>
  <si>
    <t>strat1 Footnote: Volume data were available for the following total number of antimalarial products=5539;  by outlet type: Private not for profit=35; private not for profit=47; pharmacy=683; PPMV=4674; informal=35; labs = 0; wholesalers= 65;   The number of antimalarial products with volume data, from outlets that met screening criteria for a full interview but did not complete the interview =13</t>
  </si>
  <si>
    <t>strat2 Footnote: Volume data were available for the following total number of antimalarial products=9488;  by outlet type: Private not for profit=71; private not for profit=385; pharmacy=1476; PPMV=7197; informal=182; labs = 3; wholesalers= 174;   The number of antimalarial products with volume data, from outlets that met screening criteria for a full interview but did not complete the interview =25</t>
  </si>
  <si>
    <t>strat3 Footnote: Volume data were available for the following total number of antimalarial products=5275;  by outlet type: Private not for profit=13; private not for profit=228; pharmacy=2563; PPMV=2285; informal=175; labs = 0; wholesalers= 11;   The number of antimalarial products with volume data, from outlets that met screening criteria for a full interview but did not complete the interview =31</t>
  </si>
  <si>
    <t>Rural strat1 Footnote: Volume data were available for the following total number of antimalarial products=1911;  by outlet type: Private not for profit=10; private not for profit=7; pharmacy=42; PPMV=1766; informal=35; labs = 0; wholesalers= 51;   The number of antimalarial products with volume data, from outlets that met screening criteria for a full interview but did not complete the interview =9</t>
  </si>
  <si>
    <t>Urban strat1 Footnote: Volume data were available for the following total number of antimalarial products=3628;  by outlet type: Private not for profit=25; private not for profit=40; pharmacy=641; PPMV=2908; informal=0; labs = 0; wholesalers= 14;   The number of antimalarial products with volume data, from outlets that met screening criteria for a full interview but did not complete the interview =4</t>
  </si>
  <si>
    <t>Rural strat2 Footnote: Volume data were available for the following total number of antimalarial products=1812;  by outlet type: Private not for profit=7; private not for profit=33; pharmacy=170; PPMV=1489; informal=59; labs = 0; wholesalers= 54;   The number of antimalarial products with volume data, from outlets that met screening criteria for a full interview but did not complete the interview =0</t>
  </si>
  <si>
    <t>Urban strat2 Footnote: Volume data were available for the following total number of antimalarial products=7676;  by outlet type: Private not for profit=64; private not for profit=352; pharmacy=1306; PPMV=5708; informal=123; labs = 3; wholesalers= 120;   The number of antimalarial products with volume data, from outlets that met screening criteria for a full interview but did not complete the interview =25</t>
  </si>
  <si>
    <t>Rural strat3 Footnote: Volume data were available for the following total number of antimalarial products=865;  by outlet type: Private not for profit=0; private not for profit=28; pharmacy=432; PPMV=393; informal=12; labs = 0; wholesalers= 0;   The number of antimalarial products with volume data, from outlets that met screening criteria for a full interview but did not complete the interview =0</t>
  </si>
  <si>
    <t>Urban strat3 Footnote: Volume data were available for the following total number of antimalarial products=4410;  by outlet type: Private not for profit=13; private not for profit=200; pharmacy=2131; PPMV=1892; informal=163; labs = 0; wholesalers= 11;   The number of antimalarial products with volume data, from outlets that met screening criteria for a full interview but did not complete the interview =31</t>
  </si>
  <si>
    <t>Footnote: Volume data were available for the following total number of antimalarial products=14643;  by outlet type: Private not for profit=80; private not for profit=428; pharmacy=2527; PPMV=11064; informal=291; labs = 11; wholesalers= 242;   The number of antimalarial products with volume data, from outlets that met screening criteria for a full interview but did not complete the interview =0</t>
  </si>
  <si>
    <t>Informal TOTAL</t>
  </si>
  <si>
    <t>Retail TOTAL</t>
  </si>
  <si>
    <t>Sulfadoxine pyrimethamine</t>
  </si>
  <si>
    <t>Rural Footnote: Volume data were available for the following total number of antimalarial products=2858;  by outlet type: Private not for profit=8; private not for profit=39; pharmacy=325; PPMV=2373; informal=56; labs = 0; wholesalers= 57; The number of antimalarial products with volume data, from outlets that met screening criteria for a full interview but did not complete the interview =0</t>
  </si>
  <si>
    <t>Urban Footnote: Volume data were available for the following total number of antimalarial products=11785;  by outlet type: Private not for profit=72; private not for profit=389; pharmacy=2202; PPMV=8691; informal=235; labs = 11; wholesalers= 185; The number of antimalarial products with volume data, from outlets that met screening criteria for a full interview but did not complete the interview 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</si>
</sst>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00\ [$₦-467]"/>
    <numFmt numFmtId="165" formatCode="[$₦-468]\ #,##0.00"/>
  </numFmts>
  <fonts count="30" x14ac:knownFonts="1">
    <font>
      <sz val="11"/>
      <name val="Calibri"/>
    </font>
    <font>
      <sz val="11"/>
      <name val="Calibri"/>
      <family val="2"/>
    </font>
    <font>
      <sz val="8"/>
      <name val="Roboto Light"/>
    </font>
    <font>
      <b/>
      <sz val="12"/>
      <name val="Roboto"/>
    </font>
    <font>
      <b/>
      <sz val="8"/>
      <name val="Roboto Light"/>
    </font>
    <font>
      <b/>
      <sz val="5"/>
      <name val="Roboto Light"/>
    </font>
    <font>
      <sz val="5"/>
      <name val="Roboto Light"/>
    </font>
    <font>
      <sz val="8"/>
      <color rgb="FFFF0000"/>
      <name val="Roboto Light"/>
    </font>
    <font>
      <sz val="5"/>
      <color rgb="FFFF0000"/>
      <name val="Roboto Light"/>
    </font>
    <font>
      <i/>
      <sz val="5"/>
      <name val="Roboto Light"/>
    </font>
    <font>
      <sz val="6"/>
      <name val="Roboto Light"/>
    </font>
    <font>
      <sz val="11"/>
      <color theme="0"/>
      <name val="Aptos Narrow"/>
      <family val="2"/>
      <scheme val="minor"/>
    </font>
    <font>
      <i/>
      <sz val="11"/>
      <color theme="8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b/>
      <u/>
      <sz val="11"/>
      <name val="Calibri"/>
      <family val="2"/>
    </font>
    <font>
      <sz val="11"/>
      <color theme="0"/>
      <name val="Roboto"/>
    </font>
    <font>
      <b/>
      <sz val="11"/>
      <name val="Roboto"/>
    </font>
    <font>
      <i/>
      <sz val="8"/>
      <color theme="0" tint="-0.34998626667073579"/>
      <name val="Roboto"/>
    </font>
    <font>
      <sz val="11"/>
      <name val="Roboto"/>
    </font>
    <font>
      <b/>
      <i/>
      <sz val="8"/>
      <color theme="0" tint="-0.34998626667073579"/>
      <name val="Roboto"/>
    </font>
    <font>
      <b/>
      <sz val="10"/>
      <name val="Roboto"/>
    </font>
    <font>
      <sz val="10"/>
      <name val="Roboto Light"/>
    </font>
    <font>
      <sz val="10"/>
      <name val="Roboto"/>
    </font>
    <font>
      <sz val="10"/>
      <color rgb="FFFF0000"/>
      <name val="Roboto Light"/>
    </font>
    <font>
      <b/>
      <i/>
      <sz val="11"/>
      <name val="Calibri"/>
      <family val="2"/>
    </font>
    <font>
      <i/>
      <sz val="11"/>
      <name val="Calibri"/>
      <family val="2"/>
    </font>
    <font>
      <sz val="12"/>
      <name val="Roboto"/>
    </font>
    <font>
      <i/>
      <sz val="8"/>
      <name val="Roboto"/>
    </font>
    <font>
      <b/>
      <i/>
      <sz val="5"/>
      <name val="Roboto Light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AB6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542222357860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51170384838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9"/>
      </bottom>
      <diagonal/>
    </border>
    <border>
      <left/>
      <right/>
      <top style="thick">
        <color theme="9"/>
      </top>
      <bottom/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theme="2" tint="-9.9978637043366805E-2"/>
      </bottom>
      <diagonal/>
    </border>
    <border>
      <left/>
      <right/>
      <top style="thin">
        <color indexed="64"/>
      </top>
      <bottom style="medium">
        <color theme="2" tint="-9.9978637043366805E-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90">
    <xf numFmtId="0" fontId="0" fillId="0" borderId="0" xfId="0"/>
    <xf numFmtId="0" fontId="1" fillId="0" borderId="0" xfId="2"/>
    <xf numFmtId="0" fontId="3" fillId="0" borderId="0" xfId="0" applyFont="1"/>
    <xf numFmtId="1" fontId="1" fillId="0" borderId="0" xfId="2" applyNumberFormat="1"/>
    <xf numFmtId="2" fontId="1" fillId="0" borderId="0" xfId="2" applyNumberFormat="1"/>
    <xf numFmtId="0" fontId="12" fillId="0" borderId="0" xfId="2" applyFont="1"/>
    <xf numFmtId="0" fontId="12" fillId="0" borderId="0" xfId="2" applyFont="1" applyAlignment="1">
      <alignment horizontal="left" indent="1"/>
    </xf>
    <xf numFmtId="0" fontId="1" fillId="0" borderId="1" xfId="2" applyBorder="1"/>
    <xf numFmtId="1" fontId="1" fillId="0" borderId="1" xfId="2" applyNumberFormat="1" applyBorder="1"/>
    <xf numFmtId="2" fontId="12" fillId="0" borderId="1" xfId="2" applyNumberFormat="1" applyFont="1" applyBorder="1"/>
    <xf numFmtId="2" fontId="1" fillId="0" borderId="1" xfId="2" applyNumberFormat="1" applyBorder="1"/>
    <xf numFmtId="0" fontId="13" fillId="0" borderId="0" xfId="2" applyFont="1"/>
    <xf numFmtId="0" fontId="14" fillId="0" borderId="0" xfId="2" applyFont="1"/>
    <xf numFmtId="0" fontId="11" fillId="9" borderId="0" xfId="2" applyFont="1" applyFill="1"/>
    <xf numFmtId="1" fontId="14" fillId="10" borderId="0" xfId="2" applyNumberFormat="1" applyFont="1" applyFill="1"/>
    <xf numFmtId="2" fontId="14" fillId="10" borderId="0" xfId="2" applyNumberFormat="1" applyFont="1" applyFill="1"/>
    <xf numFmtId="0" fontId="1" fillId="0" borderId="0" xfId="2" applyAlignment="1">
      <alignment vertical="top"/>
    </xf>
    <xf numFmtId="0" fontId="11" fillId="9" borderId="0" xfId="2" applyFont="1" applyFill="1" applyAlignment="1">
      <alignment wrapText="1"/>
    </xf>
    <xf numFmtId="0" fontId="15" fillId="0" borderId="1" xfId="2" applyFont="1" applyBorder="1"/>
    <xf numFmtId="0" fontId="15" fillId="0" borderId="0" xfId="2" applyFont="1"/>
    <xf numFmtId="0" fontId="0" fillId="0" borderId="0" xfId="2" applyFont="1"/>
    <xf numFmtId="0" fontId="1" fillId="0" borderId="0" xfId="2" applyAlignment="1">
      <alignment wrapText="1"/>
    </xf>
    <xf numFmtId="0" fontId="13" fillId="0" borderId="0" xfId="2" applyFont="1" applyAlignment="1">
      <alignment wrapText="1"/>
    </xf>
    <xf numFmtId="164" fontId="1" fillId="0" borderId="0" xfId="2" applyNumberFormat="1"/>
    <xf numFmtId="165" fontId="1" fillId="0" borderId="0" xfId="2" applyNumberFormat="1"/>
    <xf numFmtId="165" fontId="12" fillId="0" borderId="1" xfId="2" applyNumberFormat="1" applyFont="1" applyBorder="1"/>
    <xf numFmtId="165" fontId="1" fillId="0" borderId="1" xfId="2" applyNumberFormat="1" applyBorder="1"/>
    <xf numFmtId="165" fontId="12" fillId="0" borderId="0" xfId="2" applyNumberFormat="1" applyFont="1"/>
    <xf numFmtId="165" fontId="0" fillId="0" borderId="0" xfId="2" applyNumberFormat="1" applyFont="1"/>
    <xf numFmtId="165" fontId="13" fillId="0" borderId="0" xfId="2" applyNumberFormat="1" applyFont="1"/>
    <xf numFmtId="165" fontId="14" fillId="11" borderId="3" xfId="2" applyNumberFormat="1" applyFont="1" applyFill="1" applyBorder="1" applyAlignment="1">
      <alignment wrapText="1"/>
    </xf>
    <xf numFmtId="165" fontId="14" fillId="10" borderId="0" xfId="2" applyNumberFormat="1" applyFont="1" applyFill="1" applyAlignment="1">
      <alignment wrapText="1"/>
    </xf>
    <xf numFmtId="0" fontId="1" fillId="0" borderId="0" xfId="2" applyAlignment="1">
      <alignment horizontal="center"/>
    </xf>
    <xf numFmtId="0" fontId="1" fillId="0" borderId="8" xfId="2" applyBorder="1"/>
    <xf numFmtId="0" fontId="1" fillId="0" borderId="9" xfId="2" applyBorder="1"/>
    <xf numFmtId="0" fontId="14" fillId="0" borderId="8" xfId="2" applyFont="1" applyBorder="1"/>
    <xf numFmtId="0" fontId="1" fillId="0" borderId="8" xfId="2" applyBorder="1" applyAlignment="1">
      <alignment wrapText="1"/>
    </xf>
    <xf numFmtId="0" fontId="17" fillId="0" borderId="0" xfId="0" applyFont="1"/>
    <xf numFmtId="0" fontId="19" fillId="0" borderId="0" xfId="0" applyFont="1"/>
    <xf numFmtId="0" fontId="25" fillId="0" borderId="0" xfId="2" applyFont="1" applyAlignment="1">
      <alignment horizontal="left" indent="1"/>
    </xf>
    <xf numFmtId="0" fontId="26" fillId="0" borderId="0" xfId="2" applyFont="1" applyAlignment="1">
      <alignment horizontal="left" indent="1"/>
    </xf>
    <xf numFmtId="0" fontId="27" fillId="0" borderId="0" xfId="0" applyFont="1"/>
    <xf numFmtId="1" fontId="2" fillId="14" borderId="0" xfId="2" applyNumberFormat="1" applyFont="1" applyFill="1" applyAlignment="1">
      <alignment horizontal="left"/>
    </xf>
    <xf numFmtId="1" fontId="2" fillId="0" borderId="0" xfId="2" applyNumberFormat="1" applyFont="1" applyAlignment="1">
      <alignment wrapText="1"/>
    </xf>
    <xf numFmtId="1" fontId="4" fillId="15" borderId="1" xfId="2" applyNumberFormat="1" applyFont="1" applyFill="1" applyBorder="1" applyAlignment="1">
      <alignment horizontal="center" vertical="center" wrapText="1"/>
    </xf>
    <xf numFmtId="1" fontId="5" fillId="15" borderId="2" xfId="2" applyNumberFormat="1" applyFont="1" applyFill="1" applyBorder="1" applyAlignment="1">
      <alignment horizontal="center" wrapText="1"/>
    </xf>
    <xf numFmtId="1" fontId="2" fillId="0" borderId="1" xfId="1" applyNumberFormat="1" applyFont="1" applyBorder="1" applyAlignment="1">
      <alignment horizontal="center" wrapText="1"/>
    </xf>
    <xf numFmtId="1" fontId="6" fillId="0" borderId="0" xfId="2" applyNumberFormat="1" applyFont="1" applyAlignment="1">
      <alignment horizontal="center" wrapText="1"/>
    </xf>
    <xf numFmtId="1" fontId="2" fillId="0" borderId="0" xfId="2" applyNumberFormat="1" applyFont="1"/>
    <xf numFmtId="1" fontId="7" fillId="0" borderId="0" xfId="2" applyNumberFormat="1" applyFont="1"/>
    <xf numFmtId="1" fontId="21" fillId="0" borderId="0" xfId="0" applyNumberFormat="1" applyFont="1"/>
    <xf numFmtId="1" fontId="23" fillId="5" borderId="2" xfId="2" applyNumberFormat="1" applyFont="1" applyFill="1" applyBorder="1" applyAlignment="1">
      <alignment horizontal="center"/>
    </xf>
    <xf numFmtId="1" fontId="23" fillId="5" borderId="4" xfId="2" applyNumberFormat="1" applyFont="1" applyFill="1" applyBorder="1" applyAlignment="1">
      <alignment horizontal="center"/>
    </xf>
    <xf numFmtId="1" fontId="24" fillId="0" borderId="0" xfId="2" applyNumberFormat="1" applyFont="1"/>
    <xf numFmtId="1" fontId="4" fillId="16" borderId="1" xfId="2" applyNumberFormat="1" applyFont="1" applyFill="1" applyBorder="1" applyAlignment="1">
      <alignment horizontal="center" vertical="center" wrapText="1"/>
    </xf>
    <xf numFmtId="1" fontId="4" fillId="16" borderId="5" xfId="2" applyNumberFormat="1" applyFont="1" applyFill="1" applyBorder="1" applyAlignment="1">
      <alignment horizontal="center" vertical="center" wrapText="1"/>
    </xf>
    <xf numFmtId="1" fontId="7" fillId="0" borderId="0" xfId="2" applyNumberFormat="1" applyFont="1" applyAlignment="1">
      <alignment textRotation="90"/>
    </xf>
    <xf numFmtId="1" fontId="5" fillId="16" borderId="0" xfId="2" applyNumberFormat="1" applyFont="1" applyFill="1" applyAlignment="1">
      <alignment horizontal="center"/>
    </xf>
    <xf numFmtId="1" fontId="5" fillId="16" borderId="10" xfId="2" applyNumberFormat="1" applyFont="1" applyFill="1" applyBorder="1" applyAlignment="1">
      <alignment horizontal="center"/>
    </xf>
    <xf numFmtId="1" fontId="8" fillId="0" borderId="0" xfId="2" applyNumberFormat="1" applyFont="1"/>
    <xf numFmtId="1" fontId="5" fillId="16" borderId="2" xfId="2" applyNumberFormat="1" applyFont="1" applyFill="1" applyBorder="1" applyAlignment="1">
      <alignment horizontal="center"/>
    </xf>
    <xf numFmtId="1" fontId="5" fillId="16" borderId="4" xfId="2" applyNumberFormat="1" applyFont="1" applyFill="1" applyBorder="1" applyAlignment="1">
      <alignment horizontal="center"/>
    </xf>
    <xf numFmtId="1" fontId="6" fillId="0" borderId="1" xfId="2" applyNumberFormat="1" applyFont="1" applyBorder="1" applyAlignment="1">
      <alignment horizontal="center" vertical="center"/>
    </xf>
    <xf numFmtId="1" fontId="6" fillId="0" borderId="5" xfId="2" applyNumberFormat="1" applyFont="1" applyBorder="1" applyAlignment="1">
      <alignment horizontal="center" vertical="center"/>
    </xf>
    <xf numFmtId="1" fontId="6" fillId="0" borderId="0" xfId="2" applyNumberFormat="1" applyFont="1" applyAlignment="1">
      <alignment vertical="center"/>
    </xf>
    <xf numFmtId="1" fontId="6" fillId="0" borderId="2" xfId="2" applyNumberFormat="1" applyFont="1" applyBorder="1" applyAlignment="1">
      <alignment horizontal="center" vertical="center"/>
    </xf>
    <xf numFmtId="1" fontId="6" fillId="0" borderId="4" xfId="2" applyNumberFormat="1" applyFont="1" applyBorder="1" applyAlignment="1">
      <alignment horizontal="center" vertical="center"/>
    </xf>
    <xf numFmtId="1" fontId="3" fillId="0" borderId="0" xfId="0" applyNumberFormat="1" applyFont="1"/>
    <xf numFmtId="1" fontId="4" fillId="6" borderId="1" xfId="2" applyNumberFormat="1" applyFont="1" applyFill="1" applyBorder="1" applyAlignment="1">
      <alignment horizontal="center" vertical="center" wrapText="1"/>
    </xf>
    <xf numFmtId="1" fontId="2" fillId="0" borderId="0" xfId="2" applyNumberFormat="1" applyFont="1" applyAlignment="1">
      <alignment textRotation="90"/>
    </xf>
    <xf numFmtId="1" fontId="4" fillId="7" borderId="1" xfId="2" applyNumberFormat="1" applyFont="1" applyFill="1" applyBorder="1" applyAlignment="1">
      <alignment horizontal="center" vertical="center" wrapText="1"/>
    </xf>
    <xf numFmtId="1" fontId="5" fillId="6" borderId="0" xfId="2" applyNumberFormat="1" applyFont="1" applyFill="1" applyAlignment="1">
      <alignment horizontal="center"/>
    </xf>
    <xf numFmtId="1" fontId="6" fillId="0" borderId="0" xfId="2" applyNumberFormat="1" applyFont="1"/>
    <xf numFmtId="1" fontId="5" fillId="7" borderId="0" xfId="2" applyNumberFormat="1" applyFont="1" applyFill="1" applyAlignment="1">
      <alignment horizontal="center"/>
    </xf>
    <xf numFmtId="1" fontId="5" fillId="6" borderId="2" xfId="2" applyNumberFormat="1" applyFont="1" applyFill="1" applyBorder="1" applyAlignment="1">
      <alignment horizontal="center"/>
    </xf>
    <xf numFmtId="1" fontId="5" fillId="7" borderId="2" xfId="2" applyNumberFormat="1" applyFont="1" applyFill="1" applyBorder="1" applyAlignment="1">
      <alignment horizontal="center"/>
    </xf>
    <xf numFmtId="1" fontId="2" fillId="0" borderId="1" xfId="1" applyNumberFormat="1" applyFont="1" applyBorder="1" applyAlignment="1">
      <alignment horizontal="center"/>
    </xf>
    <xf numFmtId="1" fontId="2" fillId="0" borderId="0" xfId="1" applyNumberFormat="1" applyFont="1"/>
    <xf numFmtId="1" fontId="4" fillId="0" borderId="1" xfId="1" applyNumberFormat="1" applyFont="1" applyBorder="1" applyAlignment="1">
      <alignment horizontal="left"/>
    </xf>
    <xf numFmtId="1" fontId="10" fillId="0" borderId="0" xfId="2" applyNumberFormat="1" applyFont="1" applyAlignment="1">
      <alignment horizontal="center"/>
    </xf>
    <xf numFmtId="1" fontId="10" fillId="0" borderId="0" xfId="2" applyNumberFormat="1" applyFont="1"/>
    <xf numFmtId="1" fontId="4" fillId="0" borderId="1" xfId="2" applyNumberFormat="1" applyFont="1" applyBorder="1" applyAlignment="1">
      <alignment horizontal="left" vertical="top" wrapText="1"/>
    </xf>
    <xf numFmtId="1" fontId="5" fillId="0" borderId="2" xfId="2" applyNumberFormat="1" applyFont="1" applyBorder="1" applyAlignment="1">
      <alignment horizontal="left" vertical="top" wrapText="1"/>
    </xf>
    <xf numFmtId="1" fontId="29" fillId="0" borderId="2" xfId="2" applyNumberFormat="1" applyFont="1" applyBorder="1" applyAlignment="1">
      <alignment horizontal="left" vertical="top" wrapText="1" indent="1"/>
    </xf>
    <xf numFmtId="1" fontId="5" fillId="0" borderId="0" xfId="2" applyNumberFormat="1" applyFont="1"/>
    <xf numFmtId="1" fontId="4" fillId="0" borderId="1" xfId="1" applyNumberFormat="1" applyFont="1" applyBorder="1" applyAlignment="1">
      <alignment horizontal="left" vertical="top" wrapText="1"/>
    </xf>
    <xf numFmtId="1" fontId="9" fillId="0" borderId="2" xfId="2" applyNumberFormat="1" applyFont="1" applyBorder="1" applyAlignment="1">
      <alignment horizontal="left" vertical="top" wrapText="1"/>
    </xf>
    <xf numFmtId="1" fontId="6" fillId="0" borderId="2" xfId="2" applyNumberFormat="1" applyFont="1" applyBorder="1" applyAlignment="1">
      <alignment horizontal="left" indent="2"/>
    </xf>
    <xf numFmtId="1" fontId="6" fillId="0" borderId="2" xfId="2" applyNumberFormat="1" applyFont="1" applyBorder="1" applyAlignment="1">
      <alignment horizontal="right"/>
    </xf>
    <xf numFmtId="1" fontId="6" fillId="0" borderId="0" xfId="2" applyNumberFormat="1" applyFont="1" applyAlignment="1">
      <alignment horizontal="left" indent="2"/>
    </xf>
    <xf numFmtId="1" fontId="4" fillId="8" borderId="1" xfId="2" applyNumberFormat="1" applyFont="1" applyFill="1" applyBorder="1" applyAlignment="1">
      <alignment horizontal="center" vertical="center" wrapText="1"/>
    </xf>
    <xf numFmtId="1" fontId="5" fillId="8" borderId="0" xfId="2" applyNumberFormat="1" applyFont="1" applyFill="1" applyAlignment="1">
      <alignment horizontal="center"/>
    </xf>
    <xf numFmtId="1" fontId="5" fillId="8" borderId="2" xfId="2" applyNumberFormat="1" applyFont="1" applyFill="1" applyBorder="1" applyAlignment="1">
      <alignment horizontal="center"/>
    </xf>
    <xf numFmtId="1" fontId="22" fillId="0" borderId="0" xfId="2" applyNumberFormat="1" applyFont="1" applyAlignment="1">
      <alignment horizontal="left" vertical="center"/>
    </xf>
    <xf numFmtId="1" fontId="4" fillId="2" borderId="1" xfId="2" applyNumberFormat="1" applyFont="1" applyFill="1" applyBorder="1" applyAlignment="1">
      <alignment horizontal="center" vertical="center" wrapText="1"/>
    </xf>
    <xf numFmtId="1" fontId="4" fillId="2" borderId="5" xfId="2" applyNumberFormat="1" applyFont="1" applyFill="1" applyBorder="1" applyAlignment="1">
      <alignment horizontal="center" vertical="center" wrapText="1"/>
    </xf>
    <xf numFmtId="1" fontId="4" fillId="3" borderId="1" xfId="2" applyNumberFormat="1" applyFont="1" applyFill="1" applyBorder="1" applyAlignment="1">
      <alignment horizontal="center" vertical="center" wrapText="1"/>
    </xf>
    <xf numFmtId="1" fontId="4" fillId="3" borderId="5" xfId="2" applyNumberFormat="1" applyFont="1" applyFill="1" applyBorder="1" applyAlignment="1">
      <alignment horizontal="center" vertical="center" wrapText="1"/>
    </xf>
    <xf numFmtId="1" fontId="4" fillId="4" borderId="1" xfId="2" applyNumberFormat="1" applyFont="1" applyFill="1" applyBorder="1" applyAlignment="1">
      <alignment horizontal="center" vertical="center" wrapText="1"/>
    </xf>
    <xf numFmtId="1" fontId="4" fillId="4" borderId="5" xfId="2" applyNumberFormat="1" applyFont="1" applyFill="1" applyBorder="1" applyAlignment="1">
      <alignment horizontal="center" vertical="center" wrapText="1"/>
    </xf>
    <xf numFmtId="1" fontId="5" fillId="2" borderId="0" xfId="2" applyNumberFormat="1" applyFont="1" applyFill="1" applyAlignment="1">
      <alignment horizontal="center"/>
    </xf>
    <xf numFmtId="1" fontId="5" fillId="3" borderId="0" xfId="2" applyNumberFormat="1" applyFont="1" applyFill="1" applyAlignment="1">
      <alignment horizontal="center"/>
    </xf>
    <xf numFmtId="1" fontId="5" fillId="4" borderId="0" xfId="2" applyNumberFormat="1" applyFont="1" applyFill="1" applyAlignment="1">
      <alignment horizontal="center"/>
    </xf>
    <xf numFmtId="1" fontId="5" fillId="2" borderId="2" xfId="2" applyNumberFormat="1" applyFont="1" applyFill="1" applyBorder="1" applyAlignment="1">
      <alignment horizontal="center"/>
    </xf>
    <xf numFmtId="1" fontId="5" fillId="2" borderId="4" xfId="2" applyNumberFormat="1" applyFont="1" applyFill="1" applyBorder="1" applyAlignment="1">
      <alignment horizontal="center"/>
    </xf>
    <xf numFmtId="1" fontId="5" fillId="3" borderId="2" xfId="2" applyNumberFormat="1" applyFont="1" applyFill="1" applyBorder="1" applyAlignment="1">
      <alignment horizontal="center"/>
    </xf>
    <xf numFmtId="1" fontId="5" fillId="3" borderId="4" xfId="2" applyNumberFormat="1" applyFont="1" applyFill="1" applyBorder="1" applyAlignment="1">
      <alignment horizontal="center"/>
    </xf>
    <xf numFmtId="1" fontId="5" fillId="4" borderId="2" xfId="2" applyNumberFormat="1" applyFont="1" applyFill="1" applyBorder="1" applyAlignment="1">
      <alignment horizontal="center"/>
    </xf>
    <xf numFmtId="1" fontId="5" fillId="4" borderId="4" xfId="2" applyNumberFormat="1" applyFont="1" applyFill="1" applyBorder="1" applyAlignment="1">
      <alignment horizontal="center"/>
    </xf>
    <xf numFmtId="2" fontId="27" fillId="0" borderId="0" xfId="0" applyNumberFormat="1" applyFont="1"/>
    <xf numFmtId="2" fontId="1" fillId="0" borderId="8" xfId="2" applyNumberFormat="1" applyBorder="1"/>
    <xf numFmtId="2" fontId="3" fillId="0" borderId="0" xfId="0" applyNumberFormat="1" applyFont="1"/>
    <xf numFmtId="2" fontId="17" fillId="0" borderId="0" xfId="0" applyNumberFormat="1" applyFont="1"/>
    <xf numFmtId="2" fontId="19" fillId="0" borderId="0" xfId="0" applyNumberFormat="1" applyFont="1"/>
    <xf numFmtId="2" fontId="12" fillId="0" borderId="0" xfId="2" applyNumberFormat="1" applyFont="1"/>
    <xf numFmtId="2" fontId="25" fillId="0" borderId="0" xfId="2" applyNumberFormat="1" applyFont="1" applyAlignment="1">
      <alignment horizontal="left" indent="1"/>
    </xf>
    <xf numFmtId="2" fontId="26" fillId="0" borderId="0" xfId="2" applyNumberFormat="1" applyFont="1" applyAlignment="1">
      <alignment horizontal="left" indent="1"/>
    </xf>
    <xf numFmtId="2" fontId="1" fillId="0" borderId="9" xfId="2" applyNumberFormat="1" applyBorder="1"/>
    <xf numFmtId="2" fontId="13" fillId="0" borderId="0" xfId="2" applyNumberFormat="1" applyFont="1"/>
    <xf numFmtId="2" fontId="12" fillId="0" borderId="0" xfId="2" applyNumberFormat="1" applyFont="1" applyAlignment="1">
      <alignment horizontal="left" indent="1"/>
    </xf>
    <xf numFmtId="2" fontId="14" fillId="0" borderId="0" xfId="2" applyNumberFormat="1" applyFont="1"/>
    <xf numFmtId="2" fontId="14" fillId="0" borderId="8" xfId="2" applyNumberFormat="1" applyFont="1" applyBorder="1"/>
    <xf numFmtId="2" fontId="0" fillId="0" borderId="0" xfId="0" applyNumberFormat="1"/>
    <xf numFmtId="2" fontId="11" fillId="9" borderId="0" xfId="2" applyNumberFormat="1" applyFont="1" applyFill="1"/>
    <xf numFmtId="2" fontId="1" fillId="0" borderId="0" xfId="2" applyNumberFormat="1" applyAlignment="1">
      <alignment vertical="top"/>
    </xf>
    <xf numFmtId="2" fontId="15" fillId="0" borderId="1" xfId="2" applyNumberFormat="1" applyFont="1" applyBorder="1"/>
    <xf numFmtId="2" fontId="15" fillId="0" borderId="0" xfId="2" applyNumberFormat="1" applyFont="1"/>
    <xf numFmtId="2" fontId="0" fillId="0" borderId="0" xfId="2" applyNumberFormat="1" applyFont="1"/>
    <xf numFmtId="2" fontId="14" fillId="8" borderId="0" xfId="2" applyNumberFormat="1" applyFont="1" applyFill="1"/>
    <xf numFmtId="2" fontId="1" fillId="0" borderId="0" xfId="2" applyNumberFormat="1" applyAlignment="1">
      <alignment wrapText="1"/>
    </xf>
    <xf numFmtId="2" fontId="1" fillId="0" borderId="8" xfId="2" applyNumberFormat="1" applyBorder="1" applyAlignment="1">
      <alignment wrapText="1"/>
    </xf>
    <xf numFmtId="2" fontId="11" fillId="9" borderId="0" xfId="2" applyNumberFormat="1" applyFont="1" applyFill="1" applyAlignment="1">
      <alignment wrapText="1"/>
    </xf>
    <xf numFmtId="2" fontId="14" fillId="11" borderId="3" xfId="2" applyNumberFormat="1" applyFont="1" applyFill="1" applyBorder="1" applyAlignment="1">
      <alignment wrapText="1"/>
    </xf>
    <xf numFmtId="2" fontId="14" fillId="10" borderId="0" xfId="2" applyNumberFormat="1" applyFont="1" applyFill="1" applyAlignment="1">
      <alignment wrapText="1"/>
    </xf>
    <xf numFmtId="2" fontId="13" fillId="0" borderId="0" xfId="2" applyNumberFormat="1" applyFont="1" applyAlignment="1">
      <alignment wrapText="1"/>
    </xf>
    <xf numFmtId="2" fontId="28" fillId="0" borderId="0" xfId="0" applyNumberFormat="1" applyFont="1" applyAlignment="1">
      <alignment wrapText="1"/>
    </xf>
    <xf numFmtId="1" fontId="2" fillId="0" borderId="11" xfId="2" applyNumberFormat="1" applyFont="1" applyBorder="1"/>
    <xf numFmtId="1" fontId="2" fillId="0" borderId="11" xfId="2" applyNumberFormat="1" applyFont="1" applyBorder="1" applyAlignment="1">
      <alignment wrapText="1"/>
    </xf>
    <xf numFmtId="1" fontId="2" fillId="0" borderId="1" xfId="2" applyNumberFormat="1" applyFont="1" applyBorder="1" applyAlignment="1">
      <alignment horizontal="center" vertical="center"/>
    </xf>
    <xf numFmtId="1" fontId="2" fillId="0" borderId="5" xfId="2" applyNumberFormat="1" applyFont="1" applyBorder="1" applyAlignment="1">
      <alignment horizontal="center" vertical="center"/>
    </xf>
    <xf numFmtId="1" fontId="2" fillId="0" borderId="0" xfId="2" applyNumberFormat="1" applyFont="1" applyAlignment="1">
      <alignment vertical="center"/>
    </xf>
    <xf numFmtId="1" fontId="5" fillId="15" borderId="0" xfId="2" applyNumberFormat="1" applyFont="1" applyFill="1" applyAlignment="1">
      <alignment horizontal="center" wrapText="1"/>
    </xf>
    <xf numFmtId="0" fontId="28" fillId="0" borderId="0" xfId="0" applyFont="1" applyAlignment="1">
      <alignment horizontal="left" wrapText="1"/>
    </xf>
    <xf numFmtId="0" fontId="17" fillId="12" borderId="6" xfId="0" applyFont="1" applyFill="1" applyBorder="1" applyAlignment="1">
      <alignment horizontal="left" wrapText="1"/>
    </xf>
    <xf numFmtId="0" fontId="1" fillId="0" borderId="0" xfId="2" applyAlignment="1">
      <alignment horizontal="center"/>
    </xf>
    <xf numFmtId="0" fontId="18" fillId="0" borderId="0" xfId="0" applyFont="1" applyAlignment="1">
      <alignment horizontal="left" vertical="top" wrapText="1"/>
    </xf>
    <xf numFmtId="0" fontId="19" fillId="0" borderId="6" xfId="0" quotePrefix="1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/>
    </xf>
    <xf numFmtId="0" fontId="0" fillId="0" borderId="0" xfId="2" applyFont="1" applyAlignment="1">
      <alignment horizontal="center"/>
    </xf>
    <xf numFmtId="2" fontId="17" fillId="12" borderId="6" xfId="0" applyNumberFormat="1" applyFont="1" applyFill="1" applyBorder="1" applyAlignment="1">
      <alignment horizontal="left" wrapText="1"/>
    </xf>
    <xf numFmtId="2" fontId="1" fillId="0" borderId="0" xfId="2" applyNumberFormat="1" applyAlignment="1">
      <alignment horizontal="center"/>
    </xf>
    <xf numFmtId="2" fontId="19" fillId="0" borderId="6" xfId="0" quotePrefix="1" applyNumberFormat="1" applyFont="1" applyBorder="1" applyAlignment="1">
      <alignment horizontal="left" vertical="center" wrapText="1"/>
    </xf>
    <xf numFmtId="2" fontId="19" fillId="0" borderId="6" xfId="0" applyNumberFormat="1" applyFont="1" applyBorder="1" applyAlignment="1">
      <alignment horizontal="left" vertical="center" wrapText="1"/>
    </xf>
    <xf numFmtId="2" fontId="18" fillId="0" borderId="0" xfId="0" applyNumberFormat="1" applyFont="1" applyAlignment="1">
      <alignment horizontal="left" vertical="top" wrapText="1"/>
    </xf>
    <xf numFmtId="2" fontId="11" fillId="9" borderId="0" xfId="2" applyNumberFormat="1" applyFont="1" applyFill="1" applyAlignment="1">
      <alignment horizontal="left" vertical="top" wrapText="1"/>
    </xf>
    <xf numFmtId="2" fontId="16" fillId="13" borderId="7" xfId="0" applyNumberFormat="1" applyFont="1" applyFill="1" applyBorder="1" applyAlignment="1">
      <alignment horizontal="left"/>
    </xf>
    <xf numFmtId="2" fontId="16" fillId="13" borderId="0" xfId="0" applyNumberFormat="1" applyFont="1" applyFill="1" applyAlignment="1">
      <alignment horizontal="left"/>
    </xf>
    <xf numFmtId="2" fontId="20" fillId="0" borderId="0" xfId="0" applyNumberFormat="1" applyFont="1" applyAlignment="1">
      <alignment horizontal="left"/>
    </xf>
    <xf numFmtId="2" fontId="0" fillId="0" borderId="0" xfId="2" applyNumberFormat="1" applyFont="1" applyAlignment="1">
      <alignment horizontal="center"/>
    </xf>
    <xf numFmtId="1" fontId="3" fillId="0" borderId="2" xfId="0" applyNumberFormat="1" applyFont="1" applyBorder="1" applyAlignment="1">
      <alignment horizontal="left"/>
    </xf>
    <xf numFmtId="1" fontId="2" fillId="15" borderId="1" xfId="2" applyNumberFormat="1" applyFont="1" applyFill="1" applyBorder="1" applyAlignment="1">
      <alignment horizontal="left" wrapText="1"/>
    </xf>
    <xf numFmtId="1" fontId="2" fillId="15" borderId="0" xfId="2" applyNumberFormat="1" applyFont="1" applyFill="1" applyAlignment="1">
      <alignment horizontal="left" wrapText="1"/>
    </xf>
    <xf numFmtId="1" fontId="2" fillId="15" borderId="2" xfId="2" applyNumberFormat="1" applyFont="1" applyFill="1" applyBorder="1" applyAlignment="1">
      <alignment horizontal="left" wrapText="1"/>
    </xf>
    <xf numFmtId="1" fontId="2" fillId="0" borderId="12" xfId="2" applyNumberFormat="1" applyFont="1" applyBorder="1" applyAlignment="1">
      <alignment horizontal="left" vertical="top" wrapText="1"/>
    </xf>
    <xf numFmtId="1" fontId="2" fillId="16" borderId="1" xfId="2" applyNumberFormat="1" applyFont="1" applyFill="1" applyBorder="1" applyAlignment="1">
      <alignment horizontal="left" vertical="center" wrapText="1"/>
    </xf>
    <xf numFmtId="1" fontId="2" fillId="16" borderId="0" xfId="2" applyNumberFormat="1" applyFont="1" applyFill="1" applyAlignment="1">
      <alignment horizontal="left" vertical="center" wrapText="1"/>
    </xf>
    <xf numFmtId="1" fontId="2" fillId="16" borderId="2" xfId="2" applyNumberFormat="1" applyFont="1" applyFill="1" applyBorder="1" applyAlignment="1">
      <alignment horizontal="left" vertical="center" wrapText="1"/>
    </xf>
    <xf numFmtId="1" fontId="2" fillId="0" borderId="11" xfId="2" applyNumberFormat="1" applyFont="1" applyBorder="1" applyAlignment="1">
      <alignment wrapText="1"/>
    </xf>
    <xf numFmtId="1" fontId="2" fillId="0" borderId="1" xfId="2" applyNumberFormat="1" applyFont="1" applyBorder="1" applyAlignment="1">
      <alignment horizontal="left" vertical="top" wrapText="1"/>
    </xf>
    <xf numFmtId="1" fontId="21" fillId="0" borderId="0" xfId="0" applyNumberFormat="1" applyFont="1"/>
    <xf numFmtId="1" fontId="3" fillId="0" borderId="2" xfId="0" applyNumberFormat="1" applyFont="1" applyBorder="1"/>
    <xf numFmtId="1" fontId="2" fillId="8" borderId="1" xfId="2" applyNumberFormat="1" applyFont="1" applyFill="1" applyBorder="1" applyAlignment="1">
      <alignment horizontal="left" wrapText="1"/>
    </xf>
    <xf numFmtId="1" fontId="2" fillId="8" borderId="0" xfId="2" applyNumberFormat="1" applyFont="1" applyFill="1" applyAlignment="1">
      <alignment horizontal="left" wrapText="1"/>
    </xf>
    <xf numFmtId="1" fontId="2" fillId="8" borderId="2" xfId="2" applyNumberFormat="1" applyFont="1" applyFill="1" applyBorder="1" applyAlignment="1">
      <alignment horizontal="left" wrapText="1"/>
    </xf>
    <xf numFmtId="1" fontId="2" fillId="6" borderId="1" xfId="2" applyNumberFormat="1" applyFont="1" applyFill="1" applyBorder="1" applyAlignment="1">
      <alignment horizontal="left" wrapText="1"/>
    </xf>
    <xf numFmtId="1" fontId="2" fillId="6" borderId="0" xfId="2" applyNumberFormat="1" applyFont="1" applyFill="1" applyAlignment="1">
      <alignment horizontal="left" wrapText="1"/>
    </xf>
    <xf numFmtId="1" fontId="2" fillId="6" borderId="2" xfId="2" applyNumberFormat="1" applyFont="1" applyFill="1" applyBorder="1" applyAlignment="1">
      <alignment horizontal="left" wrapText="1"/>
    </xf>
    <xf numFmtId="1" fontId="2" fillId="7" borderId="1" xfId="2" applyNumberFormat="1" applyFont="1" applyFill="1" applyBorder="1" applyAlignment="1">
      <alignment horizontal="left" wrapText="1"/>
    </xf>
    <xf numFmtId="1" fontId="2" fillId="7" borderId="0" xfId="2" applyNumberFormat="1" applyFont="1" applyFill="1" applyAlignment="1">
      <alignment horizontal="left" wrapText="1"/>
    </xf>
    <xf numFmtId="1" fontId="2" fillId="7" borderId="2" xfId="2" applyNumberFormat="1" applyFont="1" applyFill="1" applyBorder="1" applyAlignment="1">
      <alignment horizontal="left" wrapText="1"/>
    </xf>
    <xf numFmtId="1" fontId="2" fillId="2" borderId="1" xfId="2" applyNumberFormat="1" applyFont="1" applyFill="1" applyBorder="1" applyAlignment="1">
      <alignment horizontal="left" vertical="center" wrapText="1"/>
    </xf>
    <xf numFmtId="1" fontId="2" fillId="2" borderId="0" xfId="2" applyNumberFormat="1" applyFont="1" applyFill="1" applyAlignment="1">
      <alignment horizontal="left" vertical="center" wrapText="1"/>
    </xf>
    <xf numFmtId="1" fontId="2" fillId="2" borderId="2" xfId="2" applyNumberFormat="1" applyFont="1" applyFill="1" applyBorder="1" applyAlignment="1">
      <alignment horizontal="left" vertical="center" wrapText="1"/>
    </xf>
    <xf numFmtId="1" fontId="2" fillId="3" borderId="1" xfId="2" applyNumberFormat="1" applyFont="1" applyFill="1" applyBorder="1" applyAlignment="1">
      <alignment horizontal="left" vertical="center" wrapText="1"/>
    </xf>
    <xf numFmtId="1" fontId="2" fillId="3" borderId="0" xfId="2" applyNumberFormat="1" applyFont="1" applyFill="1" applyAlignment="1">
      <alignment horizontal="left" vertical="center" wrapText="1"/>
    </xf>
    <xf numFmtId="1" fontId="2" fillId="3" borderId="2" xfId="2" applyNumberFormat="1" applyFont="1" applyFill="1" applyBorder="1" applyAlignment="1">
      <alignment horizontal="left" vertical="center" wrapText="1"/>
    </xf>
    <xf numFmtId="1" fontId="2" fillId="4" borderId="1" xfId="2" applyNumberFormat="1" applyFont="1" applyFill="1" applyBorder="1" applyAlignment="1">
      <alignment horizontal="left" vertical="center" wrapText="1"/>
    </xf>
    <xf numFmtId="1" fontId="2" fillId="4" borderId="0" xfId="2" applyNumberFormat="1" applyFont="1" applyFill="1" applyAlignment="1">
      <alignment horizontal="left" vertical="center" wrapText="1"/>
    </xf>
    <xf numFmtId="1" fontId="2" fillId="4" borderId="2" xfId="2" applyNumberFormat="1" applyFont="1" applyFill="1" applyBorder="1" applyAlignment="1">
      <alignment horizontal="left" vertical="center" wrapText="1"/>
    </xf>
  </cellXfs>
  <cellStyles count="3">
    <cellStyle name="Currency" xfId="1" builtinId="4"/>
    <cellStyle name="Normal" xfId="0" builtinId="0"/>
    <cellStyle name="Normal 2" xfId="2" xr:uid="{C2B32638-5D2E-43DE-B435-47B694E9789D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86724448377941E-2"/>
        </patternFill>
      </fill>
    </dxf>
    <dxf>
      <fill>
        <patternFill>
          <bgColor theme="0" tint="-4.986724448377941E-2"/>
        </patternFill>
      </fill>
    </dxf>
    <dxf>
      <fill>
        <patternFill>
          <bgColor theme="0" tint="-4.986724448377941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86724448377941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i'!$K$16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i'!$M$18:$M$45</c:f>
                <c:numCache>
                  <c:formatCode>General</c:formatCode>
                  <c:ptCount val="28"/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0.99206340312957764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0.48885470628738403</c:v>
                  </c:pt>
                  <c:pt idx="8">
                    <c:v>1.9200001955032349</c:v>
                  </c:pt>
                  <c:pt idx="9">
                    <c:v>5</c:v>
                  </c:pt>
                  <c:pt idx="10">
                    <c:v>0.83333349227905273</c:v>
                  </c:pt>
                  <c:pt idx="11">
                    <c:v>0.76499998569488525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6.3333334922790527</c:v>
                  </c:pt>
                  <c:pt idx="16">
                    <c:v>2.1428573131561279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i'!$L$18:$L$45</c:f>
                <c:numCache>
                  <c:formatCode>General</c:formatCode>
                  <c:ptCount val="28"/>
                  <c:pt idx="0">
                    <c:v>2.125</c:v>
                  </c:pt>
                  <c:pt idx="1">
                    <c:v>2</c:v>
                  </c:pt>
                  <c:pt idx="2">
                    <c:v>2.5</c:v>
                  </c:pt>
                  <c:pt idx="3">
                    <c:v>0.99206346273422241</c:v>
                  </c:pt>
                  <c:pt idx="4">
                    <c:v>2</c:v>
                  </c:pt>
                  <c:pt idx="5">
                    <c:v>1</c:v>
                  </c:pt>
                  <c:pt idx="6">
                    <c:v>0</c:v>
                  </c:pt>
                  <c:pt idx="7">
                    <c:v>0.56802463531494141</c:v>
                  </c:pt>
                  <c:pt idx="8">
                    <c:v>1.199999988079071</c:v>
                  </c:pt>
                  <c:pt idx="9">
                    <c:v>3</c:v>
                  </c:pt>
                  <c:pt idx="10">
                    <c:v>0.58750009536743164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0.54999998211860657</c:v>
                  </c:pt>
                  <c:pt idx="15">
                    <c:v>2.3333334922790527</c:v>
                  </c:pt>
                  <c:pt idx="16">
                    <c:v>1.0714287757873535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Any Antimalarial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Quinine</c:v>
                </c:pt>
                <c:pt idx="8">
                  <c:v>Chloroquine - packaged alone</c:v>
                </c:pt>
                <c:pt idx="9">
                  <c:v>Sulfadoxine pyrimethamine</c:v>
                </c:pt>
                <c:pt idx="10">
                  <c:v>SP-Amodiaquine</c:v>
                </c:pt>
                <c:pt idx="11">
                  <c:v>Other non-artemsinin therapy</c:v>
                </c:pt>
                <c:pt idx="12">
                  <c:v>Oral artemisinin monotherapy</c:v>
                </c:pt>
                <c:pt idx="13">
                  <c:v>Rectal artesunate</c:v>
                </c:pt>
                <c:pt idx="14">
                  <c:v>Injectable artesunate</c:v>
                </c:pt>
                <c:pt idx="15">
                  <c:v>Injectable artemether</c:v>
                </c:pt>
                <c:pt idx="16">
                  <c:v>Injectable arteether/artemotil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i'!$K$18:$K$45</c:f>
              <c:numCache>
                <c:formatCode>#,##0.00\ [$₦-467]</c:formatCode>
                <c:ptCount val="2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1.9841269254684448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0.95234435796737671</c:v>
                </c:pt>
                <c:pt idx="8">
                  <c:v>1.9199999570846558</c:v>
                </c:pt>
                <c:pt idx="9">
                  <c:v>5</c:v>
                </c:pt>
                <c:pt idx="10">
                  <c:v>2.5</c:v>
                </c:pt>
                <c:pt idx="11">
                  <c:v>0.76499998569488525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5.3333334922790527</c:v>
                </c:pt>
                <c:pt idx="16">
                  <c:v>2.1428573131561279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9-480F-9D42-428C974F2D6D}"/>
            </c:ext>
          </c:extLst>
        </c:ser>
        <c:ser>
          <c:idx val="1"/>
          <c:order val="1"/>
          <c:tx>
            <c:strRef>
              <c:f>'Figures i'!$N$16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i'!$P$18:$P$45</c:f>
                <c:numCache>
                  <c:formatCode>General</c:formatCode>
                  <c:ptCount val="28"/>
                </c:numCache>
              </c:numRef>
            </c:plus>
            <c:minus>
              <c:numRef>
                <c:f>'Figures i'!$O$18:$O$45</c:f>
                <c:numCache>
                  <c:formatCode>General</c:formatCode>
                  <c:ptCount val="28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Any Antimalarial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Quinine</c:v>
                </c:pt>
                <c:pt idx="8">
                  <c:v>Chloroquine - packaged alone</c:v>
                </c:pt>
                <c:pt idx="9">
                  <c:v>Sulfadoxine pyrimethamine</c:v>
                </c:pt>
                <c:pt idx="10">
                  <c:v>SP-Amodiaquine</c:v>
                </c:pt>
                <c:pt idx="11">
                  <c:v>Other non-artemsinin therapy</c:v>
                </c:pt>
                <c:pt idx="12">
                  <c:v>Oral artemisinin monotherapy</c:v>
                </c:pt>
                <c:pt idx="13">
                  <c:v>Rectal artesunate</c:v>
                </c:pt>
                <c:pt idx="14">
                  <c:v>Injectable artesunate</c:v>
                </c:pt>
                <c:pt idx="15">
                  <c:v>Injectable artemether</c:v>
                </c:pt>
                <c:pt idx="16">
                  <c:v>Injectable arteether/artemotil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i'!$N$18:$N$45</c:f>
              <c:numCache>
                <c:formatCode>0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1-1889-480F-9D42-428C974F2D6D}"/>
            </c:ext>
          </c:extLst>
        </c:ser>
        <c:ser>
          <c:idx val="2"/>
          <c:order val="2"/>
          <c:tx>
            <c:strRef>
              <c:f>'Figures i'!$Q$16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i'!$S$18:$S$45</c:f>
                <c:numCache>
                  <c:formatCode>General</c:formatCode>
                  <c:ptCount val="28"/>
                </c:numCache>
              </c:numRef>
            </c:plus>
            <c:minus>
              <c:numRef>
                <c:f>'Figures i'!$R$18:$R$45</c:f>
                <c:numCache>
                  <c:formatCode>General</c:formatCode>
                  <c:ptCount val="28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Any Antimalarial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Quinine</c:v>
                </c:pt>
                <c:pt idx="8">
                  <c:v>Chloroquine - packaged alone</c:v>
                </c:pt>
                <c:pt idx="9">
                  <c:v>Sulfadoxine pyrimethamine</c:v>
                </c:pt>
                <c:pt idx="10">
                  <c:v>SP-Amodiaquine</c:v>
                </c:pt>
                <c:pt idx="11">
                  <c:v>Other non-artemsinin therapy</c:v>
                </c:pt>
                <c:pt idx="12">
                  <c:v>Oral artemisinin monotherapy</c:v>
                </c:pt>
                <c:pt idx="13">
                  <c:v>Rectal artesunate</c:v>
                </c:pt>
                <c:pt idx="14">
                  <c:v>Injectable artesunate</c:v>
                </c:pt>
                <c:pt idx="15">
                  <c:v>Injectable artemether</c:v>
                </c:pt>
                <c:pt idx="16">
                  <c:v>Injectable arteether/artemotil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i'!$Q$18:$Q$45</c:f>
              <c:numCache>
                <c:formatCode>0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2-1889-480F-9D42-428C974F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₦-467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24"/>
          <c:order val="8"/>
          <c:tx>
            <c:strRef>
              <c:f>'Figures iii'!$AJ$93</c:f>
              <c:strCache>
                <c:ptCount val="1"/>
                <c:pt idx="0">
                  <c:v>Chloroquine - packaged alone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iii'!$AL$94:$AL$102</c15:sqref>
                    </c15:fullRef>
                  </c:ext>
                </c:extLst>
                <c:f>('Figures iii'!$AL$94:$AL$96,'Figures iii'!$AL$98:$AL$100)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0.51199996471405029</c:v>
                  </c:pt>
                  <c:pt idx="2">
                    <c:v>1.9200000762939453</c:v>
                  </c:pt>
                  <c:pt idx="3">
                    <c:v>1.1519999504089355</c:v>
                  </c:pt>
                  <c:pt idx="4">
                    <c:v>0</c:v>
                  </c:pt>
                  <c:pt idx="5">
                    <c:v>1.1519999504089355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iii'!$AK$94:$AK$102</c15:sqref>
                    </c15:fullRef>
                  </c:ext>
                </c:extLst>
                <c:f>('Figures iii'!$AK$94:$AK$96,'Figures iii'!$AK$98:$AK$100)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0.25599998235702515</c:v>
                  </c:pt>
                  <c:pt idx="2">
                    <c:v>0.38399994373321533</c:v>
                  </c:pt>
                  <c:pt idx="3">
                    <c:v>0.38399994373321533</c:v>
                  </c:pt>
                  <c:pt idx="4">
                    <c:v>0</c:v>
                  </c:pt>
                  <c:pt idx="5">
                    <c:v>0.38399994373321533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iii'!$AJ$94:$AJ$102</c15:sqref>
                  </c15:fullRef>
                </c:ext>
              </c:extLst>
              <c:f>('Figures iii'!$AJ$94:$AJ$96,'Figures iii'!$AJ$98:$AJ$100)</c:f>
              <c:numCache>
                <c:formatCode>0.00</c:formatCode>
                <c:ptCount val="6"/>
                <c:pt idx="0">
                  <c:v>0.76800000667572021</c:v>
                </c:pt>
                <c:pt idx="1">
                  <c:v>0.63999998569488525</c:v>
                </c:pt>
                <c:pt idx="2">
                  <c:v>1.1519999504089355</c:v>
                </c:pt>
                <c:pt idx="3">
                  <c:v>1.1519999504089355</c:v>
                </c:pt>
                <c:pt idx="4">
                  <c:v>7.679999828338623</c:v>
                </c:pt>
                <c:pt idx="5">
                  <c:v>1.1519999504089355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E26-4B05-BC75-B87C0C4E61CC}"/>
            </c:ext>
          </c:extLst>
        </c:ser>
        <c:ser>
          <c:idx val="27"/>
          <c:order val="9"/>
          <c:tx>
            <c:strRef>
              <c:f>'Figures iii'!$AM$93</c:f>
              <c:strCache>
                <c:ptCount val="1"/>
                <c:pt idx="0">
                  <c:v>Sulfaxoxine pyrimethamine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iii'!$AO$94:$AO$102</c15:sqref>
                    </c15:fullRef>
                  </c:ext>
                </c:extLst>
                <c:f>('Figures iii'!$AO$94:$AO$96,'Figures iii'!$AO$98:$AO$100)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2.8999999985098839</c:v>
                  </c:pt>
                  <c:pt idx="2">
                    <c:v>2</c:v>
                  </c:pt>
                  <c:pt idx="3">
                    <c:v>2</c:v>
                  </c:pt>
                  <c:pt idx="4">
                    <c:v>8</c:v>
                  </c:pt>
                  <c:pt idx="5">
                    <c:v>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iii'!$AN$94:$AN$102</c15:sqref>
                    </c15:fullRef>
                  </c:ext>
                </c:extLst>
                <c:f>('Figures iii'!$AN$94:$AN$96,'Figures iii'!$AN$98:$AN$100)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3.5999999940395355</c:v>
                  </c:pt>
                  <c:pt idx="3">
                    <c:v>2.699999988079071</c:v>
                  </c:pt>
                  <c:pt idx="4">
                    <c:v>6.25</c:v>
                  </c:pt>
                  <c:pt idx="5">
                    <c:v>2.699999988079071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iii'!$AM$94:$AM$102</c15:sqref>
                  </c15:fullRef>
                </c:ext>
              </c:extLst>
              <c:f>('Figures iii'!$AM$94:$AM$96,'Figures iii'!$AM$98:$AM$100)</c:f>
              <c:numCache>
                <c:formatCode>0.00</c:formatCode>
                <c:ptCount val="6"/>
                <c:pt idx="0">
                  <c:v>0.30000001192092896</c:v>
                </c:pt>
                <c:pt idx="1">
                  <c:v>0.10000000149011612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E26-4B05-BC75-B87C0C4E61CC}"/>
            </c:ext>
          </c:extLst>
        </c:ser>
        <c:ser>
          <c:idx val="39"/>
          <c:order val="13"/>
          <c:tx>
            <c:strRef>
              <c:f>'Figures iii'!$AY$93</c:f>
              <c:strCache>
                <c:ptCount val="1"/>
                <c:pt idx="0">
                  <c:v>Rectal artesunate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iii'!$BA$94:$BA$102</c15:sqref>
                    </c15:fullRef>
                  </c:ext>
                </c:extLst>
                <c:f>('Figures iii'!$BA$94:$BA$96,'Figures iii'!$BA$98:$BA$100)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iii'!$AZ$94:$AZ$102</c15:sqref>
                    </c15:fullRef>
                  </c:ext>
                </c:extLst>
                <c:f>('Figures iii'!$AZ$94:$AZ$96,'Figures iii'!$AZ$98:$AZ$100)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iii'!$AY$94:$AY$102</c15:sqref>
                  </c15:fullRef>
                </c:ext>
              </c:extLst>
              <c:f>('Figures iii'!$AY$94:$AY$96,'Figures iii'!$AY$98:$AY$100)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E26-4B05-BC75-B87C0C4E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iii'!$L$93</c15:sqref>
                        </c15:formulaRef>
                      </c:ext>
                    </c:extLst>
                    <c:strCache>
                      <c:ptCount val="1"/>
                      <c:pt idx="0">
                        <c:v>Any Antimalarial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iii'!$N$94:$N$102</c15:sqref>
                          </c15:fullRef>
                          <c15:formulaRef>
                            <c15:sqref>('Figures iii'!$N$94:$N$96,'Figures iii'!$N$98:$N$100)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1.6666669845581055</c:v>
                        </c:pt>
                        <c:pt idx="1">
                          <c:v>4.5</c:v>
                        </c:pt>
                        <c:pt idx="2">
                          <c:v>6</c:v>
                        </c:pt>
                        <c:pt idx="3">
                          <c:v>3</c:v>
                        </c:pt>
                        <c:pt idx="4">
                          <c:v>2</c:v>
                        </c:pt>
                        <c:pt idx="5">
                          <c:v>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iii'!$M$94:$M$102</c15:sqref>
                          </c15:fullRef>
                          <c15:formulaRef>
                            <c15:sqref>('Figures iii'!$M$94:$M$96,'Figures iii'!$M$98:$M$100)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2.5</c:v>
                        </c:pt>
                        <c:pt idx="1">
                          <c:v>1.5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1.7200000286102295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iii'!$L$94:$L$102</c15:sqref>
                        </c15:fullRef>
                        <c15:formulaRef>
                          <c15:sqref>('Figures iii'!$L$94:$L$96,'Figures iii'!$L$98:$L$100)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</c:v>
                      </c:pt>
                      <c:pt idx="1">
                        <c:v>2.5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E26-4B05-BC75-B87C0C4E61CC}"/>
                  </c:ext>
                </c:extLst>
              </c15:ser>
            </c15:filteredBarSeries>
            <c15:filteredBarSeries>
              <c15:ser>
                <c:idx val="9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iii'!$O$93</c15:sqref>
                        </c15:formulaRef>
                      </c:ext>
                    </c:extLst>
                    <c:strCache>
                      <c:ptCount val="1"/>
                      <c:pt idx="0">
                        <c:v>Artemether lumefantrine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iii'!$Q$94:$Q$102</c15:sqref>
                          </c15:fullRef>
                          <c15:formulaRef>
                            <c15:sqref>('Figures iii'!$Q$94:$Q$96,'Figures iii'!$Q$98:$Q$100)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10</c:v>
                        </c:pt>
                        <c:pt idx="2">
                          <c:v>5</c:v>
                        </c:pt>
                        <c:pt idx="3">
                          <c:v>2.5</c:v>
                        </c:pt>
                        <c:pt idx="4">
                          <c:v>3</c:v>
                        </c:pt>
                        <c:pt idx="5">
                          <c:v>3.75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iii'!$P$94:$P$102</c15:sqref>
                          </c15:fullRef>
                          <c15:formulaRef>
                            <c15:sqref>('Figures iii'!$P$94:$P$96,'Figures iii'!$P$98:$P$100)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</c:v>
                        </c:pt>
                        <c:pt idx="1">
                          <c:v>2.75</c:v>
                        </c:pt>
                        <c:pt idx="2">
                          <c:v>2.75</c:v>
                        </c:pt>
                        <c:pt idx="3">
                          <c:v>1.5</c:v>
                        </c:pt>
                        <c:pt idx="4">
                          <c:v>1</c:v>
                        </c:pt>
                        <c:pt idx="5">
                          <c:v>1.5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iii'!$O$94:$O$102</c15:sqref>
                        </c15:fullRef>
                        <c15:formulaRef>
                          <c15:sqref>('Figures iii'!$O$94:$O$96,'Figures iii'!$O$98:$O$100)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10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E26-4B05-BC75-B87C0C4E61CC}"/>
                  </c:ext>
                </c:extLst>
              </c15:ser>
            </c15:filteredBarSeries>
            <c15:filteredBarSeries>
              <c15:ser>
                <c:idx val="1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iii'!$R$93</c15:sqref>
                        </c15:formulaRef>
                      </c:ext>
                    </c:extLst>
                    <c:strCache>
                      <c:ptCount val="1"/>
                      <c:pt idx="0">
                        <c:v>Artesunate amodiaquine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iii'!$T$94:$T$102</c15:sqref>
                          </c15:fullRef>
                          <c15:formulaRef>
                            <c15:sqref>('Figures iii'!$T$94:$T$96,'Figures iii'!$T$98:$T$100)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4</c:v>
                        </c:pt>
                        <c:pt idx="3">
                          <c:v>2</c:v>
                        </c:pt>
                        <c:pt idx="4">
                          <c:v>0</c:v>
                        </c:pt>
                        <c:pt idx="5">
                          <c:v>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iii'!$S$94:$S$102</c15:sqref>
                          </c15:fullRef>
                          <c15:formulaRef>
                            <c15:sqref>('Figures iii'!$S$94:$S$96,'Figures iii'!$S$98:$S$100)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1.5</c:v>
                        </c:pt>
                        <c:pt idx="3">
                          <c:v>2</c:v>
                        </c:pt>
                        <c:pt idx="4">
                          <c:v>0</c:v>
                        </c:pt>
                        <c:pt idx="5">
                          <c:v>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iii'!$R$94:$R$102</c15:sqref>
                        </c15:fullRef>
                        <c15:formulaRef>
                          <c15:sqref>('Figures iii'!$R$94:$R$96,'Figures iii'!$R$98:$R$100)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E26-4B05-BC75-B87C0C4E61CC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iii'!$U$93</c15:sqref>
                        </c15:formulaRef>
                      </c:ext>
                    </c:extLst>
                    <c:strCache>
                      <c:ptCount val="1"/>
                      <c:pt idx="0">
                        <c:v>Artemisinin-PPQ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iii'!$W$94:$W$102</c15:sqref>
                          </c15:fullRef>
                          <c15:formulaRef>
                            <c15:sqref>('Figures iii'!$W$94:$W$96,'Figures iii'!$W$98:$W$100)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4.9603173732757568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0.99206328392028809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iii'!$V$94:$V$102</c15:sqref>
                          </c15:fullRef>
                          <c15:formulaRef>
                            <c15:sqref>('Figures iii'!$V$94:$V$96,'Figures iii'!$V$98:$V$100)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0.49603164196014404</c:v>
                        </c:pt>
                        <c:pt idx="3">
                          <c:v>0.99206352233886719</c:v>
                        </c:pt>
                        <c:pt idx="4">
                          <c:v>0</c:v>
                        </c:pt>
                        <c:pt idx="5">
                          <c:v>1.4880952835083008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iii'!$U$94:$U$102</c15:sqref>
                        </c15:fullRef>
                        <c15:formulaRef>
                          <c15:sqref>('Figures iii'!$U$94:$U$96,'Figures iii'!$U$98:$U$100)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2.4801585674285889</c:v>
                      </c:pt>
                      <c:pt idx="3">
                        <c:v>3.9682538509368896</c:v>
                      </c:pt>
                      <c:pt idx="4">
                        <c:v>4.9603171348571777</c:v>
                      </c:pt>
                      <c:pt idx="5">
                        <c:v>3.9682538509368896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E26-4B05-BC75-B87C0C4E61CC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iii'!$X$93</c15:sqref>
                        </c15:formulaRef>
                      </c:ext>
                    </c:extLst>
                    <c:strCache>
                      <c:ptCount val="1"/>
                      <c:pt idx="0">
                        <c:v>Dihydroartemisinin-Piperaquine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iii'!$Z$94:$Z$102</c15:sqref>
                          </c15:fullRef>
                          <c15:formulaRef>
                            <c15:sqref>('Figures iii'!$Z$94:$Z$96,'Figures iii'!$Z$98:$Z$100)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3</c:v>
                        </c:pt>
                        <c:pt idx="3">
                          <c:v>2</c:v>
                        </c:pt>
                        <c:pt idx="4">
                          <c:v>0</c:v>
                        </c:pt>
                        <c:pt idx="5">
                          <c:v>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iii'!$Y$94:$Y$102</c15:sqref>
                          </c15:fullRef>
                          <c15:formulaRef>
                            <c15:sqref>('Figures iii'!$Y$94:$Y$96,'Figures iii'!$Y$98:$Y$100)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2</c:v>
                        </c:pt>
                        <c:pt idx="2">
                          <c:v>4</c:v>
                        </c:pt>
                        <c:pt idx="3">
                          <c:v>2</c:v>
                        </c:pt>
                        <c:pt idx="4">
                          <c:v>0</c:v>
                        </c:pt>
                        <c:pt idx="5">
                          <c:v>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iii'!$X$94:$X$102</c15:sqref>
                        </c15:fullRef>
                        <c15:formulaRef>
                          <c15:sqref>('Figures iii'!$X$94:$X$96,'Figures iii'!$X$98:$X$100)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16.666666030883789</c:v>
                      </c:pt>
                      <c:pt idx="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E26-4B05-BC75-B87C0C4E61CC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iii'!$AA$93</c15:sqref>
                        </c15:formulaRef>
                      </c:ext>
                    </c:extLst>
                    <c:strCache>
                      <c:ptCount val="1"/>
                      <c:pt idx="0">
                        <c:v>Arterolane PPQ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iii'!$AC$94:$AC$102</c15:sqref>
                          </c15:fullRef>
                          <c15:formulaRef>
                            <c15:sqref>('Figures iii'!$AC$94:$AC$96,'Figures iii'!$AC$98:$AC$100)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2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1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iii'!$AB$94:$AB$102</c15:sqref>
                          </c15:fullRef>
                          <c15:formulaRef>
                            <c15:sqref>('Figures iii'!$AB$94:$AB$96,'Figures iii'!$AB$98:$AB$100)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3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iii'!$AA$94:$AA$102</c15:sqref>
                        </c15:fullRef>
                        <c15:formulaRef>
                          <c15:sqref>('Figures iii'!$AA$94:$AA$96,'Figures iii'!$AA$98:$AA$100)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E26-4B05-BC75-B87C0C4E61CC}"/>
                  </c:ext>
                </c:extLst>
              </c15:ser>
            </c15:filteredBarSeries>
            <c15:filteredBa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iii'!$AD$93</c15:sqref>
                        </c15:formulaRef>
                      </c:ext>
                    </c:extLst>
                    <c:strCache>
                      <c:ptCount val="1"/>
                      <c:pt idx="0">
                        <c:v>Other ACTs not reported individually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iii'!$AF$94:$AF$102</c15:sqref>
                          </c15:fullRef>
                          <c15:formulaRef>
                            <c15:sqref>('Figures iii'!$AF$94:$AF$96,'Figures iii'!$AF$98:$AF$100)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12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iii'!$AE$94:$AE$102</c15:sqref>
                          </c15:fullRef>
                          <c15:formulaRef>
                            <c15:sqref>('Figures iii'!$AE$94:$AE$96,'Figures iii'!$AE$98:$AE$100)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12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iii'!$AD$94:$AD$102</c15:sqref>
                        </c15:fullRef>
                        <c15:formulaRef>
                          <c15:sqref>('Figures iii'!$AD$94:$AD$96,'Figures iii'!$AD$98:$AD$100)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36</c:v>
                      </c:pt>
                      <c:pt idx="3">
                        <c:v>60</c:v>
                      </c:pt>
                      <c:pt idx="4">
                        <c:v>0</c:v>
                      </c:pt>
                      <c:pt idx="5">
                        <c:v>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E26-4B05-BC75-B87C0C4E61CC}"/>
                  </c:ext>
                </c:extLst>
              </c15:ser>
            </c15:filteredBarSeries>
            <c15:filteredBar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iii'!$AG$93</c15:sqref>
                        </c15:formulaRef>
                      </c:ext>
                    </c:extLst>
                    <c:strCache>
                      <c:ptCount val="1"/>
                      <c:pt idx="0">
                        <c:v>Quinine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iii'!$AI$94:$AI$102</c15:sqref>
                          </c15:fullRef>
                          <c15:formulaRef>
                            <c15:sqref>('Figures iii'!$AI$94:$AI$96,'Figures iii'!$AI$98:$AI$100)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60.64757776260376</c:v>
                        </c:pt>
                        <c:pt idx="3">
                          <c:v>0.24500381946563721</c:v>
                        </c:pt>
                        <c:pt idx="4">
                          <c:v>0</c:v>
                        </c:pt>
                        <c:pt idx="5">
                          <c:v>0.24500381946563721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iii'!$AH$94:$AH$102</c15:sqref>
                          </c15:fullRef>
                          <c15:formulaRef>
                            <c15:sqref>('Figures iii'!$AH$94:$AH$96,'Figures iii'!$AH$98:$AH$100)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0.31514221429824829</c:v>
                        </c:pt>
                        <c:pt idx="4">
                          <c:v>0</c:v>
                        </c:pt>
                        <c:pt idx="5">
                          <c:v>0.31514221429824829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iii'!$AG$94:$AG$102</c15:sqref>
                        </c15:fullRef>
                        <c15:formulaRef>
                          <c15:sqref>('Figures iii'!$AG$94:$AG$96,'Figures iii'!$AG$98:$AG$100)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0.18908530473709106</c:v>
                      </c:pt>
                      <c:pt idx="1">
                        <c:v>1.4285165071487427</c:v>
                      </c:pt>
                      <c:pt idx="2">
                        <c:v>2.3808608055114746</c:v>
                      </c:pt>
                      <c:pt idx="3">
                        <c:v>0.9454265832901001</c:v>
                      </c:pt>
                      <c:pt idx="4">
                        <c:v>0</c:v>
                      </c:pt>
                      <c:pt idx="5">
                        <c:v>0.9454265832901001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E26-4B05-BC75-B87C0C4E61CC}"/>
                  </c:ext>
                </c:extLst>
              </c15:ser>
            </c15:filteredBarSeries>
            <c15:filteredBarSeries>
              <c15:ser>
                <c:idx val="3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iii'!$AP$93</c15:sqref>
                        </c15:formulaRef>
                      </c:ext>
                    </c:extLst>
                    <c:strCache>
                      <c:ptCount val="1"/>
                      <c:pt idx="0">
                        <c:v>SP-Amodiaquine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iii'!$AP$94:$AP$102</c15:sqref>
                        </c15:fullRef>
                        <c15:formulaRef>
                          <c15:sqref>('Figures iii'!$AP$94:$AP$96,'Figures iii'!$AP$98:$AP$100)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2.0399999618530273</c:v>
                      </c:pt>
                      <c:pt idx="2">
                        <c:v>0</c:v>
                      </c:pt>
                      <c:pt idx="3">
                        <c:v>3.3333334922790527</c:v>
                      </c:pt>
                      <c:pt idx="4">
                        <c:v>0</c:v>
                      </c:pt>
                      <c:pt idx="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E26-4B05-BC75-B87C0C4E61CC}"/>
                  </c:ext>
                </c:extLst>
              </c15:ser>
            </c15:filteredBarSeries>
            <c15:filteredBarSeries>
              <c15:ser>
                <c:idx val="3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iii'!$AS$93</c15:sqref>
                        </c15:formulaRef>
                      </c:ext>
                    </c:extLst>
                    <c:strCache>
                      <c:ptCount val="1"/>
                      <c:pt idx="0">
                        <c:v>Other non-artemsinin therapy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iii'!$AU$94:$AU$102</c15:sqref>
                          </c15:fullRef>
                          <c15:formulaRef>
                            <c15:sqref>('Figures iii'!$AU$94:$AU$96,'Figures iii'!$AU$98:$AU$100)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1.6150000095367432</c:v>
                        </c:pt>
                        <c:pt idx="4">
                          <c:v>0</c:v>
                        </c:pt>
                        <c:pt idx="5">
                          <c:v>0.25499999523162842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iii'!$AT$94:$AT$102</c15:sqref>
                          </c15:fullRef>
                          <c15:formulaRef>
                            <c15:sqref>('Figures iii'!$AT$94:$AT$96,'Figures iii'!$AT$98:$AT$100)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0.76499998569488525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iii'!$AS$94:$AS$102</c15:sqref>
                        </c15:fullRef>
                        <c15:formulaRef>
                          <c15:sqref>('Figures iii'!$AS$94:$AS$96,'Figures iii'!$AS$98:$AS$100)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1.5299999713897705</c:v>
                      </c:pt>
                      <c:pt idx="1">
                        <c:v>1.5299999713897705</c:v>
                      </c:pt>
                      <c:pt idx="2">
                        <c:v>0.76499998569488525</c:v>
                      </c:pt>
                      <c:pt idx="3">
                        <c:v>0.50999999046325684</c:v>
                      </c:pt>
                      <c:pt idx="4">
                        <c:v>0</c:v>
                      </c:pt>
                      <c:pt idx="5">
                        <c:v>1.2749999761581421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E26-4B05-BC75-B87C0C4E61CC}"/>
                  </c:ext>
                </c:extLst>
              </c15:ser>
            </c15:filteredBarSeries>
            <c15:filteredBarSeries>
              <c15:ser>
                <c:idx val="3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iii'!$AV$93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iii'!$AX$94:$AX$102</c15:sqref>
                          </c15:fullRef>
                          <c15:formulaRef>
                            <c15:sqref>('Figures iii'!$AX$94:$AX$96,'Figures iii'!$AX$98:$AX$100)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iii'!$AW$94:$AW$102</c15:sqref>
                          </c15:fullRef>
                          <c15:formulaRef>
                            <c15:sqref>('Figures iii'!$AW$94:$AW$96,'Figures iii'!$AW$98:$AW$100)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iii'!$AV$94:$AV$102</c15:sqref>
                        </c15:fullRef>
                        <c15:formulaRef>
                          <c15:sqref>('Figures iii'!$AV$94:$AV$96,'Figures iii'!$AV$98:$AV$100)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E26-4B05-BC75-B87C0C4E61CC}"/>
                  </c:ext>
                </c:extLst>
              </c15:ser>
            </c15:filteredBarSeries>
            <c15:filteredBarSeries>
              <c15:ser>
                <c:idx val="4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iii'!$BB$93</c15:sqref>
                        </c15:formulaRef>
                      </c:ext>
                    </c:extLst>
                    <c:strCache>
                      <c:ptCount val="1"/>
                      <c:pt idx="0">
                        <c:v>Injectable artesunate</c:v>
                      </c:pt>
                    </c:strCache>
                  </c:strRef>
                </c:tx>
                <c:spPr>
                  <a:solidFill>
                    <a:srgbClr val="FFF55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iii'!$BD$94:$BD$102</c15:sqref>
                          </c15:fullRef>
                          <c15:formulaRef>
                            <c15:sqref>('Figures iii'!$BD$94:$BD$96,'Figures iii'!$BD$98:$BD$100)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1.5000000596046448</c:v>
                        </c:pt>
                        <c:pt idx="3">
                          <c:v>0.59999999403953552</c:v>
                        </c:pt>
                        <c:pt idx="4">
                          <c:v>0</c:v>
                        </c:pt>
                        <c:pt idx="5">
                          <c:v>0.39999997615814209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iii'!$BC$94:$BC$102</c15:sqref>
                          </c15:fullRef>
                          <c15:formulaRef>
                            <c15:sqref>('Figures iii'!$BC$94:$BC$96,'Figures iii'!$BC$98:$BC$100)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0.19999998807907104</c:v>
                        </c:pt>
                        <c:pt idx="3">
                          <c:v>9.9999994039535522E-2</c:v>
                        </c:pt>
                        <c:pt idx="4">
                          <c:v>0</c:v>
                        </c:pt>
                        <c:pt idx="5">
                          <c:v>0.20000001788139343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iii'!$BB$94:$BB$102</c15:sqref>
                        </c15:fullRef>
                        <c15:formulaRef>
                          <c15:sqref>('Figures iii'!$BB$94:$BB$96,'Figures iii'!$BB$98:$BB$100)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0.60000002384185791</c:v>
                      </c:pt>
                      <c:pt idx="2">
                        <c:v>0.69999998807907104</c:v>
                      </c:pt>
                      <c:pt idx="3">
                        <c:v>0.40000000596046448</c:v>
                      </c:pt>
                      <c:pt idx="4">
                        <c:v>0</c:v>
                      </c:pt>
                      <c:pt idx="5">
                        <c:v>0.60000002384185791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E26-4B05-BC75-B87C0C4E61CC}"/>
                  </c:ext>
                </c:extLst>
              </c15:ser>
            </c15:filteredBarSeries>
            <c15:filteredBarSeries>
              <c15:ser>
                <c:idx val="4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iii'!$BE$93</c15:sqref>
                        </c15:formulaRef>
                      </c:ext>
                    </c:extLst>
                    <c:strCache>
                      <c:ptCount val="1"/>
                      <c:pt idx="0">
                        <c:v>Injectable artemether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iii'!$BG$94:$BG$102</c15:sqref>
                          </c15:fullRef>
                          <c15:formulaRef>
                            <c15:sqref>('Figures iii'!$BG$94:$BG$96,'Figures iii'!$BG$98:$BG$100)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0.83333337306976318</c:v>
                        </c:pt>
                        <c:pt idx="2">
                          <c:v>1</c:v>
                        </c:pt>
                        <c:pt idx="3">
                          <c:v>0.5</c:v>
                        </c:pt>
                        <c:pt idx="4">
                          <c:v>0</c:v>
                        </c:pt>
                        <c:pt idx="5">
                          <c:v>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iii'!$BF$94:$BF$102</c15:sqref>
                          </c15:fullRef>
                          <c15:formulaRef>
                            <c15:sqref>('Figures iii'!$BF$94:$BF$96,'Figures iii'!$BF$98:$BF$100)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1.6666666269302368</c:v>
                        </c:pt>
                        <c:pt idx="1">
                          <c:v>0</c:v>
                        </c:pt>
                        <c:pt idx="2">
                          <c:v>1</c:v>
                        </c:pt>
                        <c:pt idx="3">
                          <c:v>0.16666668653488159</c:v>
                        </c:pt>
                        <c:pt idx="4">
                          <c:v>0</c:v>
                        </c:pt>
                        <c:pt idx="5">
                          <c:v>0.16666662693023682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iii'!$BE$94:$BE$102</c15:sqref>
                        </c15:fullRef>
                        <c15:formulaRef>
                          <c15:sqref>('Figures iii'!$BE$94:$BE$96,'Figures iii'!$BE$98:$BE$100)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3</c:v>
                      </c:pt>
                      <c:pt idx="1">
                        <c:v>0.5</c:v>
                      </c:pt>
                      <c:pt idx="2">
                        <c:v>2</c:v>
                      </c:pt>
                      <c:pt idx="3">
                        <c:v>0.83333337306976318</c:v>
                      </c:pt>
                      <c:pt idx="4">
                        <c:v>0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E26-4B05-BC75-B87C0C4E61CC}"/>
                  </c:ext>
                </c:extLst>
              </c15:ser>
            </c15:filteredBarSeries>
            <c15:filteredBarSeries>
              <c15:ser>
                <c:idx val="4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iii'!$BH$93</c15:sqref>
                        </c15:formulaRef>
                      </c:ext>
                    </c:extLst>
                    <c:strCache>
                      <c:ptCount val="1"/>
                      <c:pt idx="0">
                        <c:v>Injectable arteether/artemotil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iii'!$BJ$94:$BJ$102</c15:sqref>
                          </c15:fullRef>
                          <c15:formulaRef>
                            <c15:sqref>('Figures iii'!$BJ$94:$BJ$96,'Figures iii'!$BJ$98:$BJ$100)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0.14285716414451599</c:v>
                        </c:pt>
                        <c:pt idx="2">
                          <c:v>0.28571426868438721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0.14285719394683838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iii'!$BI$94:$BI$102</c15:sqref>
                          </c15:fullRef>
                          <c15:formulaRef>
                            <c15:sqref>('Figures iii'!$BI$94:$BI$96,'Figures iii'!$BI$98:$BI$100)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0.42857146263122559</c:v>
                        </c:pt>
                        <c:pt idx="3">
                          <c:v>0.28571426868438721</c:v>
                        </c:pt>
                        <c:pt idx="4">
                          <c:v>0</c:v>
                        </c:pt>
                        <c:pt idx="5">
                          <c:v>0.28571426868438721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iii'!$BH$94:$BH$102</c15:sqref>
                        </c15:fullRef>
                        <c15:formulaRef>
                          <c15:sqref>('Figures iii'!$BH$94:$BH$96,'Figures iii'!$BH$98:$BH$100)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1.1428571939468384</c:v>
                      </c:pt>
                      <c:pt idx="1">
                        <c:v>0.28571429848670959</c:v>
                      </c:pt>
                      <c:pt idx="2">
                        <c:v>0.85714292526245117</c:v>
                      </c:pt>
                      <c:pt idx="3">
                        <c:v>0.71428573131561279</c:v>
                      </c:pt>
                      <c:pt idx="4">
                        <c:v>0</c:v>
                      </c:pt>
                      <c:pt idx="5">
                        <c:v>0.71428573131561279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E26-4B05-BC75-B87C0C4E61CC}"/>
                  </c:ext>
                </c:extLst>
              </c15:ser>
            </c15:filteredBarSeries>
            <c15:filteredBarSeries>
              <c15:ser>
                <c:idx val="5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iii'!$BM$94:$BM$102</c15:sqref>
                          </c15:fullRef>
                          <c15:formulaRef>
                            <c15:sqref>('Figures iii'!$BM$94:$BM$96,'Figures iii'!$BM$98:$BM$100)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iii'!$BL$94:$BL$102</c15:sqref>
                          </c15:fullRef>
                          <c15:formulaRef>
                            <c15:sqref>('Figures iii'!$BL$94:$BL$96,'Figures iii'!$BL$98:$BL$100)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iii'!$BK$94:$BK$102</c15:sqref>
                        </c15:fullRef>
                        <c15:formulaRef>
                          <c15:sqref>('Figures iii'!$BK$94:$BK$96,'Figures iii'!$BK$98:$BK$100)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E26-4B05-BC75-B87C0C4E61CC}"/>
                  </c:ext>
                </c:extLst>
              </c15:ser>
            </c15:filteredBarSeries>
            <c15:filteredBarSeries>
              <c15:ser>
                <c:idx val="54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iii'!$BP$94:$BP$102</c15:sqref>
                          </c15:fullRef>
                          <c15:formulaRef>
                            <c15:sqref>('Figures iii'!$BP$94:$BP$96,'Figures iii'!$BP$98:$BP$100)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iii'!$BO$94:$BO$102</c15:sqref>
                          </c15:fullRef>
                          <c15:formulaRef>
                            <c15:sqref>('Figures iii'!$BO$94:$BO$96,'Figures iii'!$BO$98:$BO$100)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iii'!$BN$94:$BN$102</c15:sqref>
                        </c15:fullRef>
                        <c15:formulaRef>
                          <c15:sqref>('Figures iii'!$BN$94:$BN$96,'Figures iii'!$BN$98:$BN$100)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E26-4B05-BC75-B87C0C4E61CC}"/>
                  </c:ext>
                </c:extLst>
              </c15:ser>
            </c15:filteredBarSeries>
            <c15:filteredBarSeries>
              <c15:ser>
                <c:idx val="5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iii'!$BS$94:$BS$102</c15:sqref>
                          </c15:fullRef>
                          <c15:formulaRef>
                            <c15:sqref>('Figures iii'!$BS$94:$BS$96,'Figures iii'!$BS$98:$BS$100)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iii'!$BR$94:$BR$102</c15:sqref>
                          </c15:fullRef>
                          <c15:formulaRef>
                            <c15:sqref>('Figures iii'!$BR$94:$BR$96,'Figures iii'!$BR$98:$BR$100)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iii'!$BQ$94:$BQ$102</c15:sqref>
                        </c15:fullRef>
                        <c15:formulaRef>
                          <c15:sqref>('Figures iii'!$BQ$94:$BQ$96,'Figures iii'!$BQ$98:$BQ$100)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E26-4B05-BC75-B87C0C4E61CC}"/>
                  </c:ext>
                </c:extLst>
              </c15:ser>
            </c15:filteredBarSeries>
            <c15:filteredBarSeries>
              <c15:ser>
                <c:idx val="6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iii'!$BV$94:$BV$102</c15:sqref>
                          </c15:fullRef>
                          <c15:formulaRef>
                            <c15:sqref>('Figures iii'!$BV$94:$BV$96,'Figures iii'!$BV$98:$BV$100)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iii'!$BU$94:$BU$102</c15:sqref>
                          </c15:fullRef>
                          <c15:formulaRef>
                            <c15:sqref>('Figures iii'!$BU$94:$BU$96,'Figures iii'!$BU$98:$BU$100)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iii'!$BT$94:$BT$102</c15:sqref>
                        </c15:fullRef>
                        <c15:formulaRef>
                          <c15:sqref>('Figures iii'!$BT$94:$BT$96,'Figures iii'!$BT$98:$BT$100)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E26-4B05-BC75-B87C0C4E61CC}"/>
                  </c:ext>
                </c:extLst>
              </c15:ser>
            </c15:filteredBarSeries>
            <c15:filteredBarSeries>
              <c15:ser>
                <c:idx val="63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iii'!$BW$94:$BW$102</c15:sqref>
                        </c15:fullRef>
                        <c15:formulaRef>
                          <c15:sqref>('Figures iii'!$BW$94:$BW$96,'Figures iii'!$BW$98:$BW$100)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E26-4B05-BC75-B87C0C4E61CC}"/>
                  </c:ext>
                </c:extLst>
              </c15:ser>
            </c15:filteredBarSeries>
            <c15:filteredBarSeries>
              <c15:ser>
                <c:idx val="6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iii'!$CB$94:$CB$102</c15:sqref>
                          </c15:fullRef>
                          <c15:formulaRef>
                            <c15:sqref>('Figures iii'!$CB$94:$CB$96,'Figures iii'!$CB$98:$CB$100)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iii'!$CA$94:$CA$102</c15:sqref>
                          </c15:fullRef>
                          <c15:formulaRef>
                            <c15:sqref>('Figures iii'!$CA$94:$CA$96,'Figures iii'!$CA$98:$CA$100)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iii'!$BZ$94:$BZ$102</c15:sqref>
                        </c15:fullRef>
                        <c15:formulaRef>
                          <c15:sqref>('Figures iii'!$BZ$94:$BZ$96,'Figures iii'!$BZ$98:$BZ$100)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E26-4B05-BC75-B87C0C4E61CC}"/>
                  </c:ext>
                </c:extLst>
              </c15:ser>
            </c15:filteredBarSeries>
            <c15:filteredBarSeries>
              <c15:ser>
                <c:idx val="69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iii'!$CE$94:$CE$102</c15:sqref>
                          </c15:fullRef>
                          <c15:formulaRef>
                            <c15:sqref>('Figures iii'!$CE$94:$CE$96,'Figures iii'!$CE$98:$CE$100)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iii'!$CD$94:$CD$102</c15:sqref>
                          </c15:fullRef>
                          <c15:formulaRef>
                            <c15:sqref>('Figures iii'!$CD$94:$CD$96,'Figures iii'!$CD$98:$CD$100)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iii'!$CC$94:$CC$102</c15:sqref>
                        </c15:fullRef>
                        <c15:formulaRef>
                          <c15:sqref>('Figures iii'!$CC$94:$CC$96,'Figures iii'!$CC$98:$CC$100)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E26-4B05-BC75-B87C0C4E61CC}"/>
                  </c:ext>
                </c:extLst>
              </c15:ser>
            </c15:filteredBarSeries>
            <c15:filteredBarSeries>
              <c15:ser>
                <c:idx val="72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iii'!$CF$94:$CF$102</c15:sqref>
                        </c15:fullRef>
                        <c15:formulaRef>
                          <c15:sqref>('Figures iii'!$CF$94:$CF$96,'Figures iii'!$CF$98:$CF$100)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E26-4B05-BC75-B87C0C4E61CC}"/>
                  </c:ext>
                </c:extLst>
              </c15:ser>
            </c15:filteredBarSeries>
            <c15:filteredBarSeries>
              <c15:ser>
                <c:idx val="7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iii'!$CK$94:$CK$102</c15:sqref>
                          </c15:fullRef>
                          <c15:formulaRef>
                            <c15:sqref>('Figures iii'!$CK$94:$CK$96,'Figures iii'!$CK$98:$CK$100)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iii'!$CJ$94:$CJ$102</c15:sqref>
                          </c15:fullRef>
                          <c15:formulaRef>
                            <c15:sqref>('Figures iii'!$CJ$94:$CJ$96,'Figures iii'!$CJ$98:$CJ$100)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iii'!$CI$94:$CI$102</c15:sqref>
                        </c15:fullRef>
                        <c15:formulaRef>
                          <c15:sqref>('Figures iii'!$CI$94:$CI$96,'Figures iii'!$CI$98:$CI$100)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E26-4B05-BC75-B87C0C4E61CC}"/>
                  </c:ext>
                </c:extLst>
              </c15:ser>
            </c15:filteredBarSeries>
            <c15:filteredBarSeries>
              <c15:ser>
                <c:idx val="78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iii'!$CN$94:$CN$102</c15:sqref>
                          </c15:fullRef>
                          <c15:formulaRef>
                            <c15:sqref>('Figures iii'!$CN$94:$CN$96,'Figures iii'!$CN$98:$CN$100)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iii'!$CM$94:$CM$102</c15:sqref>
                          </c15:fullRef>
                          <c15:formulaRef>
                            <c15:sqref>('Figures iii'!$CM$94:$CM$96,'Figures iii'!$CM$98:$CM$100)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iii'!$CL$94:$CL$102</c15:sqref>
                        </c15:fullRef>
                        <c15:formulaRef>
                          <c15:sqref>('Figures iii'!$CL$94:$CL$96,'Figures iii'!$CL$98:$CL$100)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E26-4B05-BC75-B87C0C4E61CC}"/>
                  </c:ext>
                </c:extLst>
              </c15:ser>
            </c15:filteredBarSeries>
            <c15:filteredBarSeries>
              <c15:ser>
                <c:idx val="81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iii'!$CQ$94:$CQ$102</c15:sqref>
                          </c15:fullRef>
                          <c15:formulaRef>
                            <c15:sqref>('Figures iii'!$CQ$94:$CQ$96,'Figures iii'!$CQ$98:$CQ$100)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iii'!$CP$94:$CP$102</c15:sqref>
                          </c15:fullRef>
                          <c15:formulaRef>
                            <c15:sqref>('Figures iii'!$CP$94:$CP$96,'Figures iii'!$CP$98:$CP$100)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iii'!$CO$94:$CO$102</c15:sqref>
                        </c15:fullRef>
                        <c15:formulaRef>
                          <c15:sqref>('Figures iii'!$CO$94:$CO$96,'Figures iii'!$CO$98:$CO$100)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E26-4B05-BC75-B87C0C4E61CC}"/>
                  </c:ext>
                </c:extLst>
              </c15:ser>
            </c15:filteredBarSeries>
            <c15:filteredBarSeries>
              <c15:ser>
                <c:idx val="84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iii'!$CR$93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iii'!$CT$94:$CT$102</c15:sqref>
                          </c15:fullRef>
                          <c15:formulaRef>
                            <c15:sqref>('Figures iii'!$CT$94:$CT$96,'Figures iii'!$CT$98:$CT$100)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iii'!$CS$94:$CS$102</c15:sqref>
                          </c15:fullRef>
                          <c15:formulaRef>
                            <c15:sqref>('Figures iii'!$CS$94:$CS$96,'Figures iii'!$CS$98:$CS$100)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iii'!$CR$94:$CR$102</c15:sqref>
                        </c15:fullRef>
                        <c15:formulaRef>
                          <c15:sqref>('Figures iii'!$CR$94:$CR$96,'Figures iii'!$CR$98:$CR$100)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E26-4B05-BC75-B87C0C4E61CC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87757220515607759"/>
          <c:w val="0.87494220462261219"/>
          <c:h val="0.1217664884084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4"/>
          <c:order val="8"/>
          <c:tx>
            <c:strRef>
              <c:f>'Figures iii'!$AJ$76</c:f>
              <c:strCache>
                <c:ptCount val="1"/>
                <c:pt idx="0">
                  <c:v>Chloroquine - packaged alone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iii'!$AL$77:$AL$85</c15:sqref>
                    </c15:fullRef>
                  </c:ext>
                </c:extLst>
                <c:f>('Figures iii'!$AL$77:$AL$79,'Figures iii'!$AL$81:$AL$83)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3.6479997634887695</c:v>
                  </c:pt>
                  <c:pt idx="2">
                    <c:v>2.6400002241134644</c:v>
                  </c:pt>
                  <c:pt idx="3">
                    <c:v>3.1866669654846191</c:v>
                  </c:pt>
                  <c:pt idx="4">
                    <c:v>8.5680001378059387</c:v>
                  </c:pt>
                  <c:pt idx="5">
                    <c:v>3.3333334922790527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iii'!$AK$77:$AK$85</c15:sqref>
                    </c15:fullRef>
                  </c:ext>
                </c:extLst>
                <c:f>('Figures iii'!$AK$77:$AK$79,'Figures iii'!$AK$81:$AK$83)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0.31499999761581421</c:v>
                  </c:pt>
                  <c:pt idx="2">
                    <c:v>0.89999991655349731</c:v>
                  </c:pt>
                  <c:pt idx="3">
                    <c:v>1.5706665515899658</c:v>
                  </c:pt>
                  <c:pt idx="4">
                    <c:v>0.71999996900558472</c:v>
                  </c:pt>
                  <c:pt idx="5">
                    <c:v>1.4839999675750732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iii'!$K$77:$K$85</c15:sqref>
                  </c15:fullRef>
                </c:ext>
              </c:extLst>
              <c:f>('Figures iii'!$K$77:$K$79,'Figures iii'!$K$81:$K$83)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iii'!$AJ$77:$AJ$85</c15:sqref>
                  </c15:fullRef>
                </c:ext>
              </c:extLst>
              <c:f>('Figures iii'!$AJ$77:$AJ$79,'Figures iii'!$AJ$81:$AJ$83)</c:f>
              <c:numCache>
                <c:formatCode>0.00</c:formatCode>
                <c:ptCount val="6"/>
                <c:pt idx="0">
                  <c:v>1</c:v>
                </c:pt>
                <c:pt idx="1">
                  <c:v>0.96000003814697266</c:v>
                </c:pt>
                <c:pt idx="2">
                  <c:v>1.1999999284744263</c:v>
                </c:pt>
                <c:pt idx="3">
                  <c:v>2.1466665267944336</c:v>
                </c:pt>
                <c:pt idx="4">
                  <c:v>0.71999996900558472</c:v>
                </c:pt>
                <c:pt idx="5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4F-4614-95FB-82F302E19630}"/>
            </c:ext>
          </c:extLst>
        </c:ser>
        <c:ser>
          <c:idx val="27"/>
          <c:order val="9"/>
          <c:tx>
            <c:strRef>
              <c:f>'Figures iii'!$AM$76</c:f>
              <c:strCache>
                <c:ptCount val="1"/>
                <c:pt idx="0">
                  <c:v>Sulfaxoxine pyrimethamine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iii'!$AO$77:$AO$85</c15:sqref>
                    </c15:fullRef>
                  </c:ext>
                </c:extLst>
                <c:f>('Figures iii'!$AO$77:$AO$79,'Figures iii'!$AO$81:$AO$83)</c:f>
                <c:numCache>
                  <c:formatCode>General</c:formatCode>
                  <c:ptCount val="6"/>
                  <c:pt idx="0">
                    <c:v>8</c:v>
                  </c:pt>
                  <c:pt idx="1">
                    <c:v>62</c:v>
                  </c:pt>
                  <c:pt idx="2">
                    <c:v>9.3999999761581421</c:v>
                  </c:pt>
                  <c:pt idx="3">
                    <c:v>10</c:v>
                  </c:pt>
                  <c:pt idx="4">
                    <c:v>0</c:v>
                  </c:pt>
                  <c:pt idx="5">
                    <c:v>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iii'!$AN$77:$AN$85</c15:sqref>
                    </c15:fullRef>
                  </c:ext>
                </c:extLst>
                <c:f>('Figures iii'!$AN$77:$AN$79,'Figures iii'!$AN$81:$AN$83)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</c:v>
                  </c:pt>
                  <c:pt idx="2">
                    <c:v>0.35000002384185791</c:v>
                  </c:pt>
                  <c:pt idx="3">
                    <c:v>5</c:v>
                  </c:pt>
                  <c:pt idx="4">
                    <c:v>1</c:v>
                  </c:pt>
                  <c:pt idx="5">
                    <c:v>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iii'!$K$77:$K$85</c15:sqref>
                  </c15:fullRef>
                </c:ext>
              </c:extLst>
              <c:f>('Figures iii'!$K$77:$K$79,'Figures iii'!$K$81:$K$83)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iii'!$AM$77:$AM$85</c15:sqref>
                  </c15:fullRef>
                </c:ext>
              </c:extLst>
              <c:f>('Figures iii'!$AM$77:$AM$79,'Figures iii'!$AM$81:$AM$83)</c:f>
              <c:numCache>
                <c:formatCode>0.00</c:formatCode>
                <c:ptCount val="6"/>
                <c:pt idx="0">
                  <c:v>2</c:v>
                </c:pt>
                <c:pt idx="1">
                  <c:v>8</c:v>
                </c:pt>
                <c:pt idx="2">
                  <c:v>0.60000002384185791</c:v>
                </c:pt>
                <c:pt idx="3">
                  <c:v>10</c:v>
                </c:pt>
                <c:pt idx="4">
                  <c:v>1</c:v>
                </c:pt>
                <c:pt idx="5">
                  <c:v>10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4F-4614-95FB-82F302E19630}"/>
            </c:ext>
          </c:extLst>
        </c:ser>
        <c:ser>
          <c:idx val="39"/>
          <c:order val="13"/>
          <c:tx>
            <c:strRef>
              <c:f>'Figures iii'!$AY$76</c:f>
              <c:strCache>
                <c:ptCount val="1"/>
                <c:pt idx="0">
                  <c:v>Rectal artesunate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iii'!$BA$77:$BA$85</c15:sqref>
                    </c15:fullRef>
                  </c:ext>
                </c:extLst>
                <c:f>('Figures iii'!$BA$77:$BA$79,'Figures iii'!$BA$81:$BA$83)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iii'!$AZ$77:$AZ$85</c15:sqref>
                    </c15:fullRef>
                  </c:ext>
                </c:extLst>
                <c:f>('Figures iii'!$AZ$77:$AZ$79,'Figures iii'!$AZ$81:$AZ$83)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iii'!$K$77:$K$85</c15:sqref>
                  </c15:fullRef>
                </c:ext>
              </c:extLst>
              <c:f>('Figures iii'!$K$77:$K$79,'Figures iii'!$K$81:$K$83)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iii'!$AY$77:$AY$85</c15:sqref>
                  </c15:fullRef>
                </c:ext>
              </c:extLst>
              <c:f>('Figures iii'!$AY$77:$AY$79,'Figures iii'!$AY$81:$AY$83)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54F-4614-95FB-82F302E1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iii'!$L$76</c15:sqref>
                        </c15:formulaRef>
                      </c:ext>
                    </c:extLst>
                    <c:strCache>
                      <c:ptCount val="1"/>
                      <c:pt idx="0">
                        <c:v>Any Antimalarial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iii'!$N$77:$N$85</c15:sqref>
                          </c15:fullRef>
                          <c15:formulaRef>
                            <c15:sqref>('Figures iii'!$N$77:$N$79,'Figures iii'!$N$81:$N$83)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7.9166669845581055</c:v>
                        </c:pt>
                        <c:pt idx="1">
                          <c:v>10</c:v>
                        </c:pt>
                        <c:pt idx="2">
                          <c:v>5</c:v>
                        </c:pt>
                        <c:pt idx="3">
                          <c:v>5</c:v>
                        </c:pt>
                        <c:pt idx="4">
                          <c:v>3.5</c:v>
                        </c:pt>
                        <c:pt idx="5">
                          <c:v>5.7142853736877441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iii'!$M$77:$M$85</c15:sqref>
                          </c15:fullRef>
                          <c15:formulaRef>
                            <c15:sqref>('Figures iii'!$M$77:$M$79,'Figures iii'!$M$81:$M$83)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2.3214285373687744</c:v>
                        </c:pt>
                        <c:pt idx="1">
                          <c:v>3</c:v>
                        </c:pt>
                        <c:pt idx="2">
                          <c:v>2.1666666269302368</c:v>
                        </c:pt>
                        <c:pt idx="3">
                          <c:v>3.2999999523162842</c:v>
                        </c:pt>
                        <c:pt idx="4">
                          <c:v>3</c:v>
                        </c:pt>
                        <c:pt idx="5">
                          <c:v>2.7857146263122559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iii'!$L$77:$L$85</c15:sqref>
                        </c15:fullRef>
                        <c15:formulaRef>
                          <c15:sqref>('Figures iii'!$L$77:$L$79,'Figures iii'!$L$81:$L$83)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3.75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4.2857146263122559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54F-4614-95FB-82F302E19630}"/>
                  </c:ext>
                </c:extLst>
              </c15:ser>
            </c15:filteredBarSeries>
            <c15:filteredBarSeries>
              <c15:ser>
                <c:idx val="9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iii'!$O$76</c15:sqref>
                        </c15:formulaRef>
                      </c:ext>
                    </c:extLst>
                    <c:strCache>
                      <c:ptCount val="1"/>
                      <c:pt idx="0">
                        <c:v>Artemether lumefantrine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iii'!$Q$77:$Q$85</c15:sqref>
                          </c15:fullRef>
                          <c15:formulaRef>
                            <c15:sqref>('Figures iii'!$Q$77:$Q$79,'Figures iii'!$Q$81:$Q$83)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15</c:v>
                        </c:pt>
                        <c:pt idx="1">
                          <c:v>11</c:v>
                        </c:pt>
                        <c:pt idx="2">
                          <c:v>10</c:v>
                        </c:pt>
                        <c:pt idx="3">
                          <c:v>6</c:v>
                        </c:pt>
                        <c:pt idx="4">
                          <c:v>5</c:v>
                        </c:pt>
                        <c:pt idx="5">
                          <c:v>6.875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iii'!$P$77:$P$85</c15:sqref>
                          </c15:fullRef>
                          <c15:formulaRef>
                            <c15:sqref>('Figures iii'!$P$77:$P$79,'Figures iii'!$P$81:$P$83)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</c:v>
                        </c:pt>
                        <c:pt idx="1">
                          <c:v>6.25</c:v>
                        </c:pt>
                        <c:pt idx="2">
                          <c:v>3.875</c:v>
                        </c:pt>
                        <c:pt idx="3">
                          <c:v>3.5</c:v>
                        </c:pt>
                        <c:pt idx="4">
                          <c:v>2</c:v>
                        </c:pt>
                        <c:pt idx="5">
                          <c:v>3.125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iii'!$O$77:$O$85</c15:sqref>
                        </c15:fullRef>
                        <c15:formulaRef>
                          <c15:sqref>('Figures iii'!$O$77:$O$79,'Figures iii'!$O$81:$O$83)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</c:v>
                      </c:pt>
                      <c:pt idx="1">
                        <c:v>10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5.625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4F-4614-95FB-82F302E19630}"/>
                  </c:ext>
                </c:extLst>
              </c15:ser>
            </c15:filteredBarSeries>
            <c15:filteredBarSeries>
              <c15:ser>
                <c:idx val="1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iii'!$R$76</c15:sqref>
                        </c15:formulaRef>
                      </c:ext>
                    </c:extLst>
                    <c:strCache>
                      <c:ptCount val="1"/>
                      <c:pt idx="0">
                        <c:v>Artesunate amodiaquine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iii'!$T$77:$T$85</c15:sqref>
                          </c15:fullRef>
                          <c15:formulaRef>
                            <c15:sqref>('Figures iii'!$T$77:$T$79,'Figures iii'!$T$81:$T$83)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0.5</c:v>
                        </c:pt>
                        <c:pt idx="1">
                          <c:v>20</c:v>
                        </c:pt>
                        <c:pt idx="2">
                          <c:v>3</c:v>
                        </c:pt>
                        <c:pt idx="3">
                          <c:v>9.5</c:v>
                        </c:pt>
                        <c:pt idx="4">
                          <c:v>0</c:v>
                        </c:pt>
                        <c:pt idx="5">
                          <c:v>4.5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iii'!$S$77:$S$85</c15:sqref>
                          </c15:fullRef>
                          <c15:formulaRef>
                            <c15:sqref>('Figures iii'!$S$77:$S$79,'Figures iii'!$S$81:$S$83)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</c:v>
                        </c:pt>
                        <c:pt idx="1">
                          <c:v>1.875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0</c:v>
                        </c:pt>
                        <c:pt idx="5">
                          <c:v>2.5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iii'!$R$77:$R$85</c15:sqref>
                        </c15:fullRef>
                        <c15:formulaRef>
                          <c15:sqref>('Figures iii'!$R$77:$R$79,'Figures iii'!$R$81:$R$83)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4.5</c:v>
                      </c:pt>
                      <c:pt idx="4">
                        <c:v>3</c:v>
                      </c:pt>
                      <c:pt idx="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4F-4614-95FB-82F302E19630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iii'!$U$76</c15:sqref>
                        </c15:formulaRef>
                      </c:ext>
                    </c:extLst>
                    <c:strCache>
                      <c:ptCount val="1"/>
                      <c:pt idx="0">
                        <c:v>Artemisinin-PPQ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iii'!$W$77:$W$85</c15:sqref>
                          </c15:fullRef>
                          <c15:formulaRef>
                            <c15:sqref>('Figures iii'!$W$77:$W$79,'Figures iii'!$W$81:$W$83)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5.9523807764053345</c:v>
                        </c:pt>
                        <c:pt idx="4">
                          <c:v>0</c:v>
                        </c:pt>
                        <c:pt idx="5">
                          <c:v>1.4880951642990112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iii'!$V$77:$V$85</c15:sqref>
                          </c15:fullRef>
                          <c15:formulaRef>
                            <c15:sqref>('Figures iii'!$V$77:$V$79,'Figures iii'!$V$81:$V$83)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1.4880951642990112</c:v>
                        </c:pt>
                        <c:pt idx="3">
                          <c:v>0.49603170156478882</c:v>
                        </c:pt>
                        <c:pt idx="4">
                          <c:v>0</c:v>
                        </c:pt>
                        <c:pt idx="5">
                          <c:v>0.49603170156478882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iii'!$U$77:$U$85</c15:sqref>
                        </c15:fullRef>
                        <c15:formulaRef>
                          <c15:sqref>('Figures iii'!$U$77:$U$79,'Figures iii'!$U$81:$U$83)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5.4563488960266113</c:v>
                      </c:pt>
                      <c:pt idx="1">
                        <c:v>2.4801585674285889</c:v>
                      </c:pt>
                      <c:pt idx="2">
                        <c:v>2.9761903285980225</c:v>
                      </c:pt>
                      <c:pt idx="3">
                        <c:v>1.4880951642990112</c:v>
                      </c:pt>
                      <c:pt idx="4">
                        <c:v>1.9841269254684448</c:v>
                      </c:pt>
                      <c:pt idx="5">
                        <c:v>1.4880951642990112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4F-4614-95FB-82F302E19630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iii'!$X$76</c15:sqref>
                        </c15:formulaRef>
                      </c:ext>
                    </c:extLst>
                    <c:strCache>
                      <c:ptCount val="1"/>
                      <c:pt idx="0">
                        <c:v>Dihydroartemisinin-Piperaquine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iii'!$Z$77:$Z$85</c15:sqref>
                          </c15:fullRef>
                          <c15:formulaRef>
                            <c15:sqref>('Figures iii'!$Z$77:$Z$79,'Figures iii'!$Z$81:$Z$83)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3.4444441795349121</c:v>
                        </c:pt>
                        <c:pt idx="2">
                          <c:v>3.4444446563720703</c:v>
                        </c:pt>
                        <c:pt idx="3">
                          <c:v>3</c:v>
                        </c:pt>
                        <c:pt idx="4">
                          <c:v>2.6666665077209473</c:v>
                        </c:pt>
                        <c:pt idx="5">
                          <c:v>3.4444444179534912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iii'!$Y$77:$Y$85</c15:sqref>
                          </c15:fullRef>
                          <c15:formulaRef>
                            <c15:sqref>('Figures iii'!$Y$77:$Y$79,'Figures iii'!$Y$81:$Y$83)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2.8888890743255615</c:v>
                        </c:pt>
                        <c:pt idx="2">
                          <c:v>1</c:v>
                        </c:pt>
                        <c:pt idx="3">
                          <c:v>1.3333333134651184</c:v>
                        </c:pt>
                        <c:pt idx="4">
                          <c:v>3</c:v>
                        </c:pt>
                        <c:pt idx="5">
                          <c:v>0.8888888955116272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iii'!$X$77:$X$85</c15:sqref>
                        </c15:fullRef>
                        <c15:formulaRef>
                          <c15:sqref>('Figures iii'!$X$77:$X$79,'Figures iii'!$X$81:$X$83)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5.5555558204650879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1.5555555820465088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4F-4614-95FB-82F302E19630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iii'!$AA$76</c15:sqref>
                        </c15:formulaRef>
                      </c:ext>
                    </c:extLst>
                    <c:strCache>
                      <c:ptCount val="1"/>
                      <c:pt idx="0">
                        <c:v>Arterolane PPQ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iii'!$AC$77:$AC$85</c15:sqref>
                          </c15:fullRef>
                          <c15:formulaRef>
                            <c15:sqref>('Figures iii'!$AC$77:$AC$79,'Figures iii'!$AC$81:$AC$83)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0.5</c:v>
                        </c:pt>
                        <c:pt idx="4">
                          <c:v>0</c:v>
                        </c:pt>
                        <c:pt idx="5">
                          <c:v>1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iii'!$AB$77:$AB$85</c15:sqref>
                          </c15:fullRef>
                          <c15:formulaRef>
                            <c15:sqref>('Figures iii'!$AB$77:$AB$79,'Figures iii'!$AB$81:$AB$83)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0.5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iii'!$AA$77:$AA$85</c15:sqref>
                        </c15:fullRef>
                        <c15:formulaRef>
                          <c15:sqref>('Figures iii'!$AA$77:$AA$79,'Figures iii'!$AA$81:$AA$83)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0.5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4F-4614-95FB-82F302E19630}"/>
                  </c:ext>
                </c:extLst>
              </c15:ser>
            </c15:filteredBarSeries>
            <c15:filteredBa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iii'!$AD$76</c15:sqref>
                        </c15:formulaRef>
                      </c:ext>
                    </c:extLst>
                    <c:strCache>
                      <c:ptCount val="1"/>
                      <c:pt idx="0">
                        <c:v>Other ACTs not reported individually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iii'!$AD$77:$AD$85</c15:sqref>
                        </c15:fullRef>
                        <c15:formulaRef>
                          <c15:sqref>('Figures iii'!$AD$77:$AD$79,'Figures iii'!$AD$81:$AD$83)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12</c:v>
                      </c:pt>
                      <c:pt idx="4">
                        <c:v>0</c:v>
                      </c:pt>
                      <c:pt idx="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54F-4614-95FB-82F302E19630}"/>
                  </c:ext>
                </c:extLst>
              </c15:ser>
            </c15:filteredBarSeries>
            <c15:filteredBar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iii'!$AG$76</c15:sqref>
                        </c15:formulaRef>
                      </c:ext>
                    </c:extLst>
                    <c:strCache>
                      <c:ptCount val="1"/>
                      <c:pt idx="0">
                        <c:v>Quinine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iii'!$AI$77:$AI$85</c15:sqref>
                          </c15:fullRef>
                          <c15:formulaRef>
                            <c15:sqref>('Figures iii'!$AI$77:$AI$79,'Figures iii'!$AI$81:$AI$83)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3.2715206146240234</c:v>
                        </c:pt>
                        <c:pt idx="1">
                          <c:v>2.1427748203277588</c:v>
                        </c:pt>
                        <c:pt idx="2">
                          <c:v>0</c:v>
                        </c:pt>
                        <c:pt idx="3">
                          <c:v>0.47617217898368835</c:v>
                        </c:pt>
                        <c:pt idx="4">
                          <c:v>1.4411990642547607</c:v>
                        </c:pt>
                        <c:pt idx="5">
                          <c:v>0.79823213815689087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iii'!$AH$77:$AH$85</c15:sqref>
                          </c15:fullRef>
                          <c15:formulaRef>
                            <c15:sqref>('Figures iii'!$AH$77:$AH$79,'Figures iii'!$AH$81:$AH$83)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5.087432861328125</c:v>
                        </c:pt>
                        <c:pt idx="1">
                          <c:v>0</c:v>
                        </c:pt>
                        <c:pt idx="2">
                          <c:v>1.3451190590858459</c:v>
                        </c:pt>
                        <c:pt idx="3">
                          <c:v>0.28708687424659729</c:v>
                        </c:pt>
                        <c:pt idx="4">
                          <c:v>1.4411990642547607</c:v>
                        </c:pt>
                        <c:pt idx="5">
                          <c:v>0.39219827950000763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iii'!$AG$77:$AG$85</c15:sqref>
                        </c15:fullRef>
                        <c15:formulaRef>
                          <c15:sqref>('Figures iii'!$AG$77:$AG$79,'Figures iii'!$AG$81:$AG$83)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5.9521522521972656</c:v>
                      </c:pt>
                      <c:pt idx="1">
                        <c:v>0</c:v>
                      </c:pt>
                      <c:pt idx="2">
                        <c:v>1.9215986728668213</c:v>
                      </c:pt>
                      <c:pt idx="3">
                        <c:v>0.47617217898368835</c:v>
                      </c:pt>
                      <c:pt idx="4">
                        <c:v>1.4411990642547607</c:v>
                      </c:pt>
                      <c:pt idx="5">
                        <c:v>0.63028436899185181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54F-4614-95FB-82F302E19630}"/>
                  </c:ext>
                </c:extLst>
              </c15:ser>
            </c15:filteredBarSeries>
            <c15:filteredBarSeries>
              <c15:ser>
                <c:idx val="3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iii'!$AP$76</c15:sqref>
                        </c15:formulaRef>
                      </c:ext>
                    </c:extLst>
                    <c:strCache>
                      <c:ptCount val="1"/>
                      <c:pt idx="0">
                        <c:v>SP-Amodiaquine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iii'!$AR$77:$AR$85</c15:sqref>
                          </c15:fullRef>
                          <c15:formulaRef>
                            <c15:sqref>('Figures iii'!$AR$77:$AR$79,'Figures iii'!$AR$81:$AR$83)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2.5499999523162842</c:v>
                        </c:pt>
                        <c:pt idx="4">
                          <c:v>0</c:v>
                        </c:pt>
                        <c:pt idx="5">
                          <c:v>2.2999999523162842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iii'!$AQ$77:$AQ$85</c15:sqref>
                          </c15:fullRef>
                          <c15:formulaRef>
                            <c15:sqref>('Figures iii'!$AQ$77:$AQ$79,'Figures iii'!$AQ$81:$AQ$83)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1.7000000476837158</c:v>
                        </c:pt>
                        <c:pt idx="3">
                          <c:v>2.5499999523162842</c:v>
                        </c:pt>
                        <c:pt idx="4">
                          <c:v>0</c:v>
                        </c:pt>
                        <c:pt idx="5">
                          <c:v>1.7000000476837158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iii'!$AP$77:$AP$85</c15:sqref>
                        </c15:fullRef>
                        <c15:formulaRef>
                          <c15:sqref>('Figures iii'!$AP$77:$AP$79,'Figures iii'!$AP$81:$AP$83)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1.7000000476837158</c:v>
                      </c:pt>
                      <c:pt idx="3">
                        <c:v>2.5499999523162842</c:v>
                      </c:pt>
                      <c:pt idx="4">
                        <c:v>0</c:v>
                      </c:pt>
                      <c:pt idx="5">
                        <c:v>1.7000000476837158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54F-4614-95FB-82F302E19630}"/>
                  </c:ext>
                </c:extLst>
              </c15:ser>
            </c15:filteredBarSeries>
            <c15:filteredBarSeries>
              <c15:ser>
                <c:idx val="3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iii'!$AS$76</c15:sqref>
                        </c15:formulaRef>
                      </c:ext>
                    </c:extLst>
                    <c:strCache>
                      <c:ptCount val="1"/>
                      <c:pt idx="0">
                        <c:v>Other non-artemsinin therapy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iii'!$AU$77:$AU$85</c15:sqref>
                          </c15:fullRef>
                          <c15:formulaRef>
                            <c15:sqref>('Figures iii'!$AU$77:$AU$79,'Figures iii'!$AU$81:$AU$83)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iii'!$AT$77:$AT$85</c15:sqref>
                          </c15:fullRef>
                          <c15:formulaRef>
                            <c15:sqref>('Figures iii'!$AT$77:$AT$79,'Figures iii'!$AT$81:$AT$83)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iii'!$AS$77:$AS$85</c15:sqref>
                        </c15:fullRef>
                        <c15:formulaRef>
                          <c15:sqref>('Figures iii'!$AS$77:$AS$79,'Figures iii'!$AS$81:$AS$83)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54F-4614-95FB-82F302E19630}"/>
                  </c:ext>
                </c:extLst>
              </c15:ser>
            </c15:filteredBarSeries>
            <c15:filteredBarSeries>
              <c15:ser>
                <c:idx val="3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iii'!$AV$76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iii'!$AX$77:$AX$85</c15:sqref>
                          </c15:fullRef>
                          <c15:formulaRef>
                            <c15:sqref>('Figures iii'!$AX$77:$AX$79,'Figures iii'!$AX$81:$AX$83)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iii'!$AW$77:$AW$85</c15:sqref>
                          </c15:fullRef>
                          <c15:formulaRef>
                            <c15:sqref>('Figures iii'!$AW$77:$AW$79,'Figures iii'!$AW$81:$AW$83)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iii'!$AV$77:$AV$85</c15:sqref>
                        </c15:fullRef>
                        <c15:formulaRef>
                          <c15:sqref>('Figures iii'!$AV$77:$AV$79,'Figures iii'!$AV$81:$AV$83)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54F-4614-95FB-82F302E19630}"/>
                  </c:ext>
                </c:extLst>
              </c15:ser>
            </c15:filteredBarSeries>
            <c15:filteredBarSeries>
              <c15:ser>
                <c:idx val="4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iii'!$BB$76</c15:sqref>
                        </c15:formulaRef>
                      </c:ext>
                    </c:extLst>
                    <c:strCache>
                      <c:ptCount val="1"/>
                      <c:pt idx="0">
                        <c:v>Injectable artesunate</c:v>
                      </c:pt>
                    </c:strCache>
                  </c:strRef>
                </c:tx>
                <c:spPr>
                  <a:solidFill>
                    <a:srgbClr val="FFF55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iii'!$BD$77:$BD$85</c15:sqref>
                          </c15:fullRef>
                          <c15:formulaRef>
                            <c15:sqref>('Figures iii'!$BD$77:$BD$79,'Figures iii'!$BD$81:$BD$83)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3.0999999642372131</c:v>
                        </c:pt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0.59999996423721313</c:v>
                        </c:pt>
                        <c:pt idx="4">
                          <c:v>2</c:v>
                        </c:pt>
                        <c:pt idx="5">
                          <c:v>1.5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iii'!$BC$77:$BC$85</c15:sqref>
                          </c15:fullRef>
                          <c15:formulaRef>
                            <c15:sqref>('Figures iii'!$BC$77:$BC$79,'Figures iii'!$BC$81:$BC$83)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0.40000003576278687</c:v>
                        </c:pt>
                        <c:pt idx="4">
                          <c:v>0.59999999403953552</c:v>
                        </c:pt>
                        <c:pt idx="5">
                          <c:v>0.39999997615814209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iii'!$BB$77:$BB$85</c15:sqref>
                        </c15:fullRef>
                        <c15:formulaRef>
                          <c15:sqref>('Figures iii'!$BB$77:$BB$79,'Figures iii'!$BB$81:$BB$83)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0.90000003576278687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0.90000003576278687</c:v>
                      </c:pt>
                      <c:pt idx="4">
                        <c:v>1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54F-4614-95FB-82F302E19630}"/>
                  </c:ext>
                </c:extLst>
              </c15:ser>
            </c15:filteredBarSeries>
            <c15:filteredBarSeries>
              <c15:ser>
                <c:idx val="4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iii'!$BE$76</c15:sqref>
                        </c15:formulaRef>
                      </c:ext>
                    </c:extLst>
                    <c:strCache>
                      <c:ptCount val="1"/>
                      <c:pt idx="0">
                        <c:v>Injectable artemether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iii'!$BG$77:$BG$85</c15:sqref>
                          </c15:fullRef>
                          <c15:formulaRef>
                            <c15:sqref>('Figures iii'!$BG$77:$BG$79,'Figures iii'!$BG$81:$BG$83)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8.3333334922790527</c:v>
                        </c:pt>
                        <c:pt idx="1">
                          <c:v>2</c:v>
                        </c:pt>
                        <c:pt idx="2">
                          <c:v>5</c:v>
                        </c:pt>
                        <c:pt idx="3">
                          <c:v>6.6666669845581055</c:v>
                        </c:pt>
                        <c:pt idx="4">
                          <c:v>5</c:v>
                        </c:pt>
                        <c:pt idx="5">
                          <c:v>6.6666669845581055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iii'!$BF$77:$BF$85</c15:sqref>
                          </c15:fullRef>
                          <c15:formulaRef>
                            <c15:sqref>('Figures iii'!$BF$77:$BF$79,'Figures iii'!$BF$81:$BF$83)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3.3333332538604736</c:v>
                        </c:pt>
                        <c:pt idx="3">
                          <c:v>2.3333332538604736</c:v>
                        </c:pt>
                        <c:pt idx="4">
                          <c:v>1.6666665077209473</c:v>
                        </c:pt>
                        <c:pt idx="5">
                          <c:v>2.5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iii'!$BE$77:$BE$85</c15:sqref>
                        </c15:fullRef>
                        <c15:formulaRef>
                          <c15:sqref>('Figures iii'!$BE$77:$BE$79,'Figures iii'!$BE$81:$BE$83)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3.3333334922790527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54F-4614-95FB-82F302E19630}"/>
                  </c:ext>
                </c:extLst>
              </c15:ser>
            </c15:filteredBarSeries>
            <c15:filteredBarSeries>
              <c15:ser>
                <c:idx val="4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iii'!$BH$76</c15:sqref>
                        </c15:formulaRef>
                      </c:ext>
                    </c:extLst>
                    <c:strCache>
                      <c:ptCount val="1"/>
                      <c:pt idx="0">
                        <c:v>Injectable arteether/artemotil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iii'!$BJ$77:$BJ$85</c15:sqref>
                          </c15:fullRef>
                          <c15:formulaRef>
                            <c15:sqref>('Figures iii'!$BJ$77:$BJ$79,'Figures iii'!$BJ$81:$BJ$83)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2.1428570747375488</c:v>
                        </c:pt>
                        <c:pt idx="1">
                          <c:v>10.499999523162842</c:v>
                        </c:pt>
                        <c:pt idx="2">
                          <c:v>2.1428573131561279</c:v>
                        </c:pt>
                        <c:pt idx="3">
                          <c:v>1.7142856121063232</c:v>
                        </c:pt>
                        <c:pt idx="4">
                          <c:v>0</c:v>
                        </c:pt>
                        <c:pt idx="5">
                          <c:v>2.1428573131561279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iii'!$BI$77:$BI$85</c15:sqref>
                          </c15:fullRef>
                          <c15:formulaRef>
                            <c15:sqref>('Figures iii'!$BI$77:$BI$79,'Figures iii'!$BI$81:$BI$83)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0.28571438789367676</c:v>
                        </c:pt>
                        <c:pt idx="1">
                          <c:v>2.8571431636810303</c:v>
                        </c:pt>
                        <c:pt idx="2">
                          <c:v>0.85714292526245117</c:v>
                        </c:pt>
                        <c:pt idx="3">
                          <c:v>1.0000001192092896</c:v>
                        </c:pt>
                        <c:pt idx="4">
                          <c:v>1.4285717010498047</c:v>
                        </c:pt>
                        <c:pt idx="5">
                          <c:v>0.85714292526245117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iii'!$BH$77:$BH$85</c15:sqref>
                        </c15:fullRef>
                        <c15:formulaRef>
                          <c15:sqref>('Figures iii'!$BH$77:$BH$79,'Figures iii'!$BH$81:$BH$83)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1.7142858505249023</c:v>
                      </c:pt>
                      <c:pt idx="1">
                        <c:v>4.2857146263122559</c:v>
                      </c:pt>
                      <c:pt idx="2">
                        <c:v>2.1428573131561279</c:v>
                      </c:pt>
                      <c:pt idx="3">
                        <c:v>2.1428573131561279</c:v>
                      </c:pt>
                      <c:pt idx="4">
                        <c:v>4.2857146263122559</c:v>
                      </c:pt>
                      <c:pt idx="5">
                        <c:v>2.1428573131561279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54F-4614-95FB-82F302E19630}"/>
                  </c:ext>
                </c:extLst>
              </c15:ser>
            </c15:filteredBarSeries>
            <c15:filteredBarSeries>
              <c15:ser>
                <c:idx val="5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iii'!$BM$77:$BM$85</c15:sqref>
                          </c15:fullRef>
                          <c15:formulaRef>
                            <c15:sqref>('Figures iii'!$BM$77:$BM$79,'Figures iii'!$BM$81:$BM$83)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iii'!$BL$77:$BL$85</c15:sqref>
                          </c15:fullRef>
                          <c15:formulaRef>
                            <c15:sqref>('Figures iii'!$BL$77:$BL$79,'Figures iii'!$BL$81:$BL$83)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iii'!$BK$77:$BK$85</c15:sqref>
                        </c15:fullRef>
                        <c15:formulaRef>
                          <c15:sqref>('Figures iii'!$BK$77:$BK$79,'Figures iii'!$BK$81:$BK$83)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54F-4614-95FB-82F302E19630}"/>
                  </c:ext>
                </c:extLst>
              </c15:ser>
            </c15:filteredBarSeries>
            <c15:filteredBarSeries>
              <c15:ser>
                <c:idx val="54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iii'!$BP$77:$BP$85</c15:sqref>
                          </c15:fullRef>
                          <c15:formulaRef>
                            <c15:sqref>('Figures iii'!$BP$77:$BP$79,'Figures iii'!$BP$81:$BP$83)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iii'!$BO$77:$BO$85</c15:sqref>
                          </c15:fullRef>
                          <c15:formulaRef>
                            <c15:sqref>('Figures iii'!$BO$77:$BO$79,'Figures iii'!$BO$81:$BO$83)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iii'!$BN$77:$BN$85</c15:sqref>
                        </c15:fullRef>
                        <c15:formulaRef>
                          <c15:sqref>('Figures iii'!$BN$77:$BN$79,'Figures iii'!$BN$81:$BN$83)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54F-4614-95FB-82F302E19630}"/>
                  </c:ext>
                </c:extLst>
              </c15:ser>
            </c15:filteredBarSeries>
            <c15:filteredBarSeries>
              <c15:ser>
                <c:idx val="5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iii'!$BQ$77:$BQ$85</c15:sqref>
                        </c15:fullRef>
                        <c15:formulaRef>
                          <c15:sqref>('Figures iii'!$BQ$77:$BQ$79,'Figures iii'!$BQ$81:$BQ$83)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54F-4614-95FB-82F302E19630}"/>
                  </c:ext>
                </c:extLst>
              </c15:ser>
            </c15:filteredBarSeries>
            <c15:filteredBarSeries>
              <c15:ser>
                <c:idx val="6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iii'!$BT$77:$BT$85</c15:sqref>
                        </c15:fullRef>
                        <c15:formulaRef>
                          <c15:sqref>('Figures iii'!$BT$77:$BT$79,'Figures iii'!$BT$81:$BT$83)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54F-4614-95FB-82F302E19630}"/>
                  </c:ext>
                </c:extLst>
              </c15:ser>
            </c15:filteredBarSeries>
            <c15:filteredBarSeries>
              <c15:ser>
                <c:idx val="63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iii'!$BW$77:$BW$85</c15:sqref>
                        </c15:fullRef>
                        <c15:formulaRef>
                          <c15:sqref>('Figures iii'!$BW$77:$BW$79,'Figures iii'!$BW$81:$BW$83)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54F-4614-95FB-82F302E19630}"/>
                  </c:ext>
                </c:extLst>
              </c15:ser>
            </c15:filteredBarSeries>
            <c15:filteredBarSeries>
              <c15:ser>
                <c:idx val="6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iii'!$CB$77:$CB$85</c15:sqref>
                          </c15:fullRef>
                          <c15:formulaRef>
                            <c15:sqref>('Figures iii'!$CB$77:$CB$79,'Figures iii'!$CB$81:$CB$83)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iii'!$CA$77:$CA$85</c15:sqref>
                          </c15:fullRef>
                          <c15:formulaRef>
                            <c15:sqref>('Figures iii'!$CA$77:$CA$79,'Figures iii'!$CA$81:$CA$83)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iii'!$BZ$77:$BZ$85</c15:sqref>
                        </c15:fullRef>
                        <c15:formulaRef>
                          <c15:sqref>('Figures iii'!$BZ$77:$BZ$79,'Figures iii'!$BZ$81:$BZ$83)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54F-4614-95FB-82F302E19630}"/>
                  </c:ext>
                </c:extLst>
              </c15:ser>
            </c15:filteredBarSeries>
            <c15:filteredBarSeries>
              <c15:ser>
                <c:idx val="69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iii'!$CE$77:$CE$85</c15:sqref>
                          </c15:fullRef>
                          <c15:formulaRef>
                            <c15:sqref>('Figures iii'!$CE$77:$CE$79,'Figures iii'!$CE$81:$CE$83)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iii'!$CD$77:$CD$85</c15:sqref>
                          </c15:fullRef>
                          <c15:formulaRef>
                            <c15:sqref>('Figures iii'!$CD$77:$CD$79,'Figures iii'!$CD$81:$CD$83)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iii'!$CC$77:$CC$85</c15:sqref>
                        </c15:fullRef>
                        <c15:formulaRef>
                          <c15:sqref>('Figures iii'!$CC$77:$CC$79,'Figures iii'!$CC$81:$CC$83)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54F-4614-95FB-82F302E19630}"/>
                  </c:ext>
                </c:extLst>
              </c15:ser>
            </c15:filteredBarSeries>
            <c15:filteredBarSeries>
              <c15:ser>
                <c:idx val="72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iii'!$CF$77:$CF$85</c15:sqref>
                        </c15:fullRef>
                        <c15:formulaRef>
                          <c15:sqref>('Figures iii'!$CF$77:$CF$79,'Figures iii'!$CF$81:$CF$83)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54F-4614-95FB-82F302E19630}"/>
                  </c:ext>
                </c:extLst>
              </c15:ser>
            </c15:filteredBarSeries>
            <c15:filteredBarSeries>
              <c15:ser>
                <c:idx val="7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iii'!$CK$77:$CK$85</c15:sqref>
                          </c15:fullRef>
                          <c15:formulaRef>
                            <c15:sqref>('Figures iii'!$CK$77:$CK$79,'Figures iii'!$CK$81:$CK$83)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iii'!$CJ$77:$CJ$85</c15:sqref>
                          </c15:fullRef>
                          <c15:formulaRef>
                            <c15:sqref>('Figures iii'!$CJ$77:$CJ$79,'Figures iii'!$CJ$81:$CJ$83)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iii'!$CI$77:$CI$85</c15:sqref>
                        </c15:fullRef>
                        <c15:formulaRef>
                          <c15:sqref>('Figures iii'!$CI$77:$CI$79,'Figures iii'!$CI$81:$CI$83)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54F-4614-95FB-82F302E19630}"/>
                  </c:ext>
                </c:extLst>
              </c15:ser>
            </c15:filteredBarSeries>
            <c15:filteredBarSeries>
              <c15:ser>
                <c:idx val="78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iii'!$CN$77:$CN$85</c15:sqref>
                          </c15:fullRef>
                          <c15:formulaRef>
                            <c15:sqref>('Figures iii'!$CN$77:$CN$79,'Figures iii'!$CN$81:$CN$83)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iii'!$CM$77:$CM$85</c15:sqref>
                          </c15:fullRef>
                          <c15:formulaRef>
                            <c15:sqref>('Figures iii'!$CM$77:$CM$79,'Figures iii'!$CM$81:$CM$83)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iii'!$CL$77:$CL$85</c15:sqref>
                        </c15:fullRef>
                        <c15:formulaRef>
                          <c15:sqref>('Figures iii'!$CL$77:$CL$79,'Figures iii'!$CL$81:$CL$83)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F54F-4614-95FB-82F302E19630}"/>
                  </c:ext>
                </c:extLst>
              </c15:ser>
            </c15:filteredBarSeries>
            <c15:filteredBarSeries>
              <c15:ser>
                <c:idx val="81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iii'!$CQ$77:$CQ$85</c15:sqref>
                          </c15:fullRef>
                          <c15:formulaRef>
                            <c15:sqref>('Figures iii'!$CQ$77:$CQ$79,'Figures iii'!$CQ$81:$CQ$83)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iii'!$CP$77:$CP$85</c15:sqref>
                          </c15:fullRef>
                          <c15:formulaRef>
                            <c15:sqref>('Figures iii'!$CP$77:$CP$79,'Figures iii'!$CP$81:$CP$83)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iii'!$CO$77:$CO$85</c15:sqref>
                        </c15:fullRef>
                        <c15:formulaRef>
                          <c15:sqref>('Figures iii'!$CO$77:$CO$79,'Figures iii'!$CO$81:$CO$83)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F54F-4614-95FB-82F302E19630}"/>
                  </c:ext>
                </c:extLst>
              </c15:ser>
            </c15:filteredBarSeries>
            <c15:filteredBarSeries>
              <c15:ser>
                <c:idx val="84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iii'!$CR$76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iii'!$CT$77:$CT$85</c15:sqref>
                          </c15:fullRef>
                          <c15:formulaRef>
                            <c15:sqref>('Figures iii'!$CT$77:$CT$79,'Figures iii'!$CT$81:$CT$83)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iii'!$CS$77:$CS$85</c15:sqref>
                          </c15:fullRef>
                          <c15:formulaRef>
                            <c15:sqref>('Figures iii'!$CS$77:$CS$79,'Figures iii'!$CS$81:$CS$83)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iii'!$CR$77:$CR$85</c15:sqref>
                        </c15:fullRef>
                        <c15:formulaRef>
                          <c15:sqref>('Figures iii'!$CR$77:$CR$79,'Figures iii'!$CR$81:$CR$83)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F54F-4614-95FB-82F302E19630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334541235452165E-4"/>
          <c:y val="0.88279380982789368"/>
          <c:w val="0.95085156045335806"/>
          <c:h val="9.5177867896090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2"/>
          <c:order val="8"/>
          <c:tx>
            <c:strRef>
              <c:f>'Figures iii'!$AJ$59</c:f>
              <c:strCache>
                <c:ptCount val="1"/>
                <c:pt idx="0">
                  <c:v>Chloroquine - packaged alone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iii'!$AL$60:$AL$68</c15:sqref>
                    </c15:fullRef>
                  </c:ext>
                </c:extLst>
                <c:f>('Figures iii'!$AL$60:$AL$62,'Figures iii'!$AL$64:$AL$66)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0.51199996471405029</c:v>
                  </c:pt>
                  <c:pt idx="2">
                    <c:v>1.9200000762939453</c:v>
                  </c:pt>
                  <c:pt idx="3">
                    <c:v>1.1519999504089355</c:v>
                  </c:pt>
                  <c:pt idx="4">
                    <c:v>0</c:v>
                  </c:pt>
                  <c:pt idx="5">
                    <c:v>1.1519999504089355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iii'!$AK$60:$AK$68</c15:sqref>
                    </c15:fullRef>
                  </c:ext>
                </c:extLst>
                <c:f>('Figures iii'!$AK$60:$AK$62,'Figures iii'!$AK$64:$AK$66)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0.25599998235702515</c:v>
                  </c:pt>
                  <c:pt idx="2">
                    <c:v>0.38399994373321533</c:v>
                  </c:pt>
                  <c:pt idx="3">
                    <c:v>0.38399994373321533</c:v>
                  </c:pt>
                  <c:pt idx="4">
                    <c:v>0</c:v>
                  </c:pt>
                  <c:pt idx="5">
                    <c:v>0.38399994373321533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iii'!$AJ$60:$AJ$68</c15:sqref>
                  </c15:fullRef>
                </c:ext>
              </c:extLst>
              <c:f>('Figures iii'!$AJ$60:$AJ$62,'Figures iii'!$AJ$64:$AJ$66)</c:f>
              <c:numCache>
                <c:formatCode>0.00</c:formatCode>
                <c:ptCount val="6"/>
                <c:pt idx="0">
                  <c:v>0.76800000667572021</c:v>
                </c:pt>
                <c:pt idx="1">
                  <c:v>0.63999998569488525</c:v>
                </c:pt>
                <c:pt idx="2">
                  <c:v>1.1519999504089355</c:v>
                </c:pt>
                <c:pt idx="3">
                  <c:v>1.1519999504089355</c:v>
                </c:pt>
                <c:pt idx="4">
                  <c:v>7.679999828338623</c:v>
                </c:pt>
                <c:pt idx="5">
                  <c:v>1.1519999504089355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8-45EC-8AAD-DE9780060900}"/>
            </c:ext>
          </c:extLst>
        </c:ser>
        <c:ser>
          <c:idx val="25"/>
          <c:order val="9"/>
          <c:tx>
            <c:strRef>
              <c:f>'Figures iii'!$AM$59</c:f>
              <c:strCache>
                <c:ptCount val="1"/>
                <c:pt idx="0">
                  <c:v>Sulfaxoxine pyrimethamine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iii'!$AM$60:$AM$68</c15:sqref>
                  </c15:fullRef>
                </c:ext>
              </c:extLst>
              <c:f>('Figures iii'!$AM$60:$AM$62,'Figures iii'!$AM$64:$AM$66)</c:f>
              <c:numCache>
                <c:formatCode>0.00</c:formatCode>
                <c:ptCount val="6"/>
                <c:pt idx="0">
                  <c:v>0.30000001192092896</c:v>
                </c:pt>
                <c:pt idx="1">
                  <c:v>0.10000000149011612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8-45EC-8AAD-DE9780060900}"/>
            </c:ext>
          </c:extLst>
        </c:ser>
        <c:ser>
          <c:idx val="37"/>
          <c:order val="13"/>
          <c:tx>
            <c:strRef>
              <c:f>'Figures iii'!$AY$59</c:f>
              <c:strCache>
                <c:ptCount val="1"/>
                <c:pt idx="0">
                  <c:v>Rectal artesunate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iii'!$BA$60:$BA$68</c15:sqref>
                    </c15:fullRef>
                  </c:ext>
                </c:extLst>
                <c:f>('Figures iii'!$BA$60:$BA$62,'Figures iii'!$BA$64:$BA$66)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iii'!$AZ$60:$AZ$68</c15:sqref>
                    </c15:fullRef>
                  </c:ext>
                </c:extLst>
                <c:f>('Figures iii'!$AZ$60:$AZ$62,'Figures iii'!$AZ$64:$AZ$66)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iii'!$AY$60:$AY$68</c15:sqref>
                  </c15:fullRef>
                </c:ext>
              </c:extLst>
              <c:f>('Figures iii'!$AY$60:$AY$62,'Figures iii'!$AY$64:$AY$66)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8-45EC-8AAD-DE978006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iii'!$L$59</c15:sqref>
                        </c15:formulaRef>
                      </c:ext>
                    </c:extLst>
                    <c:strCache>
                      <c:ptCount val="1"/>
                      <c:pt idx="0">
                        <c:v>Any Antimalarial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iii'!$N$60:$N$68</c15:sqref>
                          </c15:fullRef>
                          <c15:formulaRef>
                            <c15:sqref>('Figures iii'!$N$60:$N$62,'Figures iii'!$N$64:$N$66)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</c:v>
                        </c:pt>
                        <c:pt idx="1">
                          <c:v>3.5</c:v>
                        </c:pt>
                        <c:pt idx="2">
                          <c:v>4.375</c:v>
                        </c:pt>
                        <c:pt idx="3">
                          <c:v>2</c:v>
                        </c:pt>
                        <c:pt idx="4">
                          <c:v>292.32000017166138</c:v>
                        </c:pt>
                        <c:pt idx="5">
                          <c:v>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iii'!$M$60:$M$68</c15:sqref>
                          </c15:fullRef>
                          <c15:formulaRef>
                            <c15:sqref>('Figures iii'!$M$60:$M$62,'Figures iii'!$M$64:$M$66)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0.85714280605316162</c:v>
                        </c:pt>
                        <c:pt idx="1">
                          <c:v>1</c:v>
                        </c:pt>
                        <c:pt idx="2">
                          <c:v>3.125</c:v>
                        </c:pt>
                        <c:pt idx="3">
                          <c:v>1</c:v>
                        </c:pt>
                        <c:pt idx="4">
                          <c:v>3.679999828338623</c:v>
                        </c:pt>
                        <c:pt idx="5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iii'!$L$60:$L$68</c15:sqref>
                        </c15:fullRef>
                        <c15:formulaRef>
                          <c15:sqref>('Figures iii'!$L$60:$L$62,'Figures iii'!$L$64:$L$66)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</c:v>
                      </c:pt>
                      <c:pt idx="1">
                        <c:v>1.5</c:v>
                      </c:pt>
                      <c:pt idx="2">
                        <c:v>5.625</c:v>
                      </c:pt>
                      <c:pt idx="3">
                        <c:v>3</c:v>
                      </c:pt>
                      <c:pt idx="4">
                        <c:v>7.679999828338623</c:v>
                      </c:pt>
                      <c:pt idx="5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6A8-45EC-8AAD-DE9780060900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iii'!$O$59</c15:sqref>
                        </c15:formulaRef>
                      </c:ext>
                    </c:extLst>
                    <c:strCache>
                      <c:ptCount val="1"/>
                      <c:pt idx="0">
                        <c:v>Artemether lumefantrine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iii'!$Q$60:$Q$68</c15:sqref>
                          </c15:fullRef>
                          <c15:formulaRef>
                            <c15:sqref>('Figures iii'!$Q$60:$Q$62,'Figures iii'!$Q$64:$Q$66)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4</c:v>
                        </c:pt>
                        <c:pt idx="3">
                          <c:v>2</c:v>
                        </c:pt>
                        <c:pt idx="4">
                          <c:v>291</c:v>
                        </c:pt>
                        <c:pt idx="5">
                          <c:v>1.25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iii'!$P$60:$P$68</c15:sqref>
                          </c15:fullRef>
                          <c15:formulaRef>
                            <c15:sqref>('Figures iii'!$P$60:$P$62,'Figures iii'!$P$64:$P$66)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</c:v>
                        </c:pt>
                        <c:pt idx="1">
                          <c:v>3</c:v>
                        </c:pt>
                        <c:pt idx="2">
                          <c:v>2.625</c:v>
                        </c:pt>
                        <c:pt idx="3">
                          <c:v>1</c:v>
                        </c:pt>
                        <c:pt idx="4">
                          <c:v>5</c:v>
                        </c:pt>
                        <c:pt idx="5">
                          <c:v>1.75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iii'!$O$60:$O$68</c15:sqref>
                        </c15:fullRef>
                        <c15:formulaRef>
                          <c15:sqref>('Figures iii'!$O$60:$O$62,'Figures iii'!$O$64:$O$66)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3</c:v>
                      </c:pt>
                      <c:pt idx="4">
                        <c:v>9</c:v>
                      </c:pt>
                      <c:pt idx="5">
                        <c:v>3.75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6A8-45EC-8AAD-DE9780060900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iii'!$R$59</c15:sqref>
                        </c15:formulaRef>
                      </c:ext>
                    </c:extLst>
                    <c:strCache>
                      <c:ptCount val="1"/>
                      <c:pt idx="0">
                        <c:v>Artesunate amodiaquine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iii'!$T$60:$T$68</c15:sqref>
                          </c15:fullRef>
                          <c15:formulaRef>
                            <c15:sqref>('Figures iii'!$T$60:$T$62,'Figures iii'!$T$64:$T$66)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4</c:v>
                        </c:pt>
                        <c:pt idx="3">
                          <c:v>2</c:v>
                        </c:pt>
                        <c:pt idx="4">
                          <c:v>0</c:v>
                        </c:pt>
                        <c:pt idx="5">
                          <c:v>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iii'!$S$60:$S$68</c15:sqref>
                          </c15:fullRef>
                          <c15:formulaRef>
                            <c15:sqref>('Figures iii'!$S$60:$S$62,'Figures iii'!$S$64:$S$66)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1.5</c:v>
                        </c:pt>
                        <c:pt idx="3">
                          <c:v>2</c:v>
                        </c:pt>
                        <c:pt idx="4">
                          <c:v>0</c:v>
                        </c:pt>
                        <c:pt idx="5">
                          <c:v>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iii'!$R$60:$R$68</c15:sqref>
                        </c15:fullRef>
                        <c15:formulaRef>
                          <c15:sqref>('Figures iii'!$R$60:$R$62,'Figures iii'!$R$64:$R$66)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6A8-45EC-8AAD-DE9780060900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iii'!$U$59</c15:sqref>
                        </c15:formulaRef>
                      </c:ext>
                    </c:extLst>
                    <c:strCache>
                      <c:ptCount val="1"/>
                      <c:pt idx="0">
                        <c:v>Artemisinin-PPQ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iii'!$W$60:$W$68</c15:sqref>
                          </c15:fullRef>
                          <c15:formulaRef>
                            <c15:sqref>('Figures iii'!$W$60:$W$62,'Figures iii'!$W$64:$W$66)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4.9603173732757568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0.99206328392028809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iii'!$V$60:$V$68</c15:sqref>
                          </c15:fullRef>
                          <c15:formulaRef>
                            <c15:sqref>('Figures iii'!$V$60:$V$62,'Figures iii'!$V$64:$V$66)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0.49603164196014404</c:v>
                        </c:pt>
                        <c:pt idx="3">
                          <c:v>0.99206352233886719</c:v>
                        </c:pt>
                        <c:pt idx="4">
                          <c:v>0</c:v>
                        </c:pt>
                        <c:pt idx="5">
                          <c:v>1.4880952835083008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iii'!$U$60:$U$68</c15:sqref>
                        </c15:fullRef>
                        <c15:formulaRef>
                          <c15:sqref>('Figures iii'!$U$60:$U$62,'Figures iii'!$U$64:$U$66)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2.4801585674285889</c:v>
                      </c:pt>
                      <c:pt idx="3">
                        <c:v>3.9682538509368896</c:v>
                      </c:pt>
                      <c:pt idx="4">
                        <c:v>4.9603171348571777</c:v>
                      </c:pt>
                      <c:pt idx="5">
                        <c:v>3.9682538509368896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6A8-45EC-8AAD-DE9780060900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iii'!$X$59</c15:sqref>
                        </c15:formulaRef>
                      </c:ext>
                    </c:extLst>
                    <c:strCache>
                      <c:ptCount val="1"/>
                      <c:pt idx="0">
                        <c:v>Dihydroartemisinin-Piperaquine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iii'!$X$60:$X$68</c15:sqref>
                        </c15:fullRef>
                        <c15:formulaRef>
                          <c15:sqref>('Figures iii'!$X$60:$X$62,'Figures iii'!$X$64:$X$66)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16.666666030883789</c:v>
                      </c:pt>
                      <c:pt idx="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6A8-45EC-8AAD-DE9780060900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iii'!$AA$59</c15:sqref>
                        </c15:formulaRef>
                      </c:ext>
                    </c:extLst>
                    <c:strCache>
                      <c:ptCount val="1"/>
                      <c:pt idx="0">
                        <c:v>Arterolane PPQ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iii'!$AA$60:$AA$68</c15:sqref>
                        </c15:fullRef>
                        <c15:formulaRef>
                          <c15:sqref>('Figures iii'!$AA$60:$AA$62,'Figures iii'!$AA$64:$AA$66)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6A8-45EC-8AAD-DE9780060900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iii'!$AD$59</c15:sqref>
                        </c15:formulaRef>
                      </c:ext>
                    </c:extLst>
                    <c:strCache>
                      <c:ptCount val="1"/>
                      <c:pt idx="0">
                        <c:v>Other ACTs not reported individually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iii'!$AD$60:$AD$68</c15:sqref>
                        </c15:fullRef>
                        <c15:formulaRef>
                          <c15:sqref>('Figures iii'!$AD$60:$AD$62,'Figures iii'!$AD$64:$AD$66)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36</c:v>
                      </c:pt>
                      <c:pt idx="3">
                        <c:v>60</c:v>
                      </c:pt>
                      <c:pt idx="4">
                        <c:v>0</c:v>
                      </c:pt>
                      <c:pt idx="5">
                        <c:v>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6A8-45EC-8AAD-DE9780060900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iii'!$AG$59</c15:sqref>
                        </c15:formulaRef>
                      </c:ext>
                    </c:extLst>
                    <c:strCache>
                      <c:ptCount val="1"/>
                      <c:pt idx="0">
                        <c:v>Quinine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iii'!$AG$60:$AG$68</c15:sqref>
                        </c15:fullRef>
                        <c15:formulaRef>
                          <c15:sqref>('Figures iii'!$AG$60:$AG$62,'Figures iii'!$AG$64:$AG$66)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0.18908530473709106</c:v>
                      </c:pt>
                      <c:pt idx="1">
                        <c:v>1.4285165071487427</c:v>
                      </c:pt>
                      <c:pt idx="2">
                        <c:v>2.3808608055114746</c:v>
                      </c:pt>
                      <c:pt idx="3">
                        <c:v>0.9454265832901001</c:v>
                      </c:pt>
                      <c:pt idx="4">
                        <c:v>0</c:v>
                      </c:pt>
                      <c:pt idx="5">
                        <c:v>0.9454265832901001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6A8-45EC-8AAD-DE9780060900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iii'!$AP$59</c15:sqref>
                        </c15:formulaRef>
                      </c:ext>
                    </c:extLst>
                    <c:strCache>
                      <c:ptCount val="1"/>
                      <c:pt idx="0">
                        <c:v>SP-Amodiaquine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iii'!$AP$60:$AP$68</c15:sqref>
                        </c15:fullRef>
                        <c15:formulaRef>
                          <c15:sqref>('Figures iii'!$AP$60:$AP$62,'Figures iii'!$AP$64:$AP$66)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2.0399999618530273</c:v>
                      </c:pt>
                      <c:pt idx="2">
                        <c:v>0</c:v>
                      </c:pt>
                      <c:pt idx="3">
                        <c:v>3.3333334922790527</c:v>
                      </c:pt>
                      <c:pt idx="4">
                        <c:v>0</c:v>
                      </c:pt>
                      <c:pt idx="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6A8-45EC-8AAD-DE9780060900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iii'!$AS$59</c15:sqref>
                        </c15:formulaRef>
                      </c:ext>
                    </c:extLst>
                    <c:strCache>
                      <c:ptCount val="1"/>
                      <c:pt idx="0">
                        <c:v>Other non-artemsinin therapy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iii'!$AS$60:$AS$68</c15:sqref>
                        </c15:fullRef>
                        <c15:formulaRef>
                          <c15:sqref>('Figures iii'!$AS$60:$AS$62,'Figures iii'!$AS$64:$AS$66)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1.5299999713897705</c:v>
                      </c:pt>
                      <c:pt idx="1">
                        <c:v>1.5299999713897705</c:v>
                      </c:pt>
                      <c:pt idx="2">
                        <c:v>0.76499998569488525</c:v>
                      </c:pt>
                      <c:pt idx="3">
                        <c:v>0.50999999046325684</c:v>
                      </c:pt>
                      <c:pt idx="4">
                        <c:v>0</c:v>
                      </c:pt>
                      <c:pt idx="5">
                        <c:v>1.2749999761581421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6A8-45EC-8AAD-DE9780060900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iii'!$AV$59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iii'!$AX$60:$AX$68</c15:sqref>
                          </c15:fullRef>
                          <c15:formulaRef>
                            <c15:sqref>('Figures iii'!$AX$60:$AX$62,'Figures iii'!$AX$64:$AX$66)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iii'!$AW$60:$AW$68</c15:sqref>
                          </c15:fullRef>
                          <c15:formulaRef>
                            <c15:sqref>('Figures iii'!$AW$60:$AW$62,'Figures iii'!$AW$64:$AW$66)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iii'!$AV$60:$AV$68</c15:sqref>
                        </c15:fullRef>
                        <c15:formulaRef>
                          <c15:sqref>('Figures iii'!$AV$60:$AV$62,'Figures iii'!$AV$64:$AV$66)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6A8-45EC-8AAD-DE9780060900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iii'!$BB$59</c15:sqref>
                        </c15:formulaRef>
                      </c:ext>
                    </c:extLst>
                    <c:strCache>
                      <c:ptCount val="1"/>
                      <c:pt idx="0">
                        <c:v>Injectable artesunate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iii'!$BD$60:$BD$68</c15:sqref>
                          </c15:fullRef>
                          <c15:formulaRef>
                            <c15:sqref>('Figures iii'!$BD$60:$BD$62,'Figures iii'!$BD$64:$BD$66)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1.5000000596046448</c:v>
                        </c:pt>
                        <c:pt idx="3">
                          <c:v>0.59999999403953552</c:v>
                        </c:pt>
                        <c:pt idx="4">
                          <c:v>0</c:v>
                        </c:pt>
                        <c:pt idx="5">
                          <c:v>0.39999997615814209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iii'!$BC$60:$BC$68</c15:sqref>
                          </c15:fullRef>
                          <c15:formulaRef>
                            <c15:sqref>('Figures iii'!$BC$60:$BC$62,'Figures iii'!$BC$64:$BC$66)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0.19999998807907104</c:v>
                        </c:pt>
                        <c:pt idx="3">
                          <c:v>9.9999994039535522E-2</c:v>
                        </c:pt>
                        <c:pt idx="4">
                          <c:v>0</c:v>
                        </c:pt>
                        <c:pt idx="5">
                          <c:v>0.20000001788139343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iii'!$BB$60:$BB$68</c15:sqref>
                        </c15:fullRef>
                        <c15:formulaRef>
                          <c15:sqref>('Figures iii'!$BB$60:$BB$62,'Figures iii'!$BB$64:$BB$66)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0.60000002384185791</c:v>
                      </c:pt>
                      <c:pt idx="2">
                        <c:v>0.69999998807907104</c:v>
                      </c:pt>
                      <c:pt idx="3">
                        <c:v>0.40000000596046448</c:v>
                      </c:pt>
                      <c:pt idx="4">
                        <c:v>0</c:v>
                      </c:pt>
                      <c:pt idx="5">
                        <c:v>0.60000002384185791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6A8-45EC-8AAD-DE9780060900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iii'!$BE$59</c15:sqref>
                        </c15:formulaRef>
                      </c:ext>
                    </c:extLst>
                    <c:strCache>
                      <c:ptCount val="1"/>
                      <c:pt idx="0">
                        <c:v>Injectable artemether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iii'!$BG$60:$BG$68</c15:sqref>
                          </c15:fullRef>
                          <c15:formulaRef>
                            <c15:sqref>('Figures iii'!$BG$60:$BG$62,'Figures iii'!$BG$64:$BG$66)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0.83333337306976318</c:v>
                        </c:pt>
                        <c:pt idx="2">
                          <c:v>1</c:v>
                        </c:pt>
                        <c:pt idx="3">
                          <c:v>0.5</c:v>
                        </c:pt>
                        <c:pt idx="4">
                          <c:v>0</c:v>
                        </c:pt>
                        <c:pt idx="5">
                          <c:v>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iii'!$BF$60:$BF$68</c15:sqref>
                          </c15:fullRef>
                          <c15:formulaRef>
                            <c15:sqref>('Figures iii'!$BF$60:$BF$62,'Figures iii'!$BF$64:$BF$66)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1.6666666269302368</c:v>
                        </c:pt>
                        <c:pt idx="1">
                          <c:v>0</c:v>
                        </c:pt>
                        <c:pt idx="2">
                          <c:v>1</c:v>
                        </c:pt>
                        <c:pt idx="3">
                          <c:v>0.16666668653488159</c:v>
                        </c:pt>
                        <c:pt idx="4">
                          <c:v>0</c:v>
                        </c:pt>
                        <c:pt idx="5">
                          <c:v>0.16666662693023682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iii'!$BE$60:$BE$68</c15:sqref>
                        </c15:fullRef>
                        <c15:formulaRef>
                          <c15:sqref>('Figures iii'!$BE$60:$BE$62,'Figures iii'!$BE$64:$BE$66)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3</c:v>
                      </c:pt>
                      <c:pt idx="1">
                        <c:v>0.5</c:v>
                      </c:pt>
                      <c:pt idx="2">
                        <c:v>2</c:v>
                      </c:pt>
                      <c:pt idx="3">
                        <c:v>0.83333337306976318</c:v>
                      </c:pt>
                      <c:pt idx="4">
                        <c:v>0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6A8-45EC-8AAD-DE9780060900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iii'!$BH$59</c15:sqref>
                        </c15:formulaRef>
                      </c:ext>
                    </c:extLst>
                    <c:strCache>
                      <c:ptCount val="1"/>
                      <c:pt idx="0">
                        <c:v>Injectable arteether/artemotil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iii'!$BH$60:$BH$68</c15:sqref>
                        </c15:fullRef>
                        <c15:formulaRef>
                          <c15:sqref>('Figures iii'!$BH$60:$BH$62,'Figures iii'!$BH$64:$BH$66)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1.1428571939468384</c:v>
                      </c:pt>
                      <c:pt idx="1">
                        <c:v>0.28571429848670959</c:v>
                      </c:pt>
                      <c:pt idx="2">
                        <c:v>0.85714292526245117</c:v>
                      </c:pt>
                      <c:pt idx="3">
                        <c:v>0.71428573131561279</c:v>
                      </c:pt>
                      <c:pt idx="4">
                        <c:v>0</c:v>
                      </c:pt>
                      <c:pt idx="5">
                        <c:v>0.71428573131561279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6A8-45EC-8AAD-DE9780060900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iii'!$BM$60:$BM$68</c15:sqref>
                          </c15:fullRef>
                          <c15:formulaRef>
                            <c15:sqref>('Figures iii'!$BM$60:$BM$62,'Figures iii'!$BM$64:$BM$66)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iii'!$BL$60:$BL$68</c15:sqref>
                          </c15:fullRef>
                          <c15:formulaRef>
                            <c15:sqref>('Figures iii'!$BL$60:$BL$62,'Figures iii'!$BL$64:$BL$66)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iii'!$BK$60:$BK$68</c15:sqref>
                        </c15:fullRef>
                        <c15:formulaRef>
                          <c15:sqref>('Figures iii'!$BK$60:$BK$62,'Figures iii'!$BK$64:$BK$66)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6A8-45EC-8AAD-DE9780060900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iii'!$BP$60:$BP$68</c15:sqref>
                          </c15:fullRef>
                          <c15:formulaRef>
                            <c15:sqref>('Figures iii'!$BP$60:$BP$62,'Figures iii'!$BP$64:$BP$66)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iii'!$BO$60:$BO$68</c15:sqref>
                          </c15:fullRef>
                          <c15:formulaRef>
                            <c15:sqref>('Figures iii'!$BO$60:$BO$62,'Figures iii'!$BO$64:$BO$66)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iii'!$BN$60:$BN$68</c15:sqref>
                        </c15:fullRef>
                        <c15:formulaRef>
                          <c15:sqref>('Figures iii'!$BN$60:$BN$62,'Figures iii'!$BN$64:$BN$66)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6A8-45EC-8AAD-DE9780060900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iii'!$BS$60:$BS$68</c15:sqref>
                          </c15:fullRef>
                          <c15:formulaRef>
                            <c15:sqref>('Figures iii'!$BS$60:$BS$62,'Figures iii'!$BS$64:$BS$66)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iii'!$BR$60:$BR$68</c15:sqref>
                          </c15:fullRef>
                          <c15:formulaRef>
                            <c15:sqref>('Figures iii'!$BR$60:$BR$62,'Figures iii'!$BR$64:$BR$66)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iii'!$BQ$60:$BQ$68</c15:sqref>
                        </c15:fullRef>
                        <c15:formulaRef>
                          <c15:sqref>('Figures iii'!$BQ$60:$BQ$62,'Figures iii'!$BQ$64:$BQ$66)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6A8-45EC-8AAD-DE9780060900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iii'!$BV$60:$BV$68</c15:sqref>
                          </c15:fullRef>
                          <c15:formulaRef>
                            <c15:sqref>('Figures iii'!$BV$60:$BV$62,'Figures iii'!$BV$64:$BV$66)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iii'!$BU$60:$BU$68</c15:sqref>
                          </c15:fullRef>
                          <c15:formulaRef>
                            <c15:sqref>('Figures iii'!$BU$60:$BU$62,'Figures iii'!$BU$64:$BU$66)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iii'!$BT$60:$BT$68</c15:sqref>
                        </c15:fullRef>
                        <c15:formulaRef>
                          <c15:sqref>('Figures iii'!$BT$60:$BT$62,'Figures iii'!$BT$64:$BT$66)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6A8-45EC-8AAD-DE9780060900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iii'!$BW$60:$BW$68</c15:sqref>
                        </c15:fullRef>
                        <c15:formulaRef>
                          <c15:sqref>('Figures iii'!$BW$60:$BW$62,'Figures iii'!$BW$64:$BW$66)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6A8-45EC-8AAD-DE9780060900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iii'!$CB$60:$CB$68</c15:sqref>
                          </c15:fullRef>
                          <c15:formulaRef>
                            <c15:sqref>('Figures iii'!$CB$60:$CB$62,'Figures iii'!$CB$64:$CB$66)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iii'!$CA$60:$CA$68</c15:sqref>
                          </c15:fullRef>
                          <c15:formulaRef>
                            <c15:sqref>('Figures iii'!$CA$60:$CA$62,'Figures iii'!$CA$64:$CA$66)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iii'!$BZ$60:$BZ$68</c15:sqref>
                        </c15:fullRef>
                        <c15:formulaRef>
                          <c15:sqref>('Figures iii'!$BZ$60:$BZ$62,'Figures iii'!$BZ$64:$BZ$66)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6A8-45EC-8AAD-DE9780060900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iii'!$CE$60:$CE$68</c15:sqref>
                          </c15:fullRef>
                          <c15:formulaRef>
                            <c15:sqref>('Figures iii'!$CE$60:$CE$62,'Figures iii'!$CE$64:$CE$66)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iii'!$CD$60:$CD$68</c15:sqref>
                          </c15:fullRef>
                          <c15:formulaRef>
                            <c15:sqref>('Figures iii'!$CD$60:$CD$62,'Figures iii'!$CD$64:$CD$66)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iii'!$CC$60:$CC$68</c15:sqref>
                        </c15:fullRef>
                        <c15:formulaRef>
                          <c15:sqref>('Figures iii'!$CC$60:$CC$62,'Figures iii'!$CC$64:$CC$66)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6A8-45EC-8AAD-DE9780060900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iii'!$CF$60:$CF$68</c15:sqref>
                        </c15:fullRef>
                        <c15:formulaRef>
                          <c15:sqref>('Figures iii'!$CF$60:$CF$62,'Figures iii'!$CF$64:$CF$66)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6A8-45EC-8AAD-DE9780060900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iii'!$CK$60:$CK$68</c15:sqref>
                          </c15:fullRef>
                          <c15:formulaRef>
                            <c15:sqref>('Figures iii'!$CK$60:$CK$62,'Figures iii'!$CK$64:$CK$66)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iii'!$CJ$60:$CJ$68</c15:sqref>
                          </c15:fullRef>
                          <c15:formulaRef>
                            <c15:sqref>('Figures iii'!$CJ$60:$CJ$62,'Figures iii'!$CJ$64:$CJ$66)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iii'!$CI$60:$CI$68</c15:sqref>
                        </c15:fullRef>
                        <c15:formulaRef>
                          <c15:sqref>('Figures iii'!$CI$60:$CI$62,'Figures iii'!$CI$64:$CI$66)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6A8-45EC-8AAD-DE9780060900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iii'!$CN$60:$CN$68</c15:sqref>
                          </c15:fullRef>
                          <c15:formulaRef>
                            <c15:sqref>('Figures iii'!$CN$60:$CN$62,'Figures iii'!$CN$64:$CN$66)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iii'!$CM$60:$CM$68</c15:sqref>
                          </c15:fullRef>
                          <c15:formulaRef>
                            <c15:sqref>('Figures iii'!$CM$60:$CM$62,'Figures iii'!$CM$64:$CM$66)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iii'!$CL$60:$CL$68</c15:sqref>
                        </c15:fullRef>
                        <c15:formulaRef>
                          <c15:sqref>('Figures iii'!$CL$60:$CL$62,'Figures iii'!$CL$64:$CL$66)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6A8-45EC-8AAD-DE9780060900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iii'!$CQ$60:$CQ$68</c15:sqref>
                          </c15:fullRef>
                          <c15:formulaRef>
                            <c15:sqref>('Figures iii'!$CQ$60:$CQ$62,'Figures iii'!$CQ$64:$CQ$66)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iii'!$CP$60:$CP$68</c15:sqref>
                          </c15:fullRef>
                          <c15:formulaRef>
                            <c15:sqref>('Figures iii'!$CP$60:$CP$62,'Figures iii'!$CP$64:$CP$66)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iii'!$CO$60:$CO$68</c15:sqref>
                        </c15:fullRef>
                        <c15:formulaRef>
                          <c15:sqref>('Figures iii'!$CO$60:$CO$62,'Figures iii'!$CO$64:$CO$66)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6A8-45EC-8AAD-DE9780060900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iii'!$CR$59</c15:sqref>
                        </c15:formulaRef>
                      </c:ext>
                    </c:extLst>
                    <c:strCache>
                      <c:ptCount val="1"/>
                      <c:pt idx="0">
                        <c:v>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iii'!$CT$60:$CT$68</c15:sqref>
                          </c15:fullRef>
                          <c15:formulaRef>
                            <c15:sqref>('Figures iii'!$CT$60:$CT$62,'Figures iii'!$CT$64:$CT$66)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iii'!$CS$60:$CS$68</c15:sqref>
                          </c15:fullRef>
                          <c15:formulaRef>
                            <c15:sqref>('Figures iii'!$CS$60:$CS$62,'Figures iii'!$CS$64:$CS$66)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iii'!$CR$60:$CR$68</c15:sqref>
                        </c15:fullRef>
                        <c15:formulaRef>
                          <c15:sqref>('Figures iii'!$CR$60:$CR$62,'Figures iii'!$CR$64:$CR$66)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6A8-45EC-8AAD-DE9780060900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98788377663949E-2"/>
          <c:y val="0.88928024959277563"/>
          <c:w val="0.81753725649194675"/>
          <c:h val="7.9229713251478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i'!$K$16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i'!$M$18:$M$45</c15:sqref>
                    </c15:fullRef>
                  </c:ext>
                </c:extLst>
                <c:f>'Figures i'!$M$18:$M$22</c:f>
                <c:numCache>
                  <c:formatCode>General</c:formatCode>
                  <c:ptCount val="5"/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0.99206340312957764</c:v>
                  </c:pt>
                  <c:pt idx="4">
                    <c:v>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i'!$L$18:$L$45</c15:sqref>
                    </c15:fullRef>
                  </c:ext>
                </c:extLst>
                <c:f>'Figures i'!$L$18:$L$22</c:f>
                <c:numCache>
                  <c:formatCode>General</c:formatCode>
                  <c:ptCount val="5"/>
                  <c:pt idx="0">
                    <c:v>2.125</c:v>
                  </c:pt>
                  <c:pt idx="1">
                    <c:v>2</c:v>
                  </c:pt>
                  <c:pt idx="2">
                    <c:v>2.5</c:v>
                  </c:pt>
                  <c:pt idx="3">
                    <c:v>0.99206346273422241</c:v>
                  </c:pt>
                  <c:pt idx="4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i'!$J$18:$J$45</c15:sqref>
                  </c15:fullRef>
                </c:ext>
              </c:extLst>
              <c:f>'Figures i'!$J$18:$J$22</c:f>
              <c:strCache>
                <c:ptCount val="5"/>
                <c:pt idx="0">
                  <c:v>Any Antimalarial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i'!$K$18:$K$45</c15:sqref>
                  </c15:fullRef>
                </c:ext>
              </c:extLst>
              <c:f>'Figures i'!$K$18:$K$22</c:f>
              <c:numCache>
                <c:formatCode>#,##0.00\ [$₦-467]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1.9841269254684448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3-4748-A03F-0BDE64313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i'!$L$59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i'!$N$60:$N$68</c:f>
                <c:numCache>
                  <c:formatCode>General</c:formatCode>
                  <c:ptCount val="9"/>
                  <c:pt idx="0">
                    <c:v>4.5436511039733887</c:v>
                  </c:pt>
                  <c:pt idx="1">
                    <c:v>5</c:v>
                  </c:pt>
                  <c:pt idx="2">
                    <c:v>5</c:v>
                  </c:pt>
                  <c:pt idx="3">
                    <c:v>3</c:v>
                  </c:pt>
                  <c:pt idx="4">
                    <c:v>3.5</c:v>
                  </c:pt>
                  <c:pt idx="5">
                    <c:v>6.6666665077209473</c:v>
                  </c:pt>
                  <c:pt idx="6">
                    <c:v>4</c:v>
                  </c:pt>
                  <c:pt idx="7">
                    <c:v>20</c:v>
                  </c:pt>
                </c:numCache>
              </c:numRef>
            </c:plus>
            <c:minus>
              <c:numRef>
                <c:f>'Figures i'!$M$60:$M$68</c:f>
                <c:numCache>
                  <c:formatCode>General</c:formatCode>
                  <c:ptCount val="9"/>
                  <c:pt idx="0">
                    <c:v>3.3134915828704834</c:v>
                  </c:pt>
                  <c:pt idx="1">
                    <c:v>3</c:v>
                  </c:pt>
                  <c:pt idx="2">
                    <c:v>2.5119048357009888</c:v>
                  </c:pt>
                  <c:pt idx="3">
                    <c:v>1</c:v>
                  </c:pt>
                  <c:pt idx="4">
                    <c:v>2.0799999237060547</c:v>
                  </c:pt>
                  <c:pt idx="5">
                    <c:v>1.3492065668106079</c:v>
                  </c:pt>
                  <c:pt idx="6">
                    <c:v>2.125</c:v>
                  </c:pt>
                  <c:pt idx="7">
                    <c:v>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i'!$L$60:$L$68</c:f>
              <c:numCache>
                <c:formatCode>[$₦-468]\ #,##0.00</c:formatCode>
                <c:ptCount val="9"/>
                <c:pt idx="0">
                  <c:v>5.4563488960266113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3.3333334922790527</c:v>
                </c:pt>
                <c:pt idx="6">
                  <c:v>4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F-4525-992F-6D7F218B4BAC}"/>
            </c:ext>
          </c:extLst>
        </c:ser>
        <c:ser>
          <c:idx val="3"/>
          <c:order val="1"/>
          <c:tx>
            <c:strRef>
              <c:f>'Figures i'!$O$59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i'!$Q$60:$Q$68</c:f>
                <c:numCache>
                  <c:formatCode>General</c:formatCode>
                  <c:ptCount val="9"/>
                  <c:pt idx="0">
                    <c:v>2</c:v>
                  </c:pt>
                  <c:pt idx="1">
                    <c:v>8</c:v>
                  </c:pt>
                  <c:pt idx="2">
                    <c:v>5</c:v>
                  </c:pt>
                  <c:pt idx="3">
                    <c:v>3</c:v>
                  </c:pt>
                  <c:pt idx="4">
                    <c:v>3.5</c:v>
                  </c:pt>
                  <c:pt idx="5">
                    <c:v>6</c:v>
                  </c:pt>
                  <c:pt idx="6">
                    <c:v>4</c:v>
                  </c:pt>
                  <c:pt idx="7">
                    <c:v>20</c:v>
                  </c:pt>
                </c:numCache>
              </c:numRef>
            </c:plus>
            <c:minus>
              <c:numRef>
                <c:f>'Figures i'!$P$60:$P$68</c:f>
                <c:numCache>
                  <c:formatCode>General</c:formatCode>
                  <c:ptCount val="9"/>
                  <c:pt idx="0">
                    <c:v>3</c:v>
                  </c:pt>
                  <c:pt idx="1">
                    <c:v>3.5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1.5</c:v>
                  </c:pt>
                  <c:pt idx="6">
                    <c:v>2</c:v>
                  </c:pt>
                  <c:pt idx="7">
                    <c:v>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i'!$O$60:$O$68</c:f>
              <c:numCache>
                <c:formatCode>[$₦-468]\ #,##0.00</c:formatCode>
                <c:ptCount val="9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F-4525-992F-6D7F218B4BAC}"/>
            </c:ext>
          </c:extLst>
        </c:ser>
        <c:ser>
          <c:idx val="6"/>
          <c:order val="2"/>
          <c:tx>
            <c:strRef>
              <c:f>'Figures i'!$R$59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i'!$T$60:$T$68</c:f>
                <c:numCache>
                  <c:formatCode>General</c:formatCode>
                  <c:ptCount val="9"/>
                  <c:pt idx="0">
                    <c:v>0.5</c:v>
                  </c:pt>
                  <c:pt idx="1">
                    <c:v>3</c:v>
                  </c:pt>
                  <c:pt idx="2">
                    <c:v>6</c:v>
                  </c:pt>
                  <c:pt idx="3">
                    <c:v>-5</c:v>
                  </c:pt>
                  <c:pt idx="4">
                    <c:v>2</c:v>
                  </c:pt>
                  <c:pt idx="5">
                    <c:v>0</c:v>
                  </c:pt>
                  <c:pt idx="6">
                    <c:v>4</c:v>
                  </c:pt>
                  <c:pt idx="7">
                    <c:v>14</c:v>
                  </c:pt>
                </c:numCache>
              </c:numRef>
            </c:plus>
            <c:minus>
              <c:numRef>
                <c:f>'Figures i'!$S$60:$S$68</c:f>
                <c:numCache>
                  <c:formatCode>General</c:formatCode>
                  <c:ptCount val="9"/>
                  <c:pt idx="0">
                    <c:v>1.5</c:v>
                  </c:pt>
                  <c:pt idx="1">
                    <c:v>1.5</c:v>
                  </c:pt>
                  <c:pt idx="2">
                    <c:v>3</c:v>
                  </c:pt>
                  <c:pt idx="3">
                    <c:v>5</c:v>
                  </c:pt>
                  <c:pt idx="4">
                    <c:v>2</c:v>
                  </c:pt>
                  <c:pt idx="5">
                    <c:v>1.75</c:v>
                  </c:pt>
                  <c:pt idx="6">
                    <c:v>2.5</c:v>
                  </c:pt>
                  <c:pt idx="7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i'!$R$60:$R$68</c:f>
              <c:numCache>
                <c:formatCode>[$₦-468]\ #,##0.00</c:formatCode>
                <c:ptCount val="9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2.5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F-4525-992F-6D7F218B4BAC}"/>
            </c:ext>
          </c:extLst>
        </c:ser>
        <c:ser>
          <c:idx val="9"/>
          <c:order val="3"/>
          <c:tx>
            <c:strRef>
              <c:f>'Figures i'!$U$59</c:f>
              <c:strCache>
                <c:ptCount val="1"/>
                <c:pt idx="0">
                  <c:v>Artemisinin-PPQ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i'!$W$60:$W$68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0.49603176116943359</c:v>
                  </c:pt>
                  <c:pt idx="3">
                    <c:v>0</c:v>
                  </c:pt>
                  <c:pt idx="4">
                    <c:v>2.4801586866378784</c:v>
                  </c:pt>
                  <c:pt idx="5">
                    <c:v>0</c:v>
                  </c:pt>
                  <c:pt idx="6">
                    <c:v>0.99206340312957764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i'!$V$60:$V$68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1.4880951046943665</c:v>
                  </c:pt>
                  <c:pt idx="3">
                    <c:v>-36</c:v>
                  </c:pt>
                  <c:pt idx="4">
                    <c:v>0.49603170156478882</c:v>
                  </c:pt>
                  <c:pt idx="5">
                    <c:v>0</c:v>
                  </c:pt>
                  <c:pt idx="6">
                    <c:v>0.99206346273422241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i'!$U$60:$U$68</c:f>
              <c:numCache>
                <c:formatCode>[$₦-468]\ #,##0.00</c:formatCode>
                <c:ptCount val="9"/>
                <c:pt idx="0">
                  <c:v>5.4563488960266113</c:v>
                </c:pt>
                <c:pt idx="1">
                  <c:v>2.4801585674285889</c:v>
                </c:pt>
                <c:pt idx="2">
                  <c:v>2.4801585674285889</c:v>
                </c:pt>
                <c:pt idx="3">
                  <c:v>0</c:v>
                </c:pt>
                <c:pt idx="4">
                  <c:v>1.4880951642990112</c:v>
                </c:pt>
                <c:pt idx="5">
                  <c:v>1.9841269254684448</c:v>
                </c:pt>
                <c:pt idx="6">
                  <c:v>1.9841269254684448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F-4525-992F-6D7F218B4BAC}"/>
            </c:ext>
          </c:extLst>
        </c:ser>
        <c:ser>
          <c:idx val="2"/>
          <c:order val="4"/>
          <c:tx>
            <c:strRef>
              <c:f>'Figures i'!$X$59</c:f>
              <c:strCache>
                <c:ptCount val="1"/>
                <c:pt idx="0">
                  <c:v>Dihydroartemisinin-Piperaquine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i'!$X$60:$X$68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2.2222223281860352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6.6666665077209473</c:v>
                </c:pt>
                <c:pt idx="6">
                  <c:v>3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F-4525-992F-6D7F218B4BAC}"/>
            </c:ext>
          </c:extLst>
        </c:ser>
        <c:ser>
          <c:idx val="13"/>
          <c:order val="5"/>
          <c:tx>
            <c:strRef>
              <c:f>'Figures i'!$AA$59</c:f>
              <c:strCache>
                <c:ptCount val="1"/>
                <c:pt idx="0">
                  <c:v>Arterolane PPQ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i'!$AA$60:$AA$68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F-4525-992F-6D7F218B4BAC}"/>
            </c:ext>
          </c:extLst>
        </c:ser>
        <c:ser>
          <c:idx val="16"/>
          <c:order val="6"/>
          <c:tx>
            <c:strRef>
              <c:f>'Figures i'!$AD$59</c:f>
              <c:strCache>
                <c:ptCount val="1"/>
                <c:pt idx="0">
                  <c:v>Other ACTs not reported individually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i'!$AD$60:$AD$68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DF-4525-992F-6D7F218B4BAC}"/>
            </c:ext>
          </c:extLst>
        </c:ser>
        <c:ser>
          <c:idx val="19"/>
          <c:order val="7"/>
          <c:tx>
            <c:strRef>
              <c:f>'Figures i'!$AG$59</c:f>
              <c:strCache>
                <c:ptCount val="1"/>
                <c:pt idx="0">
                  <c:v>Quinine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i'!$AG$60:$AG$68</c:f>
              <c:numCache>
                <c:formatCode>[$₦-468]\ #,##0.00</c:formatCode>
                <c:ptCount val="9"/>
                <c:pt idx="0">
                  <c:v>0.18908530473709106</c:v>
                </c:pt>
                <c:pt idx="1">
                  <c:v>0.94542652368545532</c:v>
                </c:pt>
                <c:pt idx="2">
                  <c:v>1.4411990642547607</c:v>
                </c:pt>
                <c:pt idx="3">
                  <c:v>0</c:v>
                </c:pt>
                <c:pt idx="4">
                  <c:v>0.95234435796737671</c:v>
                </c:pt>
                <c:pt idx="5">
                  <c:v>0</c:v>
                </c:pt>
                <c:pt idx="6">
                  <c:v>0.95234435796737671</c:v>
                </c:pt>
                <c:pt idx="7">
                  <c:v>9.5234432220458984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DF-4525-992F-6D7F218B4BAC}"/>
            </c:ext>
          </c:extLst>
        </c:ser>
        <c:ser>
          <c:idx val="22"/>
          <c:order val="8"/>
          <c:tx>
            <c:strRef>
              <c:f>'Figures i'!$AJ$59</c:f>
              <c:strCache>
                <c:ptCount val="1"/>
                <c:pt idx="0">
                  <c:v>Chloroquine - packaged alone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i'!$AL$60:$AL$68</c:f>
                <c:numCache>
                  <c:formatCode>General</c:formatCode>
                  <c:ptCount val="9"/>
                  <c:pt idx="0">
                    <c:v>0.38400006294250488</c:v>
                  </c:pt>
                  <c:pt idx="1">
                    <c:v>0.67199993133544922</c:v>
                  </c:pt>
                  <c:pt idx="2">
                    <c:v>4</c:v>
                  </c:pt>
                  <c:pt idx="3">
                    <c:v>0</c:v>
                  </c:pt>
                  <c:pt idx="4">
                    <c:v>1.9200001955032349</c:v>
                  </c:pt>
                  <c:pt idx="5">
                    <c:v>6.9599998593330383</c:v>
                  </c:pt>
                  <c:pt idx="6">
                    <c:v>1.9200001955032349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i'!$AK$60:$AK$68</c:f>
                <c:numCache>
                  <c:formatCode>General</c:formatCode>
                  <c:ptCount val="9"/>
                  <c:pt idx="0">
                    <c:v>2.1439999043941498</c:v>
                  </c:pt>
                  <c:pt idx="1">
                    <c:v>0.24000002443790436</c:v>
                  </c:pt>
                  <c:pt idx="2">
                    <c:v>1.8480000495910645</c:v>
                  </c:pt>
                  <c:pt idx="3">
                    <c:v>0</c:v>
                  </c:pt>
                  <c:pt idx="4">
                    <c:v>1.1519999504089355</c:v>
                  </c:pt>
                  <c:pt idx="5">
                    <c:v>0.71999996900558472</c:v>
                  </c:pt>
                  <c:pt idx="6">
                    <c:v>1.199999988079071</c:v>
                  </c:pt>
                  <c:pt idx="7">
                    <c:v>0.99200010299682617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i'!$AJ$60:$AJ$68</c:f>
              <c:numCache>
                <c:formatCode>[$₦-468]\ #,##0.00</c:formatCode>
                <c:ptCount val="9"/>
                <c:pt idx="0">
                  <c:v>2.3039999008178711</c:v>
                </c:pt>
                <c:pt idx="1">
                  <c:v>0.48000001907348633</c:v>
                </c:pt>
                <c:pt idx="2">
                  <c:v>3</c:v>
                </c:pt>
                <c:pt idx="3">
                  <c:v>0</c:v>
                </c:pt>
                <c:pt idx="4">
                  <c:v>1.9199999570846558</c:v>
                </c:pt>
                <c:pt idx="5">
                  <c:v>0.71999996900558472</c:v>
                </c:pt>
                <c:pt idx="6">
                  <c:v>1.9199999570846558</c:v>
                </c:pt>
                <c:pt idx="7">
                  <c:v>4.9920001029968262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DF-4525-992F-6D7F218B4BAC}"/>
            </c:ext>
          </c:extLst>
        </c:ser>
        <c:ser>
          <c:idx val="25"/>
          <c:order val="9"/>
          <c:tx>
            <c:strRef>
              <c:f>'Figures i'!$AM$59</c:f>
              <c:strCache>
                <c:ptCount val="1"/>
                <c:pt idx="0">
                  <c:v>Sulfadoxine pyrimethamine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i'!$AM$60:$AM$68</c:f>
              <c:numCache>
                <c:formatCode>[$₦-468]\ #,##0.00</c:formatCode>
                <c:ptCount val="9"/>
                <c:pt idx="0">
                  <c:v>10</c:v>
                </c:pt>
                <c:pt idx="1">
                  <c:v>5</c:v>
                </c:pt>
                <c:pt idx="2">
                  <c:v>1.0500000715255737</c:v>
                </c:pt>
                <c:pt idx="3">
                  <c:v>5</c:v>
                </c:pt>
                <c:pt idx="4">
                  <c:v>6</c:v>
                </c:pt>
                <c:pt idx="5">
                  <c:v>0.5</c:v>
                </c:pt>
                <c:pt idx="6">
                  <c:v>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DF-4525-992F-6D7F218B4BAC}"/>
            </c:ext>
          </c:extLst>
        </c:ser>
        <c:ser>
          <c:idx val="28"/>
          <c:order val="10"/>
          <c:tx>
            <c:strRef>
              <c:f>'Figures i'!$AP$59</c:f>
              <c:strCache>
                <c:ptCount val="1"/>
                <c:pt idx="0">
                  <c:v>SP-Amodiaquine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i'!$AP$60:$AP$68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2.0399999618530273</c:v>
                </c:pt>
                <c:pt idx="2">
                  <c:v>1.7000000476837158</c:v>
                </c:pt>
                <c:pt idx="3">
                  <c:v>0</c:v>
                </c:pt>
                <c:pt idx="4">
                  <c:v>3.3333334922790527</c:v>
                </c:pt>
                <c:pt idx="5">
                  <c:v>2.5</c:v>
                </c:pt>
                <c:pt idx="6">
                  <c:v>2.5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DF-4525-992F-6D7F218B4BAC}"/>
            </c:ext>
          </c:extLst>
        </c:ser>
        <c:ser>
          <c:idx val="31"/>
          <c:order val="11"/>
          <c:tx>
            <c:strRef>
              <c:f>'Figures i'!$AS$59</c:f>
              <c:strCache>
                <c:ptCount val="1"/>
                <c:pt idx="0">
                  <c:v>Other non-artemsinin therapy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i'!$AS$60:$AS$68</c:f>
              <c:numCache>
                <c:formatCode>[$₦-468]\ #,##0.00</c:formatCode>
                <c:ptCount val="9"/>
                <c:pt idx="0">
                  <c:v>1.5299999713897705</c:v>
                </c:pt>
                <c:pt idx="1">
                  <c:v>38.25</c:v>
                </c:pt>
                <c:pt idx="2">
                  <c:v>2</c:v>
                </c:pt>
                <c:pt idx="3">
                  <c:v>0</c:v>
                </c:pt>
                <c:pt idx="4">
                  <c:v>0.76499998569488525</c:v>
                </c:pt>
                <c:pt idx="5">
                  <c:v>0</c:v>
                </c:pt>
                <c:pt idx="6">
                  <c:v>0.76499998569488525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DF-4525-992F-6D7F218B4BAC}"/>
            </c:ext>
          </c:extLst>
        </c:ser>
        <c:ser>
          <c:idx val="34"/>
          <c:order val="12"/>
          <c:tx>
            <c:strRef>
              <c:f>'Figures i'!$AV$59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i'!$AX$60:$AX$68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i'!$AW$60:$AW$68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i'!$AV$60:$AV$68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DF-4525-992F-6D7F218B4BAC}"/>
            </c:ext>
          </c:extLst>
        </c:ser>
        <c:ser>
          <c:idx val="37"/>
          <c:order val="13"/>
          <c:tx>
            <c:strRef>
              <c:f>'Figures i'!$AY$59</c:f>
              <c:strCache>
                <c:ptCount val="1"/>
                <c:pt idx="0">
                  <c:v>Rectal artesunate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i'!$BA$60:$BA$68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i'!$AZ$60:$AZ$68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i'!$AY$60:$AY$68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DF-4525-992F-6D7F218B4BAC}"/>
            </c:ext>
          </c:extLst>
        </c:ser>
        <c:ser>
          <c:idx val="40"/>
          <c:order val="14"/>
          <c:tx>
            <c:strRef>
              <c:f>'Figures i'!$BB$59</c:f>
              <c:strCache>
                <c:ptCount val="1"/>
                <c:pt idx="0">
                  <c:v>Injectable artesunate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i'!$BD$60:$BD$68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</c:v>
                  </c:pt>
                  <c:pt idx="2">
                    <c:v>1</c:v>
                  </c:pt>
                  <c:pt idx="3">
                    <c:v>0</c:v>
                  </c:pt>
                  <c:pt idx="4">
                    <c:v>0.60000002384185791</c:v>
                  </c:pt>
                  <c:pt idx="5">
                    <c:v>0.59999999403953552</c:v>
                  </c:pt>
                  <c:pt idx="6">
                    <c:v>1</c:v>
                  </c:pt>
                  <c:pt idx="7">
                    <c:v>57.5</c:v>
                  </c:pt>
                </c:numCache>
              </c:numRef>
            </c:plus>
            <c:minus>
              <c:numRef>
                <c:f>'Figures i'!$BC$60:$BC$68</c:f>
                <c:numCache>
                  <c:formatCode>General</c:formatCode>
                  <c:ptCount val="9"/>
                  <c:pt idx="0">
                    <c:v>4.3999999761581421</c:v>
                  </c:pt>
                  <c:pt idx="1">
                    <c:v>2.3999999761581421</c:v>
                  </c:pt>
                  <c:pt idx="2">
                    <c:v>0.79999999701976776</c:v>
                  </c:pt>
                  <c:pt idx="3">
                    <c:v>0</c:v>
                  </c:pt>
                  <c:pt idx="4">
                    <c:v>0.5</c:v>
                  </c:pt>
                  <c:pt idx="5">
                    <c:v>0</c:v>
                  </c:pt>
                  <c:pt idx="6">
                    <c:v>0.54999998211860657</c:v>
                  </c:pt>
                  <c:pt idx="7">
                    <c:v>1.5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i'!$BB$60:$BB$68</c:f>
              <c:numCache>
                <c:formatCode>[$₦-468]\ #,##0.00</c:formatCode>
                <c:ptCount val="9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0.40000000596046448</c:v>
                </c:pt>
                <c:pt idx="6">
                  <c:v>1</c:v>
                </c:pt>
                <c:pt idx="7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DF-4525-992F-6D7F218B4BAC}"/>
            </c:ext>
          </c:extLst>
        </c:ser>
        <c:ser>
          <c:idx val="43"/>
          <c:order val="15"/>
          <c:tx>
            <c:strRef>
              <c:f>'Figures i'!$BE$59</c:f>
              <c:strCache>
                <c:ptCount val="1"/>
                <c:pt idx="0">
                  <c:v>Injectable artemether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i'!$BG$60:$BG$68</c:f>
                <c:numCache>
                  <c:formatCode>General</c:formatCode>
                  <c:ptCount val="9"/>
                  <c:pt idx="0">
                    <c:v>8.3333330154418945</c:v>
                  </c:pt>
                  <c:pt idx="1">
                    <c:v>5</c:v>
                  </c:pt>
                  <c:pt idx="2">
                    <c:v>7</c:v>
                  </c:pt>
                  <c:pt idx="3">
                    <c:v>0</c:v>
                  </c:pt>
                  <c:pt idx="4">
                    <c:v>8</c:v>
                  </c:pt>
                  <c:pt idx="5">
                    <c:v>6.6666665077209473</c:v>
                  </c:pt>
                  <c:pt idx="6">
                    <c:v>6.3333334922790527</c:v>
                  </c:pt>
                  <c:pt idx="7">
                    <c:v>60.000004768371582</c:v>
                  </c:pt>
                </c:numCache>
              </c:numRef>
            </c:plus>
            <c:minus>
              <c:numRef>
                <c:f>'Figures i'!$BF$60:$BF$68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1.3333332538604736</c:v>
                  </c:pt>
                  <c:pt idx="2">
                    <c:v>2.1666666269302368</c:v>
                  </c:pt>
                  <c:pt idx="3">
                    <c:v>0</c:v>
                  </c:pt>
                  <c:pt idx="4">
                    <c:v>3</c:v>
                  </c:pt>
                  <c:pt idx="5">
                    <c:v>0</c:v>
                  </c:pt>
                  <c:pt idx="6">
                    <c:v>2.3333334922790527</c:v>
                  </c:pt>
                  <c:pt idx="7">
                    <c:v>1.6666669845581055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i'!$BE$60:$BE$68</c:f>
              <c:numCache>
                <c:formatCode>[$₦-468]\ #,##0.00</c:formatCode>
                <c:ptCount val="9"/>
                <c:pt idx="0">
                  <c:v>11.666666984558105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3.3333334922790527</c:v>
                </c:pt>
                <c:pt idx="6">
                  <c:v>5.3333334922790527</c:v>
                </c:pt>
                <c:pt idx="7">
                  <c:v>6.6666669845581055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DF-4525-992F-6D7F218B4BAC}"/>
            </c:ext>
          </c:extLst>
        </c:ser>
        <c:ser>
          <c:idx val="46"/>
          <c:order val="16"/>
          <c:tx>
            <c:strRef>
              <c:f>'Figures i'!$BH$59</c:f>
              <c:strCache>
                <c:ptCount val="1"/>
                <c:pt idx="0">
                  <c:v>Injectable arteether/artemotil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i'!$BH$60:$BH$68</c:f>
              <c:numCache>
                <c:formatCode>[$₦-468]\ #,##0.00</c:formatCode>
                <c:ptCount val="9"/>
                <c:pt idx="0">
                  <c:v>1.4285714626312256</c:v>
                </c:pt>
                <c:pt idx="1">
                  <c:v>1.0714285373687744</c:v>
                </c:pt>
                <c:pt idx="2">
                  <c:v>2.1428573131561279</c:v>
                </c:pt>
                <c:pt idx="3">
                  <c:v>0</c:v>
                </c:pt>
                <c:pt idx="4">
                  <c:v>2.1428573131561279</c:v>
                </c:pt>
                <c:pt idx="5">
                  <c:v>2.8571429252624512</c:v>
                </c:pt>
                <c:pt idx="6">
                  <c:v>2.1428573131561279</c:v>
                </c:pt>
                <c:pt idx="7">
                  <c:v>3.0000002384185791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DF-4525-992F-6D7F218B4BAC}"/>
            </c:ext>
          </c:extLst>
        </c:ser>
        <c:ser>
          <c:idx val="49"/>
          <c:order val="17"/>
          <c:tx>
            <c:strRef>
              <c:f>'Figures i'!$BK$59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i'!$BM$60:$BM$68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i'!$BL$60:$BL$68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i'!$BK$60:$BK$68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2DF-4525-992F-6D7F218B4BAC}"/>
            </c:ext>
          </c:extLst>
        </c:ser>
        <c:ser>
          <c:idx val="52"/>
          <c:order val="18"/>
          <c:tx>
            <c:strRef>
              <c:f>'Figures i'!$BN$59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i'!$BP$60:$BP$68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i'!$BO$60:$BO$68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i'!$BN$60:$BN$68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2DF-4525-992F-6D7F218B4BAC}"/>
            </c:ext>
          </c:extLst>
        </c:ser>
        <c:ser>
          <c:idx val="55"/>
          <c:order val="19"/>
          <c:tx>
            <c:strRef>
              <c:f>'Figures i'!$BQ$59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i'!$BS$60:$BS$68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i'!$BR$60:$BR$68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i'!$BQ$60:$BQ$68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2DF-4525-992F-6D7F218B4BAC}"/>
            </c:ext>
          </c:extLst>
        </c:ser>
        <c:ser>
          <c:idx val="58"/>
          <c:order val="20"/>
          <c:tx>
            <c:strRef>
              <c:f>'Figures i'!$BT$59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i'!$BV$60:$BV$68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i'!$BU$60:$BU$68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i'!$BT$60:$BT$68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2DF-4525-992F-6D7F218B4BAC}"/>
            </c:ext>
          </c:extLst>
        </c:ser>
        <c:ser>
          <c:idx val="61"/>
          <c:order val="21"/>
          <c:tx>
            <c:strRef>
              <c:f>'Figures i'!$BW$59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i'!$BW$60:$BW$68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2DF-4525-992F-6D7F218B4BAC}"/>
            </c:ext>
          </c:extLst>
        </c:ser>
        <c:ser>
          <c:idx val="64"/>
          <c:order val="22"/>
          <c:tx>
            <c:strRef>
              <c:f>'Figures i'!$BZ$59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i'!$CB$60:$CB$68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i'!$CA$60:$CA$68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i'!$BZ$60:$BZ$68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2DF-4525-992F-6D7F218B4BAC}"/>
            </c:ext>
          </c:extLst>
        </c:ser>
        <c:ser>
          <c:idx val="67"/>
          <c:order val="23"/>
          <c:tx>
            <c:strRef>
              <c:f>'Figures i'!$CC$59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i'!$CE$60:$CE$68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i'!$CD$60:$CD$68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i'!$CC$60:$CC$68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2DF-4525-992F-6D7F218B4BAC}"/>
            </c:ext>
          </c:extLst>
        </c:ser>
        <c:ser>
          <c:idx val="70"/>
          <c:order val="24"/>
          <c:tx>
            <c:strRef>
              <c:f>'Figures i'!$CF$59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i'!$CF$60:$CF$68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2DF-4525-992F-6D7F218B4BAC}"/>
            </c:ext>
          </c:extLst>
        </c:ser>
        <c:ser>
          <c:idx val="73"/>
          <c:order val="25"/>
          <c:tx>
            <c:strRef>
              <c:f>'Figures i'!$CI$59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i'!$CK$60:$CK$68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i'!$CJ$60:$CJ$68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i'!$CI$60:$CI$68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2DF-4525-992F-6D7F218B4BAC}"/>
            </c:ext>
          </c:extLst>
        </c:ser>
        <c:ser>
          <c:idx val="76"/>
          <c:order val="26"/>
          <c:tx>
            <c:strRef>
              <c:f>'Figures i'!$CL$59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i'!$CN$60:$CN$68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i'!$CM$60:$CM$68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i'!$CL$60:$CL$68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2DF-4525-992F-6D7F218B4BAC}"/>
            </c:ext>
          </c:extLst>
        </c:ser>
        <c:ser>
          <c:idx val="79"/>
          <c:order val="27"/>
          <c:tx>
            <c:strRef>
              <c:f>'Figures i'!$CO$59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i'!$CQ$60:$CQ$68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i'!$CP$60:$CP$68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i'!$CO$60:$CO$68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DF-4525-992F-6D7F218B4BAC}"/>
            </c:ext>
          </c:extLst>
        </c:ser>
        <c:ser>
          <c:idx val="82"/>
          <c:order val="28"/>
          <c:tx>
            <c:strRef>
              <c:f>'Figures i'!$CR$59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i'!$CT$60:$CT$68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i'!$CS$60:$CS$68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i'!$CR$60:$CR$68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2DF-4525-992F-6D7F218B4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i'!$L$59</c:f>
              <c:strCache>
                <c:ptCount val="1"/>
                <c:pt idx="0">
                  <c:v>Any Antimalarial</c:v>
                </c:pt>
              </c:strCache>
              <c:extLst xmlns:c15="http://schemas.microsoft.com/office/drawing/2012/chart"/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i'!$N$60:$N$68</c15:sqref>
                    </c15:fullRef>
                  </c:ext>
                </c:extLst>
                <c:f>('Figures i'!$N$60:$N$62,'Figures i'!$N$64:$N$66)</c:f>
                <c:numCache>
                  <c:formatCode>General</c:formatCode>
                  <c:ptCount val="6"/>
                  <c:pt idx="0">
                    <c:v>4.5436511039733887</c:v>
                  </c:pt>
                  <c:pt idx="1">
                    <c:v>5</c:v>
                  </c:pt>
                  <c:pt idx="2">
                    <c:v>5</c:v>
                  </c:pt>
                  <c:pt idx="3">
                    <c:v>3.5</c:v>
                  </c:pt>
                  <c:pt idx="4">
                    <c:v>6.6666665077209473</c:v>
                  </c:pt>
                  <c:pt idx="5">
                    <c:v>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i'!$M$60:$M$68</c15:sqref>
                    </c15:fullRef>
                  </c:ext>
                </c:extLst>
                <c:f>('Figures i'!$M$60:$M$62,'Figures i'!$M$64:$M$66)</c:f>
                <c:numCache>
                  <c:formatCode>General</c:formatCode>
                  <c:ptCount val="6"/>
                  <c:pt idx="0">
                    <c:v>3.3134915828704834</c:v>
                  </c:pt>
                  <c:pt idx="1">
                    <c:v>3</c:v>
                  </c:pt>
                  <c:pt idx="2">
                    <c:v>2.5119048357009888</c:v>
                  </c:pt>
                  <c:pt idx="3">
                    <c:v>2.0799999237060547</c:v>
                  </c:pt>
                  <c:pt idx="4">
                    <c:v>1.3492065668106079</c:v>
                  </c:pt>
                  <c:pt idx="5">
                    <c:v>2.125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i'!$K$60:$K$68</c15:sqref>
                  </c15:fullRef>
                </c:ext>
              </c:extLst>
              <c:f>('Figures i'!$K$60:$K$62,'Figures 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i'!$L$60:$L$68</c15:sqref>
                  </c15:fullRef>
                </c:ext>
              </c:extLst>
              <c:f>('Figures i'!$L$60:$L$62,'Figures i'!$L$64:$L$66)</c:f>
              <c:numCache>
                <c:formatCode>[$₦-468]\ #,##0.00</c:formatCode>
                <c:ptCount val="6"/>
                <c:pt idx="0">
                  <c:v>5.4563488960266113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3.3333334922790527</c:v>
                </c:pt>
                <c:pt idx="5">
                  <c:v>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00E-40DD-8C93-7A41590B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'Figures i'!$O$59</c15:sqref>
                        </c15:formulaRef>
                      </c:ext>
                    </c:extLst>
                    <c:strCache>
                      <c:ptCount val="1"/>
                      <c:pt idx="0">
                        <c:v>Artemether lumefantrine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i'!$Q$60:$Q$68</c15:sqref>
                          </c15:fullRef>
                          <c15:formulaRef>
                            <c15:sqref>('Figures i'!$Q$60:$Q$62,'Figures i'!$Q$64:$Q$66)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</c:v>
                        </c:pt>
                        <c:pt idx="1">
                          <c:v>8</c:v>
                        </c:pt>
                        <c:pt idx="2">
                          <c:v>5</c:v>
                        </c:pt>
                        <c:pt idx="3">
                          <c:v>3.5</c:v>
                        </c:pt>
                        <c:pt idx="4">
                          <c:v>6</c:v>
                        </c:pt>
                        <c:pt idx="5">
                          <c:v>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i'!$P$60:$P$68</c15:sqref>
                          </c15:fullRef>
                          <c15:formulaRef>
                            <c15:sqref>('Figures i'!$P$60:$P$62,'Figures i'!$P$64:$P$66)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</c:v>
                        </c:pt>
                        <c:pt idx="1">
                          <c:v>3.5</c:v>
                        </c:pt>
                        <c:pt idx="2">
                          <c:v>3</c:v>
                        </c:pt>
                        <c:pt idx="3">
                          <c:v>2</c:v>
                        </c:pt>
                        <c:pt idx="4">
                          <c:v>1.5</c:v>
                        </c:pt>
                        <c:pt idx="5">
                          <c:v>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i'!$O$60:$O$68</c15:sqref>
                        </c15:fullRef>
                        <c15:formulaRef>
                          <c15:sqref>('Figures i'!$O$60:$O$62,'Figures i'!$O$64:$O$66)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8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00E-40DD-8C93-7A41590B966A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i'!$R$59</c15:sqref>
                        </c15:formulaRef>
                      </c:ext>
                    </c:extLst>
                    <c:strCache>
                      <c:ptCount val="1"/>
                      <c:pt idx="0">
                        <c:v>Artesunate amodiaquine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i'!$T$60:$T$68</c15:sqref>
                          </c15:fullRef>
                          <c15:formulaRef>
                            <c15:sqref>('Figures i'!$T$60:$T$62,'Figures i'!$T$64:$T$66)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0.5</c:v>
                        </c:pt>
                        <c:pt idx="1">
                          <c:v>3</c:v>
                        </c:pt>
                        <c:pt idx="2">
                          <c:v>6</c:v>
                        </c:pt>
                        <c:pt idx="3">
                          <c:v>2</c:v>
                        </c:pt>
                        <c:pt idx="4">
                          <c:v>0</c:v>
                        </c:pt>
                        <c:pt idx="5">
                          <c:v>4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i'!$S$60:$S$68</c15:sqref>
                          </c15:fullRef>
                          <c15:formulaRef>
                            <c15:sqref>('Figures i'!$S$60:$S$62,'Figures i'!$S$64:$S$66)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</c:v>
                        </c:pt>
                        <c:pt idx="1">
                          <c:v>1.5</c:v>
                        </c:pt>
                        <c:pt idx="2">
                          <c:v>3</c:v>
                        </c:pt>
                        <c:pt idx="3">
                          <c:v>2</c:v>
                        </c:pt>
                        <c:pt idx="4">
                          <c:v>1.75</c:v>
                        </c:pt>
                        <c:pt idx="5">
                          <c:v>2.5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i'!$R$60:$R$68</c15:sqref>
                        </c15:fullRef>
                        <c15:formulaRef>
                          <c15:sqref>('Figures i'!$R$60:$R$62,'Figures i'!$R$64:$R$66)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2.5</c:v>
                      </c:pt>
                      <c:pt idx="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00E-40DD-8C93-7A41590B966A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i'!$U$59</c15:sqref>
                        </c15:formulaRef>
                      </c:ext>
                    </c:extLst>
                    <c:strCache>
                      <c:ptCount val="1"/>
                      <c:pt idx="0">
                        <c:v>Artemisinin-PPQ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i'!$W$60:$W$68</c15:sqref>
                          </c15:fullRef>
                          <c15:formulaRef>
                            <c15:sqref>('Figures i'!$W$60:$W$62,'Figures i'!$W$64:$W$66)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0.49603176116943359</c:v>
                        </c:pt>
                        <c:pt idx="3">
                          <c:v>2.4801586866378784</c:v>
                        </c:pt>
                        <c:pt idx="4">
                          <c:v>0</c:v>
                        </c:pt>
                        <c:pt idx="5">
                          <c:v>0.99206340312957764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i'!$V$60:$V$68</c15:sqref>
                          </c15:fullRef>
                          <c15:formulaRef>
                            <c15:sqref>('Figures i'!$V$60:$V$62,'Figures i'!$V$64:$V$66)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1.4880951046943665</c:v>
                        </c:pt>
                        <c:pt idx="3">
                          <c:v>0.49603170156478882</c:v>
                        </c:pt>
                        <c:pt idx="4">
                          <c:v>0</c:v>
                        </c:pt>
                        <c:pt idx="5">
                          <c:v>0.99206346273422241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i'!$U$60:$U$68</c15:sqref>
                        </c15:fullRef>
                        <c15:formulaRef>
                          <c15:sqref>('Figures i'!$U$60:$U$62,'Figures i'!$U$64:$U$66)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5.4563488960266113</c:v>
                      </c:pt>
                      <c:pt idx="1">
                        <c:v>2.4801585674285889</c:v>
                      </c:pt>
                      <c:pt idx="2">
                        <c:v>2.4801585674285889</c:v>
                      </c:pt>
                      <c:pt idx="3">
                        <c:v>1.4880951642990112</c:v>
                      </c:pt>
                      <c:pt idx="4">
                        <c:v>1.9841269254684448</c:v>
                      </c:pt>
                      <c:pt idx="5">
                        <c:v>1.9841269254684448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0E-40DD-8C93-7A41590B966A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i'!$X$59</c15:sqref>
                        </c15:formulaRef>
                      </c:ext>
                    </c:extLst>
                    <c:strCache>
                      <c:ptCount val="1"/>
                      <c:pt idx="0">
                        <c:v>Dihydroartemisinin-Piperaquine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i'!$X$60:$X$68</c15:sqref>
                        </c15:fullRef>
                        <c15:formulaRef>
                          <c15:sqref>('Figures i'!$X$60:$X$62,'Figures i'!$X$64:$X$66)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2.2222223281860352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6.6666665077209473</c:v>
                      </c:pt>
                      <c:pt idx="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0E-40DD-8C93-7A41590B966A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i'!$AA$59</c15:sqref>
                        </c15:formulaRef>
                      </c:ext>
                    </c:extLst>
                    <c:strCache>
                      <c:ptCount val="1"/>
                      <c:pt idx="0">
                        <c:v>Arterolane PPQ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i'!$AA$60:$AA$68</c15:sqref>
                        </c15:fullRef>
                        <c15:formulaRef>
                          <c15:sqref>('Figures i'!$AA$60:$AA$62,'Figures i'!$AA$64:$AA$66)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0E-40DD-8C93-7A41590B966A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i'!$AD$59</c15:sqref>
                        </c15:formulaRef>
                      </c:ext>
                    </c:extLst>
                    <c:strCache>
                      <c:ptCount val="1"/>
                      <c:pt idx="0">
                        <c:v>Other ACTs not reported individually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i'!$AD$60:$AD$68</c15:sqref>
                        </c15:fullRef>
                        <c15:formulaRef>
                          <c15:sqref>('Figures i'!$AD$60:$AD$62,'Figures i'!$AD$64:$AD$66)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0E-40DD-8C93-7A41590B966A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i'!$AG$59</c15:sqref>
                        </c15:formulaRef>
                      </c:ext>
                    </c:extLst>
                    <c:strCache>
                      <c:ptCount val="1"/>
                      <c:pt idx="0">
                        <c:v>Quinine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i'!$AG$60:$AG$68</c15:sqref>
                        </c15:fullRef>
                        <c15:formulaRef>
                          <c15:sqref>('Figures i'!$AG$60:$AG$62,'Figures i'!$AG$64:$AG$66)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0.18908530473709106</c:v>
                      </c:pt>
                      <c:pt idx="1">
                        <c:v>0.94542652368545532</c:v>
                      </c:pt>
                      <c:pt idx="2">
                        <c:v>1.4411990642547607</c:v>
                      </c:pt>
                      <c:pt idx="3">
                        <c:v>0.95234435796737671</c:v>
                      </c:pt>
                      <c:pt idx="4">
                        <c:v>0</c:v>
                      </c:pt>
                      <c:pt idx="5">
                        <c:v>0.95234435796737671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0E-40DD-8C93-7A41590B966A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i'!$AJ$59</c15:sqref>
                        </c15:formulaRef>
                      </c:ext>
                    </c:extLst>
                    <c:strCache>
                      <c:ptCount val="1"/>
                      <c:pt idx="0">
                        <c:v>Chloroquine - packaged alone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i'!$AL$60:$AL$68</c15:sqref>
                          </c15:fullRef>
                          <c15:formulaRef>
                            <c15:sqref>('Figures i'!$AL$60:$AL$62,'Figures i'!$AL$64:$AL$66)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0.38400006294250488</c:v>
                        </c:pt>
                        <c:pt idx="1">
                          <c:v>0.67199993133544922</c:v>
                        </c:pt>
                        <c:pt idx="2">
                          <c:v>4</c:v>
                        </c:pt>
                        <c:pt idx="3">
                          <c:v>1.9200001955032349</c:v>
                        </c:pt>
                        <c:pt idx="4">
                          <c:v>6.9599998593330383</c:v>
                        </c:pt>
                        <c:pt idx="5">
                          <c:v>1.9200001955032349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i'!$AK$60:$AK$68</c15:sqref>
                          </c15:fullRef>
                          <c15:formulaRef>
                            <c15:sqref>('Figures i'!$AK$60:$AK$62,'Figures i'!$AK$64:$AK$66)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2.1439999043941498</c:v>
                        </c:pt>
                        <c:pt idx="1">
                          <c:v>0.24000002443790436</c:v>
                        </c:pt>
                        <c:pt idx="2">
                          <c:v>1.8480000495910645</c:v>
                        </c:pt>
                        <c:pt idx="3">
                          <c:v>1.1519999504089355</c:v>
                        </c:pt>
                        <c:pt idx="4">
                          <c:v>0.71999996900558472</c:v>
                        </c:pt>
                        <c:pt idx="5">
                          <c:v>1.199999988079071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i'!$AJ$60:$AJ$68</c15:sqref>
                        </c15:fullRef>
                        <c15:formulaRef>
                          <c15:sqref>('Figures i'!$AJ$60:$AJ$62,'Figures i'!$AJ$64:$AJ$66)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2.3039999008178711</c:v>
                      </c:pt>
                      <c:pt idx="1">
                        <c:v>0.48000001907348633</c:v>
                      </c:pt>
                      <c:pt idx="2">
                        <c:v>3</c:v>
                      </c:pt>
                      <c:pt idx="3">
                        <c:v>1.9199999570846558</c:v>
                      </c:pt>
                      <c:pt idx="4">
                        <c:v>0.71999996900558472</c:v>
                      </c:pt>
                      <c:pt idx="5">
                        <c:v>1.9199999570846558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0E-40DD-8C93-7A41590B966A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i'!$AM$59</c15:sqref>
                        </c15:formulaRef>
                      </c:ext>
                    </c:extLst>
                    <c:strCache>
                      <c:ptCount val="1"/>
                      <c:pt idx="0">
                        <c:v>Sulfadoxine pyrimethamine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i'!$AM$60:$AM$68</c15:sqref>
                        </c15:fullRef>
                        <c15:formulaRef>
                          <c15:sqref>('Figures i'!$AM$60:$AM$62,'Figures i'!$AM$64:$AM$66)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10</c:v>
                      </c:pt>
                      <c:pt idx="1">
                        <c:v>5</c:v>
                      </c:pt>
                      <c:pt idx="2">
                        <c:v>1.0500000715255737</c:v>
                      </c:pt>
                      <c:pt idx="3">
                        <c:v>6</c:v>
                      </c:pt>
                      <c:pt idx="4">
                        <c:v>0.5</c:v>
                      </c:pt>
                      <c:pt idx="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0E-40DD-8C93-7A41590B966A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i'!$AP$59</c15:sqref>
                        </c15:formulaRef>
                      </c:ext>
                    </c:extLst>
                    <c:strCache>
                      <c:ptCount val="1"/>
                      <c:pt idx="0">
                        <c:v>SP-Amodiaquine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i'!$AP$60:$AP$68</c15:sqref>
                        </c15:fullRef>
                        <c15:formulaRef>
                          <c15:sqref>('Figures i'!$AP$60:$AP$62,'Figures i'!$AP$64:$AP$66)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2.0399999618530273</c:v>
                      </c:pt>
                      <c:pt idx="2">
                        <c:v>1.7000000476837158</c:v>
                      </c:pt>
                      <c:pt idx="3">
                        <c:v>3.3333334922790527</c:v>
                      </c:pt>
                      <c:pt idx="4">
                        <c:v>2.5</c:v>
                      </c:pt>
                      <c:pt idx="5">
                        <c:v>2.5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0E-40DD-8C93-7A41590B966A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i'!$AS$59</c15:sqref>
                        </c15:formulaRef>
                      </c:ext>
                    </c:extLst>
                    <c:strCache>
                      <c:ptCount val="1"/>
                      <c:pt idx="0">
                        <c:v>Other non-artemsinin therapy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i'!$AS$60:$AS$68</c15:sqref>
                        </c15:fullRef>
                        <c15:formulaRef>
                          <c15:sqref>('Figures i'!$AS$60:$AS$62,'Figures i'!$AS$64:$AS$66)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1.5299999713897705</c:v>
                      </c:pt>
                      <c:pt idx="1">
                        <c:v>38.25</c:v>
                      </c:pt>
                      <c:pt idx="2">
                        <c:v>2</c:v>
                      </c:pt>
                      <c:pt idx="3">
                        <c:v>0.76499998569488525</c:v>
                      </c:pt>
                      <c:pt idx="4">
                        <c:v>0</c:v>
                      </c:pt>
                      <c:pt idx="5">
                        <c:v>0.76499998569488525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0E-40DD-8C93-7A41590B966A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i'!$AV$59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i'!$AX$60:$AX$68</c15:sqref>
                          </c15:fullRef>
                          <c15:formulaRef>
                            <c15:sqref>('Figures i'!$AX$60:$AX$62,'Figures i'!$AX$64:$AX$66)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i'!$AW$60:$AW$68</c15:sqref>
                          </c15:fullRef>
                          <c15:formulaRef>
                            <c15:sqref>('Figures i'!$AW$60:$AW$62,'Figures i'!$AW$64:$AW$66)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i'!$AV$60:$AV$68</c15:sqref>
                        </c15:fullRef>
                        <c15:formulaRef>
                          <c15:sqref>('Figures i'!$AV$60:$AV$62,'Figures i'!$AV$64:$AV$66)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0E-40DD-8C93-7A41590B966A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i'!$AY$59</c15:sqref>
                        </c15:formulaRef>
                      </c:ext>
                    </c:extLst>
                    <c:strCache>
                      <c:ptCount val="1"/>
                      <c:pt idx="0">
                        <c:v>Rectal artesunate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i'!$BA$60:$BA$68</c15:sqref>
                          </c15:fullRef>
                          <c15:formulaRef>
                            <c15:sqref>('Figures i'!$BA$60:$BA$62,'Figures i'!$BA$64:$BA$66)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i'!$AZ$60:$AZ$68</c15:sqref>
                          </c15:fullRef>
                          <c15:formulaRef>
                            <c15:sqref>('Figures i'!$AZ$60:$AZ$62,'Figures i'!$AZ$64:$AZ$66)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i'!$AY$60:$AY$68</c15:sqref>
                        </c15:fullRef>
                        <c15:formulaRef>
                          <c15:sqref>('Figures i'!$AY$60:$AY$62,'Figures i'!$AY$64:$AY$66)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0E-40DD-8C93-7A41590B966A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i'!$BB$59</c15:sqref>
                        </c15:formulaRef>
                      </c:ext>
                    </c:extLst>
                    <c:strCache>
                      <c:ptCount val="1"/>
                      <c:pt idx="0">
                        <c:v>Injectable artesunate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i'!$BD$60:$BD$68</c15:sqref>
                          </c15:fullRef>
                          <c15:formulaRef>
                            <c15:sqref>('Figures i'!$BD$60:$BD$62,'Figures i'!$BD$64:$BD$66)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3</c:v>
                        </c:pt>
                        <c:pt idx="2">
                          <c:v>1</c:v>
                        </c:pt>
                        <c:pt idx="3">
                          <c:v>0.60000002384185791</c:v>
                        </c:pt>
                        <c:pt idx="4">
                          <c:v>0.59999999403953552</c:v>
                        </c:pt>
                        <c:pt idx="5">
                          <c:v>1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i'!$BC$60:$BC$68</c15:sqref>
                          </c15:fullRef>
                          <c15:formulaRef>
                            <c15:sqref>('Figures i'!$BC$60:$BC$62,'Figures i'!$BC$64:$BC$66)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4.3999999761581421</c:v>
                        </c:pt>
                        <c:pt idx="1">
                          <c:v>2.3999999761581421</c:v>
                        </c:pt>
                        <c:pt idx="2">
                          <c:v>0.79999999701976776</c:v>
                        </c:pt>
                        <c:pt idx="3">
                          <c:v>0.5</c:v>
                        </c:pt>
                        <c:pt idx="4">
                          <c:v>0</c:v>
                        </c:pt>
                        <c:pt idx="5">
                          <c:v>0.54999998211860657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i'!$BB$60:$BB$68</c15:sqref>
                        </c15:fullRef>
                        <c15:formulaRef>
                          <c15:sqref>('Figures i'!$BB$60:$BB$62,'Figures i'!$BB$64:$BB$66)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5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0.40000000596046448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0E-40DD-8C93-7A41590B966A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i'!$BE$59</c15:sqref>
                        </c15:formulaRef>
                      </c:ext>
                    </c:extLst>
                    <c:strCache>
                      <c:ptCount val="1"/>
                      <c:pt idx="0">
                        <c:v>Injectable artemether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i'!$BG$60:$BG$68</c15:sqref>
                          </c15:fullRef>
                          <c15:formulaRef>
                            <c15:sqref>('Figures i'!$BG$60:$BG$62,'Figures i'!$BG$64:$BG$66)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8.3333330154418945</c:v>
                        </c:pt>
                        <c:pt idx="1">
                          <c:v>5</c:v>
                        </c:pt>
                        <c:pt idx="2">
                          <c:v>7</c:v>
                        </c:pt>
                        <c:pt idx="3">
                          <c:v>8</c:v>
                        </c:pt>
                        <c:pt idx="4">
                          <c:v>6.6666665077209473</c:v>
                        </c:pt>
                        <c:pt idx="5">
                          <c:v>6.3333334922790527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i'!$BF$60:$BF$68</c15:sqref>
                          </c15:fullRef>
                          <c15:formulaRef>
                            <c15:sqref>('Figures i'!$BF$60:$BF$62,'Figures i'!$BF$64:$BF$66)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1.3333332538604736</c:v>
                        </c:pt>
                        <c:pt idx="2">
                          <c:v>2.1666666269302368</c:v>
                        </c:pt>
                        <c:pt idx="3">
                          <c:v>3</c:v>
                        </c:pt>
                        <c:pt idx="4">
                          <c:v>0</c:v>
                        </c:pt>
                        <c:pt idx="5">
                          <c:v>2.3333334922790527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i'!$BE$60:$BE$68</c15:sqref>
                        </c15:fullRef>
                        <c15:formulaRef>
                          <c15:sqref>('Figures i'!$BE$60:$BE$62,'Figures i'!$BE$64:$BE$66)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11.666666984558105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3.3333334922790527</c:v>
                      </c:pt>
                      <c:pt idx="5">
                        <c:v>5.3333334922790527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0E-40DD-8C93-7A41590B966A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i'!$BH$59</c15:sqref>
                        </c15:formulaRef>
                      </c:ext>
                    </c:extLst>
                    <c:strCache>
                      <c:ptCount val="1"/>
                      <c:pt idx="0">
                        <c:v>Injectable arteether/artemotil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i'!$BH$60:$BH$68</c15:sqref>
                        </c15:fullRef>
                        <c15:formulaRef>
                          <c15:sqref>('Figures i'!$BH$60:$BH$62,'Figures i'!$BH$64:$BH$66)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1.4285714626312256</c:v>
                      </c:pt>
                      <c:pt idx="1">
                        <c:v>1.0714285373687744</c:v>
                      </c:pt>
                      <c:pt idx="2">
                        <c:v>2.1428573131561279</c:v>
                      </c:pt>
                      <c:pt idx="3">
                        <c:v>2.1428573131561279</c:v>
                      </c:pt>
                      <c:pt idx="4">
                        <c:v>2.8571429252624512</c:v>
                      </c:pt>
                      <c:pt idx="5">
                        <c:v>2.1428573131561279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0E-40DD-8C93-7A41590B966A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i'!$BK$59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i'!$BM$60:$BM$68</c15:sqref>
                          </c15:fullRef>
                          <c15:formulaRef>
                            <c15:sqref>('Figures i'!$BM$60:$BM$62,'Figures i'!$BM$64:$BM$66)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i'!$BL$60:$BL$68</c15:sqref>
                          </c15:fullRef>
                          <c15:formulaRef>
                            <c15:sqref>('Figures i'!$BL$60:$BL$62,'Figures i'!$BL$64:$BL$66)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i'!$BK$60:$BK$68</c15:sqref>
                        </c15:fullRef>
                        <c15:formulaRef>
                          <c15:sqref>('Figures i'!$BK$60:$BK$62,'Figures i'!$BK$64:$BK$66)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0E-40DD-8C93-7A41590B966A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i'!$BN$59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i'!$BP$60:$BP$68</c15:sqref>
                          </c15:fullRef>
                          <c15:formulaRef>
                            <c15:sqref>('Figures i'!$BP$60:$BP$62,'Figures i'!$BP$64:$BP$66)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i'!$BO$60:$BO$68</c15:sqref>
                          </c15:fullRef>
                          <c15:formulaRef>
                            <c15:sqref>('Figures i'!$BO$60:$BO$62,'Figures i'!$BO$64:$BO$66)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i'!$BN$60:$BN$68</c15:sqref>
                        </c15:fullRef>
                        <c15:formulaRef>
                          <c15:sqref>('Figures i'!$BN$60:$BN$62,'Figures i'!$BN$64:$BN$66)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00E-40DD-8C93-7A41590B966A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i'!$BQ$59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i'!$BS$60:$BS$68</c15:sqref>
                          </c15:fullRef>
                          <c15:formulaRef>
                            <c15:sqref>('Figures i'!$BS$60:$BS$62,'Figures i'!$BS$64:$BS$66)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i'!$BR$60:$BR$68</c15:sqref>
                          </c15:fullRef>
                          <c15:formulaRef>
                            <c15:sqref>('Figures i'!$BR$60:$BR$62,'Figures i'!$BR$64:$BR$66)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i'!$BQ$60:$BQ$68</c15:sqref>
                        </c15:fullRef>
                        <c15:formulaRef>
                          <c15:sqref>('Figures i'!$BQ$60:$BQ$62,'Figures i'!$BQ$64:$BQ$66)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00E-40DD-8C93-7A41590B966A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i'!$BT$59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i'!$BV$60:$BV$68</c15:sqref>
                          </c15:fullRef>
                          <c15:formulaRef>
                            <c15:sqref>('Figures i'!$BV$60:$BV$62,'Figures i'!$BV$64:$BV$66)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i'!$BU$60:$BU$68</c15:sqref>
                          </c15:fullRef>
                          <c15:formulaRef>
                            <c15:sqref>('Figures i'!$BU$60:$BU$62,'Figures i'!$BU$64:$BU$66)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i'!$BT$60:$BT$68</c15:sqref>
                        </c15:fullRef>
                        <c15:formulaRef>
                          <c15:sqref>('Figures i'!$BT$60:$BT$62,'Figures i'!$BT$64:$BT$66)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00E-40DD-8C93-7A41590B966A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i'!$BW$59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i'!$BW$60:$BW$68</c15:sqref>
                        </c15:fullRef>
                        <c15:formulaRef>
                          <c15:sqref>('Figures i'!$BW$60:$BW$62,'Figures i'!$BW$64:$BW$66)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00E-40DD-8C93-7A41590B966A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i'!$BZ$59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i'!$CB$60:$CB$68</c15:sqref>
                          </c15:fullRef>
                          <c15:formulaRef>
                            <c15:sqref>('Figures i'!$CB$60:$CB$62,'Figures i'!$CB$64:$CB$66)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i'!$CA$60:$CA$68</c15:sqref>
                          </c15:fullRef>
                          <c15:formulaRef>
                            <c15:sqref>('Figures i'!$CA$60:$CA$62,'Figures i'!$CA$64:$CA$66)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i'!$BZ$60:$BZ$68</c15:sqref>
                        </c15:fullRef>
                        <c15:formulaRef>
                          <c15:sqref>('Figures i'!$BZ$60:$BZ$62,'Figures i'!$BZ$64:$BZ$66)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00E-40DD-8C93-7A41590B966A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i'!$CC$59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i'!$CE$60:$CE$68</c15:sqref>
                          </c15:fullRef>
                          <c15:formulaRef>
                            <c15:sqref>('Figures i'!$CE$60:$CE$62,'Figures i'!$CE$64:$CE$66)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i'!$CD$60:$CD$68</c15:sqref>
                          </c15:fullRef>
                          <c15:formulaRef>
                            <c15:sqref>('Figures i'!$CD$60:$CD$62,'Figures i'!$CD$64:$CD$66)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i'!$CC$60:$CC$68</c15:sqref>
                        </c15:fullRef>
                        <c15:formulaRef>
                          <c15:sqref>('Figures i'!$CC$60:$CC$62,'Figures i'!$CC$64:$CC$66)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00E-40DD-8C93-7A41590B966A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i'!$CF$59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i'!$CF$60:$CF$68</c15:sqref>
                        </c15:fullRef>
                        <c15:formulaRef>
                          <c15:sqref>('Figures i'!$CF$60:$CF$62,'Figures i'!$CF$64:$CF$66)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00E-40DD-8C93-7A41590B966A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i'!$CI$59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i'!$CK$60:$CK$68</c15:sqref>
                          </c15:fullRef>
                          <c15:formulaRef>
                            <c15:sqref>('Figures i'!$CK$60:$CK$62,'Figures i'!$CK$64:$CK$66)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i'!$CJ$60:$CJ$68</c15:sqref>
                          </c15:fullRef>
                          <c15:formulaRef>
                            <c15:sqref>('Figures i'!$CJ$60:$CJ$62,'Figures i'!$CJ$64:$CJ$66)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i'!$CI$60:$CI$68</c15:sqref>
                        </c15:fullRef>
                        <c15:formulaRef>
                          <c15:sqref>('Figures i'!$CI$60:$CI$62,'Figures i'!$CI$64:$CI$66)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00E-40DD-8C93-7A41590B966A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i'!$CL$59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i'!$CN$60:$CN$68</c15:sqref>
                          </c15:fullRef>
                          <c15:formulaRef>
                            <c15:sqref>('Figures i'!$CN$60:$CN$62,'Figures i'!$CN$64:$CN$66)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i'!$CM$60:$CM$68</c15:sqref>
                          </c15:fullRef>
                          <c15:formulaRef>
                            <c15:sqref>('Figures i'!$CM$60:$CM$62,'Figures i'!$CM$64:$CM$66)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i'!$CL$60:$CL$68</c15:sqref>
                        </c15:fullRef>
                        <c15:formulaRef>
                          <c15:sqref>('Figures i'!$CL$60:$CL$62,'Figures i'!$CL$64:$CL$66)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00E-40DD-8C93-7A41590B966A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i'!$CO$59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i'!$CQ$60:$CQ$68</c15:sqref>
                          </c15:fullRef>
                          <c15:formulaRef>
                            <c15:sqref>('Figures i'!$CQ$60:$CQ$62,'Figures i'!$CQ$64:$CQ$66)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i'!$CP$60:$CP$68</c15:sqref>
                          </c15:fullRef>
                          <c15:formulaRef>
                            <c15:sqref>('Figures i'!$CP$60:$CP$62,'Figures i'!$CP$64:$CP$66)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i'!$CO$60:$CO$68</c15:sqref>
                        </c15:fullRef>
                        <c15:formulaRef>
                          <c15:sqref>('Figures i'!$CO$60:$CO$62,'Figures i'!$CO$64:$CO$66)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00E-40DD-8C93-7A41590B966A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i'!$CR$59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i'!$CT$60:$CT$68</c15:sqref>
                          </c15:fullRef>
                          <c15:formulaRef>
                            <c15:sqref>('Figures i'!$CT$60:$CT$62,'Figures i'!$CT$64:$CT$66)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i'!$CS$60:$CS$68</c15:sqref>
                          </c15:fullRef>
                          <c15:formulaRef>
                            <c15:sqref>('Figures i'!$CS$60:$CS$62,'Figures i'!$CS$64:$CS$66)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i'!$CR$60:$CR$68</c15:sqref>
                        </c15:fullRef>
                        <c15:formulaRef>
                          <c15:sqref>('Figures i'!$CR$60:$CR$62,'Figures i'!$CR$64:$CR$66)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00E-40DD-8C93-7A41590B966A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98788377663949E-2"/>
          <c:y val="0.88928024959277563"/>
          <c:w val="0.81753725649194675"/>
          <c:h val="7.9229713251478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iii'!$K$16</c:f>
              <c:strCache>
                <c:ptCount val="1"/>
                <c:pt idx="0">
                  <c:v>strat1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iii'!$M$18:$M$45</c:f>
                <c:numCache>
                  <c:formatCode>General</c:formatCode>
                  <c:ptCount val="28"/>
                  <c:pt idx="0">
                    <c:v>2</c:v>
                  </c:pt>
                  <c:pt idx="1">
                    <c:v>1.25</c:v>
                  </c:pt>
                  <c:pt idx="2">
                    <c:v>2</c:v>
                  </c:pt>
                  <c:pt idx="3">
                    <c:v>0.99206328392028809</c:v>
                  </c:pt>
                  <c:pt idx="4">
                    <c:v>2</c:v>
                  </c:pt>
                  <c:pt idx="5">
                    <c:v>1</c:v>
                  </c:pt>
                  <c:pt idx="6">
                    <c:v>12</c:v>
                  </c:pt>
                  <c:pt idx="7">
                    <c:v>0.24500381946563721</c:v>
                  </c:pt>
                  <c:pt idx="8">
                    <c:v>1.1519999504089355</c:v>
                  </c:pt>
                  <c:pt idx="9">
                    <c:v>2</c:v>
                  </c:pt>
                  <c:pt idx="10">
                    <c:v>1</c:v>
                  </c:pt>
                  <c:pt idx="11">
                    <c:v>0.25499999523162842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0.39999997615814209</c:v>
                  </c:pt>
                  <c:pt idx="15">
                    <c:v>2</c:v>
                  </c:pt>
                  <c:pt idx="16">
                    <c:v>0.14285719394683838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iii'!$L$18:$L$45</c:f>
                <c:numCache>
                  <c:formatCode>General</c:formatCode>
                  <c:ptCount val="28"/>
                  <c:pt idx="0">
                    <c:v>1</c:v>
                  </c:pt>
                  <c:pt idx="1">
                    <c:v>1.75</c:v>
                  </c:pt>
                  <c:pt idx="2">
                    <c:v>2</c:v>
                  </c:pt>
                  <c:pt idx="3">
                    <c:v>1.4880952835083008</c:v>
                  </c:pt>
                  <c:pt idx="4">
                    <c:v>2</c:v>
                  </c:pt>
                  <c:pt idx="5">
                    <c:v>3</c:v>
                  </c:pt>
                  <c:pt idx="6">
                    <c:v>12</c:v>
                  </c:pt>
                  <c:pt idx="7">
                    <c:v>0.31514221429824829</c:v>
                  </c:pt>
                  <c:pt idx="8">
                    <c:v>0.38399994373321533</c:v>
                  </c:pt>
                  <c:pt idx="9">
                    <c:v>2.699999988079071</c:v>
                  </c:pt>
                  <c:pt idx="10">
                    <c:v>1.6399999856948853</c:v>
                  </c:pt>
                  <c:pt idx="11">
                    <c:v>0.76499998569488525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0.20000001788139343</c:v>
                  </c:pt>
                  <c:pt idx="15">
                    <c:v>0.16666662693023682</c:v>
                  </c:pt>
                  <c:pt idx="16">
                    <c:v>0.28571426868438721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Any Antimalarial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Quinine</c:v>
                </c:pt>
                <c:pt idx="8">
                  <c:v>Chloroquine - packaged alone</c:v>
                </c:pt>
                <c:pt idx="9">
                  <c:v>Sulfaxoxine pyrimethamine</c:v>
                </c:pt>
                <c:pt idx="10">
                  <c:v>SP-Amodiaquine</c:v>
                </c:pt>
                <c:pt idx="11">
                  <c:v>Other non-artemsinin therapy</c:v>
                </c:pt>
                <c:pt idx="12">
                  <c:v>Oral artemisinin monotherapy</c:v>
                </c:pt>
                <c:pt idx="13">
                  <c:v>Rectal artesunate</c:v>
                </c:pt>
                <c:pt idx="14">
                  <c:v>Injectable artesunate</c:v>
                </c:pt>
                <c:pt idx="15">
                  <c:v>Injectable artemether</c:v>
                </c:pt>
                <c:pt idx="16">
                  <c:v>Injectable arteether/artemotil</c:v>
                </c:pt>
                <c:pt idx="17">
                  <c:v>0.00</c:v>
                </c:pt>
                <c:pt idx="18">
                  <c:v>0.00</c:v>
                </c:pt>
                <c:pt idx="19">
                  <c:v>0.00</c:v>
                </c:pt>
                <c:pt idx="20">
                  <c:v>0.00</c:v>
                </c:pt>
                <c:pt idx="21">
                  <c:v>0.00</c:v>
                </c:pt>
                <c:pt idx="22">
                  <c:v>0.00</c:v>
                </c:pt>
                <c:pt idx="23">
                  <c:v>0.00</c:v>
                </c:pt>
                <c:pt idx="24">
                  <c:v>0.00</c:v>
                </c:pt>
                <c:pt idx="25">
                  <c:v>0.00</c:v>
                </c:pt>
                <c:pt idx="26">
                  <c:v>0.00</c:v>
                </c:pt>
                <c:pt idx="27">
                  <c:v>0.00</c:v>
                </c:pt>
              </c:strCache>
            </c:strRef>
          </c:cat>
          <c:val>
            <c:numRef>
              <c:f>'Figures iii'!$K$18:$K$45</c:f>
              <c:numCache>
                <c:formatCode>0.00</c:formatCode>
                <c:ptCount val="28"/>
                <c:pt idx="0">
                  <c:v>3</c:v>
                </c:pt>
                <c:pt idx="1">
                  <c:v>3.75</c:v>
                </c:pt>
                <c:pt idx="2">
                  <c:v>4</c:v>
                </c:pt>
                <c:pt idx="3">
                  <c:v>3.9682538509368896</c:v>
                </c:pt>
                <c:pt idx="4">
                  <c:v>4</c:v>
                </c:pt>
                <c:pt idx="5">
                  <c:v>6</c:v>
                </c:pt>
                <c:pt idx="6">
                  <c:v>48</c:v>
                </c:pt>
                <c:pt idx="7">
                  <c:v>0.9454265832901001</c:v>
                </c:pt>
                <c:pt idx="8">
                  <c:v>1.1519999504089355</c:v>
                </c:pt>
                <c:pt idx="9">
                  <c:v>3</c:v>
                </c:pt>
                <c:pt idx="10">
                  <c:v>3</c:v>
                </c:pt>
                <c:pt idx="11">
                  <c:v>1.2749999761581421</c:v>
                </c:pt>
                <c:pt idx="12">
                  <c:v>0</c:v>
                </c:pt>
                <c:pt idx="13">
                  <c:v>0</c:v>
                </c:pt>
                <c:pt idx="14">
                  <c:v>0.60000002384185791</c:v>
                </c:pt>
                <c:pt idx="15">
                  <c:v>1</c:v>
                </c:pt>
                <c:pt idx="16">
                  <c:v>0.71428573131561279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3-448D-BE00-9426AB3FA2EB}"/>
            </c:ext>
          </c:extLst>
        </c:ser>
        <c:ser>
          <c:idx val="1"/>
          <c:order val="1"/>
          <c:tx>
            <c:strRef>
              <c:f>'Figures iii'!$N$16</c:f>
              <c:strCache>
                <c:ptCount val="1"/>
                <c:pt idx="0">
                  <c:v>strat2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iii'!$P$18:$P$45</c:f>
                <c:numCache>
                  <c:formatCode>General</c:formatCode>
                  <c:ptCount val="28"/>
                  <c:pt idx="0">
                    <c:v>5.7142853736877441</c:v>
                  </c:pt>
                  <c:pt idx="1">
                    <c:v>6.875</c:v>
                  </c:pt>
                  <c:pt idx="2">
                    <c:v>4.5</c:v>
                  </c:pt>
                  <c:pt idx="3">
                    <c:v>1.4880951642990112</c:v>
                  </c:pt>
                  <c:pt idx="4">
                    <c:v>3.4444444179534912</c:v>
                  </c:pt>
                  <c:pt idx="5">
                    <c:v>1</c:v>
                  </c:pt>
                  <c:pt idx="6">
                    <c:v>10</c:v>
                  </c:pt>
                  <c:pt idx="7">
                    <c:v>0.79823213815689087</c:v>
                  </c:pt>
                  <c:pt idx="8">
                    <c:v>3.3333334922790527</c:v>
                  </c:pt>
                  <c:pt idx="9">
                    <c:v>9</c:v>
                  </c:pt>
                  <c:pt idx="10">
                    <c:v>2.2999999523162842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1.5</c:v>
                  </c:pt>
                  <c:pt idx="15">
                    <c:v>6.6666669845581055</c:v>
                  </c:pt>
                  <c:pt idx="16">
                    <c:v>2.1428573131561279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iii'!$O$18:$O$45</c:f>
                <c:numCache>
                  <c:formatCode>General</c:formatCode>
                  <c:ptCount val="28"/>
                  <c:pt idx="0">
                    <c:v>2.7857146263122559</c:v>
                  </c:pt>
                  <c:pt idx="1">
                    <c:v>3.125</c:v>
                  </c:pt>
                  <c:pt idx="2">
                    <c:v>2.5</c:v>
                  </c:pt>
                  <c:pt idx="3">
                    <c:v>0.49603170156478882</c:v>
                  </c:pt>
                  <c:pt idx="4">
                    <c:v>0.8888888955116272</c:v>
                  </c:pt>
                  <c:pt idx="5">
                    <c:v>0</c:v>
                  </c:pt>
                  <c:pt idx="6">
                    <c:v>0</c:v>
                  </c:pt>
                  <c:pt idx="7">
                    <c:v>0.39219827950000763</c:v>
                  </c:pt>
                  <c:pt idx="8">
                    <c:v>1.4839999675750732</c:v>
                  </c:pt>
                  <c:pt idx="9">
                    <c:v>6</c:v>
                  </c:pt>
                  <c:pt idx="10">
                    <c:v>1.7000000476837158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0.39999997615814209</c:v>
                  </c:pt>
                  <c:pt idx="15">
                    <c:v>2.5</c:v>
                  </c:pt>
                  <c:pt idx="16">
                    <c:v>0.85714292526245117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Any Antimalarial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Quinine</c:v>
                </c:pt>
                <c:pt idx="8">
                  <c:v>Chloroquine - packaged alone</c:v>
                </c:pt>
                <c:pt idx="9">
                  <c:v>Sulfaxoxine pyrimethamine</c:v>
                </c:pt>
                <c:pt idx="10">
                  <c:v>SP-Amodiaquine</c:v>
                </c:pt>
                <c:pt idx="11">
                  <c:v>Other non-artemsinin therapy</c:v>
                </c:pt>
                <c:pt idx="12">
                  <c:v>Oral artemisinin monotherapy</c:v>
                </c:pt>
                <c:pt idx="13">
                  <c:v>Rectal artesunate</c:v>
                </c:pt>
                <c:pt idx="14">
                  <c:v>Injectable artesunate</c:v>
                </c:pt>
                <c:pt idx="15">
                  <c:v>Injectable artemether</c:v>
                </c:pt>
                <c:pt idx="16">
                  <c:v>Injectable arteether/artemotil</c:v>
                </c:pt>
                <c:pt idx="17">
                  <c:v>0.00</c:v>
                </c:pt>
                <c:pt idx="18">
                  <c:v>0.00</c:v>
                </c:pt>
                <c:pt idx="19">
                  <c:v>0.00</c:v>
                </c:pt>
                <c:pt idx="20">
                  <c:v>0.00</c:v>
                </c:pt>
                <c:pt idx="21">
                  <c:v>0.00</c:v>
                </c:pt>
                <c:pt idx="22">
                  <c:v>0.00</c:v>
                </c:pt>
                <c:pt idx="23">
                  <c:v>0.00</c:v>
                </c:pt>
                <c:pt idx="24">
                  <c:v>0.00</c:v>
                </c:pt>
                <c:pt idx="25">
                  <c:v>0.00</c:v>
                </c:pt>
                <c:pt idx="26">
                  <c:v>0.00</c:v>
                </c:pt>
                <c:pt idx="27">
                  <c:v>0.00</c:v>
                </c:pt>
              </c:strCache>
            </c:strRef>
          </c:cat>
          <c:val>
            <c:numRef>
              <c:f>'Figures iii'!$N$18:$N$45</c:f>
              <c:numCache>
                <c:formatCode>0.00</c:formatCode>
                <c:ptCount val="28"/>
                <c:pt idx="0">
                  <c:v>4.2857146263122559</c:v>
                </c:pt>
                <c:pt idx="1">
                  <c:v>5.625</c:v>
                </c:pt>
                <c:pt idx="2">
                  <c:v>3</c:v>
                </c:pt>
                <c:pt idx="3">
                  <c:v>1.4880951642990112</c:v>
                </c:pt>
                <c:pt idx="4">
                  <c:v>1.5555555820465088</c:v>
                </c:pt>
                <c:pt idx="5">
                  <c:v>0</c:v>
                </c:pt>
                <c:pt idx="6">
                  <c:v>2</c:v>
                </c:pt>
                <c:pt idx="7">
                  <c:v>0.63028436899185181</c:v>
                </c:pt>
                <c:pt idx="8">
                  <c:v>2</c:v>
                </c:pt>
                <c:pt idx="9">
                  <c:v>10</c:v>
                </c:pt>
                <c:pt idx="10">
                  <c:v>1.7000000476837158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5</c:v>
                </c:pt>
                <c:pt idx="16">
                  <c:v>2.1428573131561279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3-448D-BE00-9426AB3FA2EB}"/>
            </c:ext>
          </c:extLst>
        </c:ser>
        <c:ser>
          <c:idx val="2"/>
          <c:order val="2"/>
          <c:tx>
            <c:strRef>
              <c:f>'Figures iii'!$Q$16</c:f>
              <c:strCache>
                <c:ptCount val="1"/>
                <c:pt idx="0">
                  <c:v>strat3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iii'!$S$18:$S$45</c:f>
                <c:numCache>
                  <c:formatCode>General</c:formatCode>
                  <c:ptCount val="28"/>
                  <c:pt idx="0">
                    <c:v>3</c:v>
                  </c:pt>
                  <c:pt idx="1">
                    <c:v>3.75</c:v>
                  </c:pt>
                  <c:pt idx="2">
                    <c:v>5</c:v>
                  </c:pt>
                  <c:pt idx="3">
                    <c:v>0.99206340312957764</c:v>
                  </c:pt>
                  <c:pt idx="4">
                    <c:v>2</c:v>
                  </c:pt>
                  <c:pt idx="5">
                    <c:v>3</c:v>
                  </c:pt>
                  <c:pt idx="6">
                    <c:v>69</c:v>
                  </c:pt>
                  <c:pt idx="7">
                    <c:v>0.86471942067146301</c:v>
                  </c:pt>
                  <c:pt idx="8">
                    <c:v>1.9200000762939453</c:v>
                  </c:pt>
                  <c:pt idx="9">
                    <c:v>3</c:v>
                  </c:pt>
                  <c:pt idx="10">
                    <c:v>0.46000003814697266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1.3999999761581421</c:v>
                  </c:pt>
                  <c:pt idx="15">
                    <c:v>5.5</c:v>
                  </c:pt>
                  <c:pt idx="16">
                    <c:v>0.1428571343421936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iii'!$R$18:$R$45</c:f>
                <c:numCache>
                  <c:formatCode>General</c:formatCode>
                  <c:ptCount val="28"/>
                  <c:pt idx="0">
                    <c:v>1.7200000286102295</c:v>
                  </c:pt>
                  <c:pt idx="1">
                    <c:v>1.5</c:v>
                  </c:pt>
                  <c:pt idx="2">
                    <c:v>2</c:v>
                  </c:pt>
                  <c:pt idx="3">
                    <c:v>0.99206346273422241</c:v>
                  </c:pt>
                  <c:pt idx="4">
                    <c:v>1.6666666269302368</c:v>
                  </c:pt>
                  <c:pt idx="5">
                    <c:v>1</c:v>
                  </c:pt>
                  <c:pt idx="6">
                    <c:v>0</c:v>
                  </c:pt>
                  <c:pt idx="7">
                    <c:v>5.188317596912384E-2</c:v>
                  </c:pt>
                  <c:pt idx="8">
                    <c:v>0.76800000667572021</c:v>
                  </c:pt>
                  <c:pt idx="9">
                    <c:v>1.75</c:v>
                  </c:pt>
                  <c:pt idx="10">
                    <c:v>1.0199999809265137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0.40000002086162567</c:v>
                  </c:pt>
                  <c:pt idx="15">
                    <c:v>1.6666666269302368</c:v>
                  </c:pt>
                  <c:pt idx="16">
                    <c:v>0.571428582072258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Any Antimalarial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Quinine</c:v>
                </c:pt>
                <c:pt idx="8">
                  <c:v>Chloroquine - packaged alone</c:v>
                </c:pt>
                <c:pt idx="9">
                  <c:v>Sulfaxoxine pyrimethamine</c:v>
                </c:pt>
                <c:pt idx="10">
                  <c:v>SP-Amodiaquine</c:v>
                </c:pt>
                <c:pt idx="11">
                  <c:v>Other non-artemsinin therapy</c:v>
                </c:pt>
                <c:pt idx="12">
                  <c:v>Oral artemisinin monotherapy</c:v>
                </c:pt>
                <c:pt idx="13">
                  <c:v>Rectal artesunate</c:v>
                </c:pt>
                <c:pt idx="14">
                  <c:v>Injectable artesunate</c:v>
                </c:pt>
                <c:pt idx="15">
                  <c:v>Injectable artemether</c:v>
                </c:pt>
                <c:pt idx="16">
                  <c:v>Injectable arteether/artemotil</c:v>
                </c:pt>
                <c:pt idx="17">
                  <c:v>0.00</c:v>
                </c:pt>
                <c:pt idx="18">
                  <c:v>0.00</c:v>
                </c:pt>
                <c:pt idx="19">
                  <c:v>0.00</c:v>
                </c:pt>
                <c:pt idx="20">
                  <c:v>0.00</c:v>
                </c:pt>
                <c:pt idx="21">
                  <c:v>0.00</c:v>
                </c:pt>
                <c:pt idx="22">
                  <c:v>0.00</c:v>
                </c:pt>
                <c:pt idx="23">
                  <c:v>0.00</c:v>
                </c:pt>
                <c:pt idx="24">
                  <c:v>0.00</c:v>
                </c:pt>
                <c:pt idx="25">
                  <c:v>0.00</c:v>
                </c:pt>
                <c:pt idx="26">
                  <c:v>0.00</c:v>
                </c:pt>
                <c:pt idx="27">
                  <c:v>0.00</c:v>
                </c:pt>
              </c:strCache>
            </c:strRef>
          </c:cat>
          <c:val>
            <c:numRef>
              <c:f>'Figures iii'!$Q$18:$Q$45</c:f>
              <c:numCache>
                <c:formatCode>0.00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1.9841269254684448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0.28823980689048767</c:v>
                </c:pt>
                <c:pt idx="8">
                  <c:v>1.5360000133514404</c:v>
                </c:pt>
                <c:pt idx="9">
                  <c:v>2</c:v>
                </c:pt>
                <c:pt idx="10">
                  <c:v>2.0399999618530273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0.60000002384185791</c:v>
                </c:pt>
                <c:pt idx="15">
                  <c:v>2.5</c:v>
                </c:pt>
                <c:pt idx="16">
                  <c:v>0.71428573131561279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3-448D-BE00-9426AB3FA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iii'!$K$16</c:f>
              <c:strCache>
                <c:ptCount val="1"/>
                <c:pt idx="0">
                  <c:v>strat1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iii'!$M$18:$M$45</c15:sqref>
                    </c15:fullRef>
                  </c:ext>
                </c:extLst>
                <c:f>'Figures iii'!$M$18:$M$19</c:f>
                <c:numCache>
                  <c:formatCode>General</c:formatCode>
                  <c:ptCount val="2"/>
                  <c:pt idx="0">
                    <c:v>2</c:v>
                  </c:pt>
                  <c:pt idx="1">
                    <c:v>1.25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iii'!$L$18:$L$45</c15:sqref>
                    </c15:fullRef>
                  </c:ext>
                </c:extLst>
                <c:f>'Figures iii'!$L$18:$L$19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1.75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iii'!$J$18:$J$19</c:f>
              <c:strCache>
                <c:ptCount val="2"/>
                <c:pt idx="0">
                  <c:v>Any Antimalarial</c:v>
                </c:pt>
                <c:pt idx="1">
                  <c:v>Artemether lumefantrine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iii'!$K$18:$K$45</c15:sqref>
                  </c15:fullRef>
                </c:ext>
              </c:extLst>
              <c:f>'Figures iii'!$K$18:$K$19</c:f>
              <c:numCache>
                <c:formatCode>0.00</c:formatCode>
                <c:ptCount val="2"/>
                <c:pt idx="0">
                  <c:v>3</c:v>
                </c:pt>
                <c:pt idx="1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4-425D-A668-555736FF52C8}"/>
            </c:ext>
          </c:extLst>
        </c:ser>
        <c:ser>
          <c:idx val="1"/>
          <c:order val="1"/>
          <c:tx>
            <c:strRef>
              <c:f>'Figures iii'!$N$16</c:f>
              <c:strCache>
                <c:ptCount val="1"/>
                <c:pt idx="0">
                  <c:v>strat2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iii'!$P$18:$P$45</c15:sqref>
                    </c15:fullRef>
                  </c:ext>
                </c:extLst>
                <c:f>'Figures iii'!$P$18:$P$19</c:f>
                <c:numCache>
                  <c:formatCode>General</c:formatCode>
                  <c:ptCount val="2"/>
                  <c:pt idx="0">
                    <c:v>5.7142853736877441</c:v>
                  </c:pt>
                  <c:pt idx="1">
                    <c:v>6.875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iii'!$O$18:$O$45</c15:sqref>
                    </c15:fullRef>
                  </c:ext>
                </c:extLst>
                <c:f>'Figures iii'!$O$18:$O$19</c:f>
                <c:numCache>
                  <c:formatCode>General</c:formatCode>
                  <c:ptCount val="2"/>
                  <c:pt idx="0">
                    <c:v>2.7857146263122559</c:v>
                  </c:pt>
                  <c:pt idx="1">
                    <c:v>3.125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iii'!$J$18:$J$19</c:f>
              <c:strCache>
                <c:ptCount val="2"/>
                <c:pt idx="0">
                  <c:v>Any Antimalarial</c:v>
                </c:pt>
                <c:pt idx="1">
                  <c:v>Artemether lumefantrine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iii'!$N$18:$N$45</c15:sqref>
                  </c15:fullRef>
                </c:ext>
              </c:extLst>
              <c:f>'Figures iii'!$N$18:$N$19</c:f>
              <c:numCache>
                <c:formatCode>0.00</c:formatCode>
                <c:ptCount val="2"/>
                <c:pt idx="0">
                  <c:v>4.2857146263122559</c:v>
                </c:pt>
                <c:pt idx="1">
                  <c:v>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4-425D-A668-555736FF52C8}"/>
            </c:ext>
          </c:extLst>
        </c:ser>
        <c:ser>
          <c:idx val="2"/>
          <c:order val="2"/>
          <c:tx>
            <c:strRef>
              <c:f>'Figures iii'!$Q$16</c:f>
              <c:strCache>
                <c:ptCount val="1"/>
                <c:pt idx="0">
                  <c:v>strat3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iii'!$S$18:$S$45</c15:sqref>
                    </c15:fullRef>
                  </c:ext>
                </c:extLst>
                <c:f>'Figures iii'!$S$18:$S$19</c:f>
                <c:numCache>
                  <c:formatCode>General</c:formatCode>
                  <c:ptCount val="2"/>
                  <c:pt idx="0">
                    <c:v>3</c:v>
                  </c:pt>
                  <c:pt idx="1">
                    <c:v>3.75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iii'!$R$18:$R$45</c15:sqref>
                    </c15:fullRef>
                  </c:ext>
                </c:extLst>
                <c:f>'Figures iii'!$R$18:$R$19</c:f>
                <c:numCache>
                  <c:formatCode>General</c:formatCode>
                  <c:ptCount val="2"/>
                  <c:pt idx="0">
                    <c:v>1.7200000286102295</c:v>
                  </c:pt>
                  <c:pt idx="1">
                    <c:v>1.5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iii'!$J$18:$J$19</c:f>
              <c:strCache>
                <c:ptCount val="2"/>
                <c:pt idx="0">
                  <c:v>Any Antimalarial</c:v>
                </c:pt>
                <c:pt idx="1">
                  <c:v>Artemether lumefantrine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iii'!$Q$18:$Q$45</c15:sqref>
                  </c15:fullRef>
                </c:ext>
              </c:extLst>
              <c:f>'Figures iii'!$Q$18:$Q$19</c:f>
              <c:numCache>
                <c:formatCode>0.00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4-425D-A668-555736FF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iii'!$L$59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iii'!$N$60:$N$68</c:f>
                <c:numCache>
                  <c:formatCode>General</c:formatCode>
                  <c:ptCount val="9"/>
                  <c:pt idx="0">
                    <c:v>2</c:v>
                  </c:pt>
                  <c:pt idx="1">
                    <c:v>3.5</c:v>
                  </c:pt>
                  <c:pt idx="2">
                    <c:v>4.375</c:v>
                  </c:pt>
                  <c:pt idx="3">
                    <c:v>0</c:v>
                  </c:pt>
                  <c:pt idx="4">
                    <c:v>2</c:v>
                  </c:pt>
                  <c:pt idx="5">
                    <c:v>292.32000017166138</c:v>
                  </c:pt>
                  <c:pt idx="6">
                    <c:v>2</c:v>
                  </c:pt>
                  <c:pt idx="7">
                    <c:v>10</c:v>
                  </c:pt>
                </c:numCache>
              </c:numRef>
            </c:plus>
            <c:minus>
              <c:numRef>
                <c:f>'Figures iii'!$M$60:$M$68</c:f>
                <c:numCache>
                  <c:formatCode>General</c:formatCode>
                  <c:ptCount val="9"/>
                  <c:pt idx="0">
                    <c:v>0.85714280605316162</c:v>
                  </c:pt>
                  <c:pt idx="1">
                    <c:v>1</c:v>
                  </c:pt>
                  <c:pt idx="2">
                    <c:v>3.125</c:v>
                  </c:pt>
                  <c:pt idx="3">
                    <c:v>0</c:v>
                  </c:pt>
                  <c:pt idx="4">
                    <c:v>1</c:v>
                  </c:pt>
                  <c:pt idx="5">
                    <c:v>3.679999828338623</c:v>
                  </c:pt>
                  <c:pt idx="6">
                    <c:v>1</c:v>
                  </c:pt>
                  <c:pt idx="7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iii'!$L$60:$L$68</c:f>
              <c:numCache>
                <c:formatCode>0.00</c:formatCode>
                <c:ptCount val="9"/>
                <c:pt idx="0">
                  <c:v>2</c:v>
                </c:pt>
                <c:pt idx="1">
                  <c:v>1.5</c:v>
                </c:pt>
                <c:pt idx="2">
                  <c:v>5.625</c:v>
                </c:pt>
                <c:pt idx="3">
                  <c:v>0</c:v>
                </c:pt>
                <c:pt idx="4">
                  <c:v>3</c:v>
                </c:pt>
                <c:pt idx="5">
                  <c:v>7.679999828338623</c:v>
                </c:pt>
                <c:pt idx="6">
                  <c:v>3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F-4CB7-949D-12A5D8B2A5A8}"/>
            </c:ext>
          </c:extLst>
        </c:ser>
        <c:ser>
          <c:idx val="3"/>
          <c:order val="1"/>
          <c:tx>
            <c:strRef>
              <c:f>'Figures iii'!$O$59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iii'!$Q$60:$Q$68</c:f>
                <c:numCache>
                  <c:formatCode>General</c:formatCode>
                  <c:ptCount val="9"/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291</c:v>
                  </c:pt>
                  <c:pt idx="6">
                    <c:v>1.25</c:v>
                  </c:pt>
                  <c:pt idx="7">
                    <c:v>11.25</c:v>
                  </c:pt>
                </c:numCache>
              </c:numRef>
            </c:plus>
            <c:minus>
              <c:numRef>
                <c:f>'Figures iii'!$P$60:$P$68</c:f>
                <c:numCache>
                  <c:formatCode>General</c:formatCode>
                  <c:ptCount val="9"/>
                  <c:pt idx="0">
                    <c:v>2</c:v>
                  </c:pt>
                  <c:pt idx="1">
                    <c:v>3</c:v>
                  </c:pt>
                  <c:pt idx="2">
                    <c:v>2.625</c:v>
                  </c:pt>
                  <c:pt idx="3">
                    <c:v>0</c:v>
                  </c:pt>
                  <c:pt idx="4">
                    <c:v>1</c:v>
                  </c:pt>
                  <c:pt idx="5">
                    <c:v>5</c:v>
                  </c:pt>
                  <c:pt idx="6">
                    <c:v>1.75</c:v>
                  </c:pt>
                  <c:pt idx="7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iii'!$O$60:$O$68</c:f>
              <c:numCache>
                <c:formatCode>0.00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3.75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F-4CB7-949D-12A5D8B2A5A8}"/>
            </c:ext>
          </c:extLst>
        </c:ser>
        <c:ser>
          <c:idx val="6"/>
          <c:order val="2"/>
          <c:tx>
            <c:strRef>
              <c:f>'Figures iii'!$R$59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iii'!$T$60:$T$68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0</c:v>
                  </c:pt>
                  <c:pt idx="6">
                    <c:v>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iii'!$S$60:$S$68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1.5</c:v>
                  </c:pt>
                  <c:pt idx="3">
                    <c:v>0</c:v>
                  </c:pt>
                  <c:pt idx="4">
                    <c:v>2</c:v>
                  </c:pt>
                  <c:pt idx="5">
                    <c:v>0</c:v>
                  </c:pt>
                  <c:pt idx="6">
                    <c:v>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iii'!$R$60:$R$68</c:f>
              <c:numCache>
                <c:formatCode>0.00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F-4CB7-949D-12A5D8B2A5A8}"/>
            </c:ext>
          </c:extLst>
        </c:ser>
        <c:ser>
          <c:idx val="9"/>
          <c:order val="3"/>
          <c:tx>
            <c:strRef>
              <c:f>'Figures iii'!$U$59</c:f>
              <c:strCache>
                <c:ptCount val="1"/>
                <c:pt idx="0">
                  <c:v>Artemisinin-PPQ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iii'!$W$60:$W$68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4.9603173732757568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0.99206328392028809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iii'!$V$60:$V$68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0.49603164196014404</c:v>
                  </c:pt>
                  <c:pt idx="3">
                    <c:v>-8</c:v>
                  </c:pt>
                  <c:pt idx="4">
                    <c:v>0.99206352233886719</c:v>
                  </c:pt>
                  <c:pt idx="5">
                    <c:v>0</c:v>
                  </c:pt>
                  <c:pt idx="6">
                    <c:v>1.4880952835083008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iii'!$U$60:$U$68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2.4801585674285889</c:v>
                </c:pt>
                <c:pt idx="3">
                  <c:v>0</c:v>
                </c:pt>
                <c:pt idx="4">
                  <c:v>3.9682538509368896</c:v>
                </c:pt>
                <c:pt idx="5">
                  <c:v>4.9603171348571777</c:v>
                </c:pt>
                <c:pt idx="6">
                  <c:v>3.9682538509368896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F-4CB7-949D-12A5D8B2A5A8}"/>
            </c:ext>
          </c:extLst>
        </c:ser>
        <c:ser>
          <c:idx val="2"/>
          <c:order val="4"/>
          <c:tx>
            <c:strRef>
              <c:f>'Figures iii'!$X$59</c:f>
              <c:strCache>
                <c:ptCount val="1"/>
                <c:pt idx="0">
                  <c:v>Dihydroartemisinin-Piperaquine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iii'!$X$60:$X$68</c:f>
              <c:numCache>
                <c:formatCode>0.00</c:formatCode>
                <c:ptCount val="9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0</c:v>
                </c:pt>
                <c:pt idx="4">
                  <c:v>4</c:v>
                </c:pt>
                <c:pt idx="5">
                  <c:v>16.666666030883789</c:v>
                </c:pt>
                <c:pt idx="6">
                  <c:v>4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7F-4CB7-949D-12A5D8B2A5A8}"/>
            </c:ext>
          </c:extLst>
        </c:ser>
        <c:ser>
          <c:idx val="13"/>
          <c:order val="5"/>
          <c:tx>
            <c:strRef>
              <c:f>'Figures iii'!$AA$59</c:f>
              <c:strCache>
                <c:ptCount val="1"/>
                <c:pt idx="0">
                  <c:v>Arterolane PPQ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iii'!$AA$60:$AA$68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7F-4CB7-949D-12A5D8B2A5A8}"/>
            </c:ext>
          </c:extLst>
        </c:ser>
        <c:ser>
          <c:idx val="16"/>
          <c:order val="6"/>
          <c:tx>
            <c:strRef>
              <c:f>'Figures iii'!$AD$59</c:f>
              <c:strCache>
                <c:ptCount val="1"/>
                <c:pt idx="0">
                  <c:v>Other ACTs not reported individually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iii'!$AD$60:$AD$68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36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  <c:pt idx="6">
                  <c:v>48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7F-4CB7-949D-12A5D8B2A5A8}"/>
            </c:ext>
          </c:extLst>
        </c:ser>
        <c:ser>
          <c:idx val="19"/>
          <c:order val="7"/>
          <c:tx>
            <c:strRef>
              <c:f>'Figures iii'!$AG$59</c:f>
              <c:strCache>
                <c:ptCount val="1"/>
                <c:pt idx="0">
                  <c:v>Quinine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iii'!$AG$60:$AG$68</c:f>
              <c:numCache>
                <c:formatCode>0.00</c:formatCode>
                <c:ptCount val="9"/>
                <c:pt idx="0">
                  <c:v>0.18908530473709106</c:v>
                </c:pt>
                <c:pt idx="1">
                  <c:v>1.4285165071487427</c:v>
                </c:pt>
                <c:pt idx="2">
                  <c:v>2.3808608055114746</c:v>
                </c:pt>
                <c:pt idx="3">
                  <c:v>0</c:v>
                </c:pt>
                <c:pt idx="4">
                  <c:v>0.9454265832901001</c:v>
                </c:pt>
                <c:pt idx="5">
                  <c:v>0</c:v>
                </c:pt>
                <c:pt idx="6">
                  <c:v>0.9454265832901001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7F-4CB7-949D-12A5D8B2A5A8}"/>
            </c:ext>
          </c:extLst>
        </c:ser>
        <c:ser>
          <c:idx val="22"/>
          <c:order val="8"/>
          <c:tx>
            <c:strRef>
              <c:f>'Figures iii'!$AJ$59</c:f>
              <c:strCache>
                <c:ptCount val="1"/>
                <c:pt idx="0">
                  <c:v>Chloroquine - packaged alone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iii'!$AL$60:$AL$68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0.51199996471405029</c:v>
                  </c:pt>
                  <c:pt idx="2">
                    <c:v>1.9200000762939453</c:v>
                  </c:pt>
                  <c:pt idx="3">
                    <c:v>0</c:v>
                  </c:pt>
                  <c:pt idx="4">
                    <c:v>1.1519999504089355</c:v>
                  </c:pt>
                  <c:pt idx="5">
                    <c:v>0</c:v>
                  </c:pt>
                  <c:pt idx="6">
                    <c:v>1.1519999504089355</c:v>
                  </c:pt>
                  <c:pt idx="7">
                    <c:v>48.079999923706055</c:v>
                  </c:pt>
                </c:numCache>
              </c:numRef>
            </c:plus>
            <c:minus>
              <c:numRef>
                <c:f>'Figures iii'!$AK$60:$AK$68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0.25599998235702515</c:v>
                  </c:pt>
                  <c:pt idx="2">
                    <c:v>0.38399994373321533</c:v>
                  </c:pt>
                  <c:pt idx="3">
                    <c:v>0</c:v>
                  </c:pt>
                  <c:pt idx="4">
                    <c:v>0.38399994373321533</c:v>
                  </c:pt>
                  <c:pt idx="5">
                    <c:v>0</c:v>
                  </c:pt>
                  <c:pt idx="6">
                    <c:v>0.38399994373321533</c:v>
                  </c:pt>
                  <c:pt idx="7">
                    <c:v>48.079999923706055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iii'!$AJ$60:$AJ$68</c:f>
              <c:numCache>
                <c:formatCode>0.00</c:formatCode>
                <c:ptCount val="9"/>
                <c:pt idx="0">
                  <c:v>0.76800000667572021</c:v>
                </c:pt>
                <c:pt idx="1">
                  <c:v>0.63999998569488525</c:v>
                </c:pt>
                <c:pt idx="2">
                  <c:v>1.1519999504089355</c:v>
                </c:pt>
                <c:pt idx="3">
                  <c:v>0</c:v>
                </c:pt>
                <c:pt idx="4">
                  <c:v>1.1519999504089355</c:v>
                </c:pt>
                <c:pt idx="5">
                  <c:v>7.679999828338623</c:v>
                </c:pt>
                <c:pt idx="6">
                  <c:v>1.1519999504089355</c:v>
                </c:pt>
                <c:pt idx="7">
                  <c:v>51.920000076293945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7F-4CB7-949D-12A5D8B2A5A8}"/>
            </c:ext>
          </c:extLst>
        </c:ser>
        <c:ser>
          <c:idx val="25"/>
          <c:order val="9"/>
          <c:tx>
            <c:strRef>
              <c:f>'Figures iii'!$AM$59</c:f>
              <c:strCache>
                <c:ptCount val="1"/>
                <c:pt idx="0">
                  <c:v>Sulfaxoxine pyrimethamine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iii'!$AM$60:$AM$68</c:f>
              <c:numCache>
                <c:formatCode>0.00</c:formatCode>
                <c:ptCount val="9"/>
                <c:pt idx="0">
                  <c:v>0.30000001192092896</c:v>
                </c:pt>
                <c:pt idx="1">
                  <c:v>0.10000000149011612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7F-4CB7-949D-12A5D8B2A5A8}"/>
            </c:ext>
          </c:extLst>
        </c:ser>
        <c:ser>
          <c:idx val="28"/>
          <c:order val="10"/>
          <c:tx>
            <c:strRef>
              <c:f>'Figures iii'!$AP$59</c:f>
              <c:strCache>
                <c:ptCount val="1"/>
                <c:pt idx="0">
                  <c:v>SP-Amodiaquine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iii'!$AP$60:$AP$68</c:f>
              <c:numCache>
                <c:formatCode>0.00</c:formatCode>
                <c:ptCount val="9"/>
                <c:pt idx="0">
                  <c:v>0</c:v>
                </c:pt>
                <c:pt idx="1">
                  <c:v>2.0399999618530273</c:v>
                </c:pt>
                <c:pt idx="2">
                  <c:v>0</c:v>
                </c:pt>
                <c:pt idx="3">
                  <c:v>0</c:v>
                </c:pt>
                <c:pt idx="4">
                  <c:v>3.3333334922790527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7F-4CB7-949D-12A5D8B2A5A8}"/>
            </c:ext>
          </c:extLst>
        </c:ser>
        <c:ser>
          <c:idx val="31"/>
          <c:order val="11"/>
          <c:tx>
            <c:strRef>
              <c:f>'Figures iii'!$AS$59</c:f>
              <c:strCache>
                <c:ptCount val="1"/>
                <c:pt idx="0">
                  <c:v>Other non-artemsinin therapy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iii'!$AS$60:$AS$68</c:f>
              <c:numCache>
                <c:formatCode>0.00</c:formatCode>
                <c:ptCount val="9"/>
                <c:pt idx="0">
                  <c:v>1.5299999713897705</c:v>
                </c:pt>
                <c:pt idx="1">
                  <c:v>1.5299999713897705</c:v>
                </c:pt>
                <c:pt idx="2">
                  <c:v>0.76499998569488525</c:v>
                </c:pt>
                <c:pt idx="3">
                  <c:v>0</c:v>
                </c:pt>
                <c:pt idx="4">
                  <c:v>0.50999999046325684</c:v>
                </c:pt>
                <c:pt idx="5">
                  <c:v>0</c:v>
                </c:pt>
                <c:pt idx="6">
                  <c:v>1.2749999761581421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7F-4CB7-949D-12A5D8B2A5A8}"/>
            </c:ext>
          </c:extLst>
        </c:ser>
        <c:ser>
          <c:idx val="34"/>
          <c:order val="12"/>
          <c:tx>
            <c:strRef>
              <c:f>'Figures iii'!$AV$59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iii'!$AX$60:$AX$68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iii'!$AW$60:$AW$68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iii'!$AV$60:$AV$68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7F-4CB7-949D-12A5D8B2A5A8}"/>
            </c:ext>
          </c:extLst>
        </c:ser>
        <c:ser>
          <c:idx val="37"/>
          <c:order val="13"/>
          <c:tx>
            <c:strRef>
              <c:f>'Figures iii'!$AY$59</c:f>
              <c:strCache>
                <c:ptCount val="1"/>
                <c:pt idx="0">
                  <c:v>Rectal artesunate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iii'!$BA$60:$BA$68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iii'!$AZ$60:$AZ$68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iii'!$AY$60:$AY$68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7F-4CB7-949D-12A5D8B2A5A8}"/>
            </c:ext>
          </c:extLst>
        </c:ser>
        <c:ser>
          <c:idx val="40"/>
          <c:order val="14"/>
          <c:tx>
            <c:strRef>
              <c:f>'Figures iii'!$BB$59</c:f>
              <c:strCache>
                <c:ptCount val="1"/>
                <c:pt idx="0">
                  <c:v>Injectable artesunate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iii'!$BD$60:$BD$68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1.5000000596046448</c:v>
                  </c:pt>
                  <c:pt idx="3">
                    <c:v>0</c:v>
                  </c:pt>
                  <c:pt idx="4">
                    <c:v>0.59999999403953552</c:v>
                  </c:pt>
                  <c:pt idx="5">
                    <c:v>0</c:v>
                  </c:pt>
                  <c:pt idx="6">
                    <c:v>0.39999997615814209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iii'!$BC$60:$BC$68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0.19999998807907104</c:v>
                  </c:pt>
                  <c:pt idx="3">
                    <c:v>0</c:v>
                  </c:pt>
                  <c:pt idx="4">
                    <c:v>9.9999994039535522E-2</c:v>
                  </c:pt>
                  <c:pt idx="5">
                    <c:v>0</c:v>
                  </c:pt>
                  <c:pt idx="6">
                    <c:v>0.20000001788139343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iii'!$BB$60:$BB$68</c:f>
              <c:numCache>
                <c:formatCode>0.00</c:formatCode>
                <c:ptCount val="9"/>
                <c:pt idx="0">
                  <c:v>0</c:v>
                </c:pt>
                <c:pt idx="1">
                  <c:v>0.60000002384185791</c:v>
                </c:pt>
                <c:pt idx="2">
                  <c:v>0.69999998807907104</c:v>
                </c:pt>
                <c:pt idx="3">
                  <c:v>0</c:v>
                </c:pt>
                <c:pt idx="4">
                  <c:v>0.40000000596046448</c:v>
                </c:pt>
                <c:pt idx="5">
                  <c:v>0</c:v>
                </c:pt>
                <c:pt idx="6">
                  <c:v>0.60000002384185791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7F-4CB7-949D-12A5D8B2A5A8}"/>
            </c:ext>
          </c:extLst>
        </c:ser>
        <c:ser>
          <c:idx val="43"/>
          <c:order val="15"/>
          <c:tx>
            <c:strRef>
              <c:f>'Figures iii'!$BE$59</c:f>
              <c:strCache>
                <c:ptCount val="1"/>
                <c:pt idx="0">
                  <c:v>Injectable artemether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iii'!$BG$60:$BG$68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0.83333337306976318</c:v>
                  </c:pt>
                  <c:pt idx="2">
                    <c:v>1</c:v>
                  </c:pt>
                  <c:pt idx="3">
                    <c:v>0</c:v>
                  </c:pt>
                  <c:pt idx="4">
                    <c:v>0.5</c:v>
                  </c:pt>
                  <c:pt idx="5">
                    <c:v>0</c:v>
                  </c:pt>
                  <c:pt idx="6">
                    <c:v>2</c:v>
                  </c:pt>
                  <c:pt idx="7">
                    <c:v>1.3333334922790527</c:v>
                  </c:pt>
                </c:numCache>
              </c:numRef>
            </c:plus>
            <c:minus>
              <c:numRef>
                <c:f>'Figures iii'!$BF$60:$BF$68</c:f>
                <c:numCache>
                  <c:formatCode>General</c:formatCode>
                  <c:ptCount val="9"/>
                  <c:pt idx="0">
                    <c:v>1.6666666269302368</c:v>
                  </c:pt>
                  <c:pt idx="1">
                    <c:v>0</c:v>
                  </c:pt>
                  <c:pt idx="2">
                    <c:v>1</c:v>
                  </c:pt>
                  <c:pt idx="3">
                    <c:v>0</c:v>
                  </c:pt>
                  <c:pt idx="4">
                    <c:v>0.16666668653488159</c:v>
                  </c:pt>
                  <c:pt idx="5">
                    <c:v>0</c:v>
                  </c:pt>
                  <c:pt idx="6">
                    <c:v>0.16666662693023682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iii'!$BE$60:$BE$68</c:f>
              <c:numCache>
                <c:formatCode>0.00</c:formatCode>
                <c:ptCount val="9"/>
                <c:pt idx="0">
                  <c:v>3</c:v>
                </c:pt>
                <c:pt idx="1">
                  <c:v>0.5</c:v>
                </c:pt>
                <c:pt idx="2">
                  <c:v>2</c:v>
                </c:pt>
                <c:pt idx="3">
                  <c:v>0</c:v>
                </c:pt>
                <c:pt idx="4">
                  <c:v>0.83333337306976318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7F-4CB7-949D-12A5D8B2A5A8}"/>
            </c:ext>
          </c:extLst>
        </c:ser>
        <c:ser>
          <c:idx val="46"/>
          <c:order val="16"/>
          <c:tx>
            <c:strRef>
              <c:f>'Figures iii'!$BH$59</c:f>
              <c:strCache>
                <c:ptCount val="1"/>
                <c:pt idx="0">
                  <c:v>Injectable arteether/artemotil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iii'!$BH$60:$BH$68</c:f>
              <c:numCache>
                <c:formatCode>0.00</c:formatCode>
                <c:ptCount val="9"/>
                <c:pt idx="0">
                  <c:v>1.1428571939468384</c:v>
                </c:pt>
                <c:pt idx="1">
                  <c:v>0.28571429848670959</c:v>
                </c:pt>
                <c:pt idx="2">
                  <c:v>0.85714292526245117</c:v>
                </c:pt>
                <c:pt idx="3">
                  <c:v>0</c:v>
                </c:pt>
                <c:pt idx="4">
                  <c:v>0.71428573131561279</c:v>
                </c:pt>
                <c:pt idx="5">
                  <c:v>0</c:v>
                </c:pt>
                <c:pt idx="6">
                  <c:v>0.71428573131561279</c:v>
                </c:pt>
                <c:pt idx="7">
                  <c:v>4.2857146263122559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7F-4CB7-949D-12A5D8B2A5A8}"/>
            </c:ext>
          </c:extLst>
        </c:ser>
        <c:ser>
          <c:idx val="49"/>
          <c:order val="17"/>
          <c:tx>
            <c:strRef>
              <c:f>'Figures iii'!$BK$59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iii'!$BM$60:$BM$68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iii'!$BL$60:$BL$68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iii'!$BK$60:$BK$68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7F-4CB7-949D-12A5D8B2A5A8}"/>
            </c:ext>
          </c:extLst>
        </c:ser>
        <c:ser>
          <c:idx val="52"/>
          <c:order val="18"/>
          <c:tx>
            <c:strRef>
              <c:f>'Figures iii'!$BN$59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iii'!$BP$60:$BP$68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iii'!$BO$60:$BO$68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iii'!$BN$60:$BN$68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7F-4CB7-949D-12A5D8B2A5A8}"/>
            </c:ext>
          </c:extLst>
        </c:ser>
        <c:ser>
          <c:idx val="55"/>
          <c:order val="19"/>
          <c:tx>
            <c:strRef>
              <c:f>'Figures iii'!$BQ$59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iii'!$BS$60:$BS$68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iii'!$BR$60:$BR$68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iii'!$BQ$60:$BQ$68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7F-4CB7-949D-12A5D8B2A5A8}"/>
            </c:ext>
          </c:extLst>
        </c:ser>
        <c:ser>
          <c:idx val="58"/>
          <c:order val="20"/>
          <c:tx>
            <c:strRef>
              <c:f>'Figures iii'!$BT$59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iii'!$BV$60:$BV$68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iii'!$BU$60:$BU$68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iii'!$BT$60:$BT$68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7F-4CB7-949D-12A5D8B2A5A8}"/>
            </c:ext>
          </c:extLst>
        </c:ser>
        <c:ser>
          <c:idx val="61"/>
          <c:order val="21"/>
          <c:tx>
            <c:strRef>
              <c:f>'Figures iii'!$BW$59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iii'!$BW$60:$BW$68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7F-4CB7-949D-12A5D8B2A5A8}"/>
            </c:ext>
          </c:extLst>
        </c:ser>
        <c:ser>
          <c:idx val="64"/>
          <c:order val="22"/>
          <c:tx>
            <c:strRef>
              <c:f>'Figures iii'!$BZ$59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iii'!$CB$60:$CB$68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iii'!$CA$60:$CA$68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iii'!$BZ$60:$BZ$68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7F-4CB7-949D-12A5D8B2A5A8}"/>
            </c:ext>
          </c:extLst>
        </c:ser>
        <c:ser>
          <c:idx val="67"/>
          <c:order val="23"/>
          <c:tx>
            <c:strRef>
              <c:f>'Figures iii'!$CC$59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iii'!$CE$60:$CE$68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iii'!$CD$60:$CD$68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iii'!$CC$60:$CC$68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7F-4CB7-949D-12A5D8B2A5A8}"/>
            </c:ext>
          </c:extLst>
        </c:ser>
        <c:ser>
          <c:idx val="70"/>
          <c:order val="24"/>
          <c:tx>
            <c:strRef>
              <c:f>'Figures iii'!$CF$59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iii'!$CF$60:$CF$68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7F-4CB7-949D-12A5D8B2A5A8}"/>
            </c:ext>
          </c:extLst>
        </c:ser>
        <c:ser>
          <c:idx val="73"/>
          <c:order val="25"/>
          <c:tx>
            <c:strRef>
              <c:f>'Figures iii'!$CI$59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iii'!$CK$60:$CK$68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iii'!$CJ$60:$CJ$68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iii'!$CI$60:$CI$68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7F-4CB7-949D-12A5D8B2A5A8}"/>
            </c:ext>
          </c:extLst>
        </c:ser>
        <c:ser>
          <c:idx val="76"/>
          <c:order val="26"/>
          <c:tx>
            <c:strRef>
              <c:f>'Figures iii'!$CL$59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iii'!$CN$60:$CN$68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iii'!$CM$60:$CM$68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iii'!$CL$60:$CL$68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7F-4CB7-949D-12A5D8B2A5A8}"/>
            </c:ext>
          </c:extLst>
        </c:ser>
        <c:ser>
          <c:idx val="79"/>
          <c:order val="27"/>
          <c:tx>
            <c:strRef>
              <c:f>'Figures iii'!$CO$59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iii'!$CQ$60:$CQ$68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iii'!$CP$60:$CP$68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iii'!$CO$60:$CO$68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7F-4CB7-949D-12A5D8B2A5A8}"/>
            </c:ext>
          </c:extLst>
        </c:ser>
        <c:ser>
          <c:idx val="82"/>
          <c:order val="28"/>
          <c:tx>
            <c:strRef>
              <c:f>'Figures iii'!$CR$59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iii'!$CT$60:$CT$68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iii'!$CS$60:$CS$68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iii'!$CR$60:$CR$68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7F-4CB7-949D-12A5D8B2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iii'!$L$76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iii'!$N$77:$N$85</c:f>
                <c:numCache>
                  <c:formatCode>General</c:formatCode>
                  <c:ptCount val="9"/>
                  <c:pt idx="0">
                    <c:v>7.9166669845581055</c:v>
                  </c:pt>
                  <c:pt idx="1">
                    <c:v>10</c:v>
                  </c:pt>
                  <c:pt idx="2">
                    <c:v>5</c:v>
                  </c:pt>
                  <c:pt idx="3">
                    <c:v>1</c:v>
                  </c:pt>
                  <c:pt idx="4">
                    <c:v>5</c:v>
                  </c:pt>
                  <c:pt idx="5">
                    <c:v>3.5</c:v>
                  </c:pt>
                  <c:pt idx="6">
                    <c:v>5.7142853736877441</c:v>
                  </c:pt>
                  <c:pt idx="7">
                    <c:v>9</c:v>
                  </c:pt>
                </c:numCache>
              </c:numRef>
            </c:plus>
            <c:minus>
              <c:numRef>
                <c:f>'Figures iii'!$M$77:$M$85</c:f>
                <c:numCache>
                  <c:formatCode>General</c:formatCode>
                  <c:ptCount val="9"/>
                  <c:pt idx="0">
                    <c:v>2.3214285373687744</c:v>
                  </c:pt>
                  <c:pt idx="1">
                    <c:v>3</c:v>
                  </c:pt>
                  <c:pt idx="2">
                    <c:v>2.1666666269302368</c:v>
                  </c:pt>
                  <c:pt idx="3">
                    <c:v>2.5</c:v>
                  </c:pt>
                  <c:pt idx="4">
                    <c:v>3.2999999523162842</c:v>
                  </c:pt>
                  <c:pt idx="5">
                    <c:v>3</c:v>
                  </c:pt>
                  <c:pt idx="6">
                    <c:v>2.7857146263122559</c:v>
                  </c:pt>
                  <c:pt idx="7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iii'!$L$77:$L$85</c:f>
              <c:numCache>
                <c:formatCode>0.00</c:formatCode>
                <c:ptCount val="9"/>
                <c:pt idx="0">
                  <c:v>3.75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4.2857146263122559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4-438E-A06C-BF120185BD35}"/>
            </c:ext>
          </c:extLst>
        </c:ser>
        <c:ser>
          <c:idx val="9"/>
          <c:order val="1"/>
          <c:tx>
            <c:strRef>
              <c:f>'Figures iii'!$O$76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iii'!$Q$77:$Q$85</c:f>
                <c:numCache>
                  <c:formatCode>General</c:formatCode>
                  <c:ptCount val="9"/>
                  <c:pt idx="0">
                    <c:v>15</c:v>
                  </c:pt>
                  <c:pt idx="1">
                    <c:v>11</c:v>
                  </c:pt>
                  <c:pt idx="2">
                    <c:v>10</c:v>
                  </c:pt>
                  <c:pt idx="3">
                    <c:v>1.75</c:v>
                  </c:pt>
                  <c:pt idx="4">
                    <c:v>6</c:v>
                  </c:pt>
                  <c:pt idx="5">
                    <c:v>5</c:v>
                  </c:pt>
                  <c:pt idx="6">
                    <c:v>6.875</c:v>
                  </c:pt>
                  <c:pt idx="7">
                    <c:v>7.5</c:v>
                  </c:pt>
                </c:numCache>
              </c:numRef>
            </c:plus>
            <c:minus>
              <c:numRef>
                <c:f>'Figures iii'!$P$77:$P$85</c:f>
                <c:numCache>
                  <c:formatCode>General</c:formatCode>
                  <c:ptCount val="9"/>
                  <c:pt idx="0">
                    <c:v>2</c:v>
                  </c:pt>
                  <c:pt idx="1">
                    <c:v>6.25</c:v>
                  </c:pt>
                  <c:pt idx="2">
                    <c:v>3.875</c:v>
                  </c:pt>
                  <c:pt idx="3">
                    <c:v>1.75</c:v>
                  </c:pt>
                  <c:pt idx="4">
                    <c:v>3.5</c:v>
                  </c:pt>
                  <c:pt idx="5">
                    <c:v>2</c:v>
                  </c:pt>
                  <c:pt idx="6">
                    <c:v>3.125</c:v>
                  </c:pt>
                  <c:pt idx="7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iii'!$O$77:$O$85</c:f>
              <c:numCache>
                <c:formatCode>0.00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</c:v>
                </c:pt>
                <c:pt idx="3">
                  <c:v>4.25</c:v>
                </c:pt>
                <c:pt idx="4">
                  <c:v>6</c:v>
                </c:pt>
                <c:pt idx="5">
                  <c:v>5</c:v>
                </c:pt>
                <c:pt idx="6">
                  <c:v>5.625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4-438E-A06C-BF120185BD35}"/>
            </c:ext>
          </c:extLst>
        </c:ser>
        <c:ser>
          <c:idx val="16"/>
          <c:order val="2"/>
          <c:tx>
            <c:strRef>
              <c:f>'Figures iii'!$R$76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iii'!$T$77:$T$85</c:f>
                <c:numCache>
                  <c:formatCode>General</c:formatCode>
                  <c:ptCount val="9"/>
                  <c:pt idx="0">
                    <c:v>0.5</c:v>
                  </c:pt>
                  <c:pt idx="1">
                    <c:v>20</c:v>
                  </c:pt>
                  <c:pt idx="2">
                    <c:v>3</c:v>
                  </c:pt>
                  <c:pt idx="3">
                    <c:v>-4.25</c:v>
                  </c:pt>
                  <c:pt idx="4">
                    <c:v>9.5</c:v>
                  </c:pt>
                  <c:pt idx="5">
                    <c:v>0</c:v>
                  </c:pt>
                  <c:pt idx="6">
                    <c:v>4.5</c:v>
                  </c:pt>
                  <c:pt idx="7">
                    <c:v>1</c:v>
                  </c:pt>
                </c:numCache>
              </c:numRef>
            </c:plus>
            <c:minus>
              <c:numRef>
                <c:f>'Figures iii'!$S$77:$S$85</c:f>
                <c:numCache>
                  <c:formatCode>General</c:formatCode>
                  <c:ptCount val="9"/>
                  <c:pt idx="0">
                    <c:v>1.5</c:v>
                  </c:pt>
                  <c:pt idx="1">
                    <c:v>1.875</c:v>
                  </c:pt>
                  <c:pt idx="2">
                    <c:v>2</c:v>
                  </c:pt>
                  <c:pt idx="3">
                    <c:v>4.25</c:v>
                  </c:pt>
                  <c:pt idx="4">
                    <c:v>3</c:v>
                  </c:pt>
                  <c:pt idx="5">
                    <c:v>0</c:v>
                  </c:pt>
                  <c:pt idx="6">
                    <c:v>2.5</c:v>
                  </c:pt>
                  <c:pt idx="7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iii'!$R$77:$R$85</c:f>
              <c:numCache>
                <c:formatCode>0.00</c:formatCode>
                <c:ptCount val="9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4.5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4-438E-A06C-BF120185BD35}"/>
            </c:ext>
          </c:extLst>
        </c:ser>
        <c:ser>
          <c:idx val="1"/>
          <c:order val="3"/>
          <c:tx>
            <c:strRef>
              <c:f>'Figures iii'!$U$76</c:f>
              <c:strCache>
                <c:ptCount val="1"/>
                <c:pt idx="0">
                  <c:v>Artemisinin-PPQ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iii'!$W$77:$W$85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5.9523807764053345</c:v>
                  </c:pt>
                  <c:pt idx="5">
                    <c:v>0</c:v>
                  </c:pt>
                  <c:pt idx="6">
                    <c:v>1.4880951642990112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iii'!$V$77:$V$85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1.4880951642990112</c:v>
                  </c:pt>
                  <c:pt idx="3">
                    <c:v>-31</c:v>
                  </c:pt>
                  <c:pt idx="4">
                    <c:v>0.49603170156478882</c:v>
                  </c:pt>
                  <c:pt idx="5">
                    <c:v>0</c:v>
                  </c:pt>
                  <c:pt idx="6">
                    <c:v>0.49603170156478882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iii'!$U$77:$U$85</c:f>
              <c:numCache>
                <c:formatCode>0.00</c:formatCode>
                <c:ptCount val="9"/>
                <c:pt idx="0">
                  <c:v>5.4563488960266113</c:v>
                </c:pt>
                <c:pt idx="1">
                  <c:v>2.4801585674285889</c:v>
                </c:pt>
                <c:pt idx="2">
                  <c:v>2.9761903285980225</c:v>
                </c:pt>
                <c:pt idx="3">
                  <c:v>0</c:v>
                </c:pt>
                <c:pt idx="4">
                  <c:v>1.4880951642990112</c:v>
                </c:pt>
                <c:pt idx="5">
                  <c:v>1.9841269254684448</c:v>
                </c:pt>
                <c:pt idx="6">
                  <c:v>1.4880951642990112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54-438E-A06C-BF120185BD35}"/>
            </c:ext>
          </c:extLst>
        </c:ser>
        <c:ser>
          <c:idx val="7"/>
          <c:order val="4"/>
          <c:tx>
            <c:strRef>
              <c:f>'Figures iii'!$X$76</c:f>
              <c:strCache>
                <c:ptCount val="1"/>
                <c:pt idx="0">
                  <c:v>Dihydroartemisinin-Piperaquine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iii'!$Z$77:$Z$85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3.4444441795349121</c:v>
                  </c:pt>
                  <c:pt idx="2">
                    <c:v>3.4444446563720703</c:v>
                  </c:pt>
                  <c:pt idx="3">
                    <c:v>0</c:v>
                  </c:pt>
                  <c:pt idx="4">
                    <c:v>3</c:v>
                  </c:pt>
                  <c:pt idx="5">
                    <c:v>2.6666665077209473</c:v>
                  </c:pt>
                  <c:pt idx="6">
                    <c:v>3.4444444179534912</c:v>
                  </c:pt>
                  <c:pt idx="7">
                    <c:v>5</c:v>
                  </c:pt>
                </c:numCache>
              </c:numRef>
            </c:plus>
            <c:minus>
              <c:numRef>
                <c:f>'Figures iii'!$Y$77:$Y$85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2.8888890743255615</c:v>
                  </c:pt>
                  <c:pt idx="2">
                    <c:v>1</c:v>
                  </c:pt>
                  <c:pt idx="3">
                    <c:v>-6.6666665077209473</c:v>
                  </c:pt>
                  <c:pt idx="4">
                    <c:v>1.3333333134651184</c:v>
                  </c:pt>
                  <c:pt idx="5">
                    <c:v>3</c:v>
                  </c:pt>
                  <c:pt idx="6">
                    <c:v>0.8888888955116272</c:v>
                  </c:pt>
                  <c:pt idx="7">
                    <c:v>4.3333333134651184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iii'!$X$77:$X$85</c:f>
              <c:numCache>
                <c:formatCode>0.00</c:formatCode>
                <c:ptCount val="9"/>
                <c:pt idx="0">
                  <c:v>0</c:v>
                </c:pt>
                <c:pt idx="1">
                  <c:v>5.5555558204650879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1.5555555820465088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54-438E-A06C-BF120185BD35}"/>
            </c:ext>
          </c:extLst>
        </c:ser>
        <c:ser>
          <c:idx val="11"/>
          <c:order val="5"/>
          <c:tx>
            <c:strRef>
              <c:f>'Figures iii'!$AA$76</c:f>
              <c:strCache>
                <c:ptCount val="1"/>
                <c:pt idx="0">
                  <c:v>Arterolane PPQ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iii'!$AC$77:$AC$85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0.5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iii'!$AB$77:$AB$85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iii'!$AA$77:$AA$85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54-438E-A06C-BF120185BD35}"/>
            </c:ext>
          </c:extLst>
        </c:ser>
        <c:ser>
          <c:idx val="15"/>
          <c:order val="6"/>
          <c:tx>
            <c:strRef>
              <c:f>'Figures iii'!$AD$76</c:f>
              <c:strCache>
                <c:ptCount val="1"/>
                <c:pt idx="0">
                  <c:v>Other ACTs not reported individually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iii'!$AD$77:$AD$85</c:f>
              <c:numCache>
                <c:formatCode>0.00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4-438E-A06C-BF120185BD35}"/>
            </c:ext>
          </c:extLst>
        </c:ser>
        <c:ser>
          <c:idx val="20"/>
          <c:order val="7"/>
          <c:tx>
            <c:strRef>
              <c:f>'Figures iii'!$AG$76</c:f>
              <c:strCache>
                <c:ptCount val="1"/>
                <c:pt idx="0">
                  <c:v>Quinine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iii'!$AI$77:$AI$85</c:f>
                <c:numCache>
                  <c:formatCode>General</c:formatCode>
                  <c:ptCount val="9"/>
                  <c:pt idx="0">
                    <c:v>3.2715206146240234</c:v>
                  </c:pt>
                  <c:pt idx="1">
                    <c:v>2.1427748203277588</c:v>
                  </c:pt>
                  <c:pt idx="2">
                    <c:v>0</c:v>
                  </c:pt>
                  <c:pt idx="3">
                    <c:v>0</c:v>
                  </c:pt>
                  <c:pt idx="4">
                    <c:v>0.47617217898368835</c:v>
                  </c:pt>
                  <c:pt idx="5">
                    <c:v>1.4411990642547607</c:v>
                  </c:pt>
                  <c:pt idx="6">
                    <c:v>0.79823213815689087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iii'!$AH$77:$AH$85</c:f>
                <c:numCache>
                  <c:formatCode>General</c:formatCode>
                  <c:ptCount val="9"/>
                  <c:pt idx="0">
                    <c:v>5.087432861328125</c:v>
                  </c:pt>
                  <c:pt idx="1">
                    <c:v>0</c:v>
                  </c:pt>
                  <c:pt idx="2">
                    <c:v>1.3451190590858459</c:v>
                  </c:pt>
                  <c:pt idx="3">
                    <c:v>0</c:v>
                  </c:pt>
                  <c:pt idx="4">
                    <c:v>0.28708687424659729</c:v>
                  </c:pt>
                  <c:pt idx="5">
                    <c:v>1.4411990642547607</c:v>
                  </c:pt>
                  <c:pt idx="6">
                    <c:v>0.39219827950000763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iii'!$AG$77:$AG$85</c:f>
              <c:numCache>
                <c:formatCode>0.00</c:formatCode>
                <c:ptCount val="9"/>
                <c:pt idx="0">
                  <c:v>5.9521522521972656</c:v>
                </c:pt>
                <c:pt idx="1">
                  <c:v>0</c:v>
                </c:pt>
                <c:pt idx="2">
                  <c:v>1.9215986728668213</c:v>
                </c:pt>
                <c:pt idx="3">
                  <c:v>0</c:v>
                </c:pt>
                <c:pt idx="4">
                  <c:v>0.47617217898368835</c:v>
                </c:pt>
                <c:pt idx="5">
                  <c:v>1.4411990642547607</c:v>
                </c:pt>
                <c:pt idx="6">
                  <c:v>0.63028436899185181</c:v>
                </c:pt>
                <c:pt idx="7">
                  <c:v>1.1904304027557373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54-438E-A06C-BF120185BD35}"/>
            </c:ext>
          </c:extLst>
        </c:ser>
        <c:ser>
          <c:idx val="24"/>
          <c:order val="8"/>
          <c:tx>
            <c:strRef>
              <c:f>'Figures iii'!$AJ$76</c:f>
              <c:strCache>
                <c:ptCount val="1"/>
                <c:pt idx="0">
                  <c:v>Chloroquine - packaged alone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iii'!$AL$77:$AL$85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3.6479997634887695</c:v>
                  </c:pt>
                  <c:pt idx="2">
                    <c:v>2.6400002241134644</c:v>
                  </c:pt>
                  <c:pt idx="3">
                    <c:v>0</c:v>
                  </c:pt>
                  <c:pt idx="4">
                    <c:v>3.1866669654846191</c:v>
                  </c:pt>
                  <c:pt idx="5">
                    <c:v>8.5680001378059387</c:v>
                  </c:pt>
                  <c:pt idx="6">
                    <c:v>3.3333334922790527</c:v>
                  </c:pt>
                  <c:pt idx="7">
                    <c:v>3.6000003814697266</c:v>
                  </c:pt>
                </c:numCache>
              </c:numRef>
            </c:plus>
            <c:minus>
              <c:numRef>
                <c:f>'Figures iii'!$AK$77:$AK$85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0.31499999761581421</c:v>
                  </c:pt>
                  <c:pt idx="2">
                    <c:v>0.89999991655349731</c:v>
                  </c:pt>
                  <c:pt idx="3">
                    <c:v>0</c:v>
                  </c:pt>
                  <c:pt idx="4">
                    <c:v>1.5706665515899658</c:v>
                  </c:pt>
                  <c:pt idx="5">
                    <c:v>0.71999996900558472</c:v>
                  </c:pt>
                  <c:pt idx="6">
                    <c:v>1.4839999675750732</c:v>
                  </c:pt>
                  <c:pt idx="7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iii'!$AJ$77:$AJ$85</c:f>
              <c:numCache>
                <c:formatCode>0.00</c:formatCode>
                <c:ptCount val="9"/>
                <c:pt idx="0">
                  <c:v>1</c:v>
                </c:pt>
                <c:pt idx="1">
                  <c:v>0.96000003814697266</c:v>
                </c:pt>
                <c:pt idx="2">
                  <c:v>1.1999999284744263</c:v>
                </c:pt>
                <c:pt idx="3">
                  <c:v>0</c:v>
                </c:pt>
                <c:pt idx="4">
                  <c:v>2.1466665267944336</c:v>
                </c:pt>
                <c:pt idx="5">
                  <c:v>0.71999996900558472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54-438E-A06C-BF120185BD35}"/>
            </c:ext>
          </c:extLst>
        </c:ser>
        <c:ser>
          <c:idx val="27"/>
          <c:order val="9"/>
          <c:tx>
            <c:strRef>
              <c:f>'Figures iii'!$AM$76</c:f>
              <c:strCache>
                <c:ptCount val="1"/>
                <c:pt idx="0">
                  <c:v>Sulfaxoxine pyrimethamine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iii'!$AO$77:$AO$85</c:f>
                <c:numCache>
                  <c:formatCode>General</c:formatCode>
                  <c:ptCount val="9"/>
                  <c:pt idx="0">
                    <c:v>8</c:v>
                  </c:pt>
                  <c:pt idx="1">
                    <c:v>62</c:v>
                  </c:pt>
                  <c:pt idx="2">
                    <c:v>9.3999999761581421</c:v>
                  </c:pt>
                  <c:pt idx="3">
                    <c:v>0</c:v>
                  </c:pt>
                  <c:pt idx="4">
                    <c:v>10</c:v>
                  </c:pt>
                  <c:pt idx="5">
                    <c:v>0</c:v>
                  </c:pt>
                  <c:pt idx="6">
                    <c:v>9</c:v>
                  </c:pt>
                  <c:pt idx="7">
                    <c:v>15</c:v>
                  </c:pt>
                </c:numCache>
              </c:numRef>
            </c:plus>
            <c:minus>
              <c:numRef>
                <c:f>'Figures iii'!$AN$77:$AN$85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</c:v>
                  </c:pt>
                  <c:pt idx="2">
                    <c:v>0.35000002384185791</c:v>
                  </c:pt>
                  <c:pt idx="3">
                    <c:v>0</c:v>
                  </c:pt>
                  <c:pt idx="4">
                    <c:v>5</c:v>
                  </c:pt>
                  <c:pt idx="5">
                    <c:v>1</c:v>
                  </c:pt>
                  <c:pt idx="6">
                    <c:v>6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iii'!$AM$77:$AM$85</c:f>
              <c:numCache>
                <c:formatCode>0.00</c:formatCode>
                <c:ptCount val="9"/>
                <c:pt idx="0">
                  <c:v>2</c:v>
                </c:pt>
                <c:pt idx="1">
                  <c:v>8</c:v>
                </c:pt>
                <c:pt idx="2">
                  <c:v>0.60000002384185791</c:v>
                </c:pt>
                <c:pt idx="3">
                  <c:v>5</c:v>
                </c:pt>
                <c:pt idx="4">
                  <c:v>10</c:v>
                </c:pt>
                <c:pt idx="5">
                  <c:v>1</c:v>
                </c:pt>
                <c:pt idx="6">
                  <c:v>10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54-438E-A06C-BF120185BD35}"/>
            </c:ext>
          </c:extLst>
        </c:ser>
        <c:ser>
          <c:idx val="30"/>
          <c:order val="10"/>
          <c:tx>
            <c:strRef>
              <c:f>'Figures iii'!$AP$76</c:f>
              <c:strCache>
                <c:ptCount val="1"/>
                <c:pt idx="0">
                  <c:v>SP-Amodiaquine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iii'!$AR$77:$AR$85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2.5499999523162842</c:v>
                  </c:pt>
                  <c:pt idx="5">
                    <c:v>0</c:v>
                  </c:pt>
                  <c:pt idx="6">
                    <c:v>2.2999999523162842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iii'!$AQ$77:$AQ$85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1.7000000476837158</c:v>
                  </c:pt>
                  <c:pt idx="3">
                    <c:v>0</c:v>
                  </c:pt>
                  <c:pt idx="4">
                    <c:v>2.5499999523162842</c:v>
                  </c:pt>
                  <c:pt idx="5">
                    <c:v>0</c:v>
                  </c:pt>
                  <c:pt idx="6">
                    <c:v>1.7000000476837158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iii'!$AP$77:$AP$85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1.7000000476837158</c:v>
                </c:pt>
                <c:pt idx="3">
                  <c:v>0</c:v>
                </c:pt>
                <c:pt idx="4">
                  <c:v>2.5499999523162842</c:v>
                </c:pt>
                <c:pt idx="5">
                  <c:v>0</c:v>
                </c:pt>
                <c:pt idx="6">
                  <c:v>1.7000000476837158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54-438E-A06C-BF120185BD35}"/>
            </c:ext>
          </c:extLst>
        </c:ser>
        <c:ser>
          <c:idx val="33"/>
          <c:order val="11"/>
          <c:tx>
            <c:strRef>
              <c:f>'Figures iii'!$AS$76</c:f>
              <c:strCache>
                <c:ptCount val="1"/>
                <c:pt idx="0">
                  <c:v>Other non-artemsinin therapy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iii'!$AU$77:$AU$85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iii'!$AT$77:$AT$85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iii'!$AS$77:$AS$85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54-438E-A06C-BF120185BD35}"/>
            </c:ext>
          </c:extLst>
        </c:ser>
        <c:ser>
          <c:idx val="36"/>
          <c:order val="12"/>
          <c:tx>
            <c:strRef>
              <c:f>'Figures iii'!$AV$76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iii'!$AX$77:$AX$85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iii'!$AW$77:$AW$85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iii'!$AV$77:$AV$85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54-438E-A06C-BF120185BD35}"/>
            </c:ext>
          </c:extLst>
        </c:ser>
        <c:ser>
          <c:idx val="39"/>
          <c:order val="13"/>
          <c:tx>
            <c:strRef>
              <c:f>'Figures iii'!$AY$76</c:f>
              <c:strCache>
                <c:ptCount val="1"/>
                <c:pt idx="0">
                  <c:v>Rectal artesunate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iii'!$BA$77:$BA$85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iii'!$AZ$77:$AZ$85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iii'!$AY$77:$AY$85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54-438E-A06C-BF120185BD35}"/>
            </c:ext>
          </c:extLst>
        </c:ser>
        <c:ser>
          <c:idx val="42"/>
          <c:order val="14"/>
          <c:tx>
            <c:strRef>
              <c:f>'Figures iii'!$BB$76</c:f>
              <c:strCache>
                <c:ptCount val="1"/>
                <c:pt idx="0">
                  <c:v>Injectable artesunate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iii'!$BD$77:$BD$85</c:f>
                <c:numCache>
                  <c:formatCode>General</c:formatCode>
                  <c:ptCount val="9"/>
                  <c:pt idx="0">
                    <c:v>3.0999999642372131</c:v>
                  </c:pt>
                  <c:pt idx="1">
                    <c:v>1</c:v>
                  </c:pt>
                  <c:pt idx="2">
                    <c:v>2</c:v>
                  </c:pt>
                  <c:pt idx="3">
                    <c:v>0</c:v>
                  </c:pt>
                  <c:pt idx="4">
                    <c:v>0.59999996423721313</c:v>
                  </c:pt>
                  <c:pt idx="5">
                    <c:v>2</c:v>
                  </c:pt>
                  <c:pt idx="6">
                    <c:v>1.5</c:v>
                  </c:pt>
                  <c:pt idx="7">
                    <c:v>3.5</c:v>
                  </c:pt>
                </c:numCache>
              </c:numRef>
            </c:plus>
            <c:minus>
              <c:numRef>
                <c:f>'Figures iii'!$BC$77:$BC$85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0</c:v>
                  </c:pt>
                  <c:pt idx="4">
                    <c:v>0.40000003576278687</c:v>
                  </c:pt>
                  <c:pt idx="5">
                    <c:v>0.59999999403953552</c:v>
                  </c:pt>
                  <c:pt idx="6">
                    <c:v>0.39999997615814209</c:v>
                  </c:pt>
                  <c:pt idx="7">
                    <c:v>1.5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iii'!$BB$77:$BB$85</c:f>
              <c:numCache>
                <c:formatCode>0.00</c:formatCode>
                <c:ptCount val="9"/>
                <c:pt idx="0">
                  <c:v>0.90000003576278687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0.90000003576278687</c:v>
                </c:pt>
                <c:pt idx="5">
                  <c:v>1</c:v>
                </c:pt>
                <c:pt idx="6">
                  <c:v>1</c:v>
                </c:pt>
                <c:pt idx="7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54-438E-A06C-BF120185BD35}"/>
            </c:ext>
          </c:extLst>
        </c:ser>
        <c:ser>
          <c:idx val="45"/>
          <c:order val="15"/>
          <c:tx>
            <c:strRef>
              <c:f>'Figures iii'!$BE$76</c:f>
              <c:strCache>
                <c:ptCount val="1"/>
                <c:pt idx="0">
                  <c:v>Injectable artemether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iii'!$BG$77:$BG$85</c:f>
                <c:numCache>
                  <c:formatCode>General</c:formatCode>
                  <c:ptCount val="9"/>
                  <c:pt idx="0">
                    <c:v>8.3333334922790527</c:v>
                  </c:pt>
                  <c:pt idx="1">
                    <c:v>2</c:v>
                  </c:pt>
                  <c:pt idx="2">
                    <c:v>5</c:v>
                  </c:pt>
                  <c:pt idx="3">
                    <c:v>0</c:v>
                  </c:pt>
                  <c:pt idx="4">
                    <c:v>6.6666669845581055</c:v>
                  </c:pt>
                  <c:pt idx="5">
                    <c:v>5</c:v>
                  </c:pt>
                  <c:pt idx="6">
                    <c:v>6.6666669845581055</c:v>
                  </c:pt>
                  <c:pt idx="7">
                    <c:v>56.666671752929688</c:v>
                  </c:pt>
                </c:numCache>
              </c:numRef>
            </c:plus>
            <c:minus>
              <c:numRef>
                <c:f>'Figures iii'!$BF$77:$BF$85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</c:v>
                  </c:pt>
                  <c:pt idx="2">
                    <c:v>3.3333332538604736</c:v>
                  </c:pt>
                  <c:pt idx="3">
                    <c:v>0</c:v>
                  </c:pt>
                  <c:pt idx="4">
                    <c:v>2.3333332538604736</c:v>
                  </c:pt>
                  <c:pt idx="5">
                    <c:v>1.6666665077209473</c:v>
                  </c:pt>
                  <c:pt idx="6">
                    <c:v>2.5</c:v>
                  </c:pt>
                  <c:pt idx="7">
                    <c:v>3.3333330154418945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iii'!$BE$77:$BE$85</c:f>
              <c:numCache>
                <c:formatCode>0.00</c:formatCode>
                <c:ptCount val="9"/>
                <c:pt idx="0">
                  <c:v>3.3333334922790527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54-438E-A06C-BF120185BD35}"/>
            </c:ext>
          </c:extLst>
        </c:ser>
        <c:ser>
          <c:idx val="48"/>
          <c:order val="16"/>
          <c:tx>
            <c:strRef>
              <c:f>'Figures iii'!$BH$76</c:f>
              <c:strCache>
                <c:ptCount val="1"/>
                <c:pt idx="0">
                  <c:v>Injectable arteether/artemotil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iii'!$BJ$77:$BJ$85</c:f>
                <c:numCache>
                  <c:formatCode>General</c:formatCode>
                  <c:ptCount val="9"/>
                  <c:pt idx="0">
                    <c:v>2.1428570747375488</c:v>
                  </c:pt>
                  <c:pt idx="1">
                    <c:v>10.499999523162842</c:v>
                  </c:pt>
                  <c:pt idx="2">
                    <c:v>2.1428573131561279</c:v>
                  </c:pt>
                  <c:pt idx="3">
                    <c:v>0</c:v>
                  </c:pt>
                  <c:pt idx="4">
                    <c:v>1.7142856121063232</c:v>
                  </c:pt>
                  <c:pt idx="5">
                    <c:v>0</c:v>
                  </c:pt>
                  <c:pt idx="6">
                    <c:v>2.1428573131561279</c:v>
                  </c:pt>
                  <c:pt idx="7">
                    <c:v>82.71428656578064</c:v>
                  </c:pt>
                </c:numCache>
              </c:numRef>
            </c:plus>
            <c:minus>
              <c:numRef>
                <c:f>'Figures iii'!$BI$77:$BI$85</c:f>
                <c:numCache>
                  <c:formatCode>General</c:formatCode>
                  <c:ptCount val="9"/>
                  <c:pt idx="0">
                    <c:v>0.28571438789367676</c:v>
                  </c:pt>
                  <c:pt idx="1">
                    <c:v>2.8571431636810303</c:v>
                  </c:pt>
                  <c:pt idx="2">
                    <c:v>0.85714292526245117</c:v>
                  </c:pt>
                  <c:pt idx="3">
                    <c:v>0</c:v>
                  </c:pt>
                  <c:pt idx="4">
                    <c:v>1.0000001192092896</c:v>
                  </c:pt>
                  <c:pt idx="5">
                    <c:v>1.4285717010498047</c:v>
                  </c:pt>
                  <c:pt idx="6">
                    <c:v>0.85714292526245117</c:v>
                  </c:pt>
                  <c:pt idx="7">
                    <c:v>1.7142858505249023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iii'!$BH$77:$BH$85</c:f>
              <c:numCache>
                <c:formatCode>0.00</c:formatCode>
                <c:ptCount val="9"/>
                <c:pt idx="0">
                  <c:v>1.7142858505249023</c:v>
                </c:pt>
                <c:pt idx="1">
                  <c:v>4.2857146263122559</c:v>
                </c:pt>
                <c:pt idx="2">
                  <c:v>2.1428573131561279</c:v>
                </c:pt>
                <c:pt idx="3">
                  <c:v>0</c:v>
                </c:pt>
                <c:pt idx="4">
                  <c:v>2.1428573131561279</c:v>
                </c:pt>
                <c:pt idx="5">
                  <c:v>4.2857146263122559</c:v>
                </c:pt>
                <c:pt idx="6">
                  <c:v>2.1428573131561279</c:v>
                </c:pt>
                <c:pt idx="7">
                  <c:v>3.0000002384185791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54-438E-A06C-BF120185BD35}"/>
            </c:ext>
          </c:extLst>
        </c:ser>
        <c:ser>
          <c:idx val="51"/>
          <c:order val="17"/>
          <c:tx>
            <c:strRef>
              <c:f>'Figures iii'!$BK$76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iii'!$BM$77:$BM$85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iii'!$BL$77:$BL$85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iii'!$BK$77:$BK$85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54-438E-A06C-BF120185BD35}"/>
            </c:ext>
          </c:extLst>
        </c:ser>
        <c:ser>
          <c:idx val="54"/>
          <c:order val="18"/>
          <c:tx>
            <c:strRef>
              <c:f>'Figures iii'!$BN$76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iii'!$BP$77:$BP$85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iii'!$BO$77:$BO$85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iii'!$BN$77:$BN$85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54-438E-A06C-BF120185BD35}"/>
            </c:ext>
          </c:extLst>
        </c:ser>
        <c:ser>
          <c:idx val="57"/>
          <c:order val="19"/>
          <c:tx>
            <c:strRef>
              <c:f>'Figures iii'!$BQ$76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iii'!$BQ$77:$BQ$85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54-438E-A06C-BF120185BD35}"/>
            </c:ext>
          </c:extLst>
        </c:ser>
        <c:ser>
          <c:idx val="60"/>
          <c:order val="20"/>
          <c:tx>
            <c:strRef>
              <c:f>'Figures iii'!$BT$76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iii'!$BT$77:$BT$85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54-438E-A06C-BF120185BD35}"/>
            </c:ext>
          </c:extLst>
        </c:ser>
        <c:ser>
          <c:idx val="63"/>
          <c:order val="21"/>
          <c:tx>
            <c:strRef>
              <c:f>'Figures iii'!$BW$76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iii'!$BW$77:$BW$85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54-438E-A06C-BF120185BD35}"/>
            </c:ext>
          </c:extLst>
        </c:ser>
        <c:ser>
          <c:idx val="66"/>
          <c:order val="22"/>
          <c:tx>
            <c:strRef>
              <c:f>'Figures iii'!$BZ$76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iii'!$CB$77:$CB$85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iii'!$CA$77:$CA$85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iii'!$BZ$77:$BZ$85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54-438E-A06C-BF120185BD35}"/>
            </c:ext>
          </c:extLst>
        </c:ser>
        <c:ser>
          <c:idx val="69"/>
          <c:order val="23"/>
          <c:tx>
            <c:strRef>
              <c:f>'Figures iii'!$CC$76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iii'!$CE$77:$CE$85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iii'!$CD$77:$CD$85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iii'!$CC$77:$CC$85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54-438E-A06C-BF120185BD35}"/>
            </c:ext>
          </c:extLst>
        </c:ser>
        <c:ser>
          <c:idx val="72"/>
          <c:order val="24"/>
          <c:tx>
            <c:strRef>
              <c:f>'Figures iii'!$CF$76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iii'!$CF$77:$CF$85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54-438E-A06C-BF120185BD35}"/>
            </c:ext>
          </c:extLst>
        </c:ser>
        <c:ser>
          <c:idx val="75"/>
          <c:order val="25"/>
          <c:tx>
            <c:strRef>
              <c:f>'Figures iii'!$CI$76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iii'!$CK$77:$CK$85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iii'!$CJ$77:$CJ$85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iii'!$CI$77:$CI$85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54-438E-A06C-BF120185BD35}"/>
            </c:ext>
          </c:extLst>
        </c:ser>
        <c:ser>
          <c:idx val="78"/>
          <c:order val="26"/>
          <c:tx>
            <c:strRef>
              <c:f>'Figures iii'!$CL$76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iii'!$CN$77:$CN$85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iii'!$CM$77:$CM$85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iii'!$CL$77:$CL$85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54-438E-A06C-BF120185BD35}"/>
            </c:ext>
          </c:extLst>
        </c:ser>
        <c:ser>
          <c:idx val="81"/>
          <c:order val="27"/>
          <c:tx>
            <c:strRef>
              <c:f>'Figures iii'!$CO$76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iii'!$CQ$77:$CQ$85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iii'!$CP$77:$CP$85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iii'!$CO$77:$CO$85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54-438E-A06C-BF120185BD35}"/>
            </c:ext>
          </c:extLst>
        </c:ser>
        <c:ser>
          <c:idx val="84"/>
          <c:order val="28"/>
          <c:tx>
            <c:strRef>
              <c:f>'Figures iii'!$CR$76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iii'!$CT$77:$CT$85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iii'!$CS$77:$CS$85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iii'!$CR$77:$CR$85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E54-438E-A06C-BF120185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334541235452165E-4"/>
          <c:y val="0.76487893671490081"/>
          <c:w val="0.87891595994075544"/>
          <c:h val="0.1956240070776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iii'!$L$93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iii'!$N$94:$N$102</c:f>
                <c:numCache>
                  <c:formatCode>General</c:formatCode>
                  <c:ptCount val="9"/>
                  <c:pt idx="0">
                    <c:v>1.6666669845581055</c:v>
                  </c:pt>
                  <c:pt idx="1">
                    <c:v>4.5</c:v>
                  </c:pt>
                  <c:pt idx="2">
                    <c:v>6</c:v>
                  </c:pt>
                  <c:pt idx="3">
                    <c:v>0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750</c:v>
                  </c:pt>
                </c:numCache>
              </c:numRef>
            </c:plus>
            <c:minus>
              <c:numRef>
                <c:f>'Figures iii'!$M$94:$M$102</c:f>
                <c:numCache>
                  <c:formatCode>General</c:formatCode>
                  <c:ptCount val="9"/>
                  <c:pt idx="0">
                    <c:v>2.5</c:v>
                  </c:pt>
                  <c:pt idx="1">
                    <c:v>1.5</c:v>
                  </c:pt>
                  <c:pt idx="2">
                    <c:v>2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1.7200000286102295</c:v>
                  </c:pt>
                  <c:pt idx="7">
                    <c:v>42.5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iii'!$L$94:$L$102</c:f>
              <c:numCache>
                <c:formatCode>0.00</c:formatCode>
                <c:ptCount val="9"/>
                <c:pt idx="0">
                  <c:v>5</c:v>
                </c:pt>
                <c:pt idx="1">
                  <c:v>2.5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4-47DA-A096-A075D637105D}"/>
            </c:ext>
          </c:extLst>
        </c:ser>
        <c:ser>
          <c:idx val="9"/>
          <c:order val="1"/>
          <c:tx>
            <c:strRef>
              <c:f>'Figures iii'!$O$93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iii'!$Q$94:$Q$102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10</c:v>
                  </c:pt>
                  <c:pt idx="2">
                    <c:v>5</c:v>
                  </c:pt>
                  <c:pt idx="3">
                    <c:v>0</c:v>
                  </c:pt>
                  <c:pt idx="4">
                    <c:v>2.5</c:v>
                  </c:pt>
                  <c:pt idx="5">
                    <c:v>3</c:v>
                  </c:pt>
                  <c:pt idx="6">
                    <c:v>3.75</c:v>
                  </c:pt>
                  <c:pt idx="7">
                    <c:v>720</c:v>
                  </c:pt>
                </c:numCache>
              </c:numRef>
            </c:plus>
            <c:minus>
              <c:numRef>
                <c:f>'Figures iii'!$P$94:$P$102</c:f>
                <c:numCache>
                  <c:formatCode>General</c:formatCode>
                  <c:ptCount val="9"/>
                  <c:pt idx="0">
                    <c:v>5</c:v>
                  </c:pt>
                  <c:pt idx="1">
                    <c:v>2.75</c:v>
                  </c:pt>
                  <c:pt idx="2">
                    <c:v>2.75</c:v>
                  </c:pt>
                  <c:pt idx="3">
                    <c:v>0</c:v>
                  </c:pt>
                  <c:pt idx="4">
                    <c:v>1.5</c:v>
                  </c:pt>
                  <c:pt idx="5">
                    <c:v>1</c:v>
                  </c:pt>
                  <c:pt idx="6">
                    <c:v>1.5</c:v>
                  </c:pt>
                  <c:pt idx="7">
                    <c:v>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iii'!$O$94:$O$102</c:f>
              <c:numCache>
                <c:formatCode>0.00</c:formatCode>
                <c:ptCount val="9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2.5</c:v>
                </c:pt>
                <c:pt idx="5">
                  <c:v>3</c:v>
                </c:pt>
                <c:pt idx="6">
                  <c:v>3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4-47DA-A096-A075D637105D}"/>
            </c:ext>
          </c:extLst>
        </c:ser>
        <c:ser>
          <c:idx val="16"/>
          <c:order val="2"/>
          <c:tx>
            <c:strRef>
              <c:f>'Figures iii'!$R$93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iii'!$T$94:$T$102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0</c:v>
                  </c:pt>
                  <c:pt idx="6">
                    <c:v>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iii'!$S$94:$S$102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1.5</c:v>
                  </c:pt>
                  <c:pt idx="3">
                    <c:v>0</c:v>
                  </c:pt>
                  <c:pt idx="4">
                    <c:v>2</c:v>
                  </c:pt>
                  <c:pt idx="5">
                    <c:v>0</c:v>
                  </c:pt>
                  <c:pt idx="6">
                    <c:v>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iii'!$R$94:$R$102</c:f>
              <c:numCache>
                <c:formatCode>0.00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4-47DA-A096-A075D637105D}"/>
            </c:ext>
          </c:extLst>
        </c:ser>
        <c:ser>
          <c:idx val="1"/>
          <c:order val="3"/>
          <c:tx>
            <c:strRef>
              <c:f>'Figures iii'!$U$93</c:f>
              <c:strCache>
                <c:ptCount val="1"/>
                <c:pt idx="0">
                  <c:v>Artemisinin-PPQ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iii'!$W$94:$W$102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4.9603173732757568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0.99206328392028809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iii'!$V$94:$V$102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0.49603164196014404</c:v>
                  </c:pt>
                  <c:pt idx="3">
                    <c:v>-8</c:v>
                  </c:pt>
                  <c:pt idx="4">
                    <c:v>0.99206352233886719</c:v>
                  </c:pt>
                  <c:pt idx="5">
                    <c:v>0</c:v>
                  </c:pt>
                  <c:pt idx="6">
                    <c:v>1.4880952835083008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iii'!$U$94:$U$102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2.4801585674285889</c:v>
                </c:pt>
                <c:pt idx="3">
                  <c:v>0</c:v>
                </c:pt>
                <c:pt idx="4">
                  <c:v>3.9682538509368896</c:v>
                </c:pt>
                <c:pt idx="5">
                  <c:v>4.9603171348571777</c:v>
                </c:pt>
                <c:pt idx="6">
                  <c:v>3.9682538509368896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4-47DA-A096-A075D637105D}"/>
            </c:ext>
          </c:extLst>
        </c:ser>
        <c:ser>
          <c:idx val="7"/>
          <c:order val="4"/>
          <c:tx>
            <c:strRef>
              <c:f>'Figures iii'!$X$93</c:f>
              <c:strCache>
                <c:ptCount val="1"/>
                <c:pt idx="0">
                  <c:v>Dihydroartemisinin-Piperaquine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iii'!$Z$94:$Z$102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</c:v>
                  </c:pt>
                  <c:pt idx="3">
                    <c:v>0</c:v>
                  </c:pt>
                  <c:pt idx="4">
                    <c:v>2</c:v>
                  </c:pt>
                  <c:pt idx="5">
                    <c:v>0</c:v>
                  </c:pt>
                  <c:pt idx="6">
                    <c:v>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iii'!$Y$94:$Y$102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-16.666666030883789</c:v>
                  </c:pt>
                  <c:pt idx="4">
                    <c:v>2</c:v>
                  </c:pt>
                  <c:pt idx="5">
                    <c:v>0</c:v>
                  </c:pt>
                  <c:pt idx="6">
                    <c:v>2</c:v>
                  </c:pt>
                  <c:pt idx="7">
                    <c:v>7.3333330154418945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iii'!$X$94:$X$102</c:f>
              <c:numCache>
                <c:formatCode>0.00</c:formatCode>
                <c:ptCount val="9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0</c:v>
                </c:pt>
                <c:pt idx="4">
                  <c:v>4</c:v>
                </c:pt>
                <c:pt idx="5">
                  <c:v>16.666666030883789</c:v>
                </c:pt>
                <c:pt idx="6">
                  <c:v>4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A4-47DA-A096-A075D637105D}"/>
            </c:ext>
          </c:extLst>
        </c:ser>
        <c:ser>
          <c:idx val="11"/>
          <c:order val="5"/>
          <c:tx>
            <c:strRef>
              <c:f>'Figures iii'!$AA$93</c:f>
              <c:strCache>
                <c:ptCount val="1"/>
                <c:pt idx="0">
                  <c:v>Arterolane PPQ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iii'!$AC$94:$AC$102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iii'!$AB$94:$AB$102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3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iii'!$AA$94:$AA$102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A4-47DA-A096-A075D637105D}"/>
            </c:ext>
          </c:extLst>
        </c:ser>
        <c:ser>
          <c:idx val="15"/>
          <c:order val="6"/>
          <c:tx>
            <c:strRef>
              <c:f>'Figures iii'!$AD$93</c:f>
              <c:strCache>
                <c:ptCount val="1"/>
                <c:pt idx="0">
                  <c:v>Other ACTs not reported individually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iii'!$AF$94:$AF$102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iii'!$AE$94:$AE$102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iii'!$AD$94:$AD$102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36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  <c:pt idx="6">
                  <c:v>48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A4-47DA-A096-A075D637105D}"/>
            </c:ext>
          </c:extLst>
        </c:ser>
        <c:ser>
          <c:idx val="20"/>
          <c:order val="7"/>
          <c:tx>
            <c:strRef>
              <c:f>'Figures iii'!$AG$93</c:f>
              <c:strCache>
                <c:ptCount val="1"/>
                <c:pt idx="0">
                  <c:v>Quinine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iii'!$AI$94:$AI$102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60.64757776260376</c:v>
                  </c:pt>
                  <c:pt idx="3">
                    <c:v>0</c:v>
                  </c:pt>
                  <c:pt idx="4">
                    <c:v>0.24500381946563721</c:v>
                  </c:pt>
                  <c:pt idx="5">
                    <c:v>0</c:v>
                  </c:pt>
                  <c:pt idx="6">
                    <c:v>0.24500381946563721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iii'!$AH$94:$AH$102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0.31514221429824829</c:v>
                  </c:pt>
                  <c:pt idx="5">
                    <c:v>0</c:v>
                  </c:pt>
                  <c:pt idx="6">
                    <c:v>0.31514221429824829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iii'!$AG$94:$AG$102</c:f>
              <c:numCache>
                <c:formatCode>0.00</c:formatCode>
                <c:ptCount val="9"/>
                <c:pt idx="0">
                  <c:v>0.18908530473709106</c:v>
                </c:pt>
                <c:pt idx="1">
                  <c:v>1.4285165071487427</c:v>
                </c:pt>
                <c:pt idx="2">
                  <c:v>2.3808608055114746</c:v>
                </c:pt>
                <c:pt idx="3">
                  <c:v>0</c:v>
                </c:pt>
                <c:pt idx="4">
                  <c:v>0.9454265832901001</c:v>
                </c:pt>
                <c:pt idx="5">
                  <c:v>0</c:v>
                </c:pt>
                <c:pt idx="6">
                  <c:v>0.9454265832901001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A4-47DA-A096-A075D637105D}"/>
            </c:ext>
          </c:extLst>
        </c:ser>
        <c:ser>
          <c:idx val="24"/>
          <c:order val="8"/>
          <c:tx>
            <c:strRef>
              <c:f>'Figures iii'!$AJ$93</c:f>
              <c:strCache>
                <c:ptCount val="1"/>
                <c:pt idx="0">
                  <c:v>Chloroquine - packaged alone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iii'!$AL$94:$AL$102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0.51199996471405029</c:v>
                  </c:pt>
                  <c:pt idx="2">
                    <c:v>1.9200000762939453</c:v>
                  </c:pt>
                  <c:pt idx="3">
                    <c:v>0</c:v>
                  </c:pt>
                  <c:pt idx="4">
                    <c:v>1.1519999504089355</c:v>
                  </c:pt>
                  <c:pt idx="5">
                    <c:v>0</c:v>
                  </c:pt>
                  <c:pt idx="6">
                    <c:v>1.1519999504089355</c:v>
                  </c:pt>
                  <c:pt idx="7">
                    <c:v>48.079999923706055</c:v>
                  </c:pt>
                </c:numCache>
              </c:numRef>
            </c:plus>
            <c:minus>
              <c:numRef>
                <c:f>'Figures iii'!$AK$94:$AK$102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0.25599998235702515</c:v>
                  </c:pt>
                  <c:pt idx="2">
                    <c:v>0.38399994373321533</c:v>
                  </c:pt>
                  <c:pt idx="3">
                    <c:v>0</c:v>
                  </c:pt>
                  <c:pt idx="4">
                    <c:v>0.38399994373321533</c:v>
                  </c:pt>
                  <c:pt idx="5">
                    <c:v>0</c:v>
                  </c:pt>
                  <c:pt idx="6">
                    <c:v>0.38399994373321533</c:v>
                  </c:pt>
                  <c:pt idx="7">
                    <c:v>48.079999923706055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iii'!$AJ$94:$AJ$102</c:f>
              <c:numCache>
                <c:formatCode>0.00</c:formatCode>
                <c:ptCount val="9"/>
                <c:pt idx="0">
                  <c:v>0.76800000667572021</c:v>
                </c:pt>
                <c:pt idx="1">
                  <c:v>0.63999998569488525</c:v>
                </c:pt>
                <c:pt idx="2">
                  <c:v>1.1519999504089355</c:v>
                </c:pt>
                <c:pt idx="3">
                  <c:v>0</c:v>
                </c:pt>
                <c:pt idx="4">
                  <c:v>1.1519999504089355</c:v>
                </c:pt>
                <c:pt idx="5">
                  <c:v>7.679999828338623</c:v>
                </c:pt>
                <c:pt idx="6">
                  <c:v>1.1519999504089355</c:v>
                </c:pt>
                <c:pt idx="7">
                  <c:v>51.920000076293945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A4-47DA-A096-A075D637105D}"/>
            </c:ext>
          </c:extLst>
        </c:ser>
        <c:ser>
          <c:idx val="27"/>
          <c:order val="9"/>
          <c:tx>
            <c:strRef>
              <c:f>'Figures iii'!$AM$93</c:f>
              <c:strCache>
                <c:ptCount val="1"/>
                <c:pt idx="0">
                  <c:v>Sulfaxoxine pyrimethamine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iii'!$AO$94:$AO$102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2.8999999985098839</c:v>
                  </c:pt>
                  <c:pt idx="2">
                    <c:v>2</c:v>
                  </c:pt>
                  <c:pt idx="3">
                    <c:v>0</c:v>
                  </c:pt>
                  <c:pt idx="4">
                    <c:v>2</c:v>
                  </c:pt>
                  <c:pt idx="5">
                    <c:v>8</c:v>
                  </c:pt>
                  <c:pt idx="6">
                    <c:v>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iii'!$AN$94:$AN$102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3.5999999940395355</c:v>
                  </c:pt>
                  <c:pt idx="3">
                    <c:v>0</c:v>
                  </c:pt>
                  <c:pt idx="4">
                    <c:v>2.699999988079071</c:v>
                  </c:pt>
                  <c:pt idx="5">
                    <c:v>6.25</c:v>
                  </c:pt>
                  <c:pt idx="6">
                    <c:v>2.699999988079071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iii'!$AM$94:$AM$102</c:f>
              <c:numCache>
                <c:formatCode>0.00</c:formatCode>
                <c:ptCount val="9"/>
                <c:pt idx="0">
                  <c:v>0.30000001192092896</c:v>
                </c:pt>
                <c:pt idx="1">
                  <c:v>0.10000000149011612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A4-47DA-A096-A075D637105D}"/>
            </c:ext>
          </c:extLst>
        </c:ser>
        <c:ser>
          <c:idx val="30"/>
          <c:order val="10"/>
          <c:tx>
            <c:strRef>
              <c:f>'Figures iii'!$AP$93</c:f>
              <c:strCache>
                <c:ptCount val="1"/>
                <c:pt idx="0">
                  <c:v>SP-Amodiaquine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iii'!$AP$94:$AP$102</c:f>
              <c:numCache>
                <c:formatCode>0.00</c:formatCode>
                <c:ptCount val="9"/>
                <c:pt idx="0">
                  <c:v>0</c:v>
                </c:pt>
                <c:pt idx="1">
                  <c:v>2.0399999618530273</c:v>
                </c:pt>
                <c:pt idx="2">
                  <c:v>0</c:v>
                </c:pt>
                <c:pt idx="3">
                  <c:v>0</c:v>
                </c:pt>
                <c:pt idx="4">
                  <c:v>3.3333334922790527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A4-47DA-A096-A075D637105D}"/>
            </c:ext>
          </c:extLst>
        </c:ser>
        <c:ser>
          <c:idx val="33"/>
          <c:order val="11"/>
          <c:tx>
            <c:strRef>
              <c:f>'Figures iii'!$AS$93</c:f>
              <c:strCache>
                <c:ptCount val="1"/>
                <c:pt idx="0">
                  <c:v>Other non-artemsinin therapy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iii'!$AU$94:$AU$102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1.6150000095367432</c:v>
                  </c:pt>
                  <c:pt idx="5">
                    <c:v>0</c:v>
                  </c:pt>
                  <c:pt idx="6">
                    <c:v>0.25499999523162842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iii'!$AT$94:$AT$102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0.76499998569488525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iii'!$AS$94:$AS$102</c:f>
              <c:numCache>
                <c:formatCode>0.00</c:formatCode>
                <c:ptCount val="9"/>
                <c:pt idx="0">
                  <c:v>1.5299999713897705</c:v>
                </c:pt>
                <c:pt idx="1">
                  <c:v>1.5299999713897705</c:v>
                </c:pt>
                <c:pt idx="2">
                  <c:v>0.76499998569488525</c:v>
                </c:pt>
                <c:pt idx="3">
                  <c:v>0</c:v>
                </c:pt>
                <c:pt idx="4">
                  <c:v>0.50999999046325684</c:v>
                </c:pt>
                <c:pt idx="5">
                  <c:v>0</c:v>
                </c:pt>
                <c:pt idx="6">
                  <c:v>1.2749999761581421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A4-47DA-A096-A075D637105D}"/>
            </c:ext>
          </c:extLst>
        </c:ser>
        <c:ser>
          <c:idx val="36"/>
          <c:order val="12"/>
          <c:tx>
            <c:strRef>
              <c:f>'Figures iii'!$AV$93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iii'!$AX$94:$AX$102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iii'!$AW$94:$AW$102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iii'!$AV$94:$AV$102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A4-47DA-A096-A075D637105D}"/>
            </c:ext>
          </c:extLst>
        </c:ser>
        <c:ser>
          <c:idx val="39"/>
          <c:order val="13"/>
          <c:tx>
            <c:strRef>
              <c:f>'Figures iii'!$AY$93</c:f>
              <c:strCache>
                <c:ptCount val="1"/>
                <c:pt idx="0">
                  <c:v>Rectal artesunate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iii'!$BA$94:$BA$102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iii'!$AZ$94:$AZ$102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iii'!$AY$94:$AY$102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A4-47DA-A096-A075D637105D}"/>
            </c:ext>
          </c:extLst>
        </c:ser>
        <c:ser>
          <c:idx val="42"/>
          <c:order val="14"/>
          <c:tx>
            <c:strRef>
              <c:f>'Figures iii'!$BB$93</c:f>
              <c:strCache>
                <c:ptCount val="1"/>
                <c:pt idx="0">
                  <c:v>Injectable artesunate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iii'!$BD$94:$BD$102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1.5000000596046448</c:v>
                  </c:pt>
                  <c:pt idx="3">
                    <c:v>0</c:v>
                  </c:pt>
                  <c:pt idx="4">
                    <c:v>0.59999999403953552</c:v>
                  </c:pt>
                  <c:pt idx="5">
                    <c:v>0</c:v>
                  </c:pt>
                  <c:pt idx="6">
                    <c:v>0.39999997615814209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iii'!$BC$94:$BC$102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0.19999998807907104</c:v>
                  </c:pt>
                  <c:pt idx="3">
                    <c:v>0</c:v>
                  </c:pt>
                  <c:pt idx="4">
                    <c:v>9.9999994039535522E-2</c:v>
                  </c:pt>
                  <c:pt idx="5">
                    <c:v>0</c:v>
                  </c:pt>
                  <c:pt idx="6">
                    <c:v>0.20000001788139343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iii'!$BB$94:$BB$102</c:f>
              <c:numCache>
                <c:formatCode>0.00</c:formatCode>
                <c:ptCount val="9"/>
                <c:pt idx="0">
                  <c:v>0</c:v>
                </c:pt>
                <c:pt idx="1">
                  <c:v>0.60000002384185791</c:v>
                </c:pt>
                <c:pt idx="2">
                  <c:v>0.69999998807907104</c:v>
                </c:pt>
                <c:pt idx="3">
                  <c:v>0</c:v>
                </c:pt>
                <c:pt idx="4">
                  <c:v>0.40000000596046448</c:v>
                </c:pt>
                <c:pt idx="5">
                  <c:v>0</c:v>
                </c:pt>
                <c:pt idx="6">
                  <c:v>0.60000002384185791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A4-47DA-A096-A075D637105D}"/>
            </c:ext>
          </c:extLst>
        </c:ser>
        <c:ser>
          <c:idx val="45"/>
          <c:order val="15"/>
          <c:tx>
            <c:strRef>
              <c:f>'Figures iii'!$BE$93</c:f>
              <c:strCache>
                <c:ptCount val="1"/>
                <c:pt idx="0">
                  <c:v>Injectable artemether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iii'!$BG$94:$BG$102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0.83333337306976318</c:v>
                  </c:pt>
                  <c:pt idx="2">
                    <c:v>1</c:v>
                  </c:pt>
                  <c:pt idx="3">
                    <c:v>0</c:v>
                  </c:pt>
                  <c:pt idx="4">
                    <c:v>0.5</c:v>
                  </c:pt>
                  <c:pt idx="5">
                    <c:v>0</c:v>
                  </c:pt>
                  <c:pt idx="6">
                    <c:v>2</c:v>
                  </c:pt>
                  <c:pt idx="7">
                    <c:v>1.3333334922790527</c:v>
                  </c:pt>
                </c:numCache>
              </c:numRef>
            </c:plus>
            <c:minus>
              <c:numRef>
                <c:f>'Figures iii'!$BF$94:$BF$102</c:f>
                <c:numCache>
                  <c:formatCode>General</c:formatCode>
                  <c:ptCount val="9"/>
                  <c:pt idx="0">
                    <c:v>1.6666666269302368</c:v>
                  </c:pt>
                  <c:pt idx="1">
                    <c:v>0</c:v>
                  </c:pt>
                  <c:pt idx="2">
                    <c:v>1</c:v>
                  </c:pt>
                  <c:pt idx="3">
                    <c:v>0</c:v>
                  </c:pt>
                  <c:pt idx="4">
                    <c:v>0.16666668653488159</c:v>
                  </c:pt>
                  <c:pt idx="5">
                    <c:v>0</c:v>
                  </c:pt>
                  <c:pt idx="6">
                    <c:v>0.16666662693023682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iii'!$BE$94:$BE$102</c:f>
              <c:numCache>
                <c:formatCode>0.00</c:formatCode>
                <c:ptCount val="9"/>
                <c:pt idx="0">
                  <c:v>3</c:v>
                </c:pt>
                <c:pt idx="1">
                  <c:v>0.5</c:v>
                </c:pt>
                <c:pt idx="2">
                  <c:v>2</c:v>
                </c:pt>
                <c:pt idx="3">
                  <c:v>0</c:v>
                </c:pt>
                <c:pt idx="4">
                  <c:v>0.83333337306976318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2A4-47DA-A096-A075D637105D}"/>
            </c:ext>
          </c:extLst>
        </c:ser>
        <c:ser>
          <c:idx val="48"/>
          <c:order val="16"/>
          <c:tx>
            <c:strRef>
              <c:f>'Figures iii'!$BH$93</c:f>
              <c:strCache>
                <c:ptCount val="1"/>
                <c:pt idx="0">
                  <c:v>Injectable arteether/artemotil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iii'!$BJ$94:$BJ$102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0.14285716414451599</c:v>
                  </c:pt>
                  <c:pt idx="2">
                    <c:v>0.28571426868438721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0.14285719394683838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iii'!$BI$94:$BI$102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0.42857146263122559</c:v>
                  </c:pt>
                  <c:pt idx="3">
                    <c:v>0</c:v>
                  </c:pt>
                  <c:pt idx="4">
                    <c:v>0.28571426868438721</c:v>
                  </c:pt>
                  <c:pt idx="5">
                    <c:v>0</c:v>
                  </c:pt>
                  <c:pt idx="6">
                    <c:v>0.28571426868438721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iii'!$BH$94:$BH$102</c:f>
              <c:numCache>
                <c:formatCode>0.00</c:formatCode>
                <c:ptCount val="9"/>
                <c:pt idx="0">
                  <c:v>1.1428571939468384</c:v>
                </c:pt>
                <c:pt idx="1">
                  <c:v>0.28571429848670959</c:v>
                </c:pt>
                <c:pt idx="2">
                  <c:v>0.85714292526245117</c:v>
                </c:pt>
                <c:pt idx="3">
                  <c:v>0</c:v>
                </c:pt>
                <c:pt idx="4">
                  <c:v>0.71428573131561279</c:v>
                </c:pt>
                <c:pt idx="5">
                  <c:v>0</c:v>
                </c:pt>
                <c:pt idx="6">
                  <c:v>0.71428573131561279</c:v>
                </c:pt>
                <c:pt idx="7">
                  <c:v>4.2857146263122559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A4-47DA-A096-A075D637105D}"/>
            </c:ext>
          </c:extLst>
        </c:ser>
        <c:ser>
          <c:idx val="51"/>
          <c:order val="17"/>
          <c:tx>
            <c:strRef>
              <c:f>'Figures iii'!$BK$93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iii'!$BM$94:$BM$102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iii'!$BL$94:$BL$102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iii'!$BK$94:$BK$102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2A4-47DA-A096-A075D637105D}"/>
            </c:ext>
          </c:extLst>
        </c:ser>
        <c:ser>
          <c:idx val="54"/>
          <c:order val="18"/>
          <c:tx>
            <c:strRef>
              <c:f>'Figures iii'!$BN$93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iii'!$BP$94:$BP$102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iii'!$BO$94:$BO$102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iii'!$BN$94:$BN$102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2A4-47DA-A096-A075D637105D}"/>
            </c:ext>
          </c:extLst>
        </c:ser>
        <c:ser>
          <c:idx val="57"/>
          <c:order val="19"/>
          <c:tx>
            <c:strRef>
              <c:f>'Figures iii'!$BQ$93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iii'!$BS$94:$BS$102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iii'!$BR$94:$BR$102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iii'!$BQ$94:$BQ$102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2A4-47DA-A096-A075D637105D}"/>
            </c:ext>
          </c:extLst>
        </c:ser>
        <c:ser>
          <c:idx val="60"/>
          <c:order val="20"/>
          <c:tx>
            <c:strRef>
              <c:f>'Figures iii'!$BT$93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iii'!$BV$94:$BV$102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iii'!$BU$94:$BU$102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iii'!$BT$94:$BT$102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2A4-47DA-A096-A075D637105D}"/>
            </c:ext>
          </c:extLst>
        </c:ser>
        <c:ser>
          <c:idx val="63"/>
          <c:order val="21"/>
          <c:tx>
            <c:strRef>
              <c:f>'Figures iii'!$BW$93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iii'!$BW$94:$BW$102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2A4-47DA-A096-A075D637105D}"/>
            </c:ext>
          </c:extLst>
        </c:ser>
        <c:ser>
          <c:idx val="66"/>
          <c:order val="22"/>
          <c:tx>
            <c:strRef>
              <c:f>'Figures iii'!$BZ$93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iii'!$CB$94:$CB$102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iii'!$CA$94:$CA$102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iii'!$BZ$94:$BZ$102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2A4-47DA-A096-A075D637105D}"/>
            </c:ext>
          </c:extLst>
        </c:ser>
        <c:ser>
          <c:idx val="69"/>
          <c:order val="23"/>
          <c:tx>
            <c:strRef>
              <c:f>'Figures iii'!$CC$93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iii'!$CE$94:$CE$102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iii'!$CD$94:$CD$102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iii'!$CC$94:$CC$102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2A4-47DA-A096-A075D637105D}"/>
            </c:ext>
          </c:extLst>
        </c:ser>
        <c:ser>
          <c:idx val="72"/>
          <c:order val="24"/>
          <c:tx>
            <c:strRef>
              <c:f>'Figures iii'!$CF$93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iii'!$CF$94:$CF$102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2A4-47DA-A096-A075D637105D}"/>
            </c:ext>
          </c:extLst>
        </c:ser>
        <c:ser>
          <c:idx val="75"/>
          <c:order val="25"/>
          <c:tx>
            <c:strRef>
              <c:f>'Figures iii'!$CI$93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iii'!$CK$94:$CK$102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iii'!$CJ$94:$CJ$102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iii'!$CI$94:$CI$102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2A4-47DA-A096-A075D637105D}"/>
            </c:ext>
          </c:extLst>
        </c:ser>
        <c:ser>
          <c:idx val="78"/>
          <c:order val="26"/>
          <c:tx>
            <c:strRef>
              <c:f>'Figures iii'!$CL$93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iii'!$CN$94:$CN$102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iii'!$CM$94:$CM$102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iii'!$CL$94:$CL$102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2A4-47DA-A096-A075D637105D}"/>
            </c:ext>
          </c:extLst>
        </c:ser>
        <c:ser>
          <c:idx val="81"/>
          <c:order val="27"/>
          <c:tx>
            <c:strRef>
              <c:f>'Figures iii'!$CO$93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iii'!$CQ$94:$CQ$102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iii'!$CP$94:$CP$102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iii'!$CO$94:$CO$102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2A4-47DA-A096-A075D637105D}"/>
            </c:ext>
          </c:extLst>
        </c:ser>
        <c:ser>
          <c:idx val="84"/>
          <c:order val="28"/>
          <c:tx>
            <c:strRef>
              <c:f>'Figures iii'!$CR$93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iii'!$CT$94:$CT$102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iii'!$CS$94:$CS$102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iii'!$CR$94:$CR$102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2A4-47DA-A096-A075D6371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23811</xdr:colOff>
      <xdr:row>17</xdr:row>
      <xdr:rowOff>1586</xdr:rowOff>
    </xdr:from>
    <xdr:to>
      <xdr:col>28</xdr:col>
      <xdr:colOff>1000124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54E41-4287-41B4-B1DE-BD9B1F7F3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158751</xdr:colOff>
      <xdr:row>15</xdr:row>
      <xdr:rowOff>109352</xdr:rowOff>
    </xdr:from>
    <xdr:to>
      <xdr:col>6</xdr:col>
      <xdr:colOff>522339</xdr:colOff>
      <xdr:row>30</xdr:row>
      <xdr:rowOff>74082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320D131-96A3-464D-956D-4DD178757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881670</xdr:colOff>
      <xdr:row>76</xdr:row>
      <xdr:rowOff>58778</xdr:rowOff>
    </xdr:from>
    <xdr:to>
      <xdr:col>38</xdr:col>
      <xdr:colOff>588363</xdr:colOff>
      <xdr:row>89</xdr:row>
      <xdr:rowOff>39729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A25301E6-092D-4937-A140-77ECC8C2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7299</xdr:colOff>
      <xdr:row>58</xdr:row>
      <xdr:rowOff>1</xdr:rowOff>
    </xdr:from>
    <xdr:to>
      <xdr:col>7</xdr:col>
      <xdr:colOff>71438</xdr:colOff>
      <xdr:row>73</xdr:row>
      <xdr:rowOff>167873</xdr:rowOff>
    </xdr:to>
    <xdr:graphicFrame macro="">
      <xdr:nvGraphicFramePr>
        <xdr:cNvPr id="9" name="Chart 18">
          <a:extLst>
            <a:ext uri="{FF2B5EF4-FFF2-40B4-BE49-F238E27FC236}">
              <a16:creationId xmlns:a16="http://schemas.microsoft.com/office/drawing/2014/main" id="{B197C8D3-2AB8-4507-BBC7-C5E5A9CE2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23811</xdr:colOff>
      <xdr:row>17</xdr:row>
      <xdr:rowOff>1586</xdr:rowOff>
    </xdr:from>
    <xdr:to>
      <xdr:col>28</xdr:col>
      <xdr:colOff>1000124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8456F-29D6-4806-AA5C-D1F4F95EC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158750</xdr:colOff>
      <xdr:row>15</xdr:row>
      <xdr:rowOff>109352</xdr:rowOff>
    </xdr:from>
    <xdr:to>
      <xdr:col>7</xdr:col>
      <xdr:colOff>27021</xdr:colOff>
      <xdr:row>30</xdr:row>
      <xdr:rowOff>74082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AD3CDBF-9AD3-4AFF-A0B1-02BC5ED0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87919</xdr:colOff>
      <xdr:row>58</xdr:row>
      <xdr:rowOff>217529</xdr:rowOff>
    </xdr:from>
    <xdr:to>
      <xdr:col>119</xdr:col>
      <xdr:colOff>800029</xdr:colOff>
      <xdr:row>71</xdr:row>
      <xdr:rowOff>92646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B92CEE0B-CC10-4932-82DF-B33FAC651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100</xdr:col>
      <xdr:colOff>1041848</xdr:colOff>
      <xdr:row>75</xdr:row>
      <xdr:rowOff>108743</xdr:rowOff>
    </xdr:from>
    <xdr:to>
      <xdr:col>119</xdr:col>
      <xdr:colOff>674077</xdr:colOff>
      <xdr:row>88</xdr:row>
      <xdr:rowOff>111126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2A3E9186-226F-4A06-A9D7-D94F3DF52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101</xdr:col>
      <xdr:colOff>92483</xdr:colOff>
      <xdr:row>92</xdr:row>
      <xdr:rowOff>21167</xdr:rowOff>
    </xdr:from>
    <xdr:to>
      <xdr:col>119</xdr:col>
      <xdr:colOff>689383</xdr:colOff>
      <xdr:row>106</xdr:row>
      <xdr:rowOff>81411</xdr:rowOff>
    </xdr:to>
    <xdr:graphicFrame macro="">
      <xdr:nvGraphicFramePr>
        <xdr:cNvPr id="6" name="Chart 17">
          <a:extLst>
            <a:ext uri="{FF2B5EF4-FFF2-40B4-BE49-F238E27FC236}">
              <a16:creationId xmlns:a16="http://schemas.microsoft.com/office/drawing/2014/main" id="{5FAA1757-1E7B-476E-823A-5B56D76A3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91</xdr:row>
      <xdr:rowOff>182470</xdr:rowOff>
    </xdr:from>
    <xdr:to>
      <xdr:col>7</xdr:col>
      <xdr:colOff>7299</xdr:colOff>
      <xdr:row>107</xdr:row>
      <xdr:rowOff>175171</xdr:rowOff>
    </xdr:to>
    <xdr:graphicFrame macro="">
      <xdr:nvGraphicFramePr>
        <xdr:cNvPr id="7" name="Chart 17">
          <a:extLst>
            <a:ext uri="{FF2B5EF4-FFF2-40B4-BE49-F238E27FC236}">
              <a16:creationId xmlns:a16="http://schemas.microsoft.com/office/drawing/2014/main" id="{58294EDC-9994-4FF1-A2BF-E365BF525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6246201</xdr:colOff>
      <xdr:row>75</xdr:row>
      <xdr:rowOff>0</xdr:rowOff>
    </xdr:from>
    <xdr:to>
      <xdr:col>7</xdr:col>
      <xdr:colOff>47625</xdr:colOff>
      <xdr:row>90</xdr:row>
      <xdr:rowOff>170961</xdr:rowOff>
    </xdr:to>
    <xdr:graphicFrame macro="">
      <xdr:nvGraphicFramePr>
        <xdr:cNvPr id="8" name="Chart 9">
          <a:extLst>
            <a:ext uri="{FF2B5EF4-FFF2-40B4-BE49-F238E27FC236}">
              <a16:creationId xmlns:a16="http://schemas.microsoft.com/office/drawing/2014/main" id="{65332A6B-B22C-4C79-950C-1D67F5FD3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7299</xdr:colOff>
      <xdr:row>58</xdr:row>
      <xdr:rowOff>1</xdr:rowOff>
    </xdr:from>
    <xdr:to>
      <xdr:col>7</xdr:col>
      <xdr:colOff>71438</xdr:colOff>
      <xdr:row>73</xdr:row>
      <xdr:rowOff>167873</xdr:rowOff>
    </xdr:to>
    <xdr:graphicFrame macro="">
      <xdr:nvGraphicFramePr>
        <xdr:cNvPr id="10" name="Chart 18">
          <a:extLst>
            <a:ext uri="{FF2B5EF4-FFF2-40B4-BE49-F238E27FC236}">
              <a16:creationId xmlns:a16="http://schemas.microsoft.com/office/drawing/2014/main" id="{CBE73267-5B6F-4EF6-849C-54819293F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siorg.sharepoint.com/sites/ACTWatchLite/Shared%20Documents/2.%20Technical/0.%20Toolkit/ACTwatch%20Lite%20Toolkit%20v3%20-%20FINAL%20FOR%20WHO%20REVIEW/02%20Indicator%20table%20&amp;%20qualitative%20themes/ACTwatch%20Lite%20Indicator%20Table.xlsx" TargetMode="External"/><Relationship Id="rId1" Type="http://schemas.openxmlformats.org/officeDocument/2006/relationships/externalLinkPath" Target="/sites/ACTWatchLite/Shared%20Documents/2.%20Technical/0.%20Toolkit/ACTwatch%20Lite%20Toolkit%20v3%20-%20FINAL%20FOR%20WHO%20REVIEW/02%20Indicator%20table%20&amp;%20qualitative%20themes/ACTwatch%20Lite%20Indicator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Quantitative Indicators "/>
      <sheetName val="Footnotes and definitions"/>
    </sheetNames>
    <sheetDataSet>
      <sheetData sheetId="0"/>
      <sheetData sheetId="1">
        <row r="5">
          <cell r="B5" t="str">
            <v>Market Composition among antimalarial-stocking outlets</v>
          </cell>
        </row>
        <row r="11">
          <cell r="C11" t="str">
            <v>Median number of antimalarial AETDs [3] sold in the week preceding the survey, of any outlets stocking antimalarials</v>
          </cell>
        </row>
        <row r="12">
          <cell r="B12" t="str">
            <v>Median sales volume of antimalarial AETDs [3] among outlets with any sales of that antimalarial type</v>
          </cell>
          <cell r="C12" t="str">
            <v>Median number of antimalarial AETDs [3] sold in the week preceding the survey among outlets with any sales of that type of antimalarial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F0"/>
      </a:accent1>
      <a:accent2>
        <a:srgbClr val="FF9933"/>
      </a:accent2>
      <a:accent3>
        <a:srgbClr val="00AB69"/>
      </a:accent3>
      <a:accent4>
        <a:srgbClr val="FFFF00"/>
      </a:accent4>
      <a:accent5>
        <a:srgbClr val="A02B93"/>
      </a:accent5>
      <a:accent6>
        <a:srgbClr val="FF3399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A0F9-D3CB-4453-8409-7EBAF1C9F01E}">
  <sheetPr>
    <tabColor theme="7"/>
  </sheetPr>
  <dimension ref="A1:CT135"/>
  <sheetViews>
    <sheetView topLeftCell="A63" zoomScale="84" zoomScaleNormal="90" workbookViewId="0">
      <selection activeCell="A15" sqref="A15"/>
    </sheetView>
  </sheetViews>
  <sheetFormatPr defaultColWidth="15.140625" defaultRowHeight="15" x14ac:dyDescent="0.25"/>
  <cols>
    <col min="1" max="1" width="65.140625" style="1" customWidth="1"/>
    <col min="2" max="6" width="15.140625" style="1"/>
    <col min="7" max="7" width="11.28515625" style="1" customWidth="1"/>
    <col min="8" max="8" width="11.140625" style="1" customWidth="1"/>
    <col min="9" max="9" width="11.140625" style="33" customWidth="1"/>
    <col min="10" max="10" width="39.42578125" style="1" customWidth="1"/>
    <col min="11" max="11" width="11.42578125" style="3" customWidth="1"/>
    <col min="12" max="13" width="11.42578125" style="4" customWidth="1"/>
    <col min="14" max="14" width="11.42578125" style="3" customWidth="1"/>
    <col min="15" max="16" width="11.42578125" style="4" customWidth="1"/>
    <col min="17" max="17" width="11.42578125" style="3" customWidth="1"/>
    <col min="18" max="19" width="11.42578125" style="4" customWidth="1"/>
    <col min="20" max="16384" width="15.140625" style="1"/>
  </cols>
  <sheetData>
    <row r="1" spans="1:98" ht="15.75" x14ac:dyDescent="0.25">
      <c r="A1" s="41" t="s">
        <v>53</v>
      </c>
    </row>
    <row r="2" spans="1:98" ht="15.75" x14ac:dyDescent="0.25">
      <c r="A2" s="2"/>
    </row>
    <row r="3" spans="1:98" x14ac:dyDescent="0.25">
      <c r="A3" s="37" t="str">
        <f>'[1]Quantitative Indicators '!$B$12</f>
        <v>Median sales volume of antimalarial AETDs [3] among outlets with any sales of that antimalarial type</v>
      </c>
      <c r="N3" s="1"/>
      <c r="O3" s="1"/>
      <c r="P3" s="1"/>
      <c r="Q3" s="1"/>
      <c r="R3" s="1"/>
      <c r="S3" s="1"/>
    </row>
    <row r="4" spans="1:98" x14ac:dyDescent="0.25">
      <c r="A4" s="38" t="str">
        <f>'[1]Quantitative Indicators '!$C$11</f>
        <v>Median number of antimalarial AETDs [3] sold in the week preceding the survey, of any outlets stocking antimalarials</v>
      </c>
      <c r="N4" s="1"/>
      <c r="O4" s="1"/>
      <c r="P4" s="1"/>
      <c r="Q4" s="1"/>
      <c r="R4" s="1"/>
      <c r="S4" s="1"/>
    </row>
    <row r="5" spans="1:98" x14ac:dyDescent="0.25">
      <c r="N5" s="1"/>
      <c r="O5" s="1"/>
      <c r="P5" s="1"/>
      <c r="Q5" s="1"/>
      <c r="R5" s="1"/>
      <c r="S5" s="1"/>
    </row>
    <row r="6" spans="1:98" x14ac:dyDescent="0.25">
      <c r="A6" s="5"/>
      <c r="N6" s="1"/>
      <c r="O6" s="1"/>
      <c r="P6" s="1"/>
      <c r="Q6" s="1"/>
      <c r="R6" s="1"/>
      <c r="S6" s="1"/>
    </row>
    <row r="7" spans="1:98" x14ac:dyDescent="0.25">
      <c r="A7" s="39" t="s">
        <v>51</v>
      </c>
      <c r="N7" s="1"/>
      <c r="O7" s="1"/>
      <c r="P7" s="1"/>
      <c r="Q7" s="1"/>
      <c r="R7" s="1"/>
      <c r="S7" s="1"/>
    </row>
    <row r="8" spans="1:98" x14ac:dyDescent="0.25">
      <c r="A8" s="39" t="s">
        <v>52</v>
      </c>
      <c r="N8" s="1"/>
      <c r="O8" s="1"/>
      <c r="P8" s="1"/>
      <c r="Q8" s="1"/>
      <c r="R8" s="1"/>
      <c r="S8" s="1"/>
    </row>
    <row r="9" spans="1:98" x14ac:dyDescent="0.25">
      <c r="A9" s="39"/>
      <c r="B9" s="40"/>
      <c r="N9" s="1"/>
      <c r="O9" s="1"/>
      <c r="P9" s="1"/>
      <c r="Q9" s="1"/>
      <c r="R9" s="1"/>
      <c r="S9" s="1"/>
    </row>
    <row r="10" spans="1:98" x14ac:dyDescent="0.25">
      <c r="B10" s="40"/>
      <c r="N10" s="1"/>
      <c r="O10" s="1"/>
      <c r="P10" s="1"/>
      <c r="Q10" s="1"/>
      <c r="R10" s="1"/>
      <c r="S10" s="1"/>
    </row>
    <row r="12" spans="1:98" s="7" customFormat="1" x14ac:dyDescent="0.25">
      <c r="B12" s="142"/>
      <c r="C12" s="142"/>
      <c r="D12" s="142"/>
      <c r="E12" s="142"/>
      <c r="F12" s="142"/>
      <c r="G12" s="142"/>
      <c r="I12" s="34"/>
      <c r="K12" s="8"/>
      <c r="L12" s="9"/>
      <c r="M12" s="10"/>
      <c r="N12" s="8"/>
      <c r="O12" s="10"/>
      <c r="P12" s="10"/>
      <c r="Q12" s="8"/>
      <c r="R12" s="10"/>
      <c r="S12" s="10"/>
    </row>
    <row r="13" spans="1:98" x14ac:dyDescent="0.25">
      <c r="J13" s="11"/>
    </row>
    <row r="14" spans="1:98" x14ac:dyDescent="0.25">
      <c r="J14" s="11"/>
    </row>
    <row r="15" spans="1:98" s="12" customFormat="1" ht="51" customHeight="1" thickBot="1" x14ac:dyDescent="0.3">
      <c r="A15" s="1"/>
      <c r="B15" s="143" t="str">
        <f>A3</f>
        <v>Median sales volume of antimalarial AETDs [3] among outlets with any sales of that antimalarial type</v>
      </c>
      <c r="C15" s="143"/>
      <c r="D15" s="143"/>
      <c r="E15" s="143"/>
      <c r="F15" s="143"/>
      <c r="G15" s="143"/>
      <c r="I15" s="35"/>
      <c r="J15" s="1"/>
      <c r="K15" s="3"/>
      <c r="L15" s="4"/>
      <c r="M15" s="4"/>
      <c r="N15" s="3"/>
      <c r="O15" s="4"/>
      <c r="P15" s="4"/>
      <c r="Q15" s="3"/>
      <c r="R15" s="4"/>
      <c r="S15" s="4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98" ht="15.75" thickTop="1" x14ac:dyDescent="0.25">
      <c r="B16" s="144"/>
      <c r="C16" s="144"/>
      <c r="D16" s="144"/>
      <c r="E16" s="144"/>
      <c r="F16" s="144"/>
      <c r="G16" s="144"/>
      <c r="U16" s="1" t="s">
        <v>2</v>
      </c>
    </row>
    <row r="17" spans="2:19" x14ac:dyDescent="0.25">
      <c r="B17" s="144"/>
      <c r="C17" s="144"/>
      <c r="D17" s="144"/>
      <c r="E17" s="144"/>
      <c r="F17" s="144"/>
      <c r="G17" s="144"/>
      <c r="J17" s="13" t="s">
        <v>3</v>
      </c>
      <c r="K17" s="14" t="s">
        <v>4</v>
      </c>
      <c r="L17" s="15" t="s">
        <v>5</v>
      </c>
      <c r="M17" s="15" t="s">
        <v>6</v>
      </c>
    </row>
    <row r="18" spans="2:19" x14ac:dyDescent="0.25">
      <c r="B18" s="144"/>
      <c r="C18" s="144"/>
      <c r="D18" s="144"/>
      <c r="E18" s="144"/>
      <c r="F18" s="144"/>
      <c r="G18" s="144"/>
      <c r="J18" s="16" t="str">
        <f>T_i!A4</f>
        <v>Any Antimalarial</v>
      </c>
      <c r="K18" s="23">
        <f>T_i!Z4</f>
        <v>4</v>
      </c>
      <c r="L18" s="23">
        <f>K18-T_i!AA4</f>
        <v>2.125</v>
      </c>
      <c r="M18" s="23">
        <f>T_i!AB4-K18</f>
        <v>4</v>
      </c>
    </row>
    <row r="19" spans="2:19" x14ac:dyDescent="0.25">
      <c r="B19" s="144"/>
      <c r="C19" s="144"/>
      <c r="D19" s="144"/>
      <c r="E19" s="144"/>
      <c r="F19" s="144"/>
      <c r="G19" s="144"/>
      <c r="J19" s="16" t="str">
        <f>T_i!A5</f>
        <v>Artemether lumefantrine</v>
      </c>
      <c r="K19" s="23">
        <f>T_i!Z5</f>
        <v>4</v>
      </c>
      <c r="L19" s="23">
        <f>K19-T_i!AA5</f>
        <v>2</v>
      </c>
      <c r="M19" s="23">
        <f>T_i!AB5-K19</f>
        <v>4</v>
      </c>
    </row>
    <row r="20" spans="2:19" x14ac:dyDescent="0.25">
      <c r="B20" s="144"/>
      <c r="C20" s="144"/>
      <c r="D20" s="144"/>
      <c r="E20" s="144"/>
      <c r="F20" s="144"/>
      <c r="G20" s="144"/>
      <c r="J20" s="16" t="str">
        <f>T_i!A6</f>
        <v>Artesunate amodiaquine</v>
      </c>
      <c r="K20" s="23">
        <f>T_i!Z6</f>
        <v>4</v>
      </c>
      <c r="L20" s="23">
        <f>K20-T_i!AA6</f>
        <v>2.5</v>
      </c>
      <c r="M20" s="23">
        <f>T_i!AB6-K20</f>
        <v>4</v>
      </c>
    </row>
    <row r="21" spans="2:19" x14ac:dyDescent="0.25">
      <c r="B21" s="144"/>
      <c r="C21" s="144"/>
      <c r="D21" s="144"/>
      <c r="E21" s="144"/>
      <c r="F21" s="144"/>
      <c r="G21" s="144"/>
      <c r="J21" s="16" t="str">
        <f>T_i!A7</f>
        <v>Artemisinin-PPQ</v>
      </c>
      <c r="K21" s="23">
        <f>T_i!Z7</f>
        <v>1.9841269254684448</v>
      </c>
      <c r="L21" s="23">
        <f>K21-T_i!AA7</f>
        <v>0.99206346273422241</v>
      </c>
      <c r="M21" s="23">
        <f>T_i!AB7-K21</f>
        <v>0.99206340312957764</v>
      </c>
    </row>
    <row r="22" spans="2:19" x14ac:dyDescent="0.25">
      <c r="B22" s="144"/>
      <c r="C22" s="144"/>
      <c r="D22" s="144"/>
      <c r="E22" s="144"/>
      <c r="F22" s="144"/>
      <c r="G22" s="144"/>
      <c r="J22" s="16" t="str">
        <f>T_i!A8</f>
        <v>Dihydroartemisinin-Piperaquine</v>
      </c>
      <c r="K22" s="23">
        <f>T_i!Z8</f>
        <v>3</v>
      </c>
      <c r="L22" s="23">
        <f>K22-T_i!AA8</f>
        <v>2</v>
      </c>
      <c r="M22" s="23">
        <f>T_i!AB8-K22</f>
        <v>2</v>
      </c>
    </row>
    <row r="23" spans="2:19" x14ac:dyDescent="0.25">
      <c r="B23" s="144"/>
      <c r="C23" s="144"/>
      <c r="D23" s="144"/>
      <c r="E23" s="144"/>
      <c r="F23" s="144"/>
      <c r="G23" s="144"/>
      <c r="J23" s="16" t="str">
        <f>T_i!A9</f>
        <v>Arterolane PPQ</v>
      </c>
      <c r="K23" s="23">
        <f>T_i!Z9</f>
        <v>3</v>
      </c>
      <c r="L23" s="23">
        <f>K23-T_i!AA9</f>
        <v>1</v>
      </c>
      <c r="M23" s="23">
        <f>T_i!AB9-K23</f>
        <v>4</v>
      </c>
    </row>
    <row r="24" spans="2:19" x14ac:dyDescent="0.25">
      <c r="B24" s="144"/>
      <c r="C24" s="144"/>
      <c r="D24" s="144"/>
      <c r="E24" s="144"/>
      <c r="F24" s="144"/>
      <c r="G24" s="144"/>
      <c r="J24" s="16" t="str">
        <f>T_i!A10</f>
        <v>Other ACTs not reported individually</v>
      </c>
      <c r="K24" s="23">
        <f>T_i!Z10</f>
        <v>6</v>
      </c>
      <c r="L24" s="23">
        <f>K24-T_i!AA10</f>
        <v>0</v>
      </c>
      <c r="M24" s="23">
        <f>T_i!AB10-K24</f>
        <v>0</v>
      </c>
    </row>
    <row r="25" spans="2:19" x14ac:dyDescent="0.25">
      <c r="B25" s="144"/>
      <c r="C25" s="144"/>
      <c r="D25" s="144"/>
      <c r="E25" s="144"/>
      <c r="F25" s="144"/>
      <c r="G25" s="144"/>
      <c r="J25" s="16" t="str">
        <f>T_i!A11</f>
        <v>Quinine</v>
      </c>
      <c r="K25" s="23">
        <f>T_i!Z11</f>
        <v>0.95234435796737671</v>
      </c>
      <c r="L25" s="23">
        <f>K25-T_i!AA11</f>
        <v>0.56802463531494141</v>
      </c>
      <c r="M25" s="23">
        <f>T_i!AB11-K25</f>
        <v>0.48885470628738403</v>
      </c>
    </row>
    <row r="26" spans="2:19" x14ac:dyDescent="0.25">
      <c r="B26" s="144"/>
      <c r="C26" s="144"/>
      <c r="D26" s="144"/>
      <c r="E26" s="144"/>
      <c r="F26" s="144"/>
      <c r="G26" s="144"/>
      <c r="J26" s="16" t="str">
        <f>T_i!A12</f>
        <v>Chloroquine - packaged alone</v>
      </c>
      <c r="K26" s="23">
        <f>T_i!Z12</f>
        <v>1.9199999570846558</v>
      </c>
      <c r="L26" s="23">
        <f>K26-T_i!AA12</f>
        <v>1.199999988079071</v>
      </c>
      <c r="M26" s="23">
        <f>T_i!AB12-K26</f>
        <v>1.9200001955032349</v>
      </c>
      <c r="N26" s="23"/>
      <c r="O26" s="23"/>
      <c r="P26" s="23"/>
      <c r="Q26" s="23"/>
      <c r="R26" s="23"/>
      <c r="S26" s="23"/>
    </row>
    <row r="27" spans="2:19" x14ac:dyDescent="0.25">
      <c r="B27" s="144"/>
      <c r="C27" s="144"/>
      <c r="D27" s="144"/>
      <c r="E27" s="144"/>
      <c r="F27" s="144"/>
      <c r="G27" s="144"/>
      <c r="J27" s="16" t="str">
        <f>T_i!A13</f>
        <v>Sulfadoxine pyrimethamine</v>
      </c>
      <c r="K27" s="23">
        <f>T_i!Z13</f>
        <v>5</v>
      </c>
      <c r="L27" s="23">
        <f>K27-T_i!AA13</f>
        <v>3</v>
      </c>
      <c r="M27" s="23">
        <f>T_i!AB13-K27</f>
        <v>5</v>
      </c>
      <c r="N27" s="23"/>
      <c r="O27" s="23"/>
      <c r="P27" s="23"/>
      <c r="Q27" s="23"/>
      <c r="R27" s="23"/>
      <c r="S27" s="23"/>
    </row>
    <row r="28" spans="2:19" x14ac:dyDescent="0.25">
      <c r="B28" s="144"/>
      <c r="C28" s="144"/>
      <c r="D28" s="144"/>
      <c r="E28" s="144"/>
      <c r="F28" s="144"/>
      <c r="G28" s="144"/>
      <c r="J28" s="16" t="str">
        <f>T_i!A14</f>
        <v>SP-Amodiaquine</v>
      </c>
      <c r="K28" s="23">
        <f>T_i!Z14</f>
        <v>2.5</v>
      </c>
      <c r="L28" s="23">
        <f>K28-T_i!AA14</f>
        <v>0.58750009536743164</v>
      </c>
      <c r="M28" s="23">
        <f>T_i!AB14-K28</f>
        <v>0.83333349227905273</v>
      </c>
      <c r="N28" s="23"/>
      <c r="O28" s="23"/>
      <c r="P28" s="23"/>
      <c r="Q28" s="23"/>
      <c r="R28" s="23"/>
      <c r="S28" s="23"/>
    </row>
    <row r="29" spans="2:19" x14ac:dyDescent="0.25">
      <c r="B29" s="144"/>
      <c r="C29" s="144"/>
      <c r="D29" s="144"/>
      <c r="E29" s="144"/>
      <c r="F29" s="144"/>
      <c r="G29" s="144"/>
      <c r="J29" s="16" t="str">
        <f>T_i!A15</f>
        <v>Other non-artemsinin therapy</v>
      </c>
      <c r="K29" s="23">
        <f>T_i!Z15</f>
        <v>0.76499998569488525</v>
      </c>
      <c r="L29" s="23">
        <f>K29-T_i!AA15</f>
        <v>0</v>
      </c>
      <c r="M29" s="23">
        <f>T_i!AB15-K29</f>
        <v>0.76499998569488525</v>
      </c>
      <c r="N29" s="23"/>
      <c r="O29" s="23"/>
      <c r="P29" s="23"/>
      <c r="Q29" s="23"/>
      <c r="R29" s="23"/>
      <c r="S29" s="23"/>
    </row>
    <row r="30" spans="2:19" x14ac:dyDescent="0.25">
      <c r="B30" s="144"/>
      <c r="C30" s="144"/>
      <c r="D30" s="144"/>
      <c r="E30" s="144"/>
      <c r="F30" s="144"/>
      <c r="G30" s="144"/>
      <c r="J30" s="16" t="str">
        <f>T_i!A16</f>
        <v>Oral artemisinin monotherapy</v>
      </c>
      <c r="K30" s="23">
        <f>T_i!Z16</f>
        <v>0</v>
      </c>
      <c r="L30" s="23">
        <f>K30-T_i!AA16</f>
        <v>0</v>
      </c>
      <c r="M30" s="23">
        <f>T_i!AB16-K30</f>
        <v>0</v>
      </c>
      <c r="N30" s="23"/>
      <c r="O30" s="23"/>
      <c r="P30" s="23"/>
      <c r="Q30" s="23"/>
      <c r="R30" s="23"/>
      <c r="S30" s="23"/>
    </row>
    <row r="31" spans="2:19" x14ac:dyDescent="0.25">
      <c r="B31" s="144"/>
      <c r="C31" s="144"/>
      <c r="D31" s="144"/>
      <c r="E31" s="144"/>
      <c r="F31" s="144"/>
      <c r="G31" s="144"/>
      <c r="J31" s="16" t="str">
        <f>T_i!A17</f>
        <v>Rectal artesunate</v>
      </c>
      <c r="K31" s="23">
        <f>T_i!Z17</f>
        <v>0</v>
      </c>
      <c r="L31" s="23">
        <f>K31-T_i!AA17</f>
        <v>0</v>
      </c>
      <c r="M31" s="23">
        <f>T_i!AB17-K31</f>
        <v>0</v>
      </c>
      <c r="N31" s="23"/>
      <c r="O31" s="23"/>
      <c r="P31" s="23"/>
      <c r="Q31" s="23"/>
      <c r="R31" s="23"/>
      <c r="S31" s="23"/>
    </row>
    <row r="32" spans="2:19" x14ac:dyDescent="0.25">
      <c r="B32" s="144"/>
      <c r="C32" s="144"/>
      <c r="D32" s="144"/>
      <c r="E32" s="144"/>
      <c r="F32" s="144"/>
      <c r="G32" s="144"/>
      <c r="J32" s="16" t="str">
        <f>T_i!A18</f>
        <v>Injectable artesunate</v>
      </c>
      <c r="K32" s="23">
        <f>T_i!Z18</f>
        <v>1</v>
      </c>
      <c r="L32" s="23">
        <f>K32-T_i!AA18</f>
        <v>0.54999998211860657</v>
      </c>
      <c r="M32" s="23">
        <f>T_i!AB18-K32</f>
        <v>1</v>
      </c>
      <c r="N32" s="23"/>
      <c r="O32" s="23"/>
      <c r="P32" s="23"/>
      <c r="Q32" s="23"/>
      <c r="R32" s="23"/>
      <c r="S32" s="23"/>
    </row>
    <row r="33" spans="2:19" x14ac:dyDescent="0.25">
      <c r="B33" s="145" t="str">
        <f>T_i!C1</f>
        <v>Footnote: Volume data were available for the following total number of antimalarial products=14643;  by outlet type: Private not for profit=80; private not for profit=428; pharmacy=2527; PPMV=11064; informal=291; labs = 11; wholesalers= 242;   The number of antimalarial products with volume data, from outlets that met screening criteria for a full interview but did not complete the interview =0</v>
      </c>
      <c r="C33" s="145"/>
      <c r="D33" s="145"/>
      <c r="E33" s="145"/>
      <c r="F33" s="145"/>
      <c r="G33" s="145"/>
      <c r="J33" s="16" t="str">
        <f>T_i!A19</f>
        <v>Injectable artemether</v>
      </c>
      <c r="K33" s="23">
        <f>T_i!Z19</f>
        <v>5.3333334922790527</v>
      </c>
      <c r="L33" s="23">
        <f>K33-T_i!AA19</f>
        <v>2.3333334922790527</v>
      </c>
      <c r="M33" s="23">
        <f>T_i!AB19-K33</f>
        <v>6.3333334922790527</v>
      </c>
      <c r="N33" s="23"/>
      <c r="O33" s="23"/>
      <c r="P33" s="23"/>
      <c r="Q33" s="23"/>
      <c r="R33" s="23"/>
      <c r="S33" s="23"/>
    </row>
    <row r="34" spans="2:19" ht="15.75" thickBot="1" x14ac:dyDescent="0.3">
      <c r="B34" s="146" t="s">
        <v>49</v>
      </c>
      <c r="C34" s="147"/>
      <c r="D34" s="147"/>
      <c r="E34" s="147"/>
      <c r="F34" s="147"/>
      <c r="G34" s="147"/>
      <c r="J34" s="16" t="str">
        <f>T_i!A20</f>
        <v>Injectable arteether/artemotil</v>
      </c>
      <c r="K34" s="23">
        <f>T_i!Z20</f>
        <v>2.1428573131561279</v>
      </c>
      <c r="L34" s="23">
        <f>K34-T_i!AA20</f>
        <v>1.0714287757873535</v>
      </c>
      <c r="M34" s="23">
        <f>T_i!AB20-K34</f>
        <v>2.1428573131561279</v>
      </c>
      <c r="N34" s="23"/>
      <c r="O34" s="23"/>
      <c r="P34" s="23"/>
      <c r="Q34" s="23"/>
      <c r="R34" s="23"/>
      <c r="S34" s="23"/>
    </row>
    <row r="35" spans="2:19" ht="15" customHeight="1" thickTop="1" x14ac:dyDescent="0.25">
      <c r="B35" s="145"/>
      <c r="C35" s="145"/>
      <c r="D35" s="145"/>
      <c r="E35" s="145"/>
      <c r="F35" s="145"/>
      <c r="G35" s="145"/>
      <c r="J35" s="16">
        <f>T_i!A21</f>
        <v>0</v>
      </c>
      <c r="K35" s="23">
        <f>T_i!Z21</f>
        <v>0</v>
      </c>
      <c r="L35" s="23">
        <f>K35-T_i!AA21</f>
        <v>0</v>
      </c>
      <c r="M35" s="23">
        <f>T_i!AB21-K35</f>
        <v>0</v>
      </c>
      <c r="N35" s="23"/>
      <c r="O35" s="23"/>
      <c r="P35" s="23"/>
      <c r="Q35" s="23"/>
      <c r="R35" s="23"/>
      <c r="S35" s="23"/>
    </row>
    <row r="36" spans="2:19" x14ac:dyDescent="0.25">
      <c r="B36" s="145"/>
      <c r="C36" s="145"/>
      <c r="D36" s="145"/>
      <c r="E36" s="145"/>
      <c r="F36" s="145"/>
      <c r="G36" s="145"/>
      <c r="J36" s="16">
        <f>T_i!A22</f>
        <v>0</v>
      </c>
      <c r="K36" s="23">
        <f>T_i!Z22</f>
        <v>0</v>
      </c>
      <c r="L36" s="23">
        <f>K36-T_i!AA22</f>
        <v>0</v>
      </c>
      <c r="M36" s="23">
        <f>T_i!AB22-K36</f>
        <v>0</v>
      </c>
      <c r="N36" s="23"/>
      <c r="O36" s="23"/>
      <c r="P36" s="23"/>
      <c r="Q36" s="23"/>
      <c r="R36" s="23"/>
      <c r="S36" s="23"/>
    </row>
    <row r="37" spans="2:19" x14ac:dyDescent="0.25">
      <c r="J37" s="16">
        <f>T_i!A23</f>
        <v>0</v>
      </c>
      <c r="K37" s="23">
        <f>T_i!Z23</f>
        <v>0</v>
      </c>
      <c r="L37" s="23">
        <f>K37-T_i!AA23</f>
        <v>0</v>
      </c>
      <c r="M37" s="23">
        <f>T_i!AB23-K37</f>
        <v>0</v>
      </c>
      <c r="N37" s="23"/>
      <c r="O37" s="23"/>
      <c r="P37" s="23"/>
      <c r="Q37" s="23"/>
      <c r="R37" s="23"/>
      <c r="S37" s="23"/>
    </row>
    <row r="38" spans="2:19" x14ac:dyDescent="0.25">
      <c r="J38" s="16">
        <f>T_i!A24</f>
        <v>0</v>
      </c>
      <c r="K38" s="23">
        <f>T_i!Z24</f>
        <v>0</v>
      </c>
      <c r="L38" s="23">
        <f>K38-T_i!AA24</f>
        <v>0</v>
      </c>
      <c r="M38" s="23">
        <f>T_i!AB24-K38</f>
        <v>0</v>
      </c>
      <c r="N38" s="23"/>
      <c r="O38" s="23"/>
      <c r="P38" s="23"/>
      <c r="Q38" s="23"/>
      <c r="R38" s="23"/>
      <c r="S38" s="23"/>
    </row>
    <row r="39" spans="2:19" x14ac:dyDescent="0.25">
      <c r="J39" s="16">
        <f>T_i!A25</f>
        <v>0</v>
      </c>
      <c r="K39" s="23">
        <f>T_i!Z25</f>
        <v>0</v>
      </c>
      <c r="L39" s="23">
        <f>K39-T_i!AA25</f>
        <v>0</v>
      </c>
      <c r="M39" s="23">
        <f>T_i!AB25-K39</f>
        <v>0</v>
      </c>
      <c r="N39" s="23"/>
      <c r="O39" s="23"/>
      <c r="P39" s="23"/>
      <c r="Q39" s="23"/>
      <c r="R39" s="23"/>
      <c r="S39" s="23"/>
    </row>
    <row r="40" spans="2:19" x14ac:dyDescent="0.25">
      <c r="J40" s="16">
        <f>T_i!A26</f>
        <v>0</v>
      </c>
      <c r="K40" s="23">
        <f>T_i!Z26</f>
        <v>0</v>
      </c>
      <c r="L40" s="23">
        <f>K40-T_i!AA26</f>
        <v>0</v>
      </c>
      <c r="M40" s="23">
        <f>T_i!AB26-K40</f>
        <v>0</v>
      </c>
      <c r="N40" s="23"/>
      <c r="O40" s="23"/>
      <c r="P40" s="23"/>
      <c r="Q40" s="23"/>
      <c r="R40" s="23"/>
      <c r="S40" s="23"/>
    </row>
    <row r="41" spans="2:19" x14ac:dyDescent="0.25">
      <c r="J41" s="16">
        <f>T_i!A27</f>
        <v>0</v>
      </c>
      <c r="K41" s="23">
        <f>T_i!Z27</f>
        <v>0</v>
      </c>
      <c r="L41" s="23">
        <f>K41-T_i!AA27</f>
        <v>0</v>
      </c>
      <c r="M41" s="23">
        <f>T_i!AB27-K41</f>
        <v>0</v>
      </c>
      <c r="N41" s="23"/>
      <c r="O41" s="23"/>
      <c r="P41" s="23"/>
      <c r="Q41" s="23"/>
      <c r="R41" s="23"/>
      <c r="S41" s="23"/>
    </row>
    <row r="42" spans="2:19" x14ac:dyDescent="0.25">
      <c r="J42" s="16">
        <f>T_i!A28</f>
        <v>0</v>
      </c>
      <c r="K42" s="23">
        <f>T_i!Z28</f>
        <v>0</v>
      </c>
      <c r="L42" s="23">
        <f>K42-T_i!AA28</f>
        <v>0</v>
      </c>
      <c r="M42" s="23">
        <f>T_i!AB28-K42</f>
        <v>0</v>
      </c>
      <c r="N42" s="23"/>
      <c r="O42" s="23"/>
      <c r="P42" s="23"/>
      <c r="Q42" s="23"/>
      <c r="R42" s="23"/>
      <c r="S42" s="23"/>
    </row>
    <row r="43" spans="2:19" x14ac:dyDescent="0.25">
      <c r="J43" s="16">
        <f>T_i!A29</f>
        <v>0</v>
      </c>
      <c r="K43" s="23">
        <f>T_i!Z29</f>
        <v>0</v>
      </c>
      <c r="L43" s="23">
        <f>K43-T_i!AA29</f>
        <v>0</v>
      </c>
      <c r="M43" s="23">
        <f>T_i!AB29-K43</f>
        <v>0</v>
      </c>
      <c r="N43" s="23"/>
      <c r="O43" s="23"/>
      <c r="P43" s="23"/>
      <c r="Q43" s="23"/>
      <c r="R43" s="23"/>
      <c r="S43" s="23"/>
    </row>
    <row r="44" spans="2:19" x14ac:dyDescent="0.25">
      <c r="J44" s="16">
        <f>T_i!A30</f>
        <v>0</v>
      </c>
      <c r="K44" s="23">
        <f>T_i!Z30</f>
        <v>0</v>
      </c>
      <c r="L44" s="23">
        <f>K44-T_i!AA30</f>
        <v>0</v>
      </c>
      <c r="M44" s="23">
        <f>T_i!AB30-K44</f>
        <v>0</v>
      </c>
      <c r="N44" s="23"/>
      <c r="O44" s="23"/>
      <c r="P44" s="23"/>
      <c r="Q44" s="23"/>
      <c r="R44" s="23"/>
      <c r="S44" s="23"/>
    </row>
    <row r="45" spans="2:19" x14ac:dyDescent="0.25">
      <c r="J45" s="16">
        <f>T_i!A31</f>
        <v>0</v>
      </c>
      <c r="K45" s="23">
        <f>T_i!Z31</f>
        <v>0</v>
      </c>
      <c r="L45" s="23">
        <f>K45-T_i!AA31</f>
        <v>0</v>
      </c>
      <c r="M45" s="23">
        <f>T_i!AB31-K45</f>
        <v>0</v>
      </c>
      <c r="N45" s="23"/>
      <c r="O45" s="23"/>
      <c r="P45" s="23"/>
      <c r="Q45" s="23"/>
      <c r="R45" s="23"/>
      <c r="S45" s="23"/>
    </row>
    <row r="50" spans="1:98" x14ac:dyDescent="0.25">
      <c r="A50" s="6"/>
      <c r="K50" s="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</row>
    <row r="51" spans="1:98" x14ac:dyDescent="0.25">
      <c r="A51" s="6"/>
      <c r="K51" s="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</row>
    <row r="52" spans="1:98" x14ac:dyDescent="0.25">
      <c r="K52" s="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</row>
    <row r="53" spans="1:98" s="7" customFormat="1" x14ac:dyDescent="0.25">
      <c r="A53" s="18" t="s">
        <v>8</v>
      </c>
      <c r="I53" s="34"/>
      <c r="K53" s="10"/>
      <c r="L53" s="25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</row>
    <row r="54" spans="1:98" x14ac:dyDescent="0.25">
      <c r="A54" s="19"/>
      <c r="K54" s="4"/>
      <c r="L54" s="27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</row>
    <row r="55" spans="1:98" x14ac:dyDescent="0.25">
      <c r="A55" s="20"/>
      <c r="K55" s="4"/>
      <c r="L55" s="27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</row>
    <row r="56" spans="1:98" x14ac:dyDescent="0.25">
      <c r="A56" s="20"/>
      <c r="J56" s="20"/>
      <c r="K56" s="20"/>
      <c r="L56" s="28"/>
      <c r="M56" s="28"/>
      <c r="N56" s="28"/>
      <c r="O56" s="28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</row>
    <row r="57" spans="1:98" ht="30" customHeight="1" thickBot="1" x14ac:dyDescent="0.3">
      <c r="A57" s="20"/>
      <c r="B57" s="143" t="str">
        <f>A3</f>
        <v>Median sales volume of antimalarial AETDs [3] among outlets with any sales of that antimalarial type</v>
      </c>
      <c r="C57" s="143"/>
      <c r="D57" s="143"/>
      <c r="E57" s="143"/>
      <c r="F57" s="143"/>
      <c r="G57" s="143"/>
      <c r="J57" s="20"/>
      <c r="K57" s="20"/>
      <c r="L57" s="28"/>
      <c r="M57" s="28"/>
      <c r="N57" s="28"/>
      <c r="O57" s="29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</row>
    <row r="58" spans="1:98" ht="16.5" thickTop="1" thickBot="1" x14ac:dyDescent="0.3">
      <c r="A58" s="20"/>
      <c r="B58" s="148">
        <f>$K$58</f>
        <v>0</v>
      </c>
      <c r="C58" s="148"/>
      <c r="D58" s="148"/>
      <c r="E58" s="148"/>
      <c r="F58" s="148"/>
      <c r="G58" s="148"/>
      <c r="K58" s="20"/>
      <c r="L58" s="28"/>
      <c r="M58" s="28"/>
      <c r="N58" s="28"/>
      <c r="O58" s="28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</row>
    <row r="59" spans="1:98" s="21" customFormat="1" ht="60.75" thickBot="1" x14ac:dyDescent="0.3">
      <c r="A59" s="20"/>
      <c r="B59" s="149"/>
      <c r="C59" s="149"/>
      <c r="D59" s="149"/>
      <c r="E59" s="149"/>
      <c r="F59" s="149"/>
      <c r="G59" s="149"/>
      <c r="I59" s="36"/>
      <c r="K59" s="17" t="s">
        <v>10</v>
      </c>
      <c r="L59" s="30" t="str">
        <f>T_i!$A4</f>
        <v>Any Antimalarial</v>
      </c>
      <c r="M59" s="31" t="s">
        <v>5</v>
      </c>
      <c r="N59" s="31" t="s">
        <v>6</v>
      </c>
      <c r="O59" s="30" t="str">
        <f>T_i!$A5</f>
        <v>Artemether lumefantrine</v>
      </c>
      <c r="P59" s="31" t="s">
        <v>5</v>
      </c>
      <c r="Q59" s="31" t="s">
        <v>6</v>
      </c>
      <c r="R59" s="30" t="str">
        <f>T_i!$A6</f>
        <v>Artesunate amodiaquine</v>
      </c>
      <c r="S59" s="31" t="s">
        <v>5</v>
      </c>
      <c r="T59" s="31" t="s">
        <v>6</v>
      </c>
      <c r="U59" s="30" t="str">
        <f>T_i!$A7</f>
        <v>Artemisinin-PPQ</v>
      </c>
      <c r="V59" s="31" t="s">
        <v>5</v>
      </c>
      <c r="W59" s="31" t="s">
        <v>6</v>
      </c>
      <c r="X59" s="30" t="str">
        <f>T_i!$A8</f>
        <v>Dihydroartemisinin-Piperaquine</v>
      </c>
      <c r="Y59" s="31" t="s">
        <v>5</v>
      </c>
      <c r="Z59" s="31" t="s">
        <v>6</v>
      </c>
      <c r="AA59" s="30" t="str">
        <f>T_i!$A9</f>
        <v>Arterolane PPQ</v>
      </c>
      <c r="AB59" s="31" t="s">
        <v>5</v>
      </c>
      <c r="AC59" s="31" t="s">
        <v>6</v>
      </c>
      <c r="AD59" s="30" t="str">
        <f>T_i!$A10</f>
        <v>Other ACTs not reported individually</v>
      </c>
      <c r="AE59" s="31" t="s">
        <v>5</v>
      </c>
      <c r="AF59" s="31" t="s">
        <v>6</v>
      </c>
      <c r="AG59" s="30" t="str">
        <f>T_i!$A11</f>
        <v>Quinine</v>
      </c>
      <c r="AH59" s="31" t="s">
        <v>5</v>
      </c>
      <c r="AI59" s="31" t="s">
        <v>6</v>
      </c>
      <c r="AJ59" s="30" t="str">
        <f>T_i!$A12</f>
        <v>Chloroquine - packaged alone</v>
      </c>
      <c r="AK59" s="31" t="s">
        <v>5</v>
      </c>
      <c r="AL59" s="31" t="s">
        <v>6</v>
      </c>
      <c r="AM59" s="30" t="str">
        <f>T_i!$A13</f>
        <v>Sulfadoxine pyrimethamine</v>
      </c>
      <c r="AN59" s="31" t="s">
        <v>5</v>
      </c>
      <c r="AO59" s="31" t="s">
        <v>6</v>
      </c>
      <c r="AP59" s="30" t="str">
        <f>T_i!$A14</f>
        <v>SP-Amodiaquine</v>
      </c>
      <c r="AQ59" s="31" t="s">
        <v>5</v>
      </c>
      <c r="AR59" s="31" t="s">
        <v>6</v>
      </c>
      <c r="AS59" s="30" t="str">
        <f>T_i!$A15</f>
        <v>Other non-artemsinin therapy</v>
      </c>
      <c r="AT59" s="31" t="s">
        <v>5</v>
      </c>
      <c r="AU59" s="31" t="s">
        <v>6</v>
      </c>
      <c r="AV59" s="30" t="str">
        <f>T_i!$A16</f>
        <v>Oral artemisinin monotherapy</v>
      </c>
      <c r="AW59" s="31" t="s">
        <v>5</v>
      </c>
      <c r="AX59" s="31" t="s">
        <v>6</v>
      </c>
      <c r="AY59" s="30" t="str">
        <f>T_i!$A17</f>
        <v>Rectal artesunate</v>
      </c>
      <c r="AZ59" s="31" t="s">
        <v>5</v>
      </c>
      <c r="BA59" s="31" t="s">
        <v>6</v>
      </c>
      <c r="BB59" s="30" t="str">
        <f>T_i!$A18</f>
        <v>Injectable artesunate</v>
      </c>
      <c r="BC59" s="31" t="s">
        <v>5</v>
      </c>
      <c r="BD59" s="31" t="s">
        <v>6</v>
      </c>
      <c r="BE59" s="30" t="str">
        <f>T_i!$A19</f>
        <v>Injectable artemether</v>
      </c>
      <c r="BF59" s="31" t="s">
        <v>5</v>
      </c>
      <c r="BG59" s="31" t="s">
        <v>6</v>
      </c>
      <c r="BH59" s="30" t="str">
        <f>T_i!$A20</f>
        <v>Injectable arteether/artemotil</v>
      </c>
      <c r="BI59" s="31" t="s">
        <v>5</v>
      </c>
      <c r="BJ59" s="31" t="s">
        <v>6</v>
      </c>
      <c r="BK59" s="30">
        <f>T_i!$A21</f>
        <v>0</v>
      </c>
      <c r="BL59" s="31" t="s">
        <v>5</v>
      </c>
      <c r="BM59" s="31" t="s">
        <v>6</v>
      </c>
      <c r="BN59" s="30">
        <f>T_i!$A22</f>
        <v>0</v>
      </c>
      <c r="BO59" s="31" t="s">
        <v>5</v>
      </c>
      <c r="BP59" s="31" t="s">
        <v>6</v>
      </c>
      <c r="BQ59" s="30">
        <f>T_i!$A23</f>
        <v>0</v>
      </c>
      <c r="BR59" s="31" t="s">
        <v>5</v>
      </c>
      <c r="BS59" s="31" t="s">
        <v>6</v>
      </c>
      <c r="BT59" s="30">
        <f>T_i!$A24</f>
        <v>0</v>
      </c>
      <c r="BU59" s="31" t="s">
        <v>5</v>
      </c>
      <c r="BV59" s="31" t="s">
        <v>6</v>
      </c>
      <c r="BW59" s="30">
        <f>T_i!$A25</f>
        <v>0</v>
      </c>
      <c r="BX59" s="31" t="s">
        <v>5</v>
      </c>
      <c r="BY59" s="31" t="s">
        <v>6</v>
      </c>
      <c r="BZ59" s="30">
        <f>T_i!$A26</f>
        <v>0</v>
      </c>
      <c r="CA59" s="31" t="s">
        <v>5</v>
      </c>
      <c r="CB59" s="31" t="s">
        <v>6</v>
      </c>
      <c r="CC59" s="30">
        <f>T_i!$A27</f>
        <v>0</v>
      </c>
      <c r="CD59" s="31" t="s">
        <v>5</v>
      </c>
      <c r="CE59" s="31" t="s">
        <v>6</v>
      </c>
      <c r="CF59" s="30">
        <f>T_i!$A28</f>
        <v>0</v>
      </c>
      <c r="CG59" s="31" t="s">
        <v>5</v>
      </c>
      <c r="CH59" s="31" t="s">
        <v>6</v>
      </c>
      <c r="CI59" s="30">
        <f>T_i!$A29</f>
        <v>0</v>
      </c>
      <c r="CJ59" s="31" t="s">
        <v>5</v>
      </c>
      <c r="CK59" s="31" t="s">
        <v>6</v>
      </c>
      <c r="CL59" s="30">
        <f>T_i!$A30</f>
        <v>0</v>
      </c>
      <c r="CM59" s="31" t="s">
        <v>5</v>
      </c>
      <c r="CN59" s="31" t="s">
        <v>6</v>
      </c>
      <c r="CO59" s="30">
        <f>T_i!$A31</f>
        <v>0</v>
      </c>
      <c r="CP59" s="31" t="s">
        <v>5</v>
      </c>
      <c r="CQ59" s="31" t="s">
        <v>6</v>
      </c>
      <c r="CR59" s="30">
        <f>T_i!$A32</f>
        <v>0</v>
      </c>
      <c r="CS59" s="31" t="s">
        <v>5</v>
      </c>
      <c r="CT59" s="31" t="s">
        <v>6</v>
      </c>
    </row>
    <row r="60" spans="1:98" x14ac:dyDescent="0.25">
      <c r="A60" s="22"/>
      <c r="B60" s="149"/>
      <c r="C60" s="149"/>
      <c r="D60" s="149"/>
      <c r="E60" s="149"/>
      <c r="F60" s="149"/>
      <c r="G60" s="149"/>
      <c r="J60" s="20"/>
      <c r="K60" s="20" t="str">
        <f>T_i!B$2</f>
        <v>Private Not For-Profit Facility</v>
      </c>
      <c r="L60" s="28">
        <f>T_i!B$4</f>
        <v>5.4563488960266113</v>
      </c>
      <c r="M60" s="28">
        <f>L60-T_i!C$4</f>
        <v>3.3134915828704834</v>
      </c>
      <c r="N60" s="28">
        <f>T_i!D$4-L60</f>
        <v>4.5436511039733887</v>
      </c>
      <c r="O60" s="28">
        <f>T_i!B$5</f>
        <v>8</v>
      </c>
      <c r="P60" s="24">
        <f>O60-T_i!C$5</f>
        <v>3</v>
      </c>
      <c r="Q60" s="24">
        <f>T_i!D$5-O60</f>
        <v>2</v>
      </c>
      <c r="R60" s="24">
        <f>T_i!B$6</f>
        <v>2</v>
      </c>
      <c r="S60" s="24">
        <f>R60-T_i!C$6</f>
        <v>1.5</v>
      </c>
      <c r="T60" s="24">
        <f>T_i!D$6-R60</f>
        <v>0.5</v>
      </c>
      <c r="U60" s="24">
        <f>T_i!B$7</f>
        <v>5.4563488960266113</v>
      </c>
      <c r="V60" s="24">
        <f>U60-T_i!C$7</f>
        <v>0</v>
      </c>
      <c r="W60" s="24">
        <f>T_i!D$7-U60</f>
        <v>0</v>
      </c>
      <c r="X60" s="24">
        <f>T_i!B$8</f>
        <v>0</v>
      </c>
      <c r="Y60" s="24">
        <f>X60-T_i!C$8</f>
        <v>0</v>
      </c>
      <c r="Z60" s="24">
        <f>T_i!D$8-X60</f>
        <v>0</v>
      </c>
      <c r="AA60" s="24">
        <f>T_i!B$9</f>
        <v>0</v>
      </c>
      <c r="AB60" s="24">
        <f>AA60-T_i!C$9</f>
        <v>0</v>
      </c>
      <c r="AC60" s="24">
        <f>T_i!D$9-AA60</f>
        <v>0</v>
      </c>
      <c r="AD60" s="24">
        <f>T_i!B$10</f>
        <v>0</v>
      </c>
      <c r="AE60" s="24">
        <f>AD60-T_i!C$10</f>
        <v>0</v>
      </c>
      <c r="AF60" s="24">
        <f>T_i!D$10-AD60</f>
        <v>0</v>
      </c>
      <c r="AG60" s="24">
        <f>T_i!B$11</f>
        <v>0.18908530473709106</v>
      </c>
      <c r="AH60" s="24">
        <f>AG60-T_i!C$11</f>
        <v>0</v>
      </c>
      <c r="AI60" s="24">
        <f>T_i!D$11-AG60</f>
        <v>0.67563408613204956</v>
      </c>
      <c r="AJ60" s="24">
        <f>T_i!B$12</f>
        <v>2.3039999008178711</v>
      </c>
      <c r="AK60" s="24">
        <f>AJ60-T_i!C$12</f>
        <v>2.1439999043941498</v>
      </c>
      <c r="AL60" s="24">
        <f>T_i!D$12-AJ60</f>
        <v>0.38400006294250488</v>
      </c>
      <c r="AM60" s="24">
        <f>T_i!B$13</f>
        <v>10</v>
      </c>
      <c r="AN60" s="24">
        <f>AM60-T_i!C$13</f>
        <v>8</v>
      </c>
      <c r="AO60" s="24">
        <f>T_i!D$13-AM60</f>
        <v>0</v>
      </c>
      <c r="AP60" s="24">
        <f>T_i!B$14</f>
        <v>0</v>
      </c>
      <c r="AQ60" s="24">
        <f>AP60-T_i!C$14</f>
        <v>0</v>
      </c>
      <c r="AR60" s="24">
        <f>T_i!D$14-AP60</f>
        <v>0</v>
      </c>
      <c r="AS60" s="24">
        <f>T_i!B$15</f>
        <v>1.5299999713897705</v>
      </c>
      <c r="AT60" s="24">
        <f>AS60-T_i!C$15</f>
        <v>0</v>
      </c>
      <c r="AU60" s="24">
        <f>T_i!D$15-AS60</f>
        <v>0</v>
      </c>
      <c r="AV60" s="24">
        <f>T_i!B$16</f>
        <v>0</v>
      </c>
      <c r="AW60" s="24">
        <f>AV60-T_i!C$16</f>
        <v>0</v>
      </c>
      <c r="AX60" s="24">
        <f>T_i!D$16-AV60</f>
        <v>0</v>
      </c>
      <c r="AY60" s="24">
        <f>T_i!B$17</f>
        <v>0</v>
      </c>
      <c r="AZ60" s="24">
        <f>AY60-T_i!C$17</f>
        <v>0</v>
      </c>
      <c r="BA60" s="24">
        <f>T_i!D$17-AY60</f>
        <v>0</v>
      </c>
      <c r="BB60" s="24">
        <f>T_i!B$18</f>
        <v>5</v>
      </c>
      <c r="BC60" s="24">
        <f>BB60-T_i!C$18</f>
        <v>4.3999999761581421</v>
      </c>
      <c r="BD60" s="24">
        <f>T_i!D$18-BB60</f>
        <v>0</v>
      </c>
      <c r="BE60" s="24">
        <f>T_i!B$19</f>
        <v>11.666666984558105</v>
      </c>
      <c r="BF60" s="24">
        <f>BE60-T_i!C$19</f>
        <v>0</v>
      </c>
      <c r="BG60" s="24">
        <f>T_i!D$19-BE60</f>
        <v>8.3333330154418945</v>
      </c>
      <c r="BH60" s="24">
        <f>T_i!B$20</f>
        <v>1.4285714626312256</v>
      </c>
      <c r="BI60" s="24">
        <f>BH60-T_i!C$20</f>
        <v>0</v>
      </c>
      <c r="BJ60" s="24">
        <f>T_i!D$20-BH60</f>
        <v>2.4285714626312256</v>
      </c>
      <c r="BK60" s="24">
        <f>T_i!B$21</f>
        <v>0</v>
      </c>
      <c r="BL60" s="24">
        <f>BK60-T_i!C$21</f>
        <v>0</v>
      </c>
      <c r="BM60" s="24">
        <f>T_i!D$21-BK60</f>
        <v>0</v>
      </c>
      <c r="BN60" s="24">
        <f>T_i!B$22</f>
        <v>0</v>
      </c>
      <c r="BO60" s="24">
        <f>BN60-T_i!C$22</f>
        <v>0</v>
      </c>
      <c r="BP60" s="24">
        <f>T_i!D$22-BN60</f>
        <v>0</v>
      </c>
      <c r="BQ60" s="24">
        <f>T_i!B$23</f>
        <v>0</v>
      </c>
      <c r="BR60" s="24">
        <f>BQ60-T_i!C$23</f>
        <v>0</v>
      </c>
      <c r="BS60" s="24">
        <f>T_i!D$23-BQ60</f>
        <v>0</v>
      </c>
      <c r="BT60" s="24">
        <f>T_i!B$24</f>
        <v>0</v>
      </c>
      <c r="BU60" s="24">
        <f>BT60-T_i!C$24</f>
        <v>0</v>
      </c>
      <c r="BV60" s="24">
        <f>T_i!D$24-BT60</f>
        <v>0</v>
      </c>
      <c r="BW60" s="24">
        <f>T_i!B$25</f>
        <v>0</v>
      </c>
      <c r="BX60" s="24">
        <f>BW60-T_i!C$25</f>
        <v>0</v>
      </c>
      <c r="BY60" s="24">
        <f>T_i!D$25-BW60</f>
        <v>0</v>
      </c>
      <c r="BZ60" s="24">
        <f>T_i!B$26</f>
        <v>0</v>
      </c>
      <c r="CA60" s="24">
        <f>BZ60-T_i!C$26</f>
        <v>0</v>
      </c>
      <c r="CB60" s="24">
        <f>T_i!D$26-BZ60</f>
        <v>0</v>
      </c>
      <c r="CC60" s="24">
        <f>T_i!B$27</f>
        <v>0</v>
      </c>
      <c r="CD60" s="24">
        <f>CC60-T_i!C$27</f>
        <v>0</v>
      </c>
      <c r="CE60" s="24">
        <f>T_i!D$27-CC60</f>
        <v>0</v>
      </c>
      <c r="CF60" s="24">
        <f>T_i!B$28</f>
        <v>0</v>
      </c>
      <c r="CG60" s="24">
        <f>CF60-T_i!C$28</f>
        <v>0</v>
      </c>
      <c r="CH60" s="24">
        <f>T_i!D$28-CF60</f>
        <v>0</v>
      </c>
      <c r="CI60" s="24">
        <f>T_i!B$29</f>
        <v>0</v>
      </c>
      <c r="CJ60" s="24">
        <f>CI60-T_i!C$29</f>
        <v>0</v>
      </c>
      <c r="CK60" s="24">
        <f>T_i!D$29-CI60</f>
        <v>0</v>
      </c>
      <c r="CL60" s="24">
        <f>T_i!B$30</f>
        <v>0</v>
      </c>
      <c r="CM60" s="24">
        <f>CL60-T_i!C$30</f>
        <v>0</v>
      </c>
      <c r="CN60" s="24">
        <f>T_i!D$30-CL60</f>
        <v>0</v>
      </c>
      <c r="CO60" s="24">
        <f>T_i!B$31</f>
        <v>0</v>
      </c>
      <c r="CP60" s="24">
        <f>CO60-T_i!C$31</f>
        <v>0</v>
      </c>
      <c r="CQ60" s="24">
        <f>T_i!D$31-CO60</f>
        <v>0</v>
      </c>
      <c r="CR60" s="24">
        <f>T_i!B$32</f>
        <v>0</v>
      </c>
      <c r="CS60" s="24">
        <f>CR60-T_i!C$32</f>
        <v>0</v>
      </c>
      <c r="CT60" s="24">
        <f>T_i!D$32-CR60</f>
        <v>0</v>
      </c>
    </row>
    <row r="61" spans="1:98" x14ac:dyDescent="0.25">
      <c r="A61" s="20"/>
      <c r="B61" s="149"/>
      <c r="C61" s="149"/>
      <c r="D61" s="149"/>
      <c r="E61" s="149"/>
      <c r="F61" s="149"/>
      <c r="G61" s="149"/>
      <c r="J61" s="20"/>
      <c r="K61" s="20" t="str">
        <f>T_i!F$2</f>
        <v>Private For-Profit Facility</v>
      </c>
      <c r="L61" s="28">
        <f>T_i!F$4</f>
        <v>5</v>
      </c>
      <c r="M61" s="28">
        <f>L61-T_i!G$4</f>
        <v>3</v>
      </c>
      <c r="N61" s="28">
        <f>T_i!H$4-L61</f>
        <v>5</v>
      </c>
      <c r="O61" s="28">
        <f>T_i!F$5</f>
        <v>7</v>
      </c>
      <c r="P61" s="24">
        <f>O61-T_i!G$5</f>
        <v>3.5</v>
      </c>
      <c r="Q61" s="24">
        <f>T_i!H$5-O61</f>
        <v>8</v>
      </c>
      <c r="R61" s="24">
        <f>T_i!F$6</f>
        <v>4</v>
      </c>
      <c r="S61" s="24">
        <f>R61-T_i!G$6</f>
        <v>1.5</v>
      </c>
      <c r="T61" s="24">
        <f>T_i!H$6-R61</f>
        <v>3</v>
      </c>
      <c r="U61" s="24">
        <f>T_i!F$7</f>
        <v>2.4801585674285889</v>
      </c>
      <c r="V61" s="24">
        <f>U61-T_i!G$7</f>
        <v>0</v>
      </c>
      <c r="W61" s="24">
        <f>T_i!H$7-U61</f>
        <v>0</v>
      </c>
      <c r="X61" s="24">
        <f>T_i!F$8</f>
        <v>2.2222223281860352</v>
      </c>
      <c r="Y61" s="24">
        <f>X61-T_i!G$8</f>
        <v>0.22222232818603516</v>
      </c>
      <c r="Z61" s="24">
        <f>T_i!H$8-X61</f>
        <v>3.3333334922790527</v>
      </c>
      <c r="AA61" s="24">
        <f>T_i!F$9</f>
        <v>0</v>
      </c>
      <c r="AB61" s="24">
        <f>AA61-T_i!G$9</f>
        <v>0</v>
      </c>
      <c r="AC61" s="24">
        <f>T_i!H$9-AA61</f>
        <v>0</v>
      </c>
      <c r="AD61" s="24">
        <f>T_i!F$10</f>
        <v>0</v>
      </c>
      <c r="AE61" s="24">
        <f>AD61-T_i!G$10</f>
        <v>0</v>
      </c>
      <c r="AF61" s="24">
        <f>T_i!H$10-AD61</f>
        <v>0</v>
      </c>
      <c r="AG61" s="24">
        <f>T_i!F$11</f>
        <v>0.94542652368545532</v>
      </c>
      <c r="AH61" s="24">
        <f>AG61-T_i!G$11</f>
        <v>0.65718668699264526</v>
      </c>
      <c r="AI61" s="24">
        <f>T_i!H$11-AG61</f>
        <v>1.4354342818260193</v>
      </c>
      <c r="AJ61" s="24">
        <f>T_i!F$12</f>
        <v>0.48000001907348633</v>
      </c>
      <c r="AK61" s="24">
        <f>AJ61-T_i!G$12</f>
        <v>0.24000002443790436</v>
      </c>
      <c r="AL61" s="24">
        <f>T_i!H$12-AJ61</f>
        <v>0.67199993133544922</v>
      </c>
      <c r="AM61" s="24">
        <f>T_i!F$13</f>
        <v>5</v>
      </c>
      <c r="AN61" s="24">
        <f>AM61-T_i!G$13</f>
        <v>4.8499999940395355</v>
      </c>
      <c r="AO61" s="24">
        <f>T_i!H$13-AM61</f>
        <v>1</v>
      </c>
      <c r="AP61" s="24">
        <f>T_i!F$14</f>
        <v>2.0399999618530273</v>
      </c>
      <c r="AQ61" s="24">
        <f>AP61-T_i!G$14</f>
        <v>2.0399999618530273</v>
      </c>
      <c r="AR61" s="24">
        <f>T_i!H$14-AP61</f>
        <v>82.960000038146973</v>
      </c>
      <c r="AS61" s="24">
        <f>T_i!F$15</f>
        <v>38.25</v>
      </c>
      <c r="AT61" s="24">
        <f>AS61-T_i!G$15</f>
        <v>0</v>
      </c>
      <c r="AU61" s="24">
        <f>T_i!H$15-AS61</f>
        <v>0</v>
      </c>
      <c r="AV61" s="24">
        <f>T_i!F$16</f>
        <v>0</v>
      </c>
      <c r="AW61" s="24">
        <f>AV61-T_i!G$16</f>
        <v>0</v>
      </c>
      <c r="AX61" s="24">
        <f>T_i!H$16-AV61</f>
        <v>0</v>
      </c>
      <c r="AY61" s="24">
        <f>T_i!F$17</f>
        <v>0</v>
      </c>
      <c r="AZ61" s="24">
        <f>AY61-T_i!G$17</f>
        <v>0</v>
      </c>
      <c r="BA61" s="24">
        <f>T_i!H$17-AY61</f>
        <v>0</v>
      </c>
      <c r="BB61" s="24">
        <f>T_i!F$18</f>
        <v>3</v>
      </c>
      <c r="BC61" s="24">
        <f>BB61-T_i!G$18</f>
        <v>2.3999999761581421</v>
      </c>
      <c r="BD61" s="24">
        <f>T_i!H$18-BB61</f>
        <v>3</v>
      </c>
      <c r="BE61" s="24">
        <f>T_i!F$19</f>
        <v>3</v>
      </c>
      <c r="BF61" s="24">
        <f>BE61-T_i!G$19</f>
        <v>1.3333332538604736</v>
      </c>
      <c r="BG61" s="24">
        <f>T_i!H$19-BE61</f>
        <v>5</v>
      </c>
      <c r="BH61" s="24">
        <f>T_i!F$20</f>
        <v>1.0714285373687744</v>
      </c>
      <c r="BI61" s="24">
        <f>BH61-T_i!G$20</f>
        <v>0.21428567171096802</v>
      </c>
      <c r="BJ61" s="24">
        <f>T_i!H$20-BH61</f>
        <v>3.2142860889434814</v>
      </c>
      <c r="BK61" s="24">
        <f>T_i!F$21</f>
        <v>0</v>
      </c>
      <c r="BL61" s="24">
        <f>BK61-T_i!G$21</f>
        <v>0</v>
      </c>
      <c r="BM61" s="24">
        <f>T_i!H$21-BK61</f>
        <v>0</v>
      </c>
      <c r="BN61" s="24">
        <f>T_i!F$22</f>
        <v>0</v>
      </c>
      <c r="BO61" s="24">
        <f>BN61-T_i!G$22</f>
        <v>0</v>
      </c>
      <c r="BP61" s="24">
        <f>T_i!H$22-BN61</f>
        <v>0</v>
      </c>
      <c r="BQ61" s="24">
        <f>T_i!F$23</f>
        <v>0</v>
      </c>
      <c r="BR61" s="24">
        <f>BQ61-T_i!G$23</f>
        <v>0</v>
      </c>
      <c r="BS61" s="24">
        <f>T_i!H$23-BQ61</f>
        <v>0</v>
      </c>
      <c r="BT61" s="24">
        <f>T_i!F$24</f>
        <v>0</v>
      </c>
      <c r="BU61" s="24">
        <f>BT61-T_i!G$24</f>
        <v>0</v>
      </c>
      <c r="BV61" s="24">
        <f>T_i!H$24-BT61</f>
        <v>0</v>
      </c>
      <c r="BW61" s="24">
        <f>T_i!F$25</f>
        <v>0</v>
      </c>
      <c r="BX61" s="24">
        <f>BW61-T_i!G$25</f>
        <v>0</v>
      </c>
      <c r="BY61" s="24">
        <f>T_i!H$25-BW61</f>
        <v>0</v>
      </c>
      <c r="BZ61" s="24">
        <f>T_i!F$26</f>
        <v>0</v>
      </c>
      <c r="CA61" s="24">
        <f>BZ61-T_i!G$26</f>
        <v>0</v>
      </c>
      <c r="CB61" s="24">
        <f>T_i!H$26-BZ61</f>
        <v>0</v>
      </c>
      <c r="CC61" s="24">
        <f>T_i!F$27</f>
        <v>0</v>
      </c>
      <c r="CD61" s="24">
        <f>CC61-T_i!G$27</f>
        <v>0</v>
      </c>
      <c r="CE61" s="24">
        <f>T_i!H$27-CC61</f>
        <v>0</v>
      </c>
      <c r="CF61" s="24">
        <f>T_i!F$28</f>
        <v>0</v>
      </c>
      <c r="CG61" s="24">
        <f>CF61-T_i!G$28</f>
        <v>0</v>
      </c>
      <c r="CH61" s="24">
        <f>T_i!H$28-CF61</f>
        <v>0</v>
      </c>
      <c r="CI61" s="24">
        <f>T_i!F$29</f>
        <v>0</v>
      </c>
      <c r="CJ61" s="24">
        <f>CI61-T_i!G$29</f>
        <v>0</v>
      </c>
      <c r="CK61" s="24">
        <f>T_i!H$29-CI61</f>
        <v>0</v>
      </c>
      <c r="CL61" s="24">
        <f>T_i!F$30</f>
        <v>0</v>
      </c>
      <c r="CM61" s="24">
        <f>CL61-T_i!G$30</f>
        <v>0</v>
      </c>
      <c r="CN61" s="24">
        <f>T_i!H$30-CL61</f>
        <v>0</v>
      </c>
      <c r="CO61" s="24">
        <f>T_i!F$31</f>
        <v>0</v>
      </c>
      <c r="CP61" s="24">
        <f>CO61-T_i!G$31</f>
        <v>0</v>
      </c>
      <c r="CQ61" s="24">
        <f>T_i!H$31-CO61</f>
        <v>0</v>
      </c>
      <c r="CR61" s="24">
        <f>T_i!F$32</f>
        <v>0</v>
      </c>
      <c r="CS61" s="24">
        <f>CR61-T_i!G$32</f>
        <v>0</v>
      </c>
      <c r="CT61" s="24">
        <f>T_i!H$32-CR61</f>
        <v>0</v>
      </c>
    </row>
    <row r="62" spans="1:98" x14ac:dyDescent="0.25">
      <c r="A62" s="20"/>
      <c r="B62" s="149"/>
      <c r="C62" s="149"/>
      <c r="D62" s="149"/>
      <c r="E62" s="149"/>
      <c r="F62" s="149"/>
      <c r="G62" s="149"/>
      <c r="J62" s="20"/>
      <c r="K62" s="20" t="str">
        <f>T_i!J$2</f>
        <v>Pharmacy</v>
      </c>
      <c r="L62" s="28">
        <f>T_i!J$4</f>
        <v>4</v>
      </c>
      <c r="M62" s="28">
        <f>L62-T_i!K$4</f>
        <v>2.5119048357009888</v>
      </c>
      <c r="N62" s="28">
        <f>T_i!L$4-L62</f>
        <v>5</v>
      </c>
      <c r="O62" s="28">
        <f>T_i!J$5</f>
        <v>5</v>
      </c>
      <c r="P62" s="24">
        <f>O62-T_i!K$5</f>
        <v>3</v>
      </c>
      <c r="Q62" s="24">
        <f>T_i!L$5-O62</f>
        <v>5</v>
      </c>
      <c r="R62" s="24">
        <f>T_i!J$6</f>
        <v>4</v>
      </c>
      <c r="S62" s="24">
        <f>R62-T_i!K$6</f>
        <v>3</v>
      </c>
      <c r="T62" s="24">
        <f>T_i!L$6-R62</f>
        <v>6</v>
      </c>
      <c r="U62" s="24">
        <f>T_i!J$7</f>
        <v>2.4801585674285889</v>
      </c>
      <c r="V62" s="24">
        <f>U62-T_i!K$7</f>
        <v>1.4880951046943665</v>
      </c>
      <c r="W62" s="24">
        <f>T_i!L$7-U62</f>
        <v>0.49603176116943359</v>
      </c>
      <c r="X62" s="24">
        <f>T_i!J$8</f>
        <v>3</v>
      </c>
      <c r="Y62" s="24">
        <f>X62-T_i!K$8</f>
        <v>2</v>
      </c>
      <c r="Z62" s="24">
        <f>T_i!L$8-X62</f>
        <v>3.6666669845581055</v>
      </c>
      <c r="AA62" s="24">
        <f>T_i!J$9</f>
        <v>2</v>
      </c>
      <c r="AB62" s="24">
        <f>AA62-T_i!K$9</f>
        <v>0</v>
      </c>
      <c r="AC62" s="24">
        <f>T_i!L$9-AA62</f>
        <v>5</v>
      </c>
      <c r="AD62" s="24">
        <f>T_i!J$10</f>
        <v>6</v>
      </c>
      <c r="AE62" s="24">
        <f>AD62-T_i!K$10</f>
        <v>0</v>
      </c>
      <c r="AF62" s="24">
        <f>T_i!L$10-AD62</f>
        <v>0</v>
      </c>
      <c r="AG62" s="24">
        <f>T_i!J$11</f>
        <v>1.4411990642547607</v>
      </c>
      <c r="AH62" s="24">
        <f>AG62-T_i!K$11</f>
        <v>0.8647194504737854</v>
      </c>
      <c r="AI62" s="24">
        <f>T_i!L$11-AG62</f>
        <v>0.48039960861206055</v>
      </c>
      <c r="AJ62" s="24">
        <f>T_i!J$12</f>
        <v>3</v>
      </c>
      <c r="AK62" s="24">
        <f>AJ62-T_i!K$12</f>
        <v>1.8480000495910645</v>
      </c>
      <c r="AL62" s="24">
        <f>T_i!L$12-AJ62</f>
        <v>4</v>
      </c>
      <c r="AM62" s="24">
        <f>T_i!J$13</f>
        <v>1.0500000715255737</v>
      </c>
      <c r="AN62" s="24">
        <f>AM62-T_i!K$13</f>
        <v>0.80000007152557373</v>
      </c>
      <c r="AO62" s="24">
        <f>T_i!L$13-AM62</f>
        <v>3.9499999284744263</v>
      </c>
      <c r="AP62" s="24">
        <f>T_i!J$14</f>
        <v>1.7000000476837158</v>
      </c>
      <c r="AQ62" s="24">
        <f>AP62-T_i!K$14</f>
        <v>1.2833333611488342</v>
      </c>
      <c r="AR62" s="24">
        <f>T_i!L$14-AP62</f>
        <v>0</v>
      </c>
      <c r="AS62" s="24">
        <f>T_i!J$15</f>
        <v>2</v>
      </c>
      <c r="AT62" s="24">
        <f>AS62-T_i!K$15</f>
        <v>1.2350000143051147</v>
      </c>
      <c r="AU62" s="24">
        <f>T_i!L$15-AS62</f>
        <v>0</v>
      </c>
      <c r="AV62" s="24">
        <f>T_i!J$16</f>
        <v>0</v>
      </c>
      <c r="AW62" s="24">
        <f>AV62-T_i!K$16</f>
        <v>0</v>
      </c>
      <c r="AX62" s="24">
        <f>T_i!L$16-AV62</f>
        <v>0</v>
      </c>
      <c r="AY62" s="24">
        <f>T_i!J$17</f>
        <v>0</v>
      </c>
      <c r="AZ62" s="24">
        <f>AY62-T_i!K$17</f>
        <v>0</v>
      </c>
      <c r="BA62" s="24">
        <f>T_i!L$17-AY62</f>
        <v>0</v>
      </c>
      <c r="BB62" s="24">
        <f>T_i!J$18</f>
        <v>1</v>
      </c>
      <c r="BC62" s="24">
        <f>BB62-T_i!K$18</f>
        <v>0.79999999701976776</v>
      </c>
      <c r="BD62" s="24">
        <f>T_i!L$18-BB62</f>
        <v>1</v>
      </c>
      <c r="BE62" s="24">
        <f>T_i!J$19</f>
        <v>3</v>
      </c>
      <c r="BF62" s="24">
        <f>BE62-T_i!K$19</f>
        <v>2.1666666269302368</v>
      </c>
      <c r="BG62" s="24">
        <f>T_i!L$19-BE62</f>
        <v>7</v>
      </c>
      <c r="BH62" s="24">
        <f>T_i!J$20</f>
        <v>2.1428573131561279</v>
      </c>
      <c r="BI62" s="24">
        <f>BH62-T_i!K$20</f>
        <v>1.2857143878936768</v>
      </c>
      <c r="BJ62" s="24">
        <f>T_i!L$20-BH62</f>
        <v>2.1428573131561279</v>
      </c>
      <c r="BK62" s="24">
        <f>T_i!J$21</f>
        <v>0</v>
      </c>
      <c r="BL62" s="24">
        <f>BK62-T_i!K$21</f>
        <v>0</v>
      </c>
      <c r="BM62" s="24">
        <f>T_i!L$21-BK62</f>
        <v>0</v>
      </c>
      <c r="BN62" s="24">
        <f>T_i!J$22</f>
        <v>0</v>
      </c>
      <c r="BO62" s="24">
        <f>BN62-T_i!K$22</f>
        <v>0</v>
      </c>
      <c r="BP62" s="24">
        <f>T_i!L$22-BN62</f>
        <v>0</v>
      </c>
      <c r="BQ62" s="24">
        <f>T_i!J$23</f>
        <v>0</v>
      </c>
      <c r="BR62" s="24">
        <f>BQ62-T_i!K$23</f>
        <v>0</v>
      </c>
      <c r="BS62" s="24">
        <f>T_i!L$23-BQ62</f>
        <v>0</v>
      </c>
      <c r="BT62" s="24">
        <f>T_i!J$24</f>
        <v>0</v>
      </c>
      <c r="BU62" s="24">
        <f>BT62-T_i!K$24</f>
        <v>0</v>
      </c>
      <c r="BV62" s="24">
        <f>T_i!L$24-BT62</f>
        <v>0</v>
      </c>
      <c r="BW62" s="24">
        <f>T_i!J$25</f>
        <v>0</v>
      </c>
      <c r="BX62" s="24">
        <f>BW62-T_i!K$25</f>
        <v>0</v>
      </c>
      <c r="BY62" s="24">
        <f>T_i!L$25-BW62</f>
        <v>0</v>
      </c>
      <c r="BZ62" s="24">
        <f>T_i!J$26</f>
        <v>0</v>
      </c>
      <c r="CA62" s="24">
        <f>BZ62-T_i!K$26</f>
        <v>0</v>
      </c>
      <c r="CB62" s="24">
        <f>T_i!L$26-BZ62</f>
        <v>0</v>
      </c>
      <c r="CC62" s="24">
        <f>T_i!J$27</f>
        <v>0</v>
      </c>
      <c r="CD62" s="24">
        <f>CC62-T_i!K$27</f>
        <v>0</v>
      </c>
      <c r="CE62" s="24">
        <f>T_i!L$27-CC62</f>
        <v>0</v>
      </c>
      <c r="CF62" s="24">
        <f>T_i!J$28</f>
        <v>0</v>
      </c>
      <c r="CG62" s="24">
        <f>CF62-T_i!K$28</f>
        <v>0</v>
      </c>
      <c r="CH62" s="24">
        <f>T_i!L$28-CF62</f>
        <v>0</v>
      </c>
      <c r="CI62" s="24">
        <f>T_i!J$29</f>
        <v>0</v>
      </c>
      <c r="CJ62" s="24">
        <f>CI62-T_i!K$29</f>
        <v>0</v>
      </c>
      <c r="CK62" s="24">
        <f>T_i!L$29-CI62</f>
        <v>0</v>
      </c>
      <c r="CL62" s="24">
        <f>T_i!J$30</f>
        <v>0</v>
      </c>
      <c r="CM62" s="24">
        <f>CL62-T_i!K$30</f>
        <v>0</v>
      </c>
      <c r="CN62" s="24">
        <f>T_i!L$30-CL62</f>
        <v>0</v>
      </c>
      <c r="CO62" s="24">
        <f>T_i!J$31</f>
        <v>0</v>
      </c>
      <c r="CP62" s="24">
        <f>CO62-T_i!K$31</f>
        <v>0</v>
      </c>
      <c r="CQ62" s="24">
        <f>T_i!L$31-CO62</f>
        <v>0</v>
      </c>
      <c r="CR62" s="24">
        <f>T_i!J$32</f>
        <v>0</v>
      </c>
      <c r="CS62" s="24">
        <f>CR62-T_i!K$32</f>
        <v>0</v>
      </c>
      <c r="CT62" s="24">
        <f>T_i!L$32-CR62</f>
        <v>0</v>
      </c>
    </row>
    <row r="63" spans="1:98" x14ac:dyDescent="0.25">
      <c r="A63" s="20"/>
      <c r="B63" s="149"/>
      <c r="C63" s="149"/>
      <c r="D63" s="149"/>
      <c r="E63" s="149"/>
      <c r="F63" s="149"/>
      <c r="G63" s="149"/>
      <c r="J63" s="20"/>
      <c r="K63" s="20" t="str">
        <f>T_i!N$2</f>
        <v>Laboratory</v>
      </c>
      <c r="L63" s="28">
        <f>T_i!N$4</f>
        <v>5</v>
      </c>
      <c r="M63" s="28">
        <f>L63-T_i!O$4</f>
        <v>1</v>
      </c>
      <c r="N63" s="28">
        <f>T_i!P$4-L63</f>
        <v>3</v>
      </c>
      <c r="O63" s="28">
        <f>T_i!N$5</f>
        <v>5</v>
      </c>
      <c r="P63" s="24">
        <f>O63-T_i!O$5</f>
        <v>1</v>
      </c>
      <c r="Q63" s="24">
        <f>T_i!P$5-O63</f>
        <v>3</v>
      </c>
      <c r="R63" s="24">
        <f>T_i!N$6</f>
        <v>0</v>
      </c>
      <c r="S63" s="24">
        <f>O63-T_i!O$6</f>
        <v>5</v>
      </c>
      <c r="T63" s="24">
        <f>T_i!P$6-O63</f>
        <v>-5</v>
      </c>
      <c r="U63" s="24">
        <f>T_i!N$7</f>
        <v>0</v>
      </c>
      <c r="V63" s="24">
        <f>U63-T_i!U$7</f>
        <v>-36</v>
      </c>
      <c r="W63" s="24">
        <f>T_i!P$7-U63</f>
        <v>0</v>
      </c>
      <c r="X63" s="24">
        <f>T_i!N$8</f>
        <v>0</v>
      </c>
      <c r="Y63" s="24">
        <f>X63-T_i!X$8</f>
        <v>-7</v>
      </c>
      <c r="Z63" s="24">
        <f>T_i!P$8-X63</f>
        <v>0</v>
      </c>
      <c r="AA63" s="24">
        <f>T_i!N$9</f>
        <v>0</v>
      </c>
      <c r="AB63" s="24">
        <f>AA63-T_i!O$9</f>
        <v>0</v>
      </c>
      <c r="AC63" s="24">
        <f>T_i!P$9-AA63</f>
        <v>0</v>
      </c>
      <c r="AD63" s="24">
        <f>T_i!N$10</f>
        <v>0</v>
      </c>
      <c r="AE63" s="24">
        <f>AD63-T_i!O$10</f>
        <v>0</v>
      </c>
      <c r="AF63" s="24">
        <f>T_i!P$10-AD63</f>
        <v>0</v>
      </c>
      <c r="AG63" s="24">
        <f>T_i!N$11</f>
        <v>0</v>
      </c>
      <c r="AH63" s="24">
        <f>AG63-T_i!O$11</f>
        <v>0</v>
      </c>
      <c r="AI63" s="24">
        <f>T_i!P$11-AG63</f>
        <v>0</v>
      </c>
      <c r="AJ63" s="24">
        <f>T_i!N$12</f>
        <v>0</v>
      </c>
      <c r="AK63" s="24">
        <f>AJ63-T_i!O$12</f>
        <v>0</v>
      </c>
      <c r="AL63" s="24">
        <f>T_i!P$12-AJ63</f>
        <v>0</v>
      </c>
      <c r="AM63" s="24">
        <f>T_i!N$13</f>
        <v>5</v>
      </c>
      <c r="AN63" s="24">
        <f>AM63-T_i!O$13</f>
        <v>0</v>
      </c>
      <c r="AO63" s="24">
        <f>T_i!P$13-AM63</f>
        <v>0</v>
      </c>
      <c r="AP63" s="24">
        <f>T_i!N$14</f>
        <v>0</v>
      </c>
      <c r="AQ63" s="24">
        <f>AP63-T_i!O$14</f>
        <v>0</v>
      </c>
      <c r="AR63" s="24">
        <f>T_i!P$14-AP63</f>
        <v>0</v>
      </c>
      <c r="AS63" s="24">
        <f>T_i!N$15</f>
        <v>0</v>
      </c>
      <c r="AT63" s="24">
        <f>AS63-T_i!O$15</f>
        <v>0</v>
      </c>
      <c r="AU63" s="24">
        <f>T_i!P$15-AS63</f>
        <v>0</v>
      </c>
      <c r="AV63" s="24">
        <f>T_i!N$16</f>
        <v>0</v>
      </c>
      <c r="AW63" s="24">
        <f>AV63-T_i!O$16</f>
        <v>0</v>
      </c>
      <c r="AX63" s="24">
        <f>T_i!P$16-AV63</f>
        <v>0</v>
      </c>
      <c r="AY63" s="24">
        <f>T_i!N$17</f>
        <v>0</v>
      </c>
      <c r="AZ63" s="24">
        <f>AY63-T_i!O$17</f>
        <v>0</v>
      </c>
      <c r="BA63" s="24">
        <f>T_i!P$17-AY63</f>
        <v>0</v>
      </c>
      <c r="BB63" s="24">
        <f>T_i!N$18</f>
        <v>0</v>
      </c>
      <c r="BC63" s="24">
        <f>BB63-T_i!O$18</f>
        <v>0</v>
      </c>
      <c r="BD63" s="24">
        <f>T_i!P$18-BB63</f>
        <v>0</v>
      </c>
      <c r="BE63" s="24">
        <f>T_i!N$19</f>
        <v>0</v>
      </c>
      <c r="BF63" s="24">
        <f>BE63-T_i!O$19</f>
        <v>0</v>
      </c>
      <c r="BG63" s="24">
        <f>T_i!P$19-BE63</f>
        <v>0</v>
      </c>
      <c r="BH63" s="24">
        <f>T_i!N$20</f>
        <v>0</v>
      </c>
      <c r="BI63" s="24">
        <f>BH63-T_i!O$20</f>
        <v>0</v>
      </c>
      <c r="BJ63" s="24">
        <f>T_i!P$20-BH63</f>
        <v>0</v>
      </c>
      <c r="BK63" s="24">
        <f>T_i!N$21</f>
        <v>0</v>
      </c>
      <c r="BL63" s="24">
        <f>BK63-T_i!O$21</f>
        <v>0</v>
      </c>
      <c r="BM63" s="24">
        <f>T_i!P$21-BK63</f>
        <v>0</v>
      </c>
      <c r="BN63" s="24">
        <f>T_i!N$22</f>
        <v>0</v>
      </c>
      <c r="BO63" s="24">
        <f>BN63-T_i!O$22</f>
        <v>0</v>
      </c>
      <c r="BP63" s="24">
        <f>T_i!P$22-BN63</f>
        <v>0</v>
      </c>
      <c r="BQ63" s="24">
        <f>T_i!N$23</f>
        <v>0</v>
      </c>
      <c r="BR63" s="24">
        <f>BQ63-T_i!O$23</f>
        <v>0</v>
      </c>
      <c r="BS63" s="24">
        <f>T_i!P$23-BQ63</f>
        <v>0</v>
      </c>
      <c r="BT63" s="24">
        <f>T_i!N$24</f>
        <v>0</v>
      </c>
      <c r="BU63" s="24">
        <f>BT63-T_i!O$24</f>
        <v>0</v>
      </c>
      <c r="BV63" s="24">
        <f>T_i!P$24-BT63</f>
        <v>0</v>
      </c>
      <c r="BW63" s="24">
        <f>T_i!N$25</f>
        <v>0</v>
      </c>
      <c r="BX63" s="24">
        <f>BW63-T_i!O$25</f>
        <v>0</v>
      </c>
      <c r="BY63" s="24">
        <f>T_i!P$25-BW63</f>
        <v>0</v>
      </c>
      <c r="BZ63" s="24">
        <f>T_i!N$26</f>
        <v>0</v>
      </c>
      <c r="CA63" s="24">
        <f>BZ63-T_i!O$26</f>
        <v>0</v>
      </c>
      <c r="CB63" s="24">
        <f>T_i!P$26-BZ63</f>
        <v>0</v>
      </c>
      <c r="CC63" s="24">
        <f>T_i!N$27</f>
        <v>0</v>
      </c>
      <c r="CD63" s="24">
        <f>CC63-T_i!O$27</f>
        <v>0</v>
      </c>
      <c r="CE63" s="24">
        <f>T_i!P$27-CC63</f>
        <v>0</v>
      </c>
      <c r="CF63" s="24">
        <f>T_i!N$28</f>
        <v>0</v>
      </c>
      <c r="CG63" s="24">
        <f>CF63-T_i!O$28</f>
        <v>0</v>
      </c>
      <c r="CH63" s="24">
        <f>T_i!P$28-CF63</f>
        <v>0</v>
      </c>
      <c r="CI63" s="24">
        <f>T_i!N$29</f>
        <v>0</v>
      </c>
      <c r="CJ63" s="24">
        <f>CI63-T_i!O$29</f>
        <v>0</v>
      </c>
      <c r="CK63" s="24">
        <f>T_i!P$29-CI63</f>
        <v>0</v>
      </c>
      <c r="CL63" s="24">
        <f>T_i!N$30</f>
        <v>0</v>
      </c>
      <c r="CM63" s="24">
        <f>CL63-T_i!O$30</f>
        <v>0</v>
      </c>
      <c r="CN63" s="24">
        <f>T_i!P$30-CL63</f>
        <v>0</v>
      </c>
      <c r="CO63" s="24">
        <f>T_i!N$31</f>
        <v>0</v>
      </c>
      <c r="CP63" s="24">
        <f>CO63-T_i!O$31</f>
        <v>0</v>
      </c>
      <c r="CQ63" s="24">
        <f>T_i!P$31-CO63</f>
        <v>0</v>
      </c>
      <c r="CR63" s="24">
        <f>T_i!N$32</f>
        <v>0</v>
      </c>
      <c r="CS63" s="24">
        <f>CR63-T_i!O$32</f>
        <v>0</v>
      </c>
      <c r="CT63" s="24">
        <f>T_i!P$32-CR63</f>
        <v>0</v>
      </c>
    </row>
    <row r="64" spans="1:98" x14ac:dyDescent="0.25">
      <c r="A64" s="20"/>
      <c r="B64" s="149"/>
      <c r="C64" s="149"/>
      <c r="D64" s="149"/>
      <c r="E64" s="149"/>
      <c r="F64" s="149"/>
      <c r="G64" s="149"/>
      <c r="J64" s="20"/>
      <c r="K64" s="20" t="str">
        <f>T_i!R$2</f>
        <v>Drug store</v>
      </c>
      <c r="L64" s="28">
        <f>T_i!R$4</f>
        <v>4</v>
      </c>
      <c r="M64" s="28">
        <f>L64-T_i!S$4</f>
        <v>2.0799999237060547</v>
      </c>
      <c r="N64" s="28">
        <f>T_i!T$4-L64</f>
        <v>3.5</v>
      </c>
      <c r="O64" s="28">
        <f>T_i!R$5</f>
        <v>4</v>
      </c>
      <c r="P64" s="24">
        <f>O64-T_i!S$5</f>
        <v>2</v>
      </c>
      <c r="Q64" s="24">
        <f>T_i!T$5-O64</f>
        <v>3.5</v>
      </c>
      <c r="R64" s="24">
        <f>T_i!R$6</f>
        <v>4</v>
      </c>
      <c r="S64" s="24">
        <f>R64-T_i!S$6</f>
        <v>2</v>
      </c>
      <c r="T64" s="24">
        <f>T_i!T$6-R64</f>
        <v>2</v>
      </c>
      <c r="U64" s="24">
        <f>T_i!R$7</f>
        <v>1.4880951642990112</v>
      </c>
      <c r="V64" s="24">
        <f>U64-T_i!S$7</f>
        <v>0.49603170156478882</v>
      </c>
      <c r="W64" s="24">
        <f>T_i!T$7-U64</f>
        <v>2.4801586866378784</v>
      </c>
      <c r="X64" s="24">
        <f>T_i!R$8</f>
        <v>3</v>
      </c>
      <c r="Y64" s="24">
        <f>X64-T_i!S$8</f>
        <v>1.8333332538604736</v>
      </c>
      <c r="Z64" s="24">
        <f>T_i!T$8-X64</f>
        <v>2</v>
      </c>
      <c r="AA64" s="24">
        <f>T_i!R$9</f>
        <v>5</v>
      </c>
      <c r="AB64" s="24">
        <f>AA64-T_i!S$9</f>
        <v>3</v>
      </c>
      <c r="AC64" s="24">
        <f>T_i!T$9-AA64</f>
        <v>5</v>
      </c>
      <c r="AD64" s="24">
        <f>T_i!R$10</f>
        <v>0</v>
      </c>
      <c r="AE64" s="24">
        <f>AD64-T_i!S$10</f>
        <v>0</v>
      </c>
      <c r="AF64" s="24">
        <f>T_i!T$10-AD64</f>
        <v>0</v>
      </c>
      <c r="AG64" s="24">
        <f>T_i!R$11</f>
        <v>0.95234435796737671</v>
      </c>
      <c r="AH64" s="24">
        <f>AG64-T_i!S$11</f>
        <v>0.56802463531494141</v>
      </c>
      <c r="AI64" s="24">
        <f>T_i!T$11-AG64</f>
        <v>0.2380860447883606</v>
      </c>
      <c r="AJ64" s="24">
        <f>T_i!R$12</f>
        <v>1.9199999570846558</v>
      </c>
      <c r="AK64" s="24">
        <f>AJ64-T_i!S$12</f>
        <v>1.1519999504089355</v>
      </c>
      <c r="AL64" s="24">
        <f>T_i!T$12-AJ64</f>
        <v>1.9200001955032349</v>
      </c>
      <c r="AM64" s="24">
        <f>T_i!R$13</f>
        <v>6</v>
      </c>
      <c r="AN64" s="24">
        <f>AM64-T_i!S$13</f>
        <v>3</v>
      </c>
      <c r="AO64" s="24">
        <f>T_i!T$13-AM64</f>
        <v>6</v>
      </c>
      <c r="AP64" s="24">
        <f>T_i!R$14</f>
        <v>3.3333334922790527</v>
      </c>
      <c r="AQ64" s="24">
        <f>AP64-T_i!S$14</f>
        <v>2.1433334350585938</v>
      </c>
      <c r="AR64" s="24">
        <f>T_i!T$14-AP64</f>
        <v>1</v>
      </c>
      <c r="AS64" s="24">
        <f>T_i!R$15</f>
        <v>0.76499998569488525</v>
      </c>
      <c r="AT64" s="24">
        <f>AS64-T_i!S$15</f>
        <v>0</v>
      </c>
      <c r="AU64" s="24">
        <f>T_i!T$15-AS64</f>
        <v>0.50999999046325684</v>
      </c>
      <c r="AV64" s="24">
        <f>T_i!R$16</f>
        <v>0</v>
      </c>
      <c r="AW64" s="24">
        <f>AV64-T_i!S$16</f>
        <v>0</v>
      </c>
      <c r="AX64" s="24">
        <f>T_i!T$16-AV64</f>
        <v>0</v>
      </c>
      <c r="AY64" s="24">
        <f>T_i!R$17</f>
        <v>0</v>
      </c>
      <c r="AZ64" s="24">
        <f>AY64-T_i!S$17</f>
        <v>0</v>
      </c>
      <c r="BA64" s="24">
        <f>T_i!T$17-AY64</f>
        <v>0</v>
      </c>
      <c r="BB64" s="24">
        <f>T_i!R$18</f>
        <v>1</v>
      </c>
      <c r="BC64" s="24">
        <f>BB64-T_i!S$18</f>
        <v>0.5</v>
      </c>
      <c r="BD64" s="24">
        <f>T_i!T$18-BB64</f>
        <v>0.60000002384185791</v>
      </c>
      <c r="BE64" s="24">
        <f>T_i!R$19</f>
        <v>6</v>
      </c>
      <c r="BF64" s="24">
        <f>BE64-T_i!S$19</f>
        <v>3</v>
      </c>
      <c r="BG64" s="24">
        <f>T_i!T$19-BE64</f>
        <v>8</v>
      </c>
      <c r="BH64" s="24">
        <f>T_i!R$20</f>
        <v>2.1428573131561279</v>
      </c>
      <c r="BI64" s="24">
        <f>BH64-T_i!S$20</f>
        <v>0.85714292526245117</v>
      </c>
      <c r="BJ64" s="24">
        <f>T_i!T$20-BH64</f>
        <v>1.7142856121063232</v>
      </c>
      <c r="BK64" s="24">
        <f>T_i!R$21</f>
        <v>0</v>
      </c>
      <c r="BL64" s="24">
        <f>BK64-T_i!S$21</f>
        <v>0</v>
      </c>
      <c r="BM64" s="24">
        <f>T_i!T$21-BK64</f>
        <v>0</v>
      </c>
      <c r="BN64" s="24">
        <f>T_i!R$22</f>
        <v>0</v>
      </c>
      <c r="BO64" s="24">
        <f>BN64-T_i!S$22</f>
        <v>0</v>
      </c>
      <c r="BP64" s="24">
        <f>T_i!T$22-BN64</f>
        <v>0</v>
      </c>
      <c r="BQ64" s="24">
        <f>T_i!R$23</f>
        <v>0</v>
      </c>
      <c r="BR64" s="24">
        <f>BQ64-T_i!S$23</f>
        <v>0</v>
      </c>
      <c r="BS64" s="24">
        <f>T_i!T$23-BQ64</f>
        <v>0</v>
      </c>
      <c r="BT64" s="24">
        <f>T_i!R$24</f>
        <v>0</v>
      </c>
      <c r="BU64" s="24">
        <f>BT64-T_i!S$24</f>
        <v>0</v>
      </c>
      <c r="BV64" s="24">
        <f>T_i!T$24-BT64</f>
        <v>0</v>
      </c>
      <c r="BW64" s="24">
        <f>T_i!R$25</f>
        <v>0</v>
      </c>
      <c r="BX64" s="24">
        <f>BW64-T_i!S$25</f>
        <v>0</v>
      </c>
      <c r="BY64" s="24">
        <f>T_i!T$25-BW64</f>
        <v>0</v>
      </c>
      <c r="BZ64" s="24">
        <f>T_i!R$26</f>
        <v>0</v>
      </c>
      <c r="CA64" s="24">
        <f>BZ64-T_i!S$26</f>
        <v>0</v>
      </c>
      <c r="CB64" s="24">
        <f>T_i!T$26-BZ64</f>
        <v>0</v>
      </c>
      <c r="CC64" s="24">
        <f>T_i!R$27</f>
        <v>0</v>
      </c>
      <c r="CD64" s="24">
        <f>CC64-T_i!S$27</f>
        <v>0</v>
      </c>
      <c r="CE64" s="24">
        <f>T_i!T$27-CC64</f>
        <v>0</v>
      </c>
      <c r="CF64" s="24">
        <f>T_i!R$28</f>
        <v>0</v>
      </c>
      <c r="CG64" s="24">
        <f>CF64-T_i!S$28</f>
        <v>0</v>
      </c>
      <c r="CH64" s="24">
        <f>T_i!T$28-CF64</f>
        <v>0</v>
      </c>
      <c r="CI64" s="24">
        <f>T_i!R$29</f>
        <v>0</v>
      </c>
      <c r="CJ64" s="24">
        <f>CI64-T_i!S$29</f>
        <v>0</v>
      </c>
      <c r="CK64" s="24">
        <f>T_i!T$29-CI64</f>
        <v>0</v>
      </c>
      <c r="CL64" s="24">
        <f>T_i!R$30</f>
        <v>0</v>
      </c>
      <c r="CM64" s="24">
        <f>CL64-T_i!S$30</f>
        <v>0</v>
      </c>
      <c r="CN64" s="24">
        <f>T_i!T$30-CL64</f>
        <v>0</v>
      </c>
      <c r="CO64" s="24">
        <f>T_i!R$31</f>
        <v>0</v>
      </c>
      <c r="CP64" s="24">
        <f>CO64-T_i!S$31</f>
        <v>0</v>
      </c>
      <c r="CQ64" s="24">
        <f>T_i!T$31-CO64</f>
        <v>0</v>
      </c>
      <c r="CR64" s="24">
        <f>T_i!R$32</f>
        <v>0</v>
      </c>
      <c r="CS64" s="24">
        <f>CR64-T_i!S$32</f>
        <v>0</v>
      </c>
      <c r="CT64" s="24">
        <f>T_i!T$32-CR64</f>
        <v>0</v>
      </c>
    </row>
    <row r="65" spans="1:98" x14ac:dyDescent="0.25">
      <c r="A65" s="20"/>
      <c r="B65" s="149"/>
      <c r="C65" s="149"/>
      <c r="D65" s="149"/>
      <c r="E65" s="149"/>
      <c r="F65" s="149"/>
      <c r="G65" s="149"/>
      <c r="J65" s="20"/>
      <c r="K65" s="20" t="str">
        <f>T_i!V$2</f>
        <v>Informal</v>
      </c>
      <c r="L65" s="28">
        <f>T_i!V$4</f>
        <v>3.3333334922790527</v>
      </c>
      <c r="M65" s="28">
        <f>L65-T_i!W$4</f>
        <v>1.3492065668106079</v>
      </c>
      <c r="N65" s="28">
        <f>T_i!X$4-L65</f>
        <v>6.6666665077209473</v>
      </c>
      <c r="O65" s="28">
        <f>T_i!V$5</f>
        <v>4</v>
      </c>
      <c r="P65" s="24">
        <f>O65-T_i!W$5</f>
        <v>1.5</v>
      </c>
      <c r="Q65" s="24">
        <f>T_i!X$5-O65</f>
        <v>6</v>
      </c>
      <c r="R65" s="24">
        <f>T_i!V$6</f>
        <v>2.5</v>
      </c>
      <c r="S65" s="24">
        <f>R65-T_i!W$6</f>
        <v>1.75</v>
      </c>
      <c r="T65" s="24">
        <f>T_i!X$6-R65</f>
        <v>0</v>
      </c>
      <c r="U65" s="24">
        <f>T_i!V$7</f>
        <v>1.9841269254684448</v>
      </c>
      <c r="V65" s="24">
        <f>U65-T_i!W$7</f>
        <v>0</v>
      </c>
      <c r="W65" s="24">
        <f>T_i!X$7-U65</f>
        <v>0</v>
      </c>
      <c r="X65" s="24">
        <f>T_i!V$8</f>
        <v>6.6666665077209473</v>
      </c>
      <c r="Y65" s="24">
        <f>X65-T_i!W$8</f>
        <v>5.6666665077209473</v>
      </c>
      <c r="Z65" s="24">
        <f>T_i!X$8-X65</f>
        <v>0.33333349227905273</v>
      </c>
      <c r="AA65" s="24">
        <f>T_i!V$9</f>
        <v>0</v>
      </c>
      <c r="AB65" s="24">
        <f>AA65-T_i!W$9</f>
        <v>0</v>
      </c>
      <c r="AC65" s="24">
        <f>T_i!X$9-AA65</f>
        <v>0</v>
      </c>
      <c r="AD65" s="24">
        <f>T_i!V$10</f>
        <v>0</v>
      </c>
      <c r="AE65" s="24">
        <f>AD65-T_i!W$10</f>
        <v>0</v>
      </c>
      <c r="AF65" s="24">
        <f>T_i!X$10-AD65</f>
        <v>0</v>
      </c>
      <c r="AG65" s="24">
        <f>T_i!V$11</f>
        <v>0</v>
      </c>
      <c r="AH65" s="24">
        <f>AG65-T_i!W$11</f>
        <v>0</v>
      </c>
      <c r="AI65" s="24">
        <f>T_i!X$11-AG65</f>
        <v>0</v>
      </c>
      <c r="AJ65" s="24">
        <f>T_i!V$12</f>
        <v>0.71999996900558472</v>
      </c>
      <c r="AK65" s="24">
        <f>AJ65-T_i!W$12</f>
        <v>0.71999996900558472</v>
      </c>
      <c r="AL65" s="24">
        <f>T_i!X$12-AJ65</f>
        <v>6.9599998593330383</v>
      </c>
      <c r="AM65" s="24">
        <f>T_i!V$13</f>
        <v>0.5</v>
      </c>
      <c r="AN65" s="24">
        <f>AM65-T_i!W$13</f>
        <v>0.29999999701976776</v>
      </c>
      <c r="AO65" s="24">
        <f>T_i!X$13-AM65</f>
        <v>4.5</v>
      </c>
      <c r="AP65" s="24">
        <f>T_i!V$14</f>
        <v>2.5</v>
      </c>
      <c r="AQ65" s="24">
        <f>AP65-T_i!W$14</f>
        <v>0</v>
      </c>
      <c r="AR65" s="24">
        <f>T_i!X$14-AP65</f>
        <v>0</v>
      </c>
      <c r="AS65" s="24">
        <f>T_i!V$15</f>
        <v>0</v>
      </c>
      <c r="AT65" s="24">
        <f>AS65-T_i!W$15</f>
        <v>0</v>
      </c>
      <c r="AU65" s="24">
        <f>T_i!X$15-AS65</f>
        <v>0</v>
      </c>
      <c r="AV65" s="24">
        <f>T_i!V$16</f>
        <v>0</v>
      </c>
      <c r="AW65" s="24">
        <f>AV65-T_i!W$16</f>
        <v>0</v>
      </c>
      <c r="AX65" s="24">
        <f>T_i!X$16-AV65</f>
        <v>0</v>
      </c>
      <c r="AY65" s="24">
        <f>T_i!V$17</f>
        <v>0</v>
      </c>
      <c r="AZ65" s="24">
        <f>AY65-T_i!W$17</f>
        <v>0</v>
      </c>
      <c r="BA65" s="24">
        <f>T_i!X$17-AY65</f>
        <v>0</v>
      </c>
      <c r="BB65" s="24">
        <f>T_i!V$18</f>
        <v>0.40000000596046448</v>
      </c>
      <c r="BC65" s="24">
        <f>BB65-T_i!W$18</f>
        <v>0</v>
      </c>
      <c r="BD65" s="24">
        <f>T_i!X$18-BB65</f>
        <v>0.59999999403953552</v>
      </c>
      <c r="BE65" s="24">
        <f>T_i!V$19</f>
        <v>3.3333334922790527</v>
      </c>
      <c r="BF65" s="24">
        <f>BE65-T_i!W$19</f>
        <v>0</v>
      </c>
      <c r="BG65" s="24">
        <f>T_i!X$19-BE65</f>
        <v>6.6666665077209473</v>
      </c>
      <c r="BH65" s="24">
        <f>T_i!V$20</f>
        <v>2.8571429252624512</v>
      </c>
      <c r="BI65" s="24">
        <f>BH65-T_i!W$20</f>
        <v>1.7142857313156128</v>
      </c>
      <c r="BJ65" s="24">
        <f>T_i!X$20-BH65</f>
        <v>1.4285717010498047</v>
      </c>
      <c r="BK65" s="24">
        <f>T_i!V$21</f>
        <v>0</v>
      </c>
      <c r="BL65" s="24">
        <f>BK65-T_i!W$21</f>
        <v>0</v>
      </c>
      <c r="BM65" s="24">
        <f>T_i!X$21-BK65</f>
        <v>0</v>
      </c>
      <c r="BN65" s="24">
        <f>T_i!V$22</f>
        <v>0</v>
      </c>
      <c r="BO65" s="24">
        <f>BN65-T_i!W$22</f>
        <v>0</v>
      </c>
      <c r="BP65" s="24">
        <f>T_i!X$22-BN65</f>
        <v>0</v>
      </c>
      <c r="BQ65" s="24">
        <f>T_i!V$23</f>
        <v>0</v>
      </c>
      <c r="BR65" s="24">
        <f>BQ65-T_i!W$23</f>
        <v>0</v>
      </c>
      <c r="BS65" s="24">
        <f>T_i!X$23-BQ65</f>
        <v>0</v>
      </c>
      <c r="BT65" s="24">
        <f>T_i!V$24</f>
        <v>0</v>
      </c>
      <c r="BU65" s="24">
        <f>BT65-T_i!W$24</f>
        <v>0</v>
      </c>
      <c r="BV65" s="24">
        <f>T_i!X$24-BT65</f>
        <v>0</v>
      </c>
      <c r="BW65" s="24">
        <f>T_i!V$25</f>
        <v>0</v>
      </c>
      <c r="BX65" s="24">
        <f>BW65-T_i!W$25</f>
        <v>0</v>
      </c>
      <c r="BY65" s="24">
        <f>T_i!X$25-BW65</f>
        <v>0</v>
      </c>
      <c r="BZ65" s="24">
        <f>T_i!V$26</f>
        <v>0</v>
      </c>
      <c r="CA65" s="24">
        <f>BZ65-T_i!W$26</f>
        <v>0</v>
      </c>
      <c r="CB65" s="24">
        <f>T_i!X$26-BZ65</f>
        <v>0</v>
      </c>
      <c r="CC65" s="24">
        <f>T_i!V$27</f>
        <v>0</v>
      </c>
      <c r="CD65" s="24">
        <f>CC65-T_i!W$27</f>
        <v>0</v>
      </c>
      <c r="CE65" s="24">
        <f>T_i!X$27-CC65</f>
        <v>0</v>
      </c>
      <c r="CF65" s="24">
        <f>T_i!V$28</f>
        <v>0</v>
      </c>
      <c r="CG65" s="24">
        <f>CF65-T_i!W$28</f>
        <v>0</v>
      </c>
      <c r="CH65" s="24">
        <f>T_i!X$28-CF65</f>
        <v>0</v>
      </c>
      <c r="CI65" s="24">
        <f>T_i!V$29</f>
        <v>0</v>
      </c>
      <c r="CJ65" s="24">
        <f>CI65-T_i!W$29</f>
        <v>0</v>
      </c>
      <c r="CK65" s="24">
        <f>T_i!X$29-CI65</f>
        <v>0</v>
      </c>
      <c r="CL65" s="24">
        <f>T_i!V$30</f>
        <v>0</v>
      </c>
      <c r="CM65" s="24">
        <f>CL65-T_i!W$30</f>
        <v>0</v>
      </c>
      <c r="CN65" s="24">
        <f>T_i!X$30-CL65</f>
        <v>0</v>
      </c>
      <c r="CO65" s="24">
        <f>T_i!V$31</f>
        <v>0</v>
      </c>
      <c r="CP65" s="24">
        <f>CO65-T_i!W$31</f>
        <v>0</v>
      </c>
      <c r="CQ65" s="24">
        <f>T_i!X$31-CO65</f>
        <v>0</v>
      </c>
      <c r="CR65" s="24">
        <f>T_i!V$32</f>
        <v>0</v>
      </c>
      <c r="CS65" s="24">
        <f>CR65-T_i!W$32</f>
        <v>0</v>
      </c>
      <c r="CT65" s="24">
        <f>T_i!X$32-CR65</f>
        <v>0</v>
      </c>
    </row>
    <row r="66" spans="1:98" x14ac:dyDescent="0.25">
      <c r="A66" s="20"/>
      <c r="B66" s="149"/>
      <c r="C66" s="149"/>
      <c r="D66" s="149"/>
      <c r="E66" s="149"/>
      <c r="F66" s="149"/>
      <c r="G66" s="149"/>
      <c r="J66" s="20"/>
      <c r="K66" s="20" t="str">
        <f>T_i!Z$2</f>
        <v>Retail total</v>
      </c>
      <c r="L66" s="28">
        <f>T_i!Z$4</f>
        <v>4</v>
      </c>
      <c r="M66" s="28">
        <f>L66-T_i!AA$4</f>
        <v>2.125</v>
      </c>
      <c r="N66" s="28">
        <f>T_i!AB$4-L66</f>
        <v>4</v>
      </c>
      <c r="O66" s="28">
        <f>T_i!Z$5</f>
        <v>4</v>
      </c>
      <c r="P66" s="24">
        <f>O66-T_i!AA$5</f>
        <v>2</v>
      </c>
      <c r="Q66" s="24">
        <f>T_i!AB$5-O66</f>
        <v>4</v>
      </c>
      <c r="R66" s="24">
        <f>T_i!Z$6</f>
        <v>4</v>
      </c>
      <c r="S66" s="24">
        <f>R66-T_i!AA$6</f>
        <v>2.5</v>
      </c>
      <c r="T66" s="24">
        <f>T_i!AB$6-R66</f>
        <v>4</v>
      </c>
      <c r="U66" s="24">
        <f>T_i!Z$7</f>
        <v>1.9841269254684448</v>
      </c>
      <c r="V66" s="24">
        <f>U66-T_i!AA$7</f>
        <v>0.99206346273422241</v>
      </c>
      <c r="W66" s="24">
        <f>T_i!AB$7-U66</f>
        <v>0.99206340312957764</v>
      </c>
      <c r="X66" s="24">
        <f>T_i!Z$8</f>
        <v>3</v>
      </c>
      <c r="Y66" s="24">
        <f>X66-T_i!AA$8</f>
        <v>2</v>
      </c>
      <c r="Z66" s="24">
        <f>T_i!AB$8-X66</f>
        <v>2</v>
      </c>
      <c r="AA66" s="24">
        <f>T_i!Z$9</f>
        <v>3</v>
      </c>
      <c r="AB66" s="24">
        <f>AA66-T_i!AA$9</f>
        <v>1</v>
      </c>
      <c r="AC66" s="24">
        <f>T_i!AB$9-AA66</f>
        <v>4</v>
      </c>
      <c r="AD66" s="24">
        <f>T_i!Z$10</f>
        <v>6</v>
      </c>
      <c r="AE66" s="24">
        <f>AD66-T_i!AA$10</f>
        <v>0</v>
      </c>
      <c r="AF66" s="24">
        <f>T_i!AB$10-AD66</f>
        <v>0</v>
      </c>
      <c r="AG66" s="24">
        <f>T_i!Z$11</f>
        <v>0.95234435796737671</v>
      </c>
      <c r="AH66" s="24">
        <f>AG66-T_i!AA$11</f>
        <v>0.56802463531494141</v>
      </c>
      <c r="AI66" s="24">
        <f>T_i!AB$11-AG66</f>
        <v>0.48885470628738403</v>
      </c>
      <c r="AJ66" s="24">
        <f>T_i!Z$12</f>
        <v>1.9199999570846558</v>
      </c>
      <c r="AK66" s="24">
        <f>AJ66-T_i!AA$12</f>
        <v>1.199999988079071</v>
      </c>
      <c r="AL66" s="24">
        <f>T_i!AB$12-AJ66</f>
        <v>1.9200001955032349</v>
      </c>
      <c r="AM66" s="24">
        <f>T_i!Z$13</f>
        <v>5</v>
      </c>
      <c r="AN66" s="24">
        <f>AM66-T_i!AA$13</f>
        <v>3</v>
      </c>
      <c r="AO66" s="24">
        <f>T_i!AB$13-AM66</f>
        <v>5</v>
      </c>
      <c r="AP66" s="24">
        <f>T_i!Z$14</f>
        <v>2.5</v>
      </c>
      <c r="AQ66" s="24">
        <f>AP66-T_i!AA$14</f>
        <v>0.58750009536743164</v>
      </c>
      <c r="AR66" s="24">
        <f>T_i!AB$14-AP66</f>
        <v>0.83333349227905273</v>
      </c>
      <c r="AS66" s="24">
        <f>T_i!Z$15</f>
        <v>0.76499998569488525</v>
      </c>
      <c r="AT66" s="24">
        <f>AS66-T_i!AA$15</f>
        <v>0</v>
      </c>
      <c r="AU66" s="24">
        <f>T_i!AB$15-AS66</f>
        <v>0.76499998569488525</v>
      </c>
      <c r="AV66" s="24">
        <f>T_i!Z$16</f>
        <v>0</v>
      </c>
      <c r="AW66" s="24">
        <f>AV66-T_i!AA$16</f>
        <v>0</v>
      </c>
      <c r="AX66" s="24">
        <f>T_i!AB$16-AV66</f>
        <v>0</v>
      </c>
      <c r="AY66" s="24">
        <f>T_i!Z$17</f>
        <v>0</v>
      </c>
      <c r="AZ66" s="24">
        <f>AY66-T_i!AA$17</f>
        <v>0</v>
      </c>
      <c r="BA66" s="24">
        <f>T_i!AB$17-AY66</f>
        <v>0</v>
      </c>
      <c r="BB66" s="24">
        <f>T_i!Z$18</f>
        <v>1</v>
      </c>
      <c r="BC66" s="24">
        <f>BB66-T_i!AA$18</f>
        <v>0.54999998211860657</v>
      </c>
      <c r="BD66" s="24">
        <f>T_i!AB$18-BB66</f>
        <v>1</v>
      </c>
      <c r="BE66" s="24">
        <f>T_i!Z$19</f>
        <v>5.3333334922790527</v>
      </c>
      <c r="BF66" s="24">
        <f>BE66-T_i!AA$19</f>
        <v>2.3333334922790527</v>
      </c>
      <c r="BG66" s="24">
        <f>T_i!AB$19-BE66</f>
        <v>6.3333334922790527</v>
      </c>
      <c r="BH66" s="24">
        <f>T_i!Z$20</f>
        <v>2.1428573131561279</v>
      </c>
      <c r="BI66" s="24">
        <f>BH66-T_i!AA$20</f>
        <v>1.0714287757873535</v>
      </c>
      <c r="BJ66" s="24">
        <f>T_i!AB$20-BH66</f>
        <v>2.1428573131561279</v>
      </c>
      <c r="BK66" s="24">
        <f>T_i!Z$21</f>
        <v>0</v>
      </c>
      <c r="BL66" s="24">
        <f>BK66-T_i!AA$21</f>
        <v>0</v>
      </c>
      <c r="BM66" s="24">
        <f>T_i!AB$21-BK66</f>
        <v>0</v>
      </c>
      <c r="BN66" s="24">
        <f>T_i!Z$22</f>
        <v>0</v>
      </c>
      <c r="BO66" s="24">
        <f>BN66-T_i!AA$22</f>
        <v>0</v>
      </c>
      <c r="BP66" s="24">
        <f>T_i!AB$22-BN66</f>
        <v>0</v>
      </c>
      <c r="BQ66" s="24">
        <f>T_i!Z$23</f>
        <v>0</v>
      </c>
      <c r="BR66" s="24">
        <f>BQ66-T_i!AA$23</f>
        <v>0</v>
      </c>
      <c r="BS66" s="24">
        <f>T_i!AB$23-BQ66</f>
        <v>0</v>
      </c>
      <c r="BT66" s="24">
        <f>T_i!Z$24</f>
        <v>0</v>
      </c>
      <c r="BU66" s="24">
        <f>BT66-T_i!AA$24</f>
        <v>0</v>
      </c>
      <c r="BV66" s="24">
        <f>T_i!AB$24-BT66</f>
        <v>0</v>
      </c>
      <c r="BW66" s="24">
        <f>T_i!Z$25</f>
        <v>0</v>
      </c>
      <c r="BX66" s="24">
        <f>BW66-T_i!AA$25</f>
        <v>0</v>
      </c>
      <c r="BY66" s="24">
        <f>T_i!AB$25-BW66</f>
        <v>0</v>
      </c>
      <c r="BZ66" s="24">
        <f>T_i!Z$26</f>
        <v>0</v>
      </c>
      <c r="CA66" s="24">
        <f>BZ66-T_i!AA$26</f>
        <v>0</v>
      </c>
      <c r="CB66" s="24">
        <f>T_i!AB$26-BZ66</f>
        <v>0</v>
      </c>
      <c r="CC66" s="24">
        <f>T_i!Z$27</f>
        <v>0</v>
      </c>
      <c r="CD66" s="24">
        <f>CC66-T_i!AA$27</f>
        <v>0</v>
      </c>
      <c r="CE66" s="24">
        <f>T_i!AB$27-CC66</f>
        <v>0</v>
      </c>
      <c r="CF66" s="24">
        <f>T_i!Z$28</f>
        <v>0</v>
      </c>
      <c r="CG66" s="24">
        <f>CF66-T_i!AA$28</f>
        <v>0</v>
      </c>
      <c r="CH66" s="24">
        <f>T_i!AB$28-CF66</f>
        <v>0</v>
      </c>
      <c r="CI66" s="24">
        <f>T_i!Z$29</f>
        <v>0</v>
      </c>
      <c r="CJ66" s="24">
        <f>CI66-T_i!AA$29</f>
        <v>0</v>
      </c>
      <c r="CK66" s="24">
        <f>T_i!AB$29-CI66</f>
        <v>0</v>
      </c>
      <c r="CL66" s="24">
        <f>T_i!Z$30</f>
        <v>0</v>
      </c>
      <c r="CM66" s="24">
        <f>CL66-T_i!AA$30</f>
        <v>0</v>
      </c>
      <c r="CN66" s="24">
        <f>T_i!AB$30-CL66</f>
        <v>0</v>
      </c>
      <c r="CO66" s="24">
        <f>T_i!Z$31</f>
        <v>0</v>
      </c>
      <c r="CP66" s="24">
        <f>CO66-T_i!AA$31</f>
        <v>0</v>
      </c>
      <c r="CQ66" s="24">
        <f>T_i!AB$31-CO66</f>
        <v>0</v>
      </c>
      <c r="CR66" s="24">
        <f>T_i!Z$32</f>
        <v>0</v>
      </c>
      <c r="CS66" s="24">
        <f>CR66-T_i!AA$32</f>
        <v>0</v>
      </c>
      <c r="CT66" s="24">
        <f>T_i!AB$32-CR66</f>
        <v>0</v>
      </c>
    </row>
    <row r="67" spans="1:98" x14ac:dyDescent="0.25">
      <c r="A67" s="20"/>
      <c r="B67" s="149"/>
      <c r="C67" s="149"/>
      <c r="D67" s="149"/>
      <c r="E67" s="149"/>
      <c r="F67" s="149"/>
      <c r="G67" s="149"/>
      <c r="J67" s="20"/>
      <c r="K67" s="20" t="str">
        <f>T_i!AD$2</f>
        <v>Wholesale</v>
      </c>
      <c r="L67" s="28">
        <f>T_i!AD$4</f>
        <v>10</v>
      </c>
      <c r="M67" s="28">
        <f>L67-T_i!AE$4</f>
        <v>6</v>
      </c>
      <c r="N67" s="28">
        <f>T_i!AF$4-L67</f>
        <v>20</v>
      </c>
      <c r="O67" s="28">
        <f>T_i!AD$5</f>
        <v>10</v>
      </c>
      <c r="P67" s="24">
        <f>O67-T_i!AE$5</f>
        <v>6</v>
      </c>
      <c r="Q67" s="24">
        <f>T_i!AF$5-O67</f>
        <v>20</v>
      </c>
      <c r="R67" s="24">
        <f>T_i!AD$6</f>
        <v>2</v>
      </c>
      <c r="S67" s="24">
        <f>R67-T_i!AE$6</f>
        <v>1</v>
      </c>
      <c r="T67" s="24">
        <f>T_i!AF$6-R67</f>
        <v>14</v>
      </c>
      <c r="U67" s="24">
        <f>T_i!AD$7</f>
        <v>0</v>
      </c>
      <c r="V67" s="24">
        <f>U67-T_i!AE$7</f>
        <v>0</v>
      </c>
      <c r="W67" s="24">
        <f>T_i!AF$7-U67</f>
        <v>0</v>
      </c>
      <c r="X67" s="24">
        <f>T_i!AD$8</f>
        <v>10</v>
      </c>
      <c r="Y67" s="24">
        <f>X67-T_i!AE$8</f>
        <v>5</v>
      </c>
      <c r="Z67" s="24">
        <f>T_i!AF$8-X67</f>
        <v>10</v>
      </c>
      <c r="AA67" s="24">
        <f>T_i!AD$9</f>
        <v>0</v>
      </c>
      <c r="AB67" s="24">
        <f>AA67-T_i!AE$9</f>
        <v>0</v>
      </c>
      <c r="AC67" s="24">
        <f>T_i!AF$9-AA67</f>
        <v>0</v>
      </c>
      <c r="AD67" s="24">
        <f>T_i!AD$10</f>
        <v>0</v>
      </c>
      <c r="AE67" s="24">
        <f>AD67-T_i!AE$10</f>
        <v>0</v>
      </c>
      <c r="AF67" s="24">
        <f>T_i!AF$10-AD67</f>
        <v>0</v>
      </c>
      <c r="AG67" s="24">
        <f>T_i!AD$11</f>
        <v>9.5234432220458984</v>
      </c>
      <c r="AH67" s="24">
        <f>AG67-T_i!AE$11</f>
        <v>0</v>
      </c>
      <c r="AI67" s="24">
        <f>T_i!AF$11-AG67</f>
        <v>0</v>
      </c>
      <c r="AJ67" s="24">
        <f>T_i!AD$12</f>
        <v>4.9920001029968262</v>
      </c>
      <c r="AK67" s="24">
        <f>AJ67-T_i!AE$12</f>
        <v>0.99200010299682617</v>
      </c>
      <c r="AL67" s="24">
        <f>T_i!AF$12-AJ67</f>
        <v>0</v>
      </c>
      <c r="AM67" s="24">
        <f>T_i!AD$13</f>
        <v>15</v>
      </c>
      <c r="AN67" s="24">
        <f>AM67-T_i!AE$13</f>
        <v>5</v>
      </c>
      <c r="AO67" s="24">
        <f>T_i!AF$13-AM67</f>
        <v>15</v>
      </c>
      <c r="AP67" s="24">
        <f>T_i!AD$14</f>
        <v>0</v>
      </c>
      <c r="AQ67" s="24">
        <f>AP67-T_i!AE$14</f>
        <v>0</v>
      </c>
      <c r="AR67" s="24">
        <f>T_i!AF$14-AP67</f>
        <v>0</v>
      </c>
      <c r="AS67" s="24">
        <f>T_i!AD$15</f>
        <v>0</v>
      </c>
      <c r="AT67" s="24">
        <f>AS67-T_i!AE$15</f>
        <v>0</v>
      </c>
      <c r="AU67" s="24">
        <f>T_i!AF$15-AS67</f>
        <v>0</v>
      </c>
      <c r="AV67" s="24">
        <f>T_i!AD$16</f>
        <v>0</v>
      </c>
      <c r="AW67" s="24">
        <f>AV67-T_i!AE$16</f>
        <v>0</v>
      </c>
      <c r="AX67" s="24">
        <f>T_i!AF$16-AV67</f>
        <v>0</v>
      </c>
      <c r="AY67" s="24">
        <f>T_i!AD$17</f>
        <v>0</v>
      </c>
      <c r="AZ67" s="24">
        <f>AY67-T_i!AE$17</f>
        <v>0</v>
      </c>
      <c r="BA67" s="24">
        <f>T_i!AF$17-AY67</f>
        <v>0</v>
      </c>
      <c r="BB67" s="24">
        <f>T_i!AD$18</f>
        <v>2.5</v>
      </c>
      <c r="BC67" s="24">
        <f>BB67-T_i!AE$18</f>
        <v>1.5</v>
      </c>
      <c r="BD67" s="24">
        <f>T_i!AF$18-BB67</f>
        <v>57.5</v>
      </c>
      <c r="BE67" s="24">
        <f>T_i!AD$19</f>
        <v>6.6666669845581055</v>
      </c>
      <c r="BF67" s="24">
        <f>BE67-T_i!AE$19</f>
        <v>1.6666669845581055</v>
      </c>
      <c r="BG67" s="24">
        <f>T_i!AF$19-BE67</f>
        <v>60.000004768371582</v>
      </c>
      <c r="BH67" s="24">
        <f>T_i!AD$20</f>
        <v>3.0000002384185791</v>
      </c>
      <c r="BI67" s="24">
        <f>BH67-T_i!AE$20</f>
        <v>0</v>
      </c>
      <c r="BJ67" s="24">
        <f>T_i!AF$20-BH67</f>
        <v>139.8571469783783</v>
      </c>
      <c r="BK67" s="24">
        <f>T_i!AD$21</f>
        <v>0</v>
      </c>
      <c r="BL67" s="24">
        <f>BK67-T_i!AE$21</f>
        <v>0</v>
      </c>
      <c r="BM67" s="24">
        <f>T_i!AF$21-BK67</f>
        <v>0</v>
      </c>
      <c r="BN67" s="24">
        <f>T_i!AD$22</f>
        <v>0</v>
      </c>
      <c r="BO67" s="24">
        <f>BN67-T_i!AE$22</f>
        <v>0</v>
      </c>
      <c r="BP67" s="24">
        <f>T_i!AF$22-BN67</f>
        <v>0</v>
      </c>
      <c r="BQ67" s="24">
        <f>T_i!AD$23</f>
        <v>0</v>
      </c>
      <c r="BR67" s="24">
        <f>BQ67-T_i!AE$23</f>
        <v>0</v>
      </c>
      <c r="BS67" s="24">
        <f>T_i!AF$23-BQ67</f>
        <v>0</v>
      </c>
      <c r="BT67" s="24">
        <f>T_i!AD$24</f>
        <v>0</v>
      </c>
      <c r="BU67" s="24">
        <f>BT67-T_i!AE$24</f>
        <v>0</v>
      </c>
      <c r="BV67" s="24">
        <f>T_i!AF$24-BT67</f>
        <v>0</v>
      </c>
      <c r="BW67" s="24">
        <f>T_i!AD$25</f>
        <v>0</v>
      </c>
      <c r="BX67" s="24">
        <f>BW67-T_i!AE$25</f>
        <v>0</v>
      </c>
      <c r="BY67" s="24">
        <f>T_i!AF$25-BW67</f>
        <v>0</v>
      </c>
      <c r="BZ67" s="24">
        <f>T_i!AD$26</f>
        <v>0</v>
      </c>
      <c r="CA67" s="24">
        <f>BZ67-T_i!AE$26</f>
        <v>0</v>
      </c>
      <c r="CB67" s="24">
        <f>T_i!AF$26-BZ67</f>
        <v>0</v>
      </c>
      <c r="CC67" s="24">
        <f>T_i!AD$27</f>
        <v>0</v>
      </c>
      <c r="CD67" s="24">
        <f>CC67-T_i!AE$27</f>
        <v>0</v>
      </c>
      <c r="CE67" s="24">
        <f>T_i!AF$27-CC67</f>
        <v>0</v>
      </c>
      <c r="CF67" s="24">
        <f>T_i!AD$28</f>
        <v>0</v>
      </c>
      <c r="CG67" s="24">
        <f>CF67-T_i!AE$28</f>
        <v>0</v>
      </c>
      <c r="CH67" s="24">
        <f>T_i!AF$28-CF67</f>
        <v>0</v>
      </c>
      <c r="CI67" s="24">
        <f>T_i!AD$29</f>
        <v>0</v>
      </c>
      <c r="CJ67" s="24">
        <f>CI67-T_i!AE$29</f>
        <v>0</v>
      </c>
      <c r="CK67" s="24">
        <f>T_i!AF$29-CI67</f>
        <v>0</v>
      </c>
      <c r="CL67" s="24">
        <f>T_i!AD$30</f>
        <v>0</v>
      </c>
      <c r="CM67" s="24">
        <f>CL67-T_i!AE$30</f>
        <v>0</v>
      </c>
      <c r="CN67" s="24">
        <f>T_i!AF$30-CL67</f>
        <v>0</v>
      </c>
      <c r="CO67" s="24">
        <f>T_i!AD$31</f>
        <v>0</v>
      </c>
      <c r="CP67" s="24">
        <f>CO67-T_i!AE$31</f>
        <v>0</v>
      </c>
      <c r="CQ67" s="24">
        <f>T_i!AF$31-CO67</f>
        <v>0</v>
      </c>
      <c r="CR67" s="24">
        <f>T_i!AD$32</f>
        <v>0</v>
      </c>
      <c r="CS67" s="24">
        <f>CR67-T_i!AE$32</f>
        <v>0</v>
      </c>
      <c r="CT67" s="24">
        <f>T_i!AF$32-CR67</f>
        <v>0</v>
      </c>
    </row>
    <row r="68" spans="1:98" x14ac:dyDescent="0.25">
      <c r="A68" s="20"/>
      <c r="B68" s="149"/>
      <c r="C68" s="149"/>
      <c r="D68" s="149"/>
      <c r="E68" s="149"/>
      <c r="F68" s="149"/>
      <c r="G68" s="149"/>
      <c r="J68" s="20"/>
      <c r="K68" s="20"/>
      <c r="L68" s="28"/>
      <c r="M68" s="28"/>
      <c r="N68" s="28"/>
      <c r="O68" s="28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</row>
    <row r="69" spans="1:98" x14ac:dyDescent="0.25">
      <c r="A69" s="20"/>
      <c r="B69" s="149"/>
      <c r="C69" s="149"/>
      <c r="D69" s="149"/>
      <c r="E69" s="149"/>
      <c r="F69" s="149"/>
      <c r="G69" s="149"/>
      <c r="J69" s="20"/>
      <c r="K69" s="20"/>
      <c r="L69" s="28"/>
      <c r="M69" s="28"/>
      <c r="N69" s="28"/>
      <c r="O69" s="28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</row>
    <row r="70" spans="1:98" x14ac:dyDescent="0.25">
      <c r="A70" s="20"/>
      <c r="B70" s="149"/>
      <c r="C70" s="149"/>
      <c r="D70" s="149"/>
      <c r="E70" s="149"/>
      <c r="F70" s="149"/>
      <c r="G70" s="149"/>
      <c r="J70" s="20"/>
      <c r="K70" s="20"/>
      <c r="L70" s="28"/>
      <c r="M70" s="28"/>
      <c r="N70" s="28"/>
      <c r="O70" s="28"/>
      <c r="P70" s="24"/>
      <c r="Q70" s="24"/>
      <c r="R70" s="24"/>
      <c r="S70" s="24"/>
      <c r="T70" s="24"/>
      <c r="U70" s="7"/>
      <c r="V70" s="7"/>
      <c r="W70" s="7"/>
      <c r="X70" s="7"/>
      <c r="Y70" s="7"/>
      <c r="Z70" s="7"/>
      <c r="AA70" s="7"/>
      <c r="AB70" s="7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</row>
    <row r="71" spans="1:98" x14ac:dyDescent="0.25">
      <c r="A71" s="20"/>
      <c r="B71" s="149"/>
      <c r="C71" s="149"/>
      <c r="D71" s="149"/>
      <c r="E71" s="149"/>
      <c r="F71" s="149"/>
      <c r="G71" s="149"/>
      <c r="J71" s="11"/>
      <c r="K71" s="20"/>
      <c r="L71" s="28"/>
      <c r="M71" s="28"/>
      <c r="N71" s="28"/>
      <c r="O71" s="28"/>
      <c r="P71" s="24"/>
      <c r="Q71" s="24"/>
      <c r="R71" s="24"/>
      <c r="S71" s="24"/>
      <c r="T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</row>
    <row r="72" spans="1:98" x14ac:dyDescent="0.25">
      <c r="A72" s="20"/>
      <c r="B72" s="149"/>
      <c r="C72" s="149"/>
      <c r="D72" s="149"/>
      <c r="E72" s="149"/>
      <c r="F72" s="149"/>
      <c r="G72" s="149"/>
      <c r="K72" s="1"/>
      <c r="L72" s="24"/>
      <c r="M72" s="24"/>
      <c r="N72" s="24"/>
      <c r="O72" s="24"/>
      <c r="P72" s="24"/>
      <c r="Q72" s="24"/>
      <c r="R72" s="24"/>
      <c r="S72" s="24"/>
      <c r="T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</row>
    <row r="73" spans="1:98" x14ac:dyDescent="0.25">
      <c r="A73" s="20"/>
      <c r="B73" s="149"/>
      <c r="C73" s="149"/>
      <c r="D73" s="149"/>
      <c r="E73" s="149"/>
      <c r="F73" s="149"/>
      <c r="G73" s="149"/>
      <c r="K73" s="1"/>
      <c r="L73" s="24"/>
      <c r="M73" s="24"/>
      <c r="N73" s="24"/>
      <c r="O73" s="24"/>
      <c r="P73" s="24"/>
      <c r="Q73" s="24"/>
      <c r="R73" s="24"/>
      <c r="S73" s="24"/>
      <c r="T73" s="24"/>
      <c r="U73"/>
      <c r="V73"/>
      <c r="W73"/>
      <c r="X73"/>
      <c r="Y73"/>
      <c r="Z73"/>
      <c r="AA73"/>
      <c r="AB73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</row>
    <row r="74" spans="1:98" x14ac:dyDescent="0.25">
      <c r="A74" s="20"/>
      <c r="B74" s="149"/>
      <c r="C74" s="149"/>
      <c r="D74" s="149"/>
      <c r="E74" s="149"/>
      <c r="F74" s="149"/>
      <c r="G74" s="149"/>
      <c r="K74" s="1"/>
      <c r="L74" s="24"/>
      <c r="M74" s="24"/>
      <c r="N74" s="24"/>
      <c r="O74" s="24"/>
      <c r="P74" s="24"/>
      <c r="Q74" s="24"/>
      <c r="R74" s="24"/>
      <c r="S74" s="24"/>
      <c r="T74" s="24"/>
      <c r="U74" s="1" t="s">
        <v>2</v>
      </c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</row>
    <row r="75" spans="1:98" x14ac:dyDescent="0.25">
      <c r="B75" s="145" t="str">
        <f>T_i!C1</f>
        <v>Footnote: Volume data were available for the following total number of antimalarial products=14643;  by outlet type: Private not for profit=80; private not for profit=428; pharmacy=2527; PPMV=11064; informal=291; labs = 11; wholesalers= 242;   The number of antimalarial products with volume data, from outlets that met screening criteria for a full interview but did not complete the interview =0</v>
      </c>
      <c r="C75" s="145"/>
      <c r="D75" s="145"/>
      <c r="E75" s="145"/>
      <c r="F75" s="145"/>
      <c r="G75" s="145"/>
      <c r="K75" s="1"/>
      <c r="L75" s="24"/>
      <c r="M75" s="24"/>
      <c r="N75" s="24"/>
      <c r="O75" s="24"/>
      <c r="P75" s="24"/>
      <c r="Q75" s="24"/>
      <c r="R75" s="24"/>
      <c r="S75" s="24"/>
      <c r="T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</row>
    <row r="76" spans="1:98" ht="15.75" thickBot="1" x14ac:dyDescent="0.3">
      <c r="B76" s="146" t="s">
        <v>49</v>
      </c>
      <c r="C76" s="147"/>
      <c r="D76" s="147"/>
      <c r="E76" s="147"/>
      <c r="F76" s="147"/>
      <c r="G76" s="147"/>
      <c r="K76" s="1"/>
      <c r="L76" s="24"/>
      <c r="M76" s="24"/>
      <c r="N76" s="24"/>
      <c r="O76" s="24"/>
      <c r="P76" s="24"/>
      <c r="Q76" s="24"/>
      <c r="R76" s="24"/>
      <c r="S76" s="24"/>
      <c r="T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</row>
    <row r="77" spans="1:98" ht="15.75" thickTop="1" x14ac:dyDescent="0.25">
      <c r="K77" s="1"/>
      <c r="L77" s="24"/>
      <c r="M77" s="24"/>
      <c r="N77" s="24"/>
      <c r="O77" s="24"/>
      <c r="P77" s="24"/>
      <c r="Q77" s="24"/>
      <c r="R77" s="24"/>
      <c r="S77" s="24"/>
      <c r="T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</row>
    <row r="78" spans="1:98" x14ac:dyDescent="0.25">
      <c r="K78" s="1"/>
      <c r="L78" s="24"/>
      <c r="M78" s="24"/>
      <c r="N78" s="24"/>
      <c r="O78" s="24"/>
      <c r="P78" s="24"/>
      <c r="Q78" s="24"/>
      <c r="R78" s="24"/>
      <c r="S78" s="24"/>
      <c r="T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</row>
    <row r="79" spans="1:98" x14ac:dyDescent="0.25">
      <c r="K79" s="1"/>
      <c r="L79" s="24"/>
      <c r="M79" s="24"/>
      <c r="N79" s="24"/>
      <c r="O79" s="24"/>
      <c r="P79" s="24"/>
      <c r="Q79" s="24"/>
      <c r="R79" s="24"/>
      <c r="S79" s="24"/>
      <c r="T79" s="24"/>
      <c r="U79" s="32"/>
      <c r="V79" s="32"/>
      <c r="W79" s="32"/>
      <c r="X79" s="32"/>
      <c r="Y79" s="32"/>
      <c r="Z79" s="32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</row>
    <row r="80" spans="1:98" x14ac:dyDescent="0.25">
      <c r="K80" s="1"/>
      <c r="L80" s="24"/>
      <c r="M80" s="24"/>
      <c r="N80" s="24"/>
      <c r="O80" s="24"/>
      <c r="P80" s="24"/>
      <c r="Q80" s="24"/>
      <c r="R80" s="24"/>
      <c r="S80" s="24"/>
      <c r="T80" s="24"/>
      <c r="U80" s="32"/>
      <c r="V80" s="32"/>
      <c r="W80" s="32"/>
      <c r="X80" s="32"/>
      <c r="Y80" s="32"/>
      <c r="Z80" s="32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</row>
    <row r="81" spans="11:98" x14ac:dyDescent="0.25">
      <c r="K81" s="1"/>
      <c r="L81" s="24"/>
      <c r="M81" s="24"/>
      <c r="N81" s="24"/>
      <c r="O81" s="24"/>
      <c r="P81" s="24"/>
      <c r="Q81" s="24"/>
      <c r="R81" s="24"/>
      <c r="S81" s="24"/>
      <c r="T81" s="24"/>
      <c r="U81" s="32"/>
      <c r="V81" s="32"/>
      <c r="W81" s="32"/>
      <c r="X81" s="32"/>
      <c r="Y81" s="32"/>
      <c r="Z81" s="32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</row>
    <row r="82" spans="11:98" x14ac:dyDescent="0.25">
      <c r="K82" s="1"/>
      <c r="L82" s="24"/>
      <c r="M82" s="24"/>
      <c r="N82" s="24"/>
      <c r="O82" s="24"/>
      <c r="P82" s="24"/>
      <c r="Q82" s="24"/>
      <c r="R82" s="24"/>
      <c r="S82" s="24"/>
      <c r="T82" s="24"/>
      <c r="U82" s="32"/>
      <c r="V82" s="32"/>
      <c r="W82" s="32"/>
      <c r="X82" s="32"/>
      <c r="Y82" s="32"/>
      <c r="Z82" s="32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</row>
    <row r="83" spans="11:98" ht="56.1" customHeight="1" x14ac:dyDescent="0.25">
      <c r="K83" s="1"/>
      <c r="L83" s="24"/>
      <c r="M83" s="24"/>
      <c r="N83" s="24"/>
      <c r="O83" s="24"/>
      <c r="P83" s="24"/>
      <c r="Q83" s="24"/>
      <c r="R83" s="24"/>
      <c r="S83" s="24"/>
      <c r="T83" s="24"/>
      <c r="U83" s="32"/>
      <c r="V83" s="32"/>
      <c r="W83" s="32"/>
      <c r="X83" s="32"/>
      <c r="Y83" s="32"/>
      <c r="Z83" s="32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</row>
    <row r="84" spans="11:98" x14ac:dyDescent="0.25">
      <c r="K84" s="1"/>
      <c r="L84" s="24"/>
      <c r="M84" s="24"/>
      <c r="N84" s="24"/>
      <c r="O84" s="24"/>
      <c r="P84" s="24"/>
      <c r="Q84" s="24"/>
      <c r="R84" s="24"/>
      <c r="S84" s="24"/>
      <c r="T84" s="24"/>
      <c r="U84" s="32"/>
      <c r="V84" s="32"/>
      <c r="W84" s="32"/>
      <c r="X84" s="32"/>
      <c r="Y84" s="32"/>
      <c r="Z84" s="32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</row>
    <row r="85" spans="11:98" x14ac:dyDescent="0.25">
      <c r="K85" s="1"/>
      <c r="L85" s="24"/>
      <c r="M85" s="24"/>
      <c r="N85" s="24"/>
      <c r="O85" s="24"/>
      <c r="P85" s="24"/>
      <c r="Q85" s="24"/>
      <c r="R85" s="24"/>
      <c r="S85" s="24"/>
      <c r="T85" s="24"/>
      <c r="U85" s="32"/>
      <c r="V85" s="32"/>
      <c r="W85" s="32"/>
      <c r="X85" s="32"/>
      <c r="Y85" s="32"/>
      <c r="Z85" s="32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</row>
    <row r="86" spans="11:98" x14ac:dyDescent="0.25">
      <c r="K86" s="1"/>
      <c r="L86" s="24"/>
      <c r="M86" s="24"/>
      <c r="N86" s="24"/>
      <c r="O86" s="24"/>
      <c r="P86" s="24"/>
      <c r="Q86" s="24"/>
      <c r="R86" s="24"/>
      <c r="S86" s="24"/>
      <c r="T86" s="24"/>
      <c r="U86" s="32"/>
      <c r="V86" s="32"/>
      <c r="W86" s="32"/>
      <c r="X86" s="32"/>
      <c r="Y86" s="32"/>
      <c r="Z86" s="32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</row>
    <row r="87" spans="11:98" x14ac:dyDescent="0.25">
      <c r="K87" s="1"/>
      <c r="L87" s="24"/>
      <c r="M87" s="24"/>
      <c r="N87" s="24"/>
      <c r="O87" s="24"/>
      <c r="P87" s="24"/>
      <c r="Q87" s="24"/>
      <c r="R87" s="24"/>
      <c r="S87" s="24"/>
      <c r="T87" s="24"/>
      <c r="U87" s="32"/>
      <c r="V87" s="32"/>
      <c r="W87" s="32"/>
      <c r="X87" s="32"/>
      <c r="Y87" s="32"/>
      <c r="Z87" s="32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</row>
    <row r="88" spans="11:98" x14ac:dyDescent="0.25">
      <c r="K88" s="1"/>
      <c r="L88" s="24"/>
      <c r="M88" s="24"/>
      <c r="N88" s="24"/>
      <c r="O88" s="24"/>
      <c r="P88" s="24"/>
      <c r="Q88" s="24"/>
      <c r="R88" s="24"/>
      <c r="S88" s="24"/>
      <c r="T88" s="24"/>
      <c r="U88" s="32"/>
      <c r="V88" s="32"/>
      <c r="W88" s="32"/>
      <c r="X88" s="32"/>
      <c r="Y88" s="32"/>
      <c r="Z88" s="32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</row>
    <row r="89" spans="11:98" x14ac:dyDescent="0.25">
      <c r="K89" s="1"/>
      <c r="L89" s="24"/>
      <c r="M89" s="24"/>
      <c r="N89" s="24"/>
      <c r="O89" s="24"/>
      <c r="P89" s="24"/>
      <c r="Q89" s="24"/>
      <c r="R89" s="24"/>
      <c r="S89" s="24"/>
      <c r="T89" s="24"/>
      <c r="U89" s="32"/>
      <c r="V89" s="32"/>
      <c r="W89" s="32"/>
      <c r="X89" s="32"/>
      <c r="Y89" s="32"/>
      <c r="Z89" s="32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</row>
    <row r="90" spans="11:98" x14ac:dyDescent="0.25">
      <c r="K90" s="1"/>
      <c r="L90" s="24"/>
      <c r="M90" s="24"/>
      <c r="N90" s="24"/>
      <c r="O90" s="24"/>
      <c r="P90" s="24"/>
      <c r="Q90" s="24"/>
      <c r="R90" s="24"/>
      <c r="S90" s="24"/>
      <c r="T90" s="24"/>
      <c r="U90" s="32"/>
      <c r="V90" s="32"/>
      <c r="W90" s="32"/>
      <c r="X90" s="32"/>
      <c r="Y90" s="32"/>
      <c r="Z90" s="32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</row>
    <row r="91" spans="11:98" x14ac:dyDescent="0.25">
      <c r="K91" s="1"/>
      <c r="L91" s="24"/>
      <c r="M91" s="24"/>
      <c r="N91" s="24"/>
      <c r="O91" s="24"/>
      <c r="P91" s="24"/>
      <c r="Q91" s="24"/>
      <c r="R91" s="24"/>
      <c r="S91" s="24"/>
      <c r="T91" s="24"/>
      <c r="U91" s="32"/>
      <c r="V91" s="32"/>
      <c r="W91" s="32"/>
      <c r="X91" s="32"/>
      <c r="Y91" s="32"/>
      <c r="Z91" s="32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</row>
    <row r="92" spans="11:98" x14ac:dyDescent="0.25">
      <c r="K92" s="1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</row>
    <row r="93" spans="11:98" x14ac:dyDescent="0.25">
      <c r="K93" s="1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</row>
    <row r="94" spans="11:98" x14ac:dyDescent="0.25">
      <c r="K94" s="1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</row>
    <row r="95" spans="11:98" x14ac:dyDescent="0.25">
      <c r="K95" s="1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</row>
    <row r="96" spans="11:98" x14ac:dyDescent="0.25">
      <c r="K96" s="1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</row>
    <row r="97" spans="11:98" x14ac:dyDescent="0.25">
      <c r="K97" s="1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</row>
    <row r="98" spans="11:98" x14ac:dyDescent="0.25">
      <c r="K98" s="1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</row>
    <row r="99" spans="11:98" x14ac:dyDescent="0.25">
      <c r="K99" s="1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</row>
    <row r="100" spans="11:98" x14ac:dyDescent="0.25">
      <c r="K100" s="1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</row>
    <row r="101" spans="11:98" x14ac:dyDescent="0.25">
      <c r="K101" s="1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</row>
    <row r="102" spans="11:98" x14ac:dyDescent="0.25">
      <c r="K102" s="1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</row>
    <row r="103" spans="11:98" x14ac:dyDescent="0.25">
      <c r="K103" s="1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</row>
    <row r="104" spans="11:98" x14ac:dyDescent="0.25">
      <c r="K104" s="1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</row>
    <row r="105" spans="11:98" x14ac:dyDescent="0.25">
      <c r="K105" s="1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</row>
    <row r="106" spans="11:98" x14ac:dyDescent="0.25">
      <c r="K106" s="1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</row>
    <row r="107" spans="11:98" x14ac:dyDescent="0.25">
      <c r="K107" s="1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</row>
    <row r="108" spans="11:98" x14ac:dyDescent="0.25">
      <c r="K108" s="1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</row>
    <row r="109" spans="11:98" x14ac:dyDescent="0.25">
      <c r="K109" s="1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</row>
    <row r="110" spans="11:98" x14ac:dyDescent="0.25">
      <c r="K110" s="1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</row>
    <row r="111" spans="11:98" x14ac:dyDescent="0.25">
      <c r="K111" s="1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</row>
    <row r="112" spans="11:98" x14ac:dyDescent="0.25">
      <c r="K112" s="1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</row>
    <row r="113" spans="11:98" x14ac:dyDescent="0.25">
      <c r="K113" s="1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</row>
    <row r="114" spans="11:98" x14ac:dyDescent="0.25">
      <c r="K114" s="1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</row>
    <row r="115" spans="11:98" x14ac:dyDescent="0.25">
      <c r="K115" s="1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</row>
    <row r="116" spans="11:98" x14ac:dyDescent="0.25">
      <c r="K116" s="1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</row>
    <row r="117" spans="11:98" x14ac:dyDescent="0.25">
      <c r="K117" s="1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</row>
    <row r="118" spans="11:98" x14ac:dyDescent="0.25">
      <c r="K118" s="1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</row>
    <row r="119" spans="11:98" ht="15.75" customHeight="1" x14ac:dyDescent="0.25">
      <c r="K119" s="1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</row>
    <row r="120" spans="11:98" x14ac:dyDescent="0.25">
      <c r="K120" s="1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</row>
    <row r="121" spans="11:98" x14ac:dyDescent="0.25">
      <c r="K121" s="1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</row>
    <row r="122" spans="11:98" ht="42" customHeight="1" x14ac:dyDescent="0.25">
      <c r="K122" s="1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</row>
    <row r="123" spans="11:98" x14ac:dyDescent="0.25">
      <c r="K123" s="1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</row>
    <row r="124" spans="11:98" x14ac:dyDescent="0.25">
      <c r="K124" s="1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</row>
    <row r="125" spans="11:98" x14ac:dyDescent="0.25">
      <c r="K125" s="1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</row>
    <row r="126" spans="11:98" x14ac:dyDescent="0.25">
      <c r="K126" s="1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</row>
    <row r="127" spans="11:98" x14ac:dyDescent="0.25">
      <c r="K127" s="1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</row>
    <row r="128" spans="11:98" x14ac:dyDescent="0.25">
      <c r="K128" s="1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</row>
    <row r="129" spans="11:98" x14ac:dyDescent="0.25">
      <c r="K129" s="1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</row>
    <row r="130" spans="11:98" x14ac:dyDescent="0.25">
      <c r="K130" s="1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</row>
    <row r="131" spans="11:98" x14ac:dyDescent="0.25">
      <c r="K131" s="1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</row>
    <row r="132" spans="11:98" x14ac:dyDescent="0.25">
      <c r="K132" s="1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</row>
    <row r="133" spans="11:98" x14ac:dyDescent="0.25">
      <c r="K133" s="1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</row>
    <row r="134" spans="11:98" x14ac:dyDescent="0.25">
      <c r="K134" s="1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</row>
    <row r="135" spans="11:98" x14ac:dyDescent="0.25">
      <c r="K135" s="1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</row>
  </sheetData>
  <mergeCells count="12">
    <mergeCell ref="B75:G75"/>
    <mergeCell ref="B76:G76"/>
    <mergeCell ref="B36:G36"/>
    <mergeCell ref="B34:G34"/>
    <mergeCell ref="B57:G57"/>
    <mergeCell ref="B58:G58"/>
    <mergeCell ref="B59:G74"/>
    <mergeCell ref="B12:G12"/>
    <mergeCell ref="B15:G15"/>
    <mergeCell ref="B16:G32"/>
    <mergeCell ref="B33:G33"/>
    <mergeCell ref="B35:G35"/>
  </mergeCells>
  <conditionalFormatting sqref="J3:M10">
    <cfRule type="cellIs" dxfId="35" priority="1" operator="equal">
      <formula>-100</formula>
    </cfRule>
  </conditionalFormatting>
  <conditionalFormatting sqref="J1:Q2 J11:Q45 K46:S47 J46:J48 K48:Q48 J49:Q57 K59:CT59 J60:CT68">
    <cfRule type="cellIs" dxfId="34" priority="15" operator="equal">
      <formula>-100</formula>
    </cfRule>
  </conditionalFormatting>
  <conditionalFormatting sqref="K58:Q58 J69:Q1048576">
    <cfRule type="cellIs" dxfId="33" priority="12" operator="equal">
      <formula>-100</formula>
    </cfRule>
  </conditionalFormatting>
  <conditionalFormatting sqref="L56:Q58 L69:Q135">
    <cfRule type="cellIs" dxfId="32" priority="14" operator="equal">
      <formula>#VALUE!</formula>
    </cfRule>
  </conditionalFormatting>
  <conditionalFormatting sqref="L59:CT68">
    <cfRule type="cellIs" dxfId="31" priority="13" operator="equal">
      <formula>#VALUE!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0"/>
  <sheetViews>
    <sheetView workbookViewId="0">
      <selection activeCell="H15" sqref="H15"/>
    </sheetView>
  </sheetViews>
  <sheetFormatPr defaultColWidth="8.85546875" defaultRowHeight="15" x14ac:dyDescent="0.25"/>
  <sheetData>
    <row r="1" spans="1:33" x14ac:dyDescent="0.25">
      <c r="A1" t="s">
        <v>44</v>
      </c>
      <c r="C1" t="s">
        <v>63</v>
      </c>
    </row>
    <row r="2" spans="1:33" x14ac:dyDescent="0.25">
      <c r="B2" t="s">
        <v>17</v>
      </c>
      <c r="F2" t="s">
        <v>18</v>
      </c>
      <c r="J2" t="s">
        <v>19</v>
      </c>
      <c r="N2" t="s">
        <v>20</v>
      </c>
      <c r="R2" t="s">
        <v>40</v>
      </c>
      <c r="V2" t="s">
        <v>22</v>
      </c>
      <c r="Z2" t="s">
        <v>23</v>
      </c>
      <c r="AD2" t="s">
        <v>24</v>
      </c>
    </row>
    <row r="3" spans="1:33" x14ac:dyDescent="0.25">
      <c r="A3" t="s">
        <v>25</v>
      </c>
      <c r="B3" t="s">
        <v>55</v>
      </c>
      <c r="C3" t="s">
        <v>26</v>
      </c>
      <c r="D3" t="s">
        <v>27</v>
      </c>
      <c r="E3" t="s">
        <v>28</v>
      </c>
    </row>
    <row r="4" spans="1:33" x14ac:dyDescent="0.25">
      <c r="A4" t="s">
        <v>29</v>
      </c>
      <c r="B4">
        <v>3.75</v>
      </c>
      <c r="C4">
        <v>1.4285714626312256</v>
      </c>
      <c r="D4">
        <v>11.666666984558105</v>
      </c>
      <c r="E4">
        <v>71</v>
      </c>
      <c r="F4">
        <v>5</v>
      </c>
      <c r="G4">
        <v>2</v>
      </c>
      <c r="H4">
        <v>15</v>
      </c>
      <c r="I4">
        <v>385</v>
      </c>
      <c r="J4">
        <v>3</v>
      </c>
      <c r="K4">
        <v>0.83333337306976318</v>
      </c>
      <c r="L4">
        <v>8</v>
      </c>
      <c r="M4">
        <v>1476</v>
      </c>
      <c r="N4">
        <v>5</v>
      </c>
      <c r="O4">
        <v>2.5</v>
      </c>
      <c r="P4">
        <v>6</v>
      </c>
      <c r="Q4">
        <v>3</v>
      </c>
      <c r="R4">
        <v>5</v>
      </c>
      <c r="S4">
        <v>1.7000000476837158</v>
      </c>
      <c r="T4">
        <v>10</v>
      </c>
      <c r="U4">
        <v>7197</v>
      </c>
      <c r="V4">
        <v>4</v>
      </c>
      <c r="W4">
        <v>1</v>
      </c>
      <c r="X4">
        <v>7.5</v>
      </c>
      <c r="Y4">
        <v>182</v>
      </c>
      <c r="Z4">
        <v>4.2857146263122559</v>
      </c>
      <c r="AA4">
        <v>1.5</v>
      </c>
      <c r="AB4">
        <v>10</v>
      </c>
      <c r="AC4">
        <v>9314</v>
      </c>
      <c r="AD4">
        <v>6</v>
      </c>
      <c r="AE4">
        <v>3</v>
      </c>
      <c r="AF4">
        <v>15</v>
      </c>
      <c r="AG4">
        <v>174</v>
      </c>
    </row>
    <row r="5" spans="1:33" x14ac:dyDescent="0.25">
      <c r="A5" t="s">
        <v>13</v>
      </c>
      <c r="B5">
        <v>5</v>
      </c>
      <c r="C5">
        <v>3</v>
      </c>
      <c r="D5">
        <v>20</v>
      </c>
      <c r="E5">
        <v>28</v>
      </c>
      <c r="F5">
        <v>10</v>
      </c>
      <c r="G5">
        <v>3.75</v>
      </c>
      <c r="H5">
        <v>21</v>
      </c>
      <c r="I5">
        <v>164</v>
      </c>
      <c r="J5">
        <v>5</v>
      </c>
      <c r="K5">
        <v>1.125</v>
      </c>
      <c r="L5">
        <v>15</v>
      </c>
      <c r="M5">
        <v>711</v>
      </c>
      <c r="N5">
        <v>4.25</v>
      </c>
      <c r="O5">
        <v>2.5</v>
      </c>
      <c r="P5">
        <v>6</v>
      </c>
      <c r="Q5">
        <v>2</v>
      </c>
      <c r="R5">
        <v>6</v>
      </c>
      <c r="S5">
        <v>2.5</v>
      </c>
      <c r="T5">
        <v>12</v>
      </c>
      <c r="U5">
        <v>3740</v>
      </c>
      <c r="V5">
        <v>5</v>
      </c>
      <c r="W5">
        <v>3</v>
      </c>
      <c r="X5">
        <v>10</v>
      </c>
      <c r="Y5">
        <v>90</v>
      </c>
      <c r="Z5">
        <v>5.625</v>
      </c>
      <c r="AA5">
        <v>2.5</v>
      </c>
      <c r="AB5">
        <v>12.5</v>
      </c>
      <c r="AC5">
        <v>4735</v>
      </c>
      <c r="AD5">
        <v>5</v>
      </c>
      <c r="AE5">
        <v>3</v>
      </c>
      <c r="AF5">
        <v>12.5</v>
      </c>
      <c r="AG5">
        <v>86</v>
      </c>
    </row>
    <row r="6" spans="1:33" x14ac:dyDescent="0.25">
      <c r="A6" t="s">
        <v>14</v>
      </c>
      <c r="B6">
        <v>2</v>
      </c>
      <c r="C6">
        <v>0.5</v>
      </c>
      <c r="D6">
        <v>2.5</v>
      </c>
      <c r="E6">
        <v>6</v>
      </c>
      <c r="F6">
        <v>5</v>
      </c>
      <c r="G6">
        <v>3.125</v>
      </c>
      <c r="H6">
        <v>25</v>
      </c>
      <c r="I6">
        <v>17</v>
      </c>
      <c r="J6">
        <v>2</v>
      </c>
      <c r="K6">
        <v>0</v>
      </c>
      <c r="L6">
        <v>5</v>
      </c>
      <c r="M6">
        <v>138</v>
      </c>
      <c r="Q6">
        <v>0</v>
      </c>
      <c r="R6">
        <v>4.5</v>
      </c>
      <c r="S6">
        <v>1.5</v>
      </c>
      <c r="T6">
        <v>14</v>
      </c>
      <c r="U6">
        <v>98</v>
      </c>
      <c r="V6">
        <v>3</v>
      </c>
      <c r="W6">
        <v>3</v>
      </c>
      <c r="X6">
        <v>3</v>
      </c>
      <c r="Y6">
        <v>2</v>
      </c>
      <c r="Z6">
        <v>3</v>
      </c>
      <c r="AA6">
        <v>0.5</v>
      </c>
      <c r="AB6">
        <v>7.5</v>
      </c>
      <c r="AC6">
        <v>261</v>
      </c>
      <c r="AD6">
        <v>1</v>
      </c>
      <c r="AE6">
        <v>0.5</v>
      </c>
      <c r="AF6">
        <v>2</v>
      </c>
      <c r="AG6">
        <v>3</v>
      </c>
    </row>
    <row r="7" spans="1:33" x14ac:dyDescent="0.25">
      <c r="A7" t="s">
        <v>30</v>
      </c>
      <c r="B7">
        <v>5.4563488960266113</v>
      </c>
      <c r="C7">
        <v>5.4563488960266113</v>
      </c>
      <c r="D7">
        <v>5.4563488960266113</v>
      </c>
      <c r="E7">
        <v>1</v>
      </c>
      <c r="F7">
        <v>2.4801585674285889</v>
      </c>
      <c r="G7">
        <v>2.4801585674285889</v>
      </c>
      <c r="H7">
        <v>2.4801585674285889</v>
      </c>
      <c r="I7">
        <v>1</v>
      </c>
      <c r="J7">
        <v>2.9761903285980225</v>
      </c>
      <c r="K7">
        <v>1.4880951642990112</v>
      </c>
      <c r="L7">
        <v>2.9761903285980225</v>
      </c>
      <c r="M7">
        <v>23</v>
      </c>
      <c r="Q7">
        <v>0</v>
      </c>
      <c r="R7">
        <v>1.4880951642990112</v>
      </c>
      <c r="S7">
        <v>0.99206346273422241</v>
      </c>
      <c r="T7">
        <v>7.4404759407043457</v>
      </c>
      <c r="U7">
        <v>31</v>
      </c>
      <c r="V7">
        <v>1.9841269254684448</v>
      </c>
      <c r="W7">
        <v>1.9841269254684448</v>
      </c>
      <c r="X7">
        <v>1.9841269254684448</v>
      </c>
      <c r="Y7">
        <v>1</v>
      </c>
      <c r="Z7">
        <v>1.4880951642990112</v>
      </c>
      <c r="AA7">
        <v>0.99206346273422241</v>
      </c>
      <c r="AB7">
        <v>2.9761903285980225</v>
      </c>
      <c r="AC7">
        <v>57</v>
      </c>
      <c r="AG7">
        <v>0</v>
      </c>
    </row>
    <row r="8" spans="1:33" x14ac:dyDescent="0.25">
      <c r="A8" t="s">
        <v>31</v>
      </c>
      <c r="B8">
        <v>0</v>
      </c>
      <c r="C8">
        <v>0</v>
      </c>
      <c r="D8">
        <v>0</v>
      </c>
      <c r="E8">
        <v>2</v>
      </c>
      <c r="F8">
        <v>5.5555558204650879</v>
      </c>
      <c r="G8">
        <v>2.6666667461395264</v>
      </c>
      <c r="H8">
        <v>9</v>
      </c>
      <c r="I8">
        <v>24</v>
      </c>
      <c r="J8">
        <v>1</v>
      </c>
      <c r="K8">
        <v>0</v>
      </c>
      <c r="L8">
        <v>4.4444446563720703</v>
      </c>
      <c r="M8">
        <v>148</v>
      </c>
      <c r="Q8">
        <v>0</v>
      </c>
      <c r="R8">
        <v>2</v>
      </c>
      <c r="S8">
        <v>0.66666668653488159</v>
      </c>
      <c r="T8">
        <v>5</v>
      </c>
      <c r="U8">
        <v>415</v>
      </c>
      <c r="V8">
        <v>4</v>
      </c>
      <c r="W8">
        <v>1</v>
      </c>
      <c r="X8">
        <v>6.6666665077209473</v>
      </c>
      <c r="Y8">
        <v>18</v>
      </c>
      <c r="Z8">
        <v>1.5555555820465088</v>
      </c>
      <c r="AA8">
        <v>0.66666668653488159</v>
      </c>
      <c r="AB8">
        <v>5</v>
      </c>
      <c r="AC8">
        <v>607</v>
      </c>
      <c r="AD8">
        <v>5</v>
      </c>
      <c r="AE8">
        <v>0.66666668653488159</v>
      </c>
      <c r="AF8">
        <v>10</v>
      </c>
      <c r="AG8">
        <v>19</v>
      </c>
    </row>
    <row r="9" spans="1:33" x14ac:dyDescent="0.25">
      <c r="A9" t="s">
        <v>32</v>
      </c>
      <c r="E9">
        <v>0</v>
      </c>
      <c r="I9">
        <v>0</v>
      </c>
      <c r="J9">
        <v>0</v>
      </c>
      <c r="K9">
        <v>0</v>
      </c>
      <c r="L9">
        <v>0</v>
      </c>
      <c r="M9">
        <v>6</v>
      </c>
      <c r="Q9">
        <v>0</v>
      </c>
      <c r="R9">
        <v>0.5</v>
      </c>
      <c r="S9">
        <v>0</v>
      </c>
      <c r="T9">
        <v>1</v>
      </c>
      <c r="U9">
        <v>4</v>
      </c>
      <c r="Y9">
        <v>0</v>
      </c>
      <c r="Z9">
        <v>0</v>
      </c>
      <c r="AA9">
        <v>0</v>
      </c>
      <c r="AB9">
        <v>1</v>
      </c>
      <c r="AC9">
        <v>10</v>
      </c>
      <c r="AG9">
        <v>0</v>
      </c>
    </row>
    <row r="10" spans="1:33" x14ac:dyDescent="0.25">
      <c r="A10" t="s">
        <v>33</v>
      </c>
      <c r="B10">
        <v>2</v>
      </c>
      <c r="C10">
        <v>2</v>
      </c>
      <c r="D10">
        <v>2</v>
      </c>
      <c r="E10">
        <v>1</v>
      </c>
      <c r="I10">
        <v>0</v>
      </c>
      <c r="M10">
        <v>0</v>
      </c>
      <c r="Q10">
        <v>0</v>
      </c>
      <c r="R10">
        <v>12</v>
      </c>
      <c r="S10">
        <v>12</v>
      </c>
      <c r="T10">
        <v>12</v>
      </c>
      <c r="U10">
        <v>1</v>
      </c>
      <c r="Y10">
        <v>0</v>
      </c>
      <c r="Z10">
        <v>2</v>
      </c>
      <c r="AA10">
        <v>2</v>
      </c>
      <c r="AB10">
        <v>12</v>
      </c>
      <c r="AC10">
        <v>2</v>
      </c>
      <c r="AG10">
        <v>0</v>
      </c>
    </row>
    <row r="11" spans="1:33" x14ac:dyDescent="0.25">
      <c r="A11" t="s">
        <v>56</v>
      </c>
      <c r="B11">
        <v>5.9521522521972656</v>
      </c>
      <c r="C11">
        <v>0.86471939086914063</v>
      </c>
      <c r="D11">
        <v>9.2236728668212891</v>
      </c>
      <c r="E11">
        <v>3</v>
      </c>
      <c r="F11">
        <v>0</v>
      </c>
      <c r="G11">
        <v>0</v>
      </c>
      <c r="H11">
        <v>2.1427748203277588</v>
      </c>
      <c r="I11">
        <v>4</v>
      </c>
      <c r="J11">
        <v>1.9215986728668213</v>
      </c>
      <c r="K11">
        <v>0.57647961378097534</v>
      </c>
      <c r="L11">
        <v>1.9215986728668213</v>
      </c>
      <c r="M11">
        <v>29</v>
      </c>
      <c r="Q11">
        <v>0</v>
      </c>
      <c r="R11">
        <v>0.47617217898368835</v>
      </c>
      <c r="S11">
        <v>0.18908530473709106</v>
      </c>
      <c r="T11">
        <v>0.95234435796737671</v>
      </c>
      <c r="U11">
        <v>53</v>
      </c>
      <c r="V11">
        <v>1.4411990642547607</v>
      </c>
      <c r="W11">
        <v>0</v>
      </c>
      <c r="X11">
        <v>2.8823981285095215</v>
      </c>
      <c r="Y11">
        <v>2</v>
      </c>
      <c r="Z11">
        <v>0.63028436899185181</v>
      </c>
      <c r="AA11">
        <v>0.23808608949184418</v>
      </c>
      <c r="AB11">
        <v>1.4285165071487427</v>
      </c>
      <c r="AC11">
        <v>91</v>
      </c>
      <c r="AD11">
        <v>1.1904304027557373</v>
      </c>
      <c r="AE11">
        <v>1.1904304027557373</v>
      </c>
      <c r="AF11">
        <v>1.1904304027557373</v>
      </c>
      <c r="AG11">
        <v>2</v>
      </c>
    </row>
    <row r="12" spans="1:33" x14ac:dyDescent="0.25">
      <c r="A12" t="s">
        <v>34</v>
      </c>
      <c r="B12">
        <v>1</v>
      </c>
      <c r="C12">
        <v>1</v>
      </c>
      <c r="D12">
        <v>1</v>
      </c>
      <c r="E12">
        <v>1</v>
      </c>
      <c r="F12">
        <v>0.96000003814697266</v>
      </c>
      <c r="G12">
        <v>0.64500004053115845</v>
      </c>
      <c r="H12">
        <v>4.6079998016357422</v>
      </c>
      <c r="I12">
        <v>6</v>
      </c>
      <c r="J12">
        <v>1.1999999284744263</v>
      </c>
      <c r="K12">
        <v>0.30000001192092896</v>
      </c>
      <c r="L12">
        <v>3.8400001525878906</v>
      </c>
      <c r="M12">
        <v>31</v>
      </c>
      <c r="Q12">
        <v>0</v>
      </c>
      <c r="R12">
        <v>2.1466665267944336</v>
      </c>
      <c r="S12">
        <v>0.57599997520446777</v>
      </c>
      <c r="T12">
        <v>5.3333334922790527</v>
      </c>
      <c r="U12">
        <v>607</v>
      </c>
      <c r="V12">
        <v>0.71999996900558472</v>
      </c>
      <c r="W12">
        <v>0</v>
      </c>
      <c r="X12">
        <v>9.2880001068115234</v>
      </c>
      <c r="Y12">
        <v>14</v>
      </c>
      <c r="Z12">
        <v>2</v>
      </c>
      <c r="AA12">
        <v>0.51600003242492676</v>
      </c>
      <c r="AB12">
        <v>5.3333334922790527</v>
      </c>
      <c r="AC12">
        <v>659</v>
      </c>
      <c r="AD12">
        <v>6</v>
      </c>
      <c r="AE12">
        <v>4</v>
      </c>
      <c r="AF12">
        <v>9.6000003814697266</v>
      </c>
      <c r="AG12">
        <v>16</v>
      </c>
    </row>
    <row r="13" spans="1:33" x14ac:dyDescent="0.25">
      <c r="A13" t="s">
        <v>35</v>
      </c>
      <c r="B13">
        <v>2</v>
      </c>
      <c r="C13">
        <v>2</v>
      </c>
      <c r="D13">
        <v>10</v>
      </c>
      <c r="E13">
        <v>5</v>
      </c>
      <c r="F13">
        <v>8</v>
      </c>
      <c r="G13">
        <v>6</v>
      </c>
      <c r="H13">
        <v>70</v>
      </c>
      <c r="I13">
        <v>23</v>
      </c>
      <c r="J13">
        <v>0.60000002384185791</v>
      </c>
      <c r="K13">
        <v>0.25</v>
      </c>
      <c r="L13">
        <v>10</v>
      </c>
      <c r="M13">
        <v>73</v>
      </c>
      <c r="N13">
        <v>5</v>
      </c>
      <c r="O13">
        <v>5</v>
      </c>
      <c r="P13">
        <v>5</v>
      </c>
      <c r="Q13">
        <v>1</v>
      </c>
      <c r="R13">
        <v>10</v>
      </c>
      <c r="S13">
        <v>5</v>
      </c>
      <c r="T13">
        <v>20</v>
      </c>
      <c r="U13">
        <v>510</v>
      </c>
      <c r="V13">
        <v>1</v>
      </c>
      <c r="W13">
        <v>0</v>
      </c>
      <c r="X13">
        <v>1</v>
      </c>
      <c r="Y13">
        <v>11</v>
      </c>
      <c r="Z13">
        <v>10</v>
      </c>
      <c r="AA13">
        <v>4</v>
      </c>
      <c r="AB13">
        <v>19</v>
      </c>
      <c r="AC13">
        <v>623</v>
      </c>
      <c r="AD13">
        <v>15</v>
      </c>
      <c r="AE13">
        <v>15</v>
      </c>
      <c r="AF13">
        <v>30</v>
      </c>
      <c r="AG13">
        <v>10</v>
      </c>
    </row>
    <row r="14" spans="1:33" x14ac:dyDescent="0.25">
      <c r="A14" t="s">
        <v>36</v>
      </c>
      <c r="E14">
        <v>0</v>
      </c>
      <c r="F14">
        <v>0</v>
      </c>
      <c r="G14">
        <v>0</v>
      </c>
      <c r="H14">
        <v>0</v>
      </c>
      <c r="I14">
        <v>1</v>
      </c>
      <c r="J14">
        <v>1.7000000476837158</v>
      </c>
      <c r="K14">
        <v>0</v>
      </c>
      <c r="L14">
        <v>1.7000000476837158</v>
      </c>
      <c r="M14">
        <v>2</v>
      </c>
      <c r="Q14">
        <v>0</v>
      </c>
      <c r="R14">
        <v>2.5499999523162842</v>
      </c>
      <c r="S14">
        <v>0</v>
      </c>
      <c r="T14">
        <v>5.0999999046325684</v>
      </c>
      <c r="U14">
        <v>19</v>
      </c>
      <c r="Y14">
        <v>0</v>
      </c>
      <c r="Z14">
        <v>1.7000000476837158</v>
      </c>
      <c r="AA14">
        <v>0</v>
      </c>
      <c r="AB14">
        <v>4</v>
      </c>
      <c r="AC14">
        <v>22</v>
      </c>
      <c r="AG14">
        <v>0</v>
      </c>
    </row>
    <row r="15" spans="1:33" x14ac:dyDescent="0.25">
      <c r="A15" t="s">
        <v>37</v>
      </c>
      <c r="E15">
        <v>0</v>
      </c>
      <c r="I15">
        <v>0</v>
      </c>
      <c r="M15">
        <v>0</v>
      </c>
      <c r="Q15">
        <v>0</v>
      </c>
      <c r="U15">
        <v>0</v>
      </c>
      <c r="Y15">
        <v>0</v>
      </c>
      <c r="AC15">
        <v>0</v>
      </c>
      <c r="AG15">
        <v>0</v>
      </c>
    </row>
    <row r="16" spans="1:33" x14ac:dyDescent="0.25">
      <c r="A16" t="s">
        <v>15</v>
      </c>
      <c r="E16">
        <v>0</v>
      </c>
      <c r="I16">
        <v>0</v>
      </c>
      <c r="M16">
        <v>0</v>
      </c>
      <c r="Q16">
        <v>0</v>
      </c>
      <c r="U16">
        <v>0</v>
      </c>
      <c r="Y16">
        <v>0</v>
      </c>
      <c r="AC16">
        <v>0</v>
      </c>
      <c r="AG16">
        <v>0</v>
      </c>
    </row>
    <row r="17" spans="1:33" x14ac:dyDescent="0.25">
      <c r="A17" t="s">
        <v>57</v>
      </c>
      <c r="E17">
        <v>0</v>
      </c>
      <c r="I17">
        <v>0</v>
      </c>
      <c r="M17">
        <v>0</v>
      </c>
      <c r="Q17">
        <v>0</v>
      </c>
      <c r="U17">
        <v>0</v>
      </c>
      <c r="Y17">
        <v>0</v>
      </c>
      <c r="AC17">
        <v>0</v>
      </c>
      <c r="AG17">
        <v>0</v>
      </c>
    </row>
    <row r="18" spans="1:33" x14ac:dyDescent="0.25">
      <c r="A18" t="s">
        <v>58</v>
      </c>
      <c r="B18">
        <v>0.90000003576278687</v>
      </c>
      <c r="C18">
        <v>0.90000003576278687</v>
      </c>
      <c r="D18">
        <v>4</v>
      </c>
      <c r="E18">
        <v>5</v>
      </c>
      <c r="F18">
        <v>2</v>
      </c>
      <c r="G18">
        <v>1</v>
      </c>
      <c r="H18">
        <v>3</v>
      </c>
      <c r="I18">
        <v>51</v>
      </c>
      <c r="J18">
        <v>2</v>
      </c>
      <c r="K18">
        <v>1</v>
      </c>
      <c r="L18">
        <v>4</v>
      </c>
      <c r="M18">
        <v>110</v>
      </c>
      <c r="Q18">
        <v>0</v>
      </c>
      <c r="R18">
        <v>0.90000003576278687</v>
      </c>
      <c r="S18">
        <v>0.5</v>
      </c>
      <c r="T18">
        <v>1.5</v>
      </c>
      <c r="U18">
        <v>239</v>
      </c>
      <c r="V18">
        <v>1</v>
      </c>
      <c r="W18">
        <v>0.40000000596046448</v>
      </c>
      <c r="X18">
        <v>3</v>
      </c>
      <c r="Y18">
        <v>6</v>
      </c>
      <c r="Z18">
        <v>1</v>
      </c>
      <c r="AA18">
        <v>0.60000002384185791</v>
      </c>
      <c r="AB18">
        <v>2.5</v>
      </c>
      <c r="AC18">
        <v>411</v>
      </c>
      <c r="AD18">
        <v>2.5</v>
      </c>
      <c r="AE18">
        <v>1</v>
      </c>
      <c r="AF18">
        <v>6</v>
      </c>
      <c r="AG18">
        <v>11</v>
      </c>
    </row>
    <row r="19" spans="1:33" x14ac:dyDescent="0.25">
      <c r="A19" t="s">
        <v>59</v>
      </c>
      <c r="B19">
        <v>3.3333334922790527</v>
      </c>
      <c r="C19">
        <v>3.3333334922790527</v>
      </c>
      <c r="D19">
        <v>11.666666984558105</v>
      </c>
      <c r="E19">
        <v>8</v>
      </c>
      <c r="F19">
        <v>3</v>
      </c>
      <c r="G19">
        <v>2</v>
      </c>
      <c r="H19">
        <v>5</v>
      </c>
      <c r="I19">
        <v>54</v>
      </c>
      <c r="J19">
        <v>5</v>
      </c>
      <c r="K19">
        <v>1.6666667461395264</v>
      </c>
      <c r="L19">
        <v>10</v>
      </c>
      <c r="M19">
        <v>73</v>
      </c>
      <c r="Q19">
        <v>0</v>
      </c>
      <c r="R19">
        <v>5</v>
      </c>
      <c r="S19">
        <v>2.6666667461395264</v>
      </c>
      <c r="T19">
        <v>11.666666984558105</v>
      </c>
      <c r="U19">
        <v>971</v>
      </c>
      <c r="V19">
        <v>5</v>
      </c>
      <c r="W19">
        <v>3.3333334922790527</v>
      </c>
      <c r="X19">
        <v>10</v>
      </c>
      <c r="Y19">
        <v>21</v>
      </c>
      <c r="Z19">
        <v>5</v>
      </c>
      <c r="AA19">
        <v>2.5</v>
      </c>
      <c r="AB19">
        <v>11.666666984558105</v>
      </c>
      <c r="AC19">
        <v>1127</v>
      </c>
      <c r="AD19">
        <v>10</v>
      </c>
      <c r="AE19">
        <v>6.6666669845581055</v>
      </c>
      <c r="AF19">
        <v>66.666671752929688</v>
      </c>
      <c r="AG19">
        <v>14</v>
      </c>
    </row>
    <row r="20" spans="1:33" x14ac:dyDescent="0.25">
      <c r="A20" t="s">
        <v>60</v>
      </c>
      <c r="B20">
        <v>1.7142858505249023</v>
      </c>
      <c r="C20">
        <v>1.4285714626312256</v>
      </c>
      <c r="D20">
        <v>3.8571429252624512</v>
      </c>
      <c r="E20">
        <v>11</v>
      </c>
      <c r="F20">
        <v>4.2857146263122559</v>
      </c>
      <c r="G20">
        <v>1.4285714626312256</v>
      </c>
      <c r="H20">
        <v>14.785714149475098</v>
      </c>
      <c r="I20">
        <v>40</v>
      </c>
      <c r="J20">
        <v>2.1428573131561279</v>
      </c>
      <c r="K20">
        <v>1.2857143878936768</v>
      </c>
      <c r="L20">
        <v>4.2857146263122559</v>
      </c>
      <c r="M20">
        <v>132</v>
      </c>
      <c r="Q20">
        <v>0</v>
      </c>
      <c r="R20">
        <v>2.1428573131561279</v>
      </c>
      <c r="S20">
        <v>1.1428571939468384</v>
      </c>
      <c r="T20">
        <v>3.8571429252624512</v>
      </c>
      <c r="U20">
        <v>509</v>
      </c>
      <c r="V20">
        <v>4.2857146263122559</v>
      </c>
      <c r="W20">
        <v>2.8571429252624512</v>
      </c>
      <c r="X20">
        <v>4.2857146263122559</v>
      </c>
      <c r="Y20">
        <v>17</v>
      </c>
      <c r="Z20">
        <v>2.1428573131561279</v>
      </c>
      <c r="AA20">
        <v>1.2857143878936768</v>
      </c>
      <c r="AB20">
        <v>4.2857146263122559</v>
      </c>
      <c r="AC20">
        <v>709</v>
      </c>
      <c r="AD20">
        <v>3.0000002384185791</v>
      </c>
      <c r="AE20">
        <v>1.2857143878936768</v>
      </c>
      <c r="AF20">
        <v>85.714286804199219</v>
      </c>
      <c r="AG20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0"/>
  <sheetViews>
    <sheetView workbookViewId="0">
      <selection sqref="A1:XFD1048576"/>
    </sheetView>
  </sheetViews>
  <sheetFormatPr defaultColWidth="8.85546875" defaultRowHeight="15" x14ac:dyDescent="0.25"/>
  <cols>
    <col min="1" max="1" width="27.85546875" customWidth="1"/>
  </cols>
  <sheetData>
    <row r="1" spans="1:33" x14ac:dyDescent="0.25">
      <c r="A1" t="s">
        <v>45</v>
      </c>
      <c r="C1" t="s">
        <v>64</v>
      </c>
    </row>
    <row r="2" spans="1:33" x14ac:dyDescent="0.25">
      <c r="B2" t="s">
        <v>17</v>
      </c>
      <c r="F2" t="s">
        <v>18</v>
      </c>
      <c r="J2" t="s">
        <v>19</v>
      </c>
      <c r="N2" t="s">
        <v>20</v>
      </c>
      <c r="R2" t="s">
        <v>21</v>
      </c>
      <c r="V2" t="s">
        <v>22</v>
      </c>
      <c r="Z2" t="s">
        <v>23</v>
      </c>
      <c r="AD2" t="s">
        <v>24</v>
      </c>
    </row>
    <row r="3" spans="1:33" x14ac:dyDescent="0.25">
      <c r="A3" t="s">
        <v>25</v>
      </c>
      <c r="B3" t="s">
        <v>55</v>
      </c>
      <c r="C3" t="s">
        <v>26</v>
      </c>
      <c r="D3" t="s">
        <v>27</v>
      </c>
      <c r="E3" t="s">
        <v>28</v>
      </c>
    </row>
    <row r="4" spans="1:33" x14ac:dyDescent="0.25">
      <c r="A4" t="s">
        <v>29</v>
      </c>
      <c r="B4">
        <v>5</v>
      </c>
      <c r="C4">
        <v>2.5</v>
      </c>
      <c r="D4">
        <v>6.6666669845581055</v>
      </c>
      <c r="E4">
        <v>13</v>
      </c>
      <c r="F4">
        <v>2.5</v>
      </c>
      <c r="G4">
        <v>1</v>
      </c>
      <c r="H4">
        <v>7</v>
      </c>
      <c r="I4">
        <v>228</v>
      </c>
      <c r="J4">
        <v>4</v>
      </c>
      <c r="K4">
        <v>2</v>
      </c>
      <c r="L4">
        <v>10</v>
      </c>
      <c r="M4">
        <v>2563</v>
      </c>
      <c r="Q4">
        <v>0</v>
      </c>
      <c r="R4">
        <v>2</v>
      </c>
      <c r="S4">
        <v>1</v>
      </c>
      <c r="T4">
        <v>5</v>
      </c>
      <c r="U4">
        <v>2285</v>
      </c>
      <c r="V4">
        <v>3</v>
      </c>
      <c r="W4">
        <v>2</v>
      </c>
      <c r="X4">
        <v>5</v>
      </c>
      <c r="Y4">
        <v>175</v>
      </c>
      <c r="Z4">
        <v>3</v>
      </c>
      <c r="AA4">
        <v>1.2799999713897705</v>
      </c>
      <c r="AB4">
        <v>6</v>
      </c>
      <c r="AC4">
        <v>5264</v>
      </c>
      <c r="AD4">
        <v>50</v>
      </c>
      <c r="AE4">
        <v>7.5</v>
      </c>
      <c r="AF4">
        <v>800</v>
      </c>
      <c r="AG4">
        <v>11</v>
      </c>
    </row>
    <row r="5" spans="1:33" x14ac:dyDescent="0.25">
      <c r="A5" t="s">
        <v>13</v>
      </c>
      <c r="B5">
        <v>10</v>
      </c>
      <c r="C5">
        <v>5</v>
      </c>
      <c r="D5">
        <v>10</v>
      </c>
      <c r="E5">
        <v>5</v>
      </c>
      <c r="F5">
        <v>5</v>
      </c>
      <c r="G5">
        <v>2.25</v>
      </c>
      <c r="H5">
        <v>15</v>
      </c>
      <c r="I5">
        <v>99</v>
      </c>
      <c r="J5">
        <v>5</v>
      </c>
      <c r="K5">
        <v>2.25</v>
      </c>
      <c r="L5">
        <v>10</v>
      </c>
      <c r="M5">
        <v>1703</v>
      </c>
      <c r="Q5">
        <v>0</v>
      </c>
      <c r="R5">
        <v>2.5</v>
      </c>
      <c r="S5">
        <v>1</v>
      </c>
      <c r="T5">
        <v>5</v>
      </c>
      <c r="U5">
        <v>1795</v>
      </c>
      <c r="V5">
        <v>3</v>
      </c>
      <c r="W5">
        <v>2</v>
      </c>
      <c r="X5">
        <v>6</v>
      </c>
      <c r="Y5">
        <v>143</v>
      </c>
      <c r="Z5">
        <v>3</v>
      </c>
      <c r="AA5">
        <v>1.5</v>
      </c>
      <c r="AB5">
        <v>6.75</v>
      </c>
      <c r="AC5">
        <v>3745</v>
      </c>
      <c r="AD5">
        <v>80</v>
      </c>
      <c r="AE5">
        <v>30</v>
      </c>
      <c r="AF5">
        <v>800</v>
      </c>
      <c r="AG5">
        <v>9</v>
      </c>
    </row>
    <row r="6" spans="1:33" x14ac:dyDescent="0.25">
      <c r="A6" t="s">
        <v>14</v>
      </c>
      <c r="B6">
        <v>4.25</v>
      </c>
      <c r="C6">
        <v>2.5</v>
      </c>
      <c r="D6">
        <v>6</v>
      </c>
      <c r="E6">
        <v>2</v>
      </c>
      <c r="F6">
        <v>2.5</v>
      </c>
      <c r="G6">
        <v>2</v>
      </c>
      <c r="H6">
        <v>9</v>
      </c>
      <c r="I6">
        <v>9</v>
      </c>
      <c r="J6">
        <v>4</v>
      </c>
      <c r="K6">
        <v>2</v>
      </c>
      <c r="L6">
        <v>10</v>
      </c>
      <c r="M6">
        <v>197</v>
      </c>
      <c r="Q6">
        <v>0</v>
      </c>
      <c r="R6">
        <v>2</v>
      </c>
      <c r="S6">
        <v>0.5</v>
      </c>
      <c r="T6">
        <v>4</v>
      </c>
      <c r="U6">
        <v>62</v>
      </c>
      <c r="V6">
        <v>2.5</v>
      </c>
      <c r="W6">
        <v>0.25</v>
      </c>
      <c r="X6">
        <v>2.5</v>
      </c>
      <c r="Y6">
        <v>2</v>
      </c>
      <c r="Z6">
        <v>4</v>
      </c>
      <c r="AA6">
        <v>2</v>
      </c>
      <c r="AB6">
        <v>9</v>
      </c>
      <c r="AC6">
        <v>272</v>
      </c>
      <c r="AG6">
        <v>0</v>
      </c>
    </row>
    <row r="7" spans="1:33" x14ac:dyDescent="0.25">
      <c r="A7" t="s">
        <v>30</v>
      </c>
      <c r="E7">
        <v>0</v>
      </c>
      <c r="F7">
        <v>0.99206346273422241</v>
      </c>
      <c r="G7">
        <v>0.99206346273422241</v>
      </c>
      <c r="H7">
        <v>0.99206346273422241</v>
      </c>
      <c r="I7">
        <v>1</v>
      </c>
      <c r="J7">
        <v>2.4801585674285889</v>
      </c>
      <c r="K7">
        <v>0.99206346273422241</v>
      </c>
      <c r="L7">
        <v>2.9761903285980225</v>
      </c>
      <c r="M7">
        <v>69</v>
      </c>
      <c r="Q7">
        <v>0</v>
      </c>
      <c r="R7">
        <v>0.99206346273422241</v>
      </c>
      <c r="S7">
        <v>0</v>
      </c>
      <c r="T7">
        <v>4.9603171348571777</v>
      </c>
      <c r="U7">
        <v>3</v>
      </c>
      <c r="Y7">
        <v>0</v>
      </c>
      <c r="Z7">
        <v>1.9841269254684448</v>
      </c>
      <c r="AA7">
        <v>0.99206346273422241</v>
      </c>
      <c r="AB7">
        <v>2.9761903285980225</v>
      </c>
      <c r="AC7">
        <v>73</v>
      </c>
      <c r="AG7">
        <v>0</v>
      </c>
    </row>
    <row r="8" spans="1:33" x14ac:dyDescent="0.25">
      <c r="A8" t="s">
        <v>31</v>
      </c>
      <c r="E8">
        <v>0</v>
      </c>
      <c r="F8">
        <v>6</v>
      </c>
      <c r="G8">
        <v>3</v>
      </c>
      <c r="H8">
        <v>8</v>
      </c>
      <c r="I8">
        <v>9</v>
      </c>
      <c r="J8">
        <v>4</v>
      </c>
      <c r="K8">
        <v>1.5555555820465088</v>
      </c>
      <c r="L8">
        <v>5</v>
      </c>
      <c r="M8">
        <v>304</v>
      </c>
      <c r="Q8">
        <v>0</v>
      </c>
      <c r="R8">
        <v>2</v>
      </c>
      <c r="S8">
        <v>1</v>
      </c>
      <c r="T8">
        <v>4</v>
      </c>
      <c r="U8">
        <v>91</v>
      </c>
      <c r="V8">
        <v>10</v>
      </c>
      <c r="W8">
        <v>2.7777779102325439</v>
      </c>
      <c r="X8">
        <v>12</v>
      </c>
      <c r="Y8">
        <v>3</v>
      </c>
      <c r="Z8">
        <v>3</v>
      </c>
      <c r="AA8">
        <v>1.3333333730697632</v>
      </c>
      <c r="AB8">
        <v>5</v>
      </c>
      <c r="AC8">
        <v>407</v>
      </c>
      <c r="AD8">
        <v>18.333333253860474</v>
      </c>
      <c r="AE8">
        <v>6.6666665077209473</v>
      </c>
      <c r="AF8">
        <v>30</v>
      </c>
      <c r="AG8">
        <v>2</v>
      </c>
    </row>
    <row r="9" spans="1:33" x14ac:dyDescent="0.25">
      <c r="A9" t="s">
        <v>32</v>
      </c>
      <c r="E9">
        <v>0</v>
      </c>
      <c r="I9">
        <v>0</v>
      </c>
      <c r="J9">
        <v>3</v>
      </c>
      <c r="K9">
        <v>2</v>
      </c>
      <c r="L9">
        <v>6</v>
      </c>
      <c r="M9">
        <v>25</v>
      </c>
      <c r="Q9">
        <v>0</v>
      </c>
      <c r="U9">
        <v>0</v>
      </c>
      <c r="Y9">
        <v>0</v>
      </c>
      <c r="Z9">
        <v>3</v>
      </c>
      <c r="AA9">
        <v>2</v>
      </c>
      <c r="AB9">
        <v>6</v>
      </c>
      <c r="AC9">
        <v>25</v>
      </c>
      <c r="AG9">
        <v>0</v>
      </c>
    </row>
    <row r="10" spans="1:33" x14ac:dyDescent="0.25">
      <c r="A10" t="s">
        <v>33</v>
      </c>
      <c r="E10">
        <v>0</v>
      </c>
      <c r="I10">
        <v>0</v>
      </c>
      <c r="J10">
        <v>6</v>
      </c>
      <c r="K10">
        <v>6</v>
      </c>
      <c r="L10">
        <v>75</v>
      </c>
      <c r="M10">
        <v>2</v>
      </c>
      <c r="Q10">
        <v>0</v>
      </c>
      <c r="U10">
        <v>0</v>
      </c>
      <c r="Y10">
        <v>0</v>
      </c>
      <c r="Z10">
        <v>6</v>
      </c>
      <c r="AA10">
        <v>6</v>
      </c>
      <c r="AB10">
        <v>75</v>
      </c>
      <c r="AC10">
        <v>2</v>
      </c>
      <c r="AG10">
        <v>0</v>
      </c>
    </row>
    <row r="11" spans="1:33" x14ac:dyDescent="0.25">
      <c r="A11" t="s">
        <v>56</v>
      </c>
      <c r="E11">
        <v>0</v>
      </c>
      <c r="F11">
        <v>0.94542652368545532</v>
      </c>
      <c r="G11">
        <v>0.46118372678756714</v>
      </c>
      <c r="H11">
        <v>1.7294390201568604</v>
      </c>
      <c r="I11">
        <v>11</v>
      </c>
      <c r="J11">
        <v>0.28823980689048767</v>
      </c>
      <c r="K11">
        <v>0</v>
      </c>
      <c r="L11">
        <v>0.28823980689048767</v>
      </c>
      <c r="M11">
        <v>8</v>
      </c>
      <c r="Q11">
        <v>0</v>
      </c>
      <c r="R11">
        <v>0.23808608949184418</v>
      </c>
      <c r="S11">
        <v>0.23808608949184418</v>
      </c>
      <c r="T11">
        <v>0.23808608949184418</v>
      </c>
      <c r="U11">
        <v>1</v>
      </c>
      <c r="Y11">
        <v>0</v>
      </c>
      <c r="Z11">
        <v>0.28823980689048767</v>
      </c>
      <c r="AA11">
        <v>0.23635663092136383</v>
      </c>
      <c r="AB11">
        <v>1.1529592275619507</v>
      </c>
      <c r="AC11">
        <v>20</v>
      </c>
      <c r="AG11">
        <v>0</v>
      </c>
    </row>
    <row r="12" spans="1:33" x14ac:dyDescent="0.25">
      <c r="A12" t="s">
        <v>34</v>
      </c>
      <c r="E12">
        <v>0</v>
      </c>
      <c r="F12">
        <v>1.1519999504089355</v>
      </c>
      <c r="G12">
        <v>1.1519999504089355</v>
      </c>
      <c r="H12">
        <v>2.3220000267028809</v>
      </c>
      <c r="I12">
        <v>7</v>
      </c>
      <c r="J12">
        <v>2</v>
      </c>
      <c r="K12">
        <v>0.76800000667572021</v>
      </c>
      <c r="L12">
        <v>5.4179997444152832</v>
      </c>
      <c r="M12">
        <v>65</v>
      </c>
      <c r="Q12">
        <v>0</v>
      </c>
      <c r="R12">
        <v>1.2799999713897705</v>
      </c>
      <c r="S12">
        <v>0.76800000667572021</v>
      </c>
      <c r="T12">
        <v>3</v>
      </c>
      <c r="U12">
        <v>121</v>
      </c>
      <c r="V12">
        <v>1.9200000762939453</v>
      </c>
      <c r="W12">
        <v>1.9200000762939453</v>
      </c>
      <c r="X12">
        <v>3</v>
      </c>
      <c r="Y12">
        <v>6</v>
      </c>
      <c r="Z12">
        <v>1.5360000133514404</v>
      </c>
      <c r="AA12">
        <v>0.76800000667572021</v>
      </c>
      <c r="AB12">
        <v>3.4560000896453857</v>
      </c>
      <c r="AC12">
        <v>199</v>
      </c>
      <c r="AG12">
        <v>0</v>
      </c>
    </row>
    <row r="13" spans="1:33" x14ac:dyDescent="0.25">
      <c r="A13" t="s">
        <v>35</v>
      </c>
      <c r="E13">
        <v>0</v>
      </c>
      <c r="F13">
        <v>1</v>
      </c>
      <c r="G13">
        <v>0.25</v>
      </c>
      <c r="H13">
        <v>5</v>
      </c>
      <c r="I13">
        <v>18</v>
      </c>
      <c r="J13">
        <v>1</v>
      </c>
      <c r="K13">
        <v>0.25</v>
      </c>
      <c r="L13">
        <v>5</v>
      </c>
      <c r="M13">
        <v>118</v>
      </c>
      <c r="Q13">
        <v>0</v>
      </c>
      <c r="R13">
        <v>3</v>
      </c>
      <c r="S13">
        <v>0.25</v>
      </c>
      <c r="T13">
        <v>7</v>
      </c>
      <c r="U13">
        <v>195</v>
      </c>
      <c r="V13">
        <v>3</v>
      </c>
      <c r="W13">
        <v>0.20000000298023224</v>
      </c>
      <c r="X13">
        <v>5</v>
      </c>
      <c r="Y13">
        <v>18</v>
      </c>
      <c r="Z13">
        <v>2</v>
      </c>
      <c r="AA13">
        <v>0.25</v>
      </c>
      <c r="AB13">
        <v>5</v>
      </c>
      <c r="AC13">
        <v>349</v>
      </c>
      <c r="AG13">
        <v>0</v>
      </c>
    </row>
    <row r="14" spans="1:33" x14ac:dyDescent="0.25">
      <c r="A14" t="s">
        <v>36</v>
      </c>
      <c r="E14">
        <v>0</v>
      </c>
      <c r="I14">
        <v>0</v>
      </c>
      <c r="J14">
        <v>0.41666668653488159</v>
      </c>
      <c r="K14">
        <v>0.41666668653488159</v>
      </c>
      <c r="L14">
        <v>0.41666668653488159</v>
      </c>
      <c r="M14">
        <v>1</v>
      </c>
      <c r="Q14">
        <v>0</v>
      </c>
      <c r="R14">
        <v>1.7000000476837158</v>
      </c>
      <c r="S14">
        <v>1.0199999809265137</v>
      </c>
      <c r="T14">
        <v>2.380000114440918</v>
      </c>
      <c r="U14">
        <v>17</v>
      </c>
      <c r="V14">
        <v>2.5</v>
      </c>
      <c r="W14">
        <v>2.5</v>
      </c>
      <c r="X14">
        <v>2.5</v>
      </c>
      <c r="Y14">
        <v>3</v>
      </c>
      <c r="Z14">
        <v>2.0399999618530273</v>
      </c>
      <c r="AA14">
        <v>1.0199999809265137</v>
      </c>
      <c r="AB14">
        <v>2.5</v>
      </c>
      <c r="AC14">
        <v>21</v>
      </c>
      <c r="AG14">
        <v>0</v>
      </c>
    </row>
    <row r="15" spans="1:33" x14ac:dyDescent="0.25">
      <c r="A15" t="s">
        <v>37</v>
      </c>
      <c r="E15">
        <v>0</v>
      </c>
      <c r="I15">
        <v>0</v>
      </c>
      <c r="M15">
        <v>0</v>
      </c>
      <c r="Q15">
        <v>0</v>
      </c>
      <c r="U15">
        <v>0</v>
      </c>
      <c r="Y15">
        <v>0</v>
      </c>
      <c r="AC15">
        <v>0</v>
      </c>
      <c r="AG15">
        <v>0</v>
      </c>
    </row>
    <row r="16" spans="1:33" x14ac:dyDescent="0.25">
      <c r="A16" t="s">
        <v>15</v>
      </c>
      <c r="E16">
        <v>0</v>
      </c>
      <c r="I16">
        <v>0</v>
      </c>
      <c r="M16">
        <v>0</v>
      </c>
      <c r="Q16">
        <v>0</v>
      </c>
      <c r="U16">
        <v>0</v>
      </c>
      <c r="Y16">
        <v>0</v>
      </c>
      <c r="AC16">
        <v>0</v>
      </c>
      <c r="AG16">
        <v>0</v>
      </c>
    </row>
    <row r="17" spans="1:33" x14ac:dyDescent="0.25">
      <c r="A17" t="s">
        <v>57</v>
      </c>
      <c r="E17">
        <v>0</v>
      </c>
      <c r="I17">
        <v>0</v>
      </c>
      <c r="M17">
        <v>0</v>
      </c>
      <c r="Q17">
        <v>0</v>
      </c>
      <c r="U17">
        <v>0</v>
      </c>
      <c r="Y17">
        <v>0</v>
      </c>
      <c r="AC17">
        <v>0</v>
      </c>
      <c r="AG17">
        <v>0</v>
      </c>
    </row>
    <row r="18" spans="1:33" x14ac:dyDescent="0.25">
      <c r="A18" t="s">
        <v>58</v>
      </c>
      <c r="E18">
        <v>0</v>
      </c>
      <c r="F18">
        <v>2</v>
      </c>
      <c r="G18">
        <v>0.40000000596046448</v>
      </c>
      <c r="H18">
        <v>4</v>
      </c>
      <c r="I18">
        <v>18</v>
      </c>
      <c r="J18">
        <v>0.20000000298023224</v>
      </c>
      <c r="K18">
        <v>0.20000000298023224</v>
      </c>
      <c r="L18">
        <v>0.60000002384185791</v>
      </c>
      <c r="M18">
        <v>12</v>
      </c>
      <c r="Q18">
        <v>0</v>
      </c>
      <c r="U18">
        <v>0</v>
      </c>
      <c r="Y18">
        <v>0</v>
      </c>
      <c r="Z18">
        <v>0.60000002384185791</v>
      </c>
      <c r="AA18">
        <v>0.20000000298023224</v>
      </c>
      <c r="AB18">
        <v>2</v>
      </c>
      <c r="AC18">
        <v>30</v>
      </c>
      <c r="AG18">
        <v>0</v>
      </c>
    </row>
    <row r="19" spans="1:33" x14ac:dyDescent="0.25">
      <c r="A19" t="s">
        <v>59</v>
      </c>
      <c r="B19">
        <v>2.5</v>
      </c>
      <c r="C19">
        <v>2.5</v>
      </c>
      <c r="D19">
        <v>2.5</v>
      </c>
      <c r="E19">
        <v>4</v>
      </c>
      <c r="F19">
        <v>1.6666667461395264</v>
      </c>
      <c r="G19">
        <v>0.83333337306976318</v>
      </c>
      <c r="H19">
        <v>4</v>
      </c>
      <c r="I19">
        <v>45</v>
      </c>
      <c r="J19">
        <v>5</v>
      </c>
      <c r="K19">
        <v>0.5</v>
      </c>
      <c r="L19">
        <v>10</v>
      </c>
      <c r="M19">
        <v>42</v>
      </c>
      <c r="Q19">
        <v>0</v>
      </c>
      <c r="U19">
        <v>0</v>
      </c>
      <c r="Y19">
        <v>0</v>
      </c>
      <c r="Z19">
        <v>2.5</v>
      </c>
      <c r="AA19">
        <v>0.83333337306976318</v>
      </c>
      <c r="AB19">
        <v>8</v>
      </c>
      <c r="AC19">
        <v>91</v>
      </c>
      <c r="AG19">
        <v>0</v>
      </c>
    </row>
    <row r="20" spans="1:33" x14ac:dyDescent="0.25">
      <c r="A20" t="s">
        <v>60</v>
      </c>
      <c r="B20">
        <v>0.8928571343421936</v>
      </c>
      <c r="C20">
        <v>0.71428573131561279</v>
      </c>
      <c r="D20">
        <v>1.0714285373687744</v>
      </c>
      <c r="E20">
        <v>2</v>
      </c>
      <c r="F20">
        <v>0.85714292526245117</v>
      </c>
      <c r="G20">
        <v>0.71428573131561279</v>
      </c>
      <c r="H20">
        <v>1.7142858505249023</v>
      </c>
      <c r="I20">
        <v>11</v>
      </c>
      <c r="J20">
        <v>0.2142857164144516</v>
      </c>
      <c r="K20">
        <v>0</v>
      </c>
      <c r="L20">
        <v>0.71428573131561279</v>
      </c>
      <c r="M20">
        <v>17</v>
      </c>
      <c r="Q20">
        <v>0</v>
      </c>
      <c r="U20">
        <v>0</v>
      </c>
      <c r="Y20">
        <v>0</v>
      </c>
      <c r="Z20">
        <v>0.71428573131561279</v>
      </c>
      <c r="AA20">
        <v>0.1428571492433548</v>
      </c>
      <c r="AB20">
        <v>0.8571428656578064</v>
      </c>
      <c r="AC20">
        <v>30</v>
      </c>
      <c r="AG2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20"/>
  <sheetViews>
    <sheetView workbookViewId="0">
      <selection activeCell="F12" sqref="F12"/>
    </sheetView>
  </sheetViews>
  <sheetFormatPr defaultRowHeight="15" x14ac:dyDescent="0.25"/>
  <sheetData>
    <row r="1" spans="1:65" x14ac:dyDescent="0.25">
      <c r="A1" t="s">
        <v>46</v>
      </c>
      <c r="B1" t="s">
        <v>38</v>
      </c>
      <c r="C1" t="s">
        <v>65</v>
      </c>
      <c r="D1" t="s">
        <v>66</v>
      </c>
      <c r="F1" t="s">
        <v>38</v>
      </c>
      <c r="J1" t="s">
        <v>38</v>
      </c>
      <c r="N1" t="s">
        <v>38</v>
      </c>
      <c r="R1" t="s">
        <v>38</v>
      </c>
      <c r="V1" t="s">
        <v>38</v>
      </c>
      <c r="Z1" t="s">
        <v>38</v>
      </c>
      <c r="AD1" t="s">
        <v>38</v>
      </c>
      <c r="AH1" t="s">
        <v>39</v>
      </c>
      <c r="AL1" t="s">
        <v>39</v>
      </c>
      <c r="AP1" t="s">
        <v>39</v>
      </c>
      <c r="AT1" t="s">
        <v>39</v>
      </c>
      <c r="AX1" t="s">
        <v>39</v>
      </c>
      <c r="BB1" t="s">
        <v>39</v>
      </c>
      <c r="BF1" t="s">
        <v>39</v>
      </c>
      <c r="BJ1" t="s">
        <v>39</v>
      </c>
    </row>
    <row r="2" spans="1:65" x14ac:dyDescent="0.25">
      <c r="B2" t="s">
        <v>17</v>
      </c>
      <c r="F2" t="s">
        <v>18</v>
      </c>
      <c r="J2" t="s">
        <v>19</v>
      </c>
      <c r="N2" t="s">
        <v>20</v>
      </c>
      <c r="R2" t="s">
        <v>21</v>
      </c>
      <c r="V2" t="s">
        <v>22</v>
      </c>
      <c r="Z2" t="s">
        <v>23</v>
      </c>
      <c r="AD2" t="s">
        <v>24</v>
      </c>
      <c r="AH2" t="s">
        <v>17</v>
      </c>
      <c r="AL2" t="s">
        <v>18</v>
      </c>
      <c r="AP2" t="s">
        <v>19</v>
      </c>
      <c r="AT2" t="s">
        <v>20</v>
      </c>
      <c r="AX2" t="s">
        <v>21</v>
      </c>
      <c r="BB2" t="s">
        <v>22</v>
      </c>
      <c r="BF2" t="s">
        <v>23</v>
      </c>
      <c r="BJ2" t="s">
        <v>24</v>
      </c>
    </row>
    <row r="3" spans="1:65" x14ac:dyDescent="0.25">
      <c r="A3" t="s">
        <v>25</v>
      </c>
      <c r="B3" t="s">
        <v>55</v>
      </c>
      <c r="C3" t="s">
        <v>26</v>
      </c>
      <c r="D3" t="s">
        <v>27</v>
      </c>
      <c r="E3" t="s">
        <v>28</v>
      </c>
    </row>
    <row r="4" spans="1:65" x14ac:dyDescent="0.25">
      <c r="A4" t="s">
        <v>29</v>
      </c>
      <c r="B4">
        <v>2.0714285969734192</v>
      </c>
      <c r="C4">
        <v>1.1428571939468384</v>
      </c>
      <c r="D4">
        <v>4</v>
      </c>
      <c r="E4">
        <v>35</v>
      </c>
      <c r="F4">
        <v>0.5</v>
      </c>
      <c r="G4">
        <v>0.28571429848670959</v>
      </c>
      <c r="H4">
        <v>5</v>
      </c>
      <c r="I4">
        <v>47</v>
      </c>
      <c r="J4">
        <v>4</v>
      </c>
      <c r="K4">
        <v>2</v>
      </c>
      <c r="L4">
        <v>10</v>
      </c>
      <c r="M4">
        <v>683</v>
      </c>
      <c r="Q4">
        <v>8</v>
      </c>
      <c r="R4">
        <v>3</v>
      </c>
      <c r="S4">
        <v>2</v>
      </c>
      <c r="T4">
        <v>5</v>
      </c>
      <c r="U4">
        <v>6977</v>
      </c>
      <c r="V4">
        <v>7.679999828338623</v>
      </c>
      <c r="W4">
        <v>4</v>
      </c>
      <c r="X4">
        <v>300</v>
      </c>
      <c r="Y4">
        <v>59</v>
      </c>
      <c r="Z4">
        <v>3</v>
      </c>
      <c r="AA4">
        <v>2</v>
      </c>
      <c r="AB4">
        <v>5</v>
      </c>
      <c r="AC4">
        <v>7971</v>
      </c>
      <c r="AD4">
        <v>20</v>
      </c>
      <c r="AE4">
        <v>8</v>
      </c>
      <c r="AF4">
        <v>40</v>
      </c>
      <c r="AG4">
        <v>243</v>
      </c>
      <c r="AH4">
        <v>4</v>
      </c>
      <c r="AI4">
        <v>2</v>
      </c>
      <c r="AJ4">
        <v>8</v>
      </c>
      <c r="AK4">
        <v>59</v>
      </c>
      <c r="AL4">
        <v>1.5</v>
      </c>
      <c r="AM4">
        <v>1</v>
      </c>
      <c r="AN4">
        <v>5</v>
      </c>
      <c r="AO4">
        <v>59</v>
      </c>
      <c r="AP4">
        <v>5</v>
      </c>
      <c r="AQ4">
        <v>2.5</v>
      </c>
      <c r="AR4">
        <v>9</v>
      </c>
      <c r="AS4">
        <v>809</v>
      </c>
      <c r="AT4">
        <v>5</v>
      </c>
      <c r="AU4">
        <v>4.5</v>
      </c>
      <c r="AV4">
        <v>8.5</v>
      </c>
      <c r="AW4">
        <v>8</v>
      </c>
      <c r="AX4">
        <v>3</v>
      </c>
      <c r="AY4">
        <v>1.875</v>
      </c>
      <c r="AZ4">
        <v>5</v>
      </c>
      <c r="BA4">
        <v>6977</v>
      </c>
      <c r="BB4">
        <v>7</v>
      </c>
      <c r="BC4">
        <v>3</v>
      </c>
      <c r="BD4">
        <v>8</v>
      </c>
      <c r="BE4">
        <v>59</v>
      </c>
      <c r="BF4">
        <v>3</v>
      </c>
      <c r="BG4">
        <v>2</v>
      </c>
      <c r="BH4">
        <v>6</v>
      </c>
      <c r="BI4">
        <v>7971</v>
      </c>
      <c r="BJ4">
        <v>11.25</v>
      </c>
      <c r="BK4">
        <v>5</v>
      </c>
      <c r="BL4">
        <v>20</v>
      </c>
      <c r="BM4">
        <v>243</v>
      </c>
    </row>
    <row r="5" spans="1:65" x14ac:dyDescent="0.25">
      <c r="A5" t="s">
        <v>13</v>
      </c>
      <c r="B5">
        <v>5</v>
      </c>
      <c r="C5">
        <v>4</v>
      </c>
      <c r="D5">
        <v>8</v>
      </c>
      <c r="E5">
        <v>21</v>
      </c>
      <c r="F5">
        <v>7</v>
      </c>
      <c r="G5">
        <v>5</v>
      </c>
      <c r="H5">
        <v>7</v>
      </c>
      <c r="I5">
        <v>24</v>
      </c>
      <c r="J5">
        <v>5</v>
      </c>
      <c r="K5">
        <v>2</v>
      </c>
      <c r="L5">
        <v>12</v>
      </c>
      <c r="M5">
        <v>452</v>
      </c>
      <c r="Q5">
        <v>8</v>
      </c>
      <c r="R5">
        <v>3.75</v>
      </c>
      <c r="S5">
        <v>2</v>
      </c>
      <c r="T5">
        <v>5</v>
      </c>
      <c r="U5">
        <v>5588</v>
      </c>
      <c r="V5">
        <v>9</v>
      </c>
      <c r="W5">
        <v>4</v>
      </c>
      <c r="X5">
        <v>300</v>
      </c>
      <c r="Y5">
        <v>48</v>
      </c>
      <c r="Z5">
        <v>4</v>
      </c>
      <c r="AA5">
        <v>2</v>
      </c>
      <c r="AB5">
        <v>5</v>
      </c>
      <c r="AC5">
        <v>6239</v>
      </c>
      <c r="AD5">
        <v>23</v>
      </c>
      <c r="AE5">
        <v>18</v>
      </c>
      <c r="AF5">
        <v>45</v>
      </c>
      <c r="AG5">
        <v>190</v>
      </c>
      <c r="AH5">
        <v>4</v>
      </c>
      <c r="AI5">
        <v>2</v>
      </c>
      <c r="AJ5">
        <v>7</v>
      </c>
      <c r="AK5">
        <v>38</v>
      </c>
      <c r="AL5">
        <v>3</v>
      </c>
      <c r="AM5">
        <v>1.5</v>
      </c>
      <c r="AN5">
        <v>5</v>
      </c>
      <c r="AO5">
        <v>30</v>
      </c>
      <c r="AP5">
        <v>6</v>
      </c>
      <c r="AQ5">
        <v>3.375</v>
      </c>
      <c r="AR5">
        <v>10</v>
      </c>
      <c r="AS5">
        <v>527</v>
      </c>
      <c r="AT5">
        <v>5</v>
      </c>
      <c r="AU5">
        <v>4.5</v>
      </c>
      <c r="AV5">
        <v>8.5</v>
      </c>
      <c r="AW5">
        <v>8</v>
      </c>
      <c r="AX5">
        <v>3</v>
      </c>
      <c r="AY5">
        <v>2</v>
      </c>
      <c r="AZ5">
        <v>5</v>
      </c>
      <c r="BA5">
        <v>5588</v>
      </c>
      <c r="BB5">
        <v>7</v>
      </c>
      <c r="BC5">
        <v>3.5</v>
      </c>
      <c r="BD5">
        <v>8</v>
      </c>
      <c r="BE5">
        <v>48</v>
      </c>
      <c r="BF5">
        <v>4</v>
      </c>
      <c r="BG5">
        <v>2</v>
      </c>
      <c r="BH5">
        <v>6</v>
      </c>
      <c r="BI5">
        <v>6239</v>
      </c>
      <c r="BJ5">
        <v>14</v>
      </c>
      <c r="BK5">
        <v>7.5</v>
      </c>
      <c r="BL5">
        <v>20</v>
      </c>
      <c r="BM5">
        <v>190</v>
      </c>
    </row>
    <row r="6" spans="1:65" x14ac:dyDescent="0.25">
      <c r="A6" t="s">
        <v>14</v>
      </c>
      <c r="E6">
        <v>0</v>
      </c>
      <c r="I6">
        <v>1</v>
      </c>
      <c r="J6">
        <v>5</v>
      </c>
      <c r="K6">
        <v>4</v>
      </c>
      <c r="L6">
        <v>5</v>
      </c>
      <c r="M6">
        <v>32</v>
      </c>
      <c r="Q6">
        <v>0</v>
      </c>
      <c r="R6">
        <v>4</v>
      </c>
      <c r="S6">
        <v>1.5</v>
      </c>
      <c r="T6">
        <v>5</v>
      </c>
      <c r="U6">
        <v>146</v>
      </c>
      <c r="V6">
        <v>8</v>
      </c>
      <c r="W6">
        <v>8</v>
      </c>
      <c r="X6">
        <v>8</v>
      </c>
      <c r="Y6">
        <v>1</v>
      </c>
      <c r="Z6">
        <v>4</v>
      </c>
      <c r="AA6">
        <v>2</v>
      </c>
      <c r="AB6">
        <v>5</v>
      </c>
      <c r="AC6">
        <v>193</v>
      </c>
      <c r="AG6">
        <v>5</v>
      </c>
      <c r="AH6">
        <v>18</v>
      </c>
      <c r="AI6">
        <v>18</v>
      </c>
      <c r="AJ6">
        <v>18</v>
      </c>
      <c r="AK6">
        <v>2</v>
      </c>
      <c r="AL6">
        <v>4</v>
      </c>
      <c r="AM6">
        <v>4</v>
      </c>
      <c r="AN6">
        <v>4</v>
      </c>
      <c r="AO6">
        <v>1</v>
      </c>
      <c r="AP6">
        <v>4</v>
      </c>
      <c r="AQ6">
        <v>2</v>
      </c>
      <c r="AR6">
        <v>10</v>
      </c>
      <c r="AS6">
        <v>43</v>
      </c>
      <c r="AW6">
        <v>0</v>
      </c>
      <c r="AX6">
        <v>4</v>
      </c>
      <c r="AY6">
        <v>2</v>
      </c>
      <c r="AZ6">
        <v>6</v>
      </c>
      <c r="BA6">
        <v>146</v>
      </c>
      <c r="BE6">
        <v>1</v>
      </c>
      <c r="BF6">
        <v>4</v>
      </c>
      <c r="BG6">
        <v>2</v>
      </c>
      <c r="BH6">
        <v>6</v>
      </c>
      <c r="BI6">
        <v>193</v>
      </c>
      <c r="BJ6">
        <v>18</v>
      </c>
      <c r="BK6">
        <v>16</v>
      </c>
      <c r="BL6">
        <v>26</v>
      </c>
      <c r="BM6">
        <v>5</v>
      </c>
    </row>
    <row r="7" spans="1:65" x14ac:dyDescent="0.25">
      <c r="A7" t="s">
        <v>30</v>
      </c>
      <c r="E7">
        <v>0</v>
      </c>
      <c r="I7">
        <v>0</v>
      </c>
      <c r="M7">
        <v>11</v>
      </c>
      <c r="Q7">
        <v>0</v>
      </c>
      <c r="R7">
        <v>3.9682538509368896</v>
      </c>
      <c r="S7">
        <v>2.9761903285980225</v>
      </c>
      <c r="T7">
        <v>3.9682538509368896</v>
      </c>
      <c r="U7">
        <v>14</v>
      </c>
      <c r="V7">
        <v>4.9603171348571777</v>
      </c>
      <c r="W7">
        <v>4.9603171348571777</v>
      </c>
      <c r="X7">
        <v>4.9603171348571777</v>
      </c>
      <c r="Y7">
        <v>1</v>
      </c>
      <c r="Z7">
        <v>3.9682538509368896</v>
      </c>
      <c r="AA7">
        <v>2.9761903285980225</v>
      </c>
      <c r="AB7">
        <v>3.9682538509368896</v>
      </c>
      <c r="AC7">
        <v>27</v>
      </c>
      <c r="AG7">
        <v>0</v>
      </c>
      <c r="AK7">
        <v>0</v>
      </c>
      <c r="AO7">
        <v>0</v>
      </c>
      <c r="AP7">
        <v>2.4801585674285889</v>
      </c>
      <c r="AQ7">
        <v>1.9841269254684448</v>
      </c>
      <c r="AR7">
        <v>7.4404759407043457</v>
      </c>
      <c r="AS7">
        <v>12</v>
      </c>
      <c r="AW7">
        <v>0</v>
      </c>
      <c r="AX7">
        <v>2.4801585674285889</v>
      </c>
      <c r="AY7">
        <v>0.99206346273422241</v>
      </c>
      <c r="AZ7">
        <v>3.9682538509368896</v>
      </c>
      <c r="BA7">
        <v>14</v>
      </c>
      <c r="BE7">
        <v>1</v>
      </c>
      <c r="BF7">
        <v>2.4801585674285889</v>
      </c>
      <c r="BG7">
        <v>1.4880951642990112</v>
      </c>
      <c r="BH7">
        <v>3.9682538509368896</v>
      </c>
      <c r="BI7">
        <v>27</v>
      </c>
      <c r="BM7">
        <v>0</v>
      </c>
    </row>
    <row r="8" spans="1:65" x14ac:dyDescent="0.25">
      <c r="A8" t="s">
        <v>31</v>
      </c>
      <c r="E8">
        <v>0</v>
      </c>
      <c r="I8">
        <v>2</v>
      </c>
      <c r="J8">
        <v>12</v>
      </c>
      <c r="K8">
        <v>2</v>
      </c>
      <c r="L8">
        <v>12</v>
      </c>
      <c r="M8">
        <v>92</v>
      </c>
      <c r="Q8">
        <v>0</v>
      </c>
      <c r="R8">
        <v>4</v>
      </c>
      <c r="S8">
        <v>2</v>
      </c>
      <c r="T8">
        <v>5</v>
      </c>
      <c r="U8">
        <v>435</v>
      </c>
      <c r="V8">
        <v>16.666666030883789</v>
      </c>
      <c r="W8">
        <v>16.666666030883789</v>
      </c>
      <c r="X8">
        <v>16.666666030883789</v>
      </c>
      <c r="Y8">
        <v>3</v>
      </c>
      <c r="Z8">
        <v>4</v>
      </c>
      <c r="AA8">
        <v>2</v>
      </c>
      <c r="AB8">
        <v>6</v>
      </c>
      <c r="AC8">
        <v>550</v>
      </c>
      <c r="AD8">
        <v>10.666666984558105</v>
      </c>
      <c r="AE8">
        <v>10.666666984558105</v>
      </c>
      <c r="AF8">
        <v>10.666666984558105</v>
      </c>
      <c r="AG8">
        <v>18</v>
      </c>
      <c r="AK8">
        <v>0</v>
      </c>
      <c r="AL8">
        <v>8</v>
      </c>
      <c r="AM8">
        <v>6</v>
      </c>
      <c r="AN8">
        <v>8</v>
      </c>
      <c r="AO8">
        <v>2</v>
      </c>
      <c r="AP8">
        <v>7</v>
      </c>
      <c r="AQ8">
        <v>3</v>
      </c>
      <c r="AR8">
        <v>10</v>
      </c>
      <c r="AS8">
        <v>110</v>
      </c>
      <c r="AW8">
        <v>0</v>
      </c>
      <c r="AX8">
        <v>4</v>
      </c>
      <c r="AY8">
        <v>2</v>
      </c>
      <c r="AZ8">
        <v>6</v>
      </c>
      <c r="BA8">
        <v>435</v>
      </c>
      <c r="BB8">
        <v>8</v>
      </c>
      <c r="BC8">
        <v>8</v>
      </c>
      <c r="BD8">
        <v>8</v>
      </c>
      <c r="BE8">
        <v>3</v>
      </c>
      <c r="BF8">
        <v>4</v>
      </c>
      <c r="BG8">
        <v>2</v>
      </c>
      <c r="BH8">
        <v>7</v>
      </c>
      <c r="BI8">
        <v>550</v>
      </c>
      <c r="BJ8">
        <v>18</v>
      </c>
      <c r="BK8">
        <v>10</v>
      </c>
      <c r="BL8">
        <v>20</v>
      </c>
      <c r="BM8">
        <v>18</v>
      </c>
    </row>
    <row r="9" spans="1:65" x14ac:dyDescent="0.25">
      <c r="A9" t="s">
        <v>32</v>
      </c>
      <c r="E9">
        <v>0</v>
      </c>
      <c r="I9">
        <v>0</v>
      </c>
      <c r="J9">
        <v>3</v>
      </c>
      <c r="K9">
        <v>3</v>
      </c>
      <c r="L9">
        <v>3</v>
      </c>
      <c r="M9">
        <v>7</v>
      </c>
      <c r="Q9">
        <v>0</v>
      </c>
      <c r="U9">
        <v>5</v>
      </c>
      <c r="Y9">
        <v>0</v>
      </c>
      <c r="Z9">
        <v>3</v>
      </c>
      <c r="AA9">
        <v>3</v>
      </c>
      <c r="AB9">
        <v>3</v>
      </c>
      <c r="AC9">
        <v>13</v>
      </c>
      <c r="AG9">
        <v>0</v>
      </c>
      <c r="AK9">
        <v>0</v>
      </c>
      <c r="AO9">
        <v>0</v>
      </c>
      <c r="AP9">
        <v>8</v>
      </c>
      <c r="AQ9">
        <v>6</v>
      </c>
      <c r="AR9">
        <v>9</v>
      </c>
      <c r="AS9">
        <v>8</v>
      </c>
      <c r="AW9">
        <v>0</v>
      </c>
      <c r="AX9">
        <v>5</v>
      </c>
      <c r="AY9">
        <v>4</v>
      </c>
      <c r="AZ9">
        <v>10</v>
      </c>
      <c r="BA9">
        <v>5</v>
      </c>
      <c r="BE9">
        <v>0</v>
      </c>
      <c r="BF9">
        <v>6</v>
      </c>
      <c r="BG9">
        <v>5</v>
      </c>
      <c r="BH9">
        <v>9</v>
      </c>
      <c r="BI9">
        <v>13</v>
      </c>
      <c r="BM9">
        <v>0</v>
      </c>
    </row>
    <row r="10" spans="1:65" x14ac:dyDescent="0.25">
      <c r="A10" t="s">
        <v>33</v>
      </c>
      <c r="E10">
        <v>0</v>
      </c>
      <c r="I10">
        <v>0</v>
      </c>
      <c r="M10">
        <v>1</v>
      </c>
      <c r="Q10">
        <v>0</v>
      </c>
      <c r="U10">
        <v>1</v>
      </c>
      <c r="Y10">
        <v>0</v>
      </c>
      <c r="AC10">
        <v>2</v>
      </c>
      <c r="AG10">
        <v>0</v>
      </c>
      <c r="AK10">
        <v>0</v>
      </c>
      <c r="AO10">
        <v>0</v>
      </c>
      <c r="AP10">
        <v>36</v>
      </c>
      <c r="AQ10">
        <v>36</v>
      </c>
      <c r="AR10">
        <v>36</v>
      </c>
      <c r="AS10">
        <v>1</v>
      </c>
      <c r="AW10">
        <v>0</v>
      </c>
      <c r="AX10">
        <v>60</v>
      </c>
      <c r="AY10">
        <v>60</v>
      </c>
      <c r="AZ10">
        <v>60</v>
      </c>
      <c r="BA10">
        <v>1</v>
      </c>
      <c r="BE10">
        <v>0</v>
      </c>
      <c r="BF10">
        <v>48</v>
      </c>
      <c r="BG10">
        <v>36</v>
      </c>
      <c r="BH10">
        <v>60</v>
      </c>
      <c r="BI10">
        <v>2</v>
      </c>
      <c r="BM10">
        <v>0</v>
      </c>
    </row>
    <row r="11" spans="1:65" x14ac:dyDescent="0.25">
      <c r="A11" t="s">
        <v>56</v>
      </c>
      <c r="B11">
        <v>0.18908530473709106</v>
      </c>
      <c r="C11">
        <v>0.18908530473709106</v>
      </c>
      <c r="D11">
        <v>0.18908530473709106</v>
      </c>
      <c r="E11">
        <v>1</v>
      </c>
      <c r="I11">
        <v>1</v>
      </c>
      <c r="J11">
        <v>0.57647961378097534</v>
      </c>
      <c r="K11">
        <v>0.57647961378097534</v>
      </c>
      <c r="L11">
        <v>0.57647961378097534</v>
      </c>
      <c r="M11">
        <v>3</v>
      </c>
      <c r="Q11">
        <v>0</v>
      </c>
      <c r="R11">
        <v>0.47271327674388885</v>
      </c>
      <c r="S11">
        <v>0.3151421844959259</v>
      </c>
      <c r="T11">
        <v>0.63028436899185181</v>
      </c>
      <c r="U11">
        <v>26</v>
      </c>
      <c r="Y11">
        <v>1</v>
      </c>
      <c r="Z11">
        <v>0.3151421844959259</v>
      </c>
      <c r="AA11">
        <v>0.18908530473709106</v>
      </c>
      <c r="AB11">
        <v>0.63028436899185181</v>
      </c>
      <c r="AC11">
        <v>35</v>
      </c>
      <c r="AG11">
        <v>0</v>
      </c>
      <c r="AK11">
        <v>1</v>
      </c>
      <c r="AL11">
        <v>0.47271326184272766</v>
      </c>
      <c r="AM11">
        <v>0.47271326184272766</v>
      </c>
      <c r="AN11">
        <v>0.47271326184272766</v>
      </c>
      <c r="AO11">
        <v>2</v>
      </c>
      <c r="AP11">
        <v>2.3808608055114746</v>
      </c>
      <c r="AQ11">
        <v>2.3808608055114746</v>
      </c>
      <c r="AR11">
        <v>63.028438568115234</v>
      </c>
      <c r="AS11">
        <v>5</v>
      </c>
      <c r="AW11">
        <v>0</v>
      </c>
      <c r="AX11">
        <v>0.9454265832901001</v>
      </c>
      <c r="AY11">
        <v>0.3151421844959259</v>
      </c>
      <c r="AZ11">
        <v>1.1904304027557373</v>
      </c>
      <c r="BA11">
        <v>26</v>
      </c>
      <c r="BB11">
        <v>1.5757108926773071</v>
      </c>
      <c r="BC11">
        <v>1.5757108926773071</v>
      </c>
      <c r="BD11">
        <v>1.5757108926773071</v>
      </c>
      <c r="BE11">
        <v>1</v>
      </c>
      <c r="BF11">
        <v>0.9454265832901001</v>
      </c>
      <c r="BG11">
        <v>0.47271326184272766</v>
      </c>
      <c r="BH11">
        <v>1.4285165071487427</v>
      </c>
      <c r="BI11">
        <v>35</v>
      </c>
      <c r="BM11">
        <v>0</v>
      </c>
    </row>
    <row r="12" spans="1:65" x14ac:dyDescent="0.25">
      <c r="A12" t="s">
        <v>34</v>
      </c>
      <c r="E12">
        <v>2</v>
      </c>
      <c r="I12">
        <v>7</v>
      </c>
      <c r="J12">
        <v>0.76800000667572021</v>
      </c>
      <c r="K12">
        <v>0.76800000667572021</v>
      </c>
      <c r="L12">
        <v>1.1519999504089355</v>
      </c>
      <c r="M12">
        <v>11</v>
      </c>
      <c r="Q12">
        <v>0</v>
      </c>
      <c r="R12">
        <v>1.1519999504089355</v>
      </c>
      <c r="S12">
        <v>1.1519999504089355</v>
      </c>
      <c r="T12">
        <v>2.3039999008178711</v>
      </c>
      <c r="U12">
        <v>361</v>
      </c>
      <c r="V12">
        <v>7.679999828338623</v>
      </c>
      <c r="W12">
        <v>7.679999828338623</v>
      </c>
      <c r="X12">
        <v>7.679999828338623</v>
      </c>
      <c r="Y12">
        <v>1</v>
      </c>
      <c r="Z12">
        <v>1.1519999504089355</v>
      </c>
      <c r="AA12">
        <v>1.1519999504089355</v>
      </c>
      <c r="AB12">
        <v>2.3039999008178711</v>
      </c>
      <c r="AC12">
        <v>390</v>
      </c>
      <c r="AD12">
        <v>51.920000076293945</v>
      </c>
      <c r="AE12">
        <v>3.8400001525878906</v>
      </c>
      <c r="AF12">
        <v>100</v>
      </c>
      <c r="AG12">
        <v>8</v>
      </c>
      <c r="AH12">
        <v>0.76800000667572021</v>
      </c>
      <c r="AI12">
        <v>0.76800000667572021</v>
      </c>
      <c r="AJ12">
        <v>2.3039999008178711</v>
      </c>
      <c r="AK12">
        <v>4</v>
      </c>
      <c r="AL12">
        <v>0.63999998569488525</v>
      </c>
      <c r="AM12">
        <v>0.38400000333786011</v>
      </c>
      <c r="AN12">
        <v>1.1519999504089355</v>
      </c>
      <c r="AO12">
        <v>7</v>
      </c>
      <c r="AP12">
        <v>3</v>
      </c>
      <c r="AQ12">
        <v>1.5360000133514404</v>
      </c>
      <c r="AR12">
        <v>10.800000190734863</v>
      </c>
      <c r="AS12">
        <v>17</v>
      </c>
      <c r="AW12">
        <v>0</v>
      </c>
      <c r="AX12">
        <v>1.1519999504089355</v>
      </c>
      <c r="AY12">
        <v>0.76800000667572021</v>
      </c>
      <c r="AZ12">
        <v>2.3039999008178711</v>
      </c>
      <c r="BA12">
        <v>361</v>
      </c>
      <c r="BE12">
        <v>1</v>
      </c>
      <c r="BF12">
        <v>1.1519999504089355</v>
      </c>
      <c r="BG12">
        <v>0.76800000667572021</v>
      </c>
      <c r="BH12">
        <v>2.3039999008178711</v>
      </c>
      <c r="BI12">
        <v>390</v>
      </c>
      <c r="BJ12">
        <v>3.8400001525878906</v>
      </c>
      <c r="BK12">
        <v>2.880000114440918</v>
      </c>
      <c r="BL12">
        <v>6.9120001792907715</v>
      </c>
      <c r="BM12">
        <v>8</v>
      </c>
    </row>
    <row r="13" spans="1:65" x14ac:dyDescent="0.25">
      <c r="A13" t="s">
        <v>35</v>
      </c>
      <c r="E13">
        <v>1</v>
      </c>
      <c r="F13">
        <v>0.10000000149011612</v>
      </c>
      <c r="G13">
        <v>0.10000000149011612</v>
      </c>
      <c r="H13">
        <v>0.10000000149011612</v>
      </c>
      <c r="I13">
        <v>2</v>
      </c>
      <c r="J13">
        <v>10</v>
      </c>
      <c r="K13">
        <v>10</v>
      </c>
      <c r="L13">
        <v>10</v>
      </c>
      <c r="M13">
        <v>32</v>
      </c>
      <c r="Q13">
        <v>0</v>
      </c>
      <c r="R13">
        <v>3</v>
      </c>
      <c r="S13">
        <v>1.5</v>
      </c>
      <c r="T13">
        <v>5</v>
      </c>
      <c r="U13">
        <v>276</v>
      </c>
      <c r="V13">
        <v>7</v>
      </c>
      <c r="W13">
        <v>0.75</v>
      </c>
      <c r="X13">
        <v>15</v>
      </c>
      <c r="Y13">
        <v>3</v>
      </c>
      <c r="Z13">
        <v>3</v>
      </c>
      <c r="AA13">
        <v>1</v>
      </c>
      <c r="AB13">
        <v>5</v>
      </c>
      <c r="AC13">
        <v>318</v>
      </c>
      <c r="AG13">
        <v>5</v>
      </c>
      <c r="AH13">
        <v>10</v>
      </c>
      <c r="AI13">
        <v>0.30000001192092896</v>
      </c>
      <c r="AJ13">
        <v>10</v>
      </c>
      <c r="AK13">
        <v>2</v>
      </c>
      <c r="AL13">
        <v>3</v>
      </c>
      <c r="AM13">
        <v>3</v>
      </c>
      <c r="AN13">
        <v>3</v>
      </c>
      <c r="AO13">
        <v>2</v>
      </c>
      <c r="AP13">
        <v>2</v>
      </c>
      <c r="AQ13">
        <v>0.30000001192092896</v>
      </c>
      <c r="AR13">
        <v>5</v>
      </c>
      <c r="AS13">
        <v>35</v>
      </c>
      <c r="AW13">
        <v>0</v>
      </c>
      <c r="AX13">
        <v>2</v>
      </c>
      <c r="AY13">
        <v>0.20000000298023224</v>
      </c>
      <c r="AZ13">
        <v>4</v>
      </c>
      <c r="BA13">
        <v>276</v>
      </c>
      <c r="BE13">
        <v>3</v>
      </c>
      <c r="BF13">
        <v>2</v>
      </c>
      <c r="BG13">
        <v>0.20000000298023224</v>
      </c>
      <c r="BH13">
        <v>5</v>
      </c>
      <c r="BI13">
        <v>318</v>
      </c>
      <c r="BJ13">
        <v>10</v>
      </c>
      <c r="BK13">
        <v>1.5</v>
      </c>
      <c r="BL13">
        <v>18</v>
      </c>
      <c r="BM13">
        <v>5</v>
      </c>
    </row>
    <row r="14" spans="1:65" x14ac:dyDescent="0.25">
      <c r="A14" t="s">
        <v>36</v>
      </c>
      <c r="E14">
        <v>0</v>
      </c>
      <c r="I14">
        <v>1</v>
      </c>
      <c r="M14">
        <v>0</v>
      </c>
      <c r="Q14">
        <v>0</v>
      </c>
      <c r="R14">
        <v>2.0399999618530273</v>
      </c>
      <c r="S14">
        <v>1.3600000143051147</v>
      </c>
      <c r="T14">
        <v>4</v>
      </c>
      <c r="U14">
        <v>25</v>
      </c>
      <c r="Y14">
        <v>0</v>
      </c>
      <c r="Z14">
        <v>2.0399999618530273</v>
      </c>
      <c r="AA14">
        <v>1.3600000143051147</v>
      </c>
      <c r="AB14">
        <v>4</v>
      </c>
      <c r="AC14">
        <v>28</v>
      </c>
      <c r="AG14">
        <v>0</v>
      </c>
      <c r="AH14">
        <v>3.3333334922790527</v>
      </c>
      <c r="AI14">
        <v>3.3333334922790527</v>
      </c>
      <c r="AJ14">
        <v>3.3333334922790527</v>
      </c>
      <c r="AK14">
        <v>1</v>
      </c>
      <c r="AL14">
        <v>85</v>
      </c>
      <c r="AM14">
        <v>2.0399999618530273</v>
      </c>
      <c r="AN14">
        <v>85</v>
      </c>
      <c r="AO14">
        <v>2</v>
      </c>
      <c r="AS14">
        <v>0</v>
      </c>
      <c r="AW14">
        <v>0</v>
      </c>
      <c r="AX14">
        <v>3.3333334922790527</v>
      </c>
      <c r="AY14">
        <v>1.9124999046325684</v>
      </c>
      <c r="AZ14">
        <v>6</v>
      </c>
      <c r="BA14">
        <v>25</v>
      </c>
      <c r="BE14">
        <v>0</v>
      </c>
      <c r="BF14">
        <v>3.3333334922790527</v>
      </c>
      <c r="BG14">
        <v>1.9124999046325684</v>
      </c>
      <c r="BH14">
        <v>6</v>
      </c>
      <c r="BI14">
        <v>28</v>
      </c>
      <c r="BM14">
        <v>0</v>
      </c>
    </row>
    <row r="15" spans="1:65" x14ac:dyDescent="0.25">
      <c r="A15" t="s">
        <v>37</v>
      </c>
      <c r="E15">
        <v>1</v>
      </c>
      <c r="I15">
        <v>1</v>
      </c>
      <c r="M15">
        <v>1</v>
      </c>
      <c r="Q15">
        <v>0</v>
      </c>
      <c r="R15">
        <v>0.50999999046325684</v>
      </c>
      <c r="S15">
        <v>0.50999999046325684</v>
      </c>
      <c r="T15">
        <v>0.50999999046325684</v>
      </c>
      <c r="U15">
        <v>32</v>
      </c>
      <c r="Y15">
        <v>0</v>
      </c>
      <c r="Z15">
        <v>0.50999999046325684</v>
      </c>
      <c r="AA15">
        <v>0.50999999046325684</v>
      </c>
      <c r="AB15">
        <v>0.50999999046325684</v>
      </c>
      <c r="AC15">
        <v>39</v>
      </c>
      <c r="AG15">
        <v>0</v>
      </c>
      <c r="AH15">
        <v>1.5299999713897705</v>
      </c>
      <c r="AI15">
        <v>1.5299999713897705</v>
      </c>
      <c r="AJ15">
        <v>1.5299999713897705</v>
      </c>
      <c r="AK15">
        <v>1</v>
      </c>
      <c r="AL15">
        <v>2.2603976726531982</v>
      </c>
      <c r="AM15">
        <v>1.5299999713897705</v>
      </c>
      <c r="AN15">
        <v>38.25</v>
      </c>
      <c r="AO15">
        <v>3</v>
      </c>
      <c r="AP15">
        <v>2</v>
      </c>
      <c r="AQ15">
        <v>0.76499998569488525</v>
      </c>
      <c r="AR15">
        <v>2</v>
      </c>
      <c r="AS15">
        <v>3</v>
      </c>
      <c r="AW15">
        <v>0</v>
      </c>
      <c r="AX15">
        <v>0.76499998569488525</v>
      </c>
      <c r="AY15">
        <v>0.66666668653488159</v>
      </c>
      <c r="AZ15">
        <v>2.125</v>
      </c>
      <c r="BA15">
        <v>32</v>
      </c>
      <c r="BE15">
        <v>0</v>
      </c>
      <c r="BF15">
        <v>1.1301988363265991</v>
      </c>
      <c r="BG15">
        <v>0.76499998569488525</v>
      </c>
      <c r="BH15">
        <v>2</v>
      </c>
      <c r="BI15">
        <v>39</v>
      </c>
      <c r="BM15">
        <v>0</v>
      </c>
    </row>
    <row r="16" spans="1:65" x14ac:dyDescent="0.25">
      <c r="A16" t="s">
        <v>15</v>
      </c>
      <c r="E16">
        <v>0</v>
      </c>
      <c r="I16">
        <v>0</v>
      </c>
      <c r="M16">
        <v>0</v>
      </c>
      <c r="Q16">
        <v>0</v>
      </c>
      <c r="U16">
        <v>0</v>
      </c>
      <c r="Y16">
        <v>0</v>
      </c>
      <c r="AC16">
        <v>0</v>
      </c>
      <c r="AG16">
        <v>0</v>
      </c>
      <c r="AK16">
        <v>0</v>
      </c>
      <c r="AO16">
        <v>0</v>
      </c>
      <c r="AS16">
        <v>0</v>
      </c>
      <c r="AW16">
        <v>0</v>
      </c>
      <c r="BA16">
        <v>0</v>
      </c>
      <c r="BE16">
        <v>0</v>
      </c>
      <c r="BI16">
        <v>0</v>
      </c>
      <c r="BM16">
        <v>0</v>
      </c>
    </row>
    <row r="17" spans="1:65" x14ac:dyDescent="0.25">
      <c r="A17" t="s">
        <v>57</v>
      </c>
      <c r="E17">
        <v>0</v>
      </c>
      <c r="I17">
        <v>0</v>
      </c>
      <c r="M17">
        <v>0</v>
      </c>
      <c r="Q17">
        <v>0</v>
      </c>
      <c r="U17">
        <v>0</v>
      </c>
      <c r="Y17">
        <v>0</v>
      </c>
      <c r="AC17">
        <v>0</v>
      </c>
      <c r="AG17">
        <v>0</v>
      </c>
      <c r="AK17">
        <v>0</v>
      </c>
      <c r="AO17">
        <v>0</v>
      </c>
      <c r="AS17">
        <v>0</v>
      </c>
      <c r="AW17">
        <v>0</v>
      </c>
      <c r="BA17">
        <v>0</v>
      </c>
      <c r="BE17">
        <v>0</v>
      </c>
      <c r="BI17">
        <v>0</v>
      </c>
      <c r="BM17">
        <v>0</v>
      </c>
    </row>
    <row r="18" spans="1:65" x14ac:dyDescent="0.25">
      <c r="A18" t="s">
        <v>58</v>
      </c>
      <c r="E18">
        <v>0</v>
      </c>
      <c r="I18">
        <v>1</v>
      </c>
      <c r="M18">
        <v>8</v>
      </c>
      <c r="Q18">
        <v>0</v>
      </c>
      <c r="R18">
        <v>0.40000000596046448</v>
      </c>
      <c r="S18">
        <v>0.30000001192092896</v>
      </c>
      <c r="T18">
        <v>0.40000000596046448</v>
      </c>
      <c r="U18">
        <v>6</v>
      </c>
      <c r="Y18">
        <v>1</v>
      </c>
      <c r="Z18">
        <v>0.40000000596046448</v>
      </c>
      <c r="AA18">
        <v>0.30000001192092896</v>
      </c>
      <c r="AB18">
        <v>0.40000000596046448</v>
      </c>
      <c r="AC18">
        <v>17</v>
      </c>
      <c r="AG18">
        <v>2</v>
      </c>
      <c r="AH18">
        <v>0.60000002384185791</v>
      </c>
      <c r="AI18">
        <v>0.60000002384185791</v>
      </c>
      <c r="AJ18">
        <v>0.60000002384185791</v>
      </c>
      <c r="AK18">
        <v>1</v>
      </c>
      <c r="AL18">
        <v>0.60000002384185791</v>
      </c>
      <c r="AM18">
        <v>0.60000002384185791</v>
      </c>
      <c r="AN18">
        <v>0.60000002384185791</v>
      </c>
      <c r="AO18">
        <v>1</v>
      </c>
      <c r="AP18">
        <v>0.69999998807907104</v>
      </c>
      <c r="AQ18">
        <v>0.5</v>
      </c>
      <c r="AR18">
        <v>2.2000000476837158</v>
      </c>
      <c r="AS18">
        <v>8</v>
      </c>
      <c r="AW18">
        <v>0</v>
      </c>
      <c r="AX18">
        <v>1</v>
      </c>
      <c r="AY18">
        <v>0.60000002384185791</v>
      </c>
      <c r="AZ18">
        <v>1</v>
      </c>
      <c r="BA18">
        <v>6</v>
      </c>
      <c r="BB18">
        <v>1</v>
      </c>
      <c r="BC18">
        <v>1</v>
      </c>
      <c r="BD18">
        <v>1</v>
      </c>
      <c r="BE18">
        <v>1</v>
      </c>
      <c r="BF18">
        <v>0.69999998807907104</v>
      </c>
      <c r="BG18">
        <v>0.60000002384185791</v>
      </c>
      <c r="BH18">
        <v>1</v>
      </c>
      <c r="BI18">
        <v>17</v>
      </c>
      <c r="BJ18">
        <v>0.80000001192092896</v>
      </c>
      <c r="BK18">
        <v>0.80000001192092896</v>
      </c>
      <c r="BL18">
        <v>0.80000001192092896</v>
      </c>
      <c r="BM18">
        <v>2</v>
      </c>
    </row>
    <row r="19" spans="1:65" x14ac:dyDescent="0.25">
      <c r="A19" t="s">
        <v>59</v>
      </c>
      <c r="B19">
        <v>3</v>
      </c>
      <c r="C19">
        <v>0.5</v>
      </c>
      <c r="D19">
        <v>3</v>
      </c>
      <c r="E19">
        <v>5</v>
      </c>
      <c r="F19">
        <v>0.5</v>
      </c>
      <c r="G19">
        <v>0.5</v>
      </c>
      <c r="H19">
        <v>0.5</v>
      </c>
      <c r="I19">
        <v>3</v>
      </c>
      <c r="J19">
        <v>3</v>
      </c>
      <c r="K19">
        <v>3</v>
      </c>
      <c r="L19">
        <v>3</v>
      </c>
      <c r="M19">
        <v>17</v>
      </c>
      <c r="Q19">
        <v>0</v>
      </c>
      <c r="R19">
        <v>0.83333337306976318</v>
      </c>
      <c r="S19">
        <v>0.5</v>
      </c>
      <c r="T19">
        <v>1</v>
      </c>
      <c r="U19">
        <v>35</v>
      </c>
      <c r="Y19">
        <v>0</v>
      </c>
      <c r="Z19">
        <v>0.83333337306976318</v>
      </c>
      <c r="AA19">
        <v>0.5</v>
      </c>
      <c r="AB19">
        <v>3</v>
      </c>
      <c r="AC19">
        <v>66</v>
      </c>
      <c r="AD19">
        <v>2</v>
      </c>
      <c r="AE19">
        <v>2</v>
      </c>
      <c r="AF19">
        <v>3.3333334922790527</v>
      </c>
      <c r="AG19">
        <v>10</v>
      </c>
      <c r="AH19">
        <v>13</v>
      </c>
      <c r="AI19">
        <v>1.3333333730697632</v>
      </c>
      <c r="AJ19">
        <v>13</v>
      </c>
      <c r="AK19">
        <v>5</v>
      </c>
      <c r="AL19">
        <v>1</v>
      </c>
      <c r="AM19">
        <v>1</v>
      </c>
      <c r="AN19">
        <v>1</v>
      </c>
      <c r="AO19">
        <v>5</v>
      </c>
      <c r="AP19">
        <v>1.3333333730697632</v>
      </c>
      <c r="AQ19">
        <v>1</v>
      </c>
      <c r="AR19">
        <v>2</v>
      </c>
      <c r="AS19">
        <v>21</v>
      </c>
      <c r="AW19">
        <v>0</v>
      </c>
      <c r="AX19">
        <v>1</v>
      </c>
      <c r="AY19">
        <v>0.83333337306976318</v>
      </c>
      <c r="AZ19">
        <v>1.6666667461395264</v>
      </c>
      <c r="BA19">
        <v>35</v>
      </c>
      <c r="BE19">
        <v>0</v>
      </c>
      <c r="BF19">
        <v>1</v>
      </c>
      <c r="BG19">
        <v>0.83333337306976318</v>
      </c>
      <c r="BH19">
        <v>1.40625</v>
      </c>
      <c r="BI19">
        <v>66</v>
      </c>
      <c r="BJ19">
        <v>2.8333334922790527</v>
      </c>
      <c r="BK19">
        <v>0.83333337306976318</v>
      </c>
      <c r="BL19">
        <v>2.8333334922790527</v>
      </c>
      <c r="BM19">
        <v>10</v>
      </c>
    </row>
    <row r="20" spans="1:65" x14ac:dyDescent="0.25">
      <c r="A20" t="s">
        <v>60</v>
      </c>
      <c r="B20">
        <v>1.1428571939468384</v>
      </c>
      <c r="C20">
        <v>1.1428571939468384</v>
      </c>
      <c r="D20">
        <v>1.1428571939468384</v>
      </c>
      <c r="E20">
        <v>4</v>
      </c>
      <c r="F20">
        <v>0.35714288055896759</v>
      </c>
      <c r="G20">
        <v>0.28571429848670959</v>
      </c>
      <c r="H20">
        <v>0.42857146263122559</v>
      </c>
      <c r="I20">
        <v>4</v>
      </c>
      <c r="M20">
        <v>16</v>
      </c>
      <c r="Q20">
        <v>0</v>
      </c>
      <c r="R20">
        <v>0.71428573131561279</v>
      </c>
      <c r="S20">
        <v>0.42857146263122559</v>
      </c>
      <c r="T20">
        <v>0.71428573131561279</v>
      </c>
      <c r="U20">
        <v>27</v>
      </c>
      <c r="Y20">
        <v>0</v>
      </c>
      <c r="Z20">
        <v>0.71428573131561279</v>
      </c>
      <c r="AA20">
        <v>0.42857146263122559</v>
      </c>
      <c r="AB20">
        <v>0.85714292526245117</v>
      </c>
      <c r="AC20">
        <v>54</v>
      </c>
      <c r="AD20">
        <v>4.2857146263122559</v>
      </c>
      <c r="AE20">
        <v>4.2857146263122559</v>
      </c>
      <c r="AF20">
        <v>4.2857146263122559</v>
      </c>
      <c r="AG20">
        <v>5</v>
      </c>
      <c r="AH20">
        <v>0.42857146263122559</v>
      </c>
      <c r="AI20">
        <v>0.42857146263122559</v>
      </c>
      <c r="AJ20">
        <v>0.42857146263122559</v>
      </c>
      <c r="AK20">
        <v>4</v>
      </c>
      <c r="AL20">
        <v>0.28571429848670959</v>
      </c>
      <c r="AM20">
        <v>0.28571429848670959</v>
      </c>
      <c r="AN20">
        <v>1.4285714626312256</v>
      </c>
      <c r="AO20">
        <v>4</v>
      </c>
      <c r="AP20">
        <v>0.85714292526245117</v>
      </c>
      <c r="AQ20">
        <v>0.71428573131561279</v>
      </c>
      <c r="AR20">
        <v>1.1428571939468384</v>
      </c>
      <c r="AS20">
        <v>19</v>
      </c>
      <c r="AW20">
        <v>0</v>
      </c>
      <c r="AX20">
        <v>0.71428573131561279</v>
      </c>
      <c r="AY20">
        <v>0.42857146263122559</v>
      </c>
      <c r="AZ20">
        <v>0.71428573131561279</v>
      </c>
      <c r="BA20">
        <v>27</v>
      </c>
      <c r="BE20">
        <v>0</v>
      </c>
      <c r="BF20">
        <v>0.71428573131561279</v>
      </c>
      <c r="BG20">
        <v>0.42857146263122559</v>
      </c>
      <c r="BH20">
        <v>1.1428571939468384</v>
      </c>
      <c r="BI20">
        <v>54</v>
      </c>
      <c r="BJ20">
        <v>1.2500000596046448</v>
      </c>
      <c r="BK20">
        <v>1.071428656578064</v>
      </c>
      <c r="BL20">
        <v>2.8571430444717407</v>
      </c>
      <c r="BM20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20"/>
  <sheetViews>
    <sheetView workbookViewId="0">
      <selection activeCell="F22" sqref="F22"/>
    </sheetView>
  </sheetViews>
  <sheetFormatPr defaultRowHeight="15" x14ac:dyDescent="0.25"/>
  <sheetData>
    <row r="1" spans="1:65" x14ac:dyDescent="0.25">
      <c r="A1" t="s">
        <v>47</v>
      </c>
      <c r="B1" t="s">
        <v>38</v>
      </c>
      <c r="C1" t="s">
        <v>67</v>
      </c>
      <c r="D1" t="s">
        <v>68</v>
      </c>
      <c r="F1" t="s">
        <v>38</v>
      </c>
      <c r="J1" t="s">
        <v>38</v>
      </c>
      <c r="N1" t="s">
        <v>38</v>
      </c>
      <c r="R1" t="s">
        <v>38</v>
      </c>
      <c r="V1" t="s">
        <v>38</v>
      </c>
      <c r="Z1" t="s">
        <v>38</v>
      </c>
      <c r="AD1" t="s">
        <v>38</v>
      </c>
      <c r="AH1" t="s">
        <v>39</v>
      </c>
      <c r="AL1" t="s">
        <v>39</v>
      </c>
      <c r="AP1" t="s">
        <v>39</v>
      </c>
      <c r="AT1" t="s">
        <v>39</v>
      </c>
      <c r="AX1" t="s">
        <v>39</v>
      </c>
      <c r="BB1" t="s">
        <v>39</v>
      </c>
      <c r="BF1" t="s">
        <v>39</v>
      </c>
      <c r="BJ1" t="s">
        <v>39</v>
      </c>
    </row>
    <row r="2" spans="1:65" x14ac:dyDescent="0.25">
      <c r="B2" t="s">
        <v>17</v>
      </c>
      <c r="F2" t="s">
        <v>18</v>
      </c>
      <c r="J2" t="s">
        <v>19</v>
      </c>
      <c r="N2" t="s">
        <v>20</v>
      </c>
      <c r="R2" t="s">
        <v>21</v>
      </c>
      <c r="V2" t="s">
        <v>22</v>
      </c>
      <c r="Z2" t="s">
        <v>23</v>
      </c>
      <c r="AD2" t="s">
        <v>24</v>
      </c>
      <c r="AH2" t="s">
        <v>17</v>
      </c>
      <c r="AL2" t="s">
        <v>18</v>
      </c>
      <c r="AP2" t="s">
        <v>19</v>
      </c>
      <c r="AT2" t="s">
        <v>20</v>
      </c>
      <c r="AX2" t="s">
        <v>21</v>
      </c>
      <c r="BB2" t="s">
        <v>22</v>
      </c>
      <c r="BF2" t="s">
        <v>23</v>
      </c>
      <c r="BJ2" t="s">
        <v>24</v>
      </c>
    </row>
    <row r="3" spans="1:65" x14ac:dyDescent="0.25">
      <c r="A3" t="s">
        <v>25</v>
      </c>
      <c r="B3" t="s">
        <v>55</v>
      </c>
      <c r="C3" t="s">
        <v>26</v>
      </c>
      <c r="D3" t="s">
        <v>27</v>
      </c>
      <c r="E3" t="s">
        <v>28</v>
      </c>
    </row>
    <row r="4" spans="1:65" x14ac:dyDescent="0.25">
      <c r="A4" t="s">
        <v>29</v>
      </c>
      <c r="B4">
        <v>3.75</v>
      </c>
      <c r="C4">
        <v>1.4285714626312256</v>
      </c>
      <c r="D4">
        <v>20</v>
      </c>
      <c r="E4">
        <v>71</v>
      </c>
      <c r="F4">
        <v>5.25</v>
      </c>
      <c r="G4">
        <v>2</v>
      </c>
      <c r="H4">
        <v>21</v>
      </c>
      <c r="I4">
        <v>385</v>
      </c>
      <c r="J4">
        <v>3</v>
      </c>
      <c r="K4">
        <v>1</v>
      </c>
      <c r="L4">
        <v>8.5714292526245117</v>
      </c>
      <c r="M4">
        <v>1476</v>
      </c>
      <c r="Q4">
        <v>3</v>
      </c>
      <c r="R4">
        <v>5</v>
      </c>
      <c r="S4">
        <v>1.875</v>
      </c>
      <c r="T4">
        <v>10</v>
      </c>
      <c r="U4">
        <v>7197</v>
      </c>
      <c r="V4">
        <v>4</v>
      </c>
      <c r="W4">
        <v>1</v>
      </c>
      <c r="X4">
        <v>7</v>
      </c>
      <c r="Y4">
        <v>182</v>
      </c>
      <c r="Z4">
        <v>5</v>
      </c>
      <c r="AA4">
        <v>1.6666667461395264</v>
      </c>
      <c r="AB4">
        <v>10</v>
      </c>
      <c r="AC4">
        <v>9314</v>
      </c>
      <c r="AD4">
        <v>6</v>
      </c>
      <c r="AE4">
        <v>3.0000002384185791</v>
      </c>
      <c r="AF4">
        <v>15</v>
      </c>
      <c r="AG4">
        <v>174</v>
      </c>
      <c r="AH4">
        <v>3.5</v>
      </c>
      <c r="AI4">
        <v>1.1666667461395264</v>
      </c>
      <c r="AJ4">
        <v>9.2236728668212891</v>
      </c>
      <c r="AK4">
        <v>71</v>
      </c>
      <c r="AL4">
        <v>5</v>
      </c>
      <c r="AM4">
        <v>2.5</v>
      </c>
      <c r="AN4">
        <v>12.5</v>
      </c>
      <c r="AO4">
        <v>385</v>
      </c>
      <c r="AP4">
        <v>2.8571429252624512</v>
      </c>
      <c r="AQ4">
        <v>0.66666668653488159</v>
      </c>
      <c r="AR4">
        <v>8</v>
      </c>
      <c r="AS4">
        <v>1476</v>
      </c>
      <c r="AT4">
        <v>5</v>
      </c>
      <c r="AU4">
        <v>2.5</v>
      </c>
      <c r="AV4">
        <v>6</v>
      </c>
      <c r="AW4">
        <v>3</v>
      </c>
      <c r="AX4">
        <v>4</v>
      </c>
      <c r="AY4">
        <v>1.2900000810623169</v>
      </c>
      <c r="AZ4">
        <v>9</v>
      </c>
      <c r="BA4">
        <v>7197</v>
      </c>
      <c r="BB4">
        <v>5</v>
      </c>
      <c r="BC4">
        <v>1.6666667461395264</v>
      </c>
      <c r="BD4">
        <v>19.19999885559082</v>
      </c>
      <c r="BE4">
        <v>182</v>
      </c>
      <c r="BF4">
        <v>3.75</v>
      </c>
      <c r="BG4">
        <v>1.1999999284744263</v>
      </c>
      <c r="BH4">
        <v>9</v>
      </c>
      <c r="BI4">
        <v>9314</v>
      </c>
      <c r="BJ4">
        <v>4</v>
      </c>
      <c r="BK4">
        <v>1.125</v>
      </c>
      <c r="BL4">
        <v>15</v>
      </c>
      <c r="BM4">
        <v>174</v>
      </c>
    </row>
    <row r="5" spans="1:65" x14ac:dyDescent="0.25">
      <c r="A5" t="s">
        <v>13</v>
      </c>
      <c r="B5">
        <v>20</v>
      </c>
      <c r="C5">
        <v>3.75</v>
      </c>
      <c r="D5">
        <v>35</v>
      </c>
      <c r="E5">
        <v>28</v>
      </c>
      <c r="F5">
        <v>21</v>
      </c>
      <c r="G5">
        <v>5</v>
      </c>
      <c r="H5">
        <v>21</v>
      </c>
      <c r="I5">
        <v>164</v>
      </c>
      <c r="J5">
        <v>4</v>
      </c>
      <c r="K5">
        <v>1</v>
      </c>
      <c r="L5">
        <v>19</v>
      </c>
      <c r="M5">
        <v>711</v>
      </c>
      <c r="Q5">
        <v>2</v>
      </c>
      <c r="R5">
        <v>7.5</v>
      </c>
      <c r="S5">
        <v>3</v>
      </c>
      <c r="T5">
        <v>15</v>
      </c>
      <c r="U5">
        <v>3740</v>
      </c>
      <c r="V5">
        <v>5</v>
      </c>
      <c r="W5">
        <v>3</v>
      </c>
      <c r="X5">
        <v>10</v>
      </c>
      <c r="Y5">
        <v>90</v>
      </c>
      <c r="Z5">
        <v>7.125</v>
      </c>
      <c r="AA5">
        <v>2.625</v>
      </c>
      <c r="AB5">
        <v>15</v>
      </c>
      <c r="AC5">
        <v>4735</v>
      </c>
      <c r="AD5">
        <v>6</v>
      </c>
      <c r="AE5">
        <v>3.75</v>
      </c>
      <c r="AF5">
        <v>10</v>
      </c>
      <c r="AG5">
        <v>86</v>
      </c>
      <c r="AH5">
        <v>5</v>
      </c>
      <c r="AI5">
        <v>2.5</v>
      </c>
      <c r="AJ5">
        <v>10</v>
      </c>
      <c r="AK5">
        <v>28</v>
      </c>
      <c r="AL5">
        <v>10</v>
      </c>
      <c r="AM5">
        <v>3.75</v>
      </c>
      <c r="AN5">
        <v>15</v>
      </c>
      <c r="AO5">
        <v>164</v>
      </c>
      <c r="AP5">
        <v>5</v>
      </c>
      <c r="AQ5">
        <v>1.5</v>
      </c>
      <c r="AR5">
        <v>10</v>
      </c>
      <c r="AS5">
        <v>711</v>
      </c>
      <c r="AT5">
        <v>4.25</v>
      </c>
      <c r="AU5">
        <v>2.5</v>
      </c>
      <c r="AV5">
        <v>6</v>
      </c>
      <c r="AW5">
        <v>2</v>
      </c>
      <c r="AX5">
        <v>5</v>
      </c>
      <c r="AY5">
        <v>2</v>
      </c>
      <c r="AZ5">
        <v>10</v>
      </c>
      <c r="BA5">
        <v>3740</v>
      </c>
      <c r="BB5">
        <v>8</v>
      </c>
      <c r="BC5">
        <v>3</v>
      </c>
      <c r="BD5">
        <v>20</v>
      </c>
      <c r="BE5">
        <v>90</v>
      </c>
      <c r="BF5">
        <v>5</v>
      </c>
      <c r="BG5">
        <v>2</v>
      </c>
      <c r="BH5">
        <v>10</v>
      </c>
      <c r="BI5">
        <v>4735</v>
      </c>
      <c r="BJ5">
        <v>5</v>
      </c>
      <c r="BK5">
        <v>1.125</v>
      </c>
      <c r="BL5">
        <v>20</v>
      </c>
      <c r="BM5">
        <v>86</v>
      </c>
    </row>
    <row r="6" spans="1:65" x14ac:dyDescent="0.25">
      <c r="A6" t="s">
        <v>14</v>
      </c>
      <c r="E6">
        <v>6</v>
      </c>
      <c r="I6">
        <v>17</v>
      </c>
      <c r="J6">
        <v>2</v>
      </c>
      <c r="K6">
        <v>0</v>
      </c>
      <c r="L6">
        <v>5</v>
      </c>
      <c r="M6">
        <v>138</v>
      </c>
      <c r="Q6">
        <v>0</v>
      </c>
      <c r="R6">
        <v>25</v>
      </c>
      <c r="S6">
        <v>10</v>
      </c>
      <c r="T6">
        <v>25</v>
      </c>
      <c r="U6">
        <v>98</v>
      </c>
      <c r="V6">
        <v>3</v>
      </c>
      <c r="W6">
        <v>3</v>
      </c>
      <c r="X6">
        <v>3</v>
      </c>
      <c r="Y6">
        <v>2</v>
      </c>
      <c r="Z6">
        <v>3</v>
      </c>
      <c r="AA6">
        <v>0.5</v>
      </c>
      <c r="AB6">
        <v>5</v>
      </c>
      <c r="AC6">
        <v>261</v>
      </c>
      <c r="AG6">
        <v>3</v>
      </c>
      <c r="AH6">
        <v>2</v>
      </c>
      <c r="AI6">
        <v>0.5</v>
      </c>
      <c r="AJ6">
        <v>2.5</v>
      </c>
      <c r="AK6">
        <v>6</v>
      </c>
      <c r="AL6">
        <v>5</v>
      </c>
      <c r="AM6">
        <v>3.125</v>
      </c>
      <c r="AN6">
        <v>25</v>
      </c>
      <c r="AO6">
        <v>17</v>
      </c>
      <c r="AP6">
        <v>2.25</v>
      </c>
      <c r="AQ6">
        <v>0.25</v>
      </c>
      <c r="AR6">
        <v>8</v>
      </c>
      <c r="AS6">
        <v>138</v>
      </c>
      <c r="AW6">
        <v>0</v>
      </c>
      <c r="AX6">
        <v>4</v>
      </c>
      <c r="AY6">
        <v>0.75</v>
      </c>
      <c r="AZ6">
        <v>7.5</v>
      </c>
      <c r="BA6">
        <v>98</v>
      </c>
      <c r="BB6">
        <v>0.75</v>
      </c>
      <c r="BC6">
        <v>0.75</v>
      </c>
      <c r="BD6">
        <v>0.75</v>
      </c>
      <c r="BE6">
        <v>2</v>
      </c>
      <c r="BF6">
        <v>3</v>
      </c>
      <c r="BG6">
        <v>0.5</v>
      </c>
      <c r="BH6">
        <v>7.5</v>
      </c>
      <c r="BI6">
        <v>261</v>
      </c>
      <c r="BJ6">
        <v>1</v>
      </c>
      <c r="BK6">
        <v>0.5</v>
      </c>
      <c r="BL6">
        <v>2</v>
      </c>
      <c r="BM6">
        <v>3</v>
      </c>
    </row>
    <row r="7" spans="1:65" x14ac:dyDescent="0.25">
      <c r="A7" t="s">
        <v>30</v>
      </c>
      <c r="E7">
        <v>1</v>
      </c>
      <c r="I7">
        <v>1</v>
      </c>
      <c r="J7">
        <v>2.9761903285980225</v>
      </c>
      <c r="K7">
        <v>2.9761903285980225</v>
      </c>
      <c r="L7">
        <v>2.9761903285980225</v>
      </c>
      <c r="M7">
        <v>23</v>
      </c>
      <c r="Q7">
        <v>0</v>
      </c>
      <c r="R7">
        <v>1.4880951642990112</v>
      </c>
      <c r="S7">
        <v>0.99206346273422241</v>
      </c>
      <c r="T7">
        <v>7.4404759407043457</v>
      </c>
      <c r="U7">
        <v>31</v>
      </c>
      <c r="V7">
        <v>1.9841269254684448</v>
      </c>
      <c r="W7">
        <v>1.9841269254684448</v>
      </c>
      <c r="X7">
        <v>1.9841269254684448</v>
      </c>
      <c r="Y7">
        <v>1</v>
      </c>
      <c r="Z7">
        <v>1.4880951642990112</v>
      </c>
      <c r="AA7">
        <v>0.99206346273422241</v>
      </c>
      <c r="AB7">
        <v>2.9761903285980225</v>
      </c>
      <c r="AC7">
        <v>57</v>
      </c>
      <c r="AG7">
        <v>0</v>
      </c>
      <c r="AH7">
        <v>5.4563488960266113</v>
      </c>
      <c r="AI7">
        <v>5.4563488960266113</v>
      </c>
      <c r="AJ7">
        <v>5.4563488960266113</v>
      </c>
      <c r="AK7">
        <v>1</v>
      </c>
      <c r="AL7">
        <v>2.4801585674285889</v>
      </c>
      <c r="AM7">
        <v>2.4801585674285889</v>
      </c>
      <c r="AN7">
        <v>2.4801585674285889</v>
      </c>
      <c r="AO7">
        <v>1</v>
      </c>
      <c r="AP7">
        <v>1.4880951642990112</v>
      </c>
      <c r="AQ7">
        <v>0.49603173136711121</v>
      </c>
      <c r="AR7">
        <v>2.4801585674285889</v>
      </c>
      <c r="AS7">
        <v>23</v>
      </c>
      <c r="AW7">
        <v>0</v>
      </c>
      <c r="AX7">
        <v>0.99206346273422241</v>
      </c>
      <c r="AY7">
        <v>0.49603173136711121</v>
      </c>
      <c r="AZ7">
        <v>1.4880951642990112</v>
      </c>
      <c r="BA7">
        <v>31</v>
      </c>
      <c r="BE7">
        <v>1</v>
      </c>
      <c r="BF7">
        <v>1.4880951642990112</v>
      </c>
      <c r="BG7">
        <v>0.49603173136711121</v>
      </c>
      <c r="BH7">
        <v>2.4801585674285889</v>
      </c>
      <c r="BI7">
        <v>57</v>
      </c>
      <c r="BM7">
        <v>0</v>
      </c>
    </row>
    <row r="8" spans="1:65" x14ac:dyDescent="0.25">
      <c r="A8" t="s">
        <v>31</v>
      </c>
      <c r="E8">
        <v>2</v>
      </c>
      <c r="I8">
        <v>24</v>
      </c>
      <c r="J8">
        <v>1</v>
      </c>
      <c r="K8">
        <v>0</v>
      </c>
      <c r="L8">
        <v>3</v>
      </c>
      <c r="M8">
        <v>148</v>
      </c>
      <c r="Q8">
        <v>0</v>
      </c>
      <c r="R8">
        <v>1.6666667461395264</v>
      </c>
      <c r="S8">
        <v>0.66666668653488159</v>
      </c>
      <c r="T8">
        <v>5</v>
      </c>
      <c r="U8">
        <v>415</v>
      </c>
      <c r="V8">
        <v>4</v>
      </c>
      <c r="W8">
        <v>1</v>
      </c>
      <c r="X8">
        <v>6.6666665077209473</v>
      </c>
      <c r="Y8">
        <v>18</v>
      </c>
      <c r="Z8">
        <v>1.5555555820465088</v>
      </c>
      <c r="AA8">
        <v>0.66666668653488159</v>
      </c>
      <c r="AB8">
        <v>5</v>
      </c>
      <c r="AC8">
        <v>607</v>
      </c>
      <c r="AD8">
        <v>1</v>
      </c>
      <c r="AE8">
        <v>0.66666668653488159</v>
      </c>
      <c r="AF8">
        <v>5</v>
      </c>
      <c r="AG8">
        <v>19</v>
      </c>
      <c r="AH8">
        <v>0</v>
      </c>
      <c r="AI8">
        <v>0</v>
      </c>
      <c r="AJ8">
        <v>0</v>
      </c>
      <c r="AK8">
        <v>2</v>
      </c>
      <c r="AL8">
        <v>5.5555558204650879</v>
      </c>
      <c r="AM8">
        <v>2.6666667461395264</v>
      </c>
      <c r="AN8">
        <v>9</v>
      </c>
      <c r="AO8">
        <v>24</v>
      </c>
      <c r="AP8">
        <v>1.5555555820465088</v>
      </c>
      <c r="AQ8">
        <v>0.66666668653488159</v>
      </c>
      <c r="AR8">
        <v>5</v>
      </c>
      <c r="AS8">
        <v>148</v>
      </c>
      <c r="AW8">
        <v>0</v>
      </c>
      <c r="AX8">
        <v>2</v>
      </c>
      <c r="AY8">
        <v>0.5</v>
      </c>
      <c r="AZ8">
        <v>5.3333334922790527</v>
      </c>
      <c r="BA8">
        <v>415</v>
      </c>
      <c r="BB8">
        <v>5</v>
      </c>
      <c r="BC8">
        <v>0.66666668653488159</v>
      </c>
      <c r="BD8">
        <v>10</v>
      </c>
      <c r="BE8">
        <v>18</v>
      </c>
      <c r="BF8">
        <v>2</v>
      </c>
      <c r="BG8">
        <v>0.66666668653488159</v>
      </c>
      <c r="BH8">
        <v>5.3333334922790527</v>
      </c>
      <c r="BI8">
        <v>607</v>
      </c>
      <c r="BJ8">
        <v>8</v>
      </c>
      <c r="BK8">
        <v>1</v>
      </c>
      <c r="BL8">
        <v>17</v>
      </c>
      <c r="BM8">
        <v>19</v>
      </c>
    </row>
    <row r="9" spans="1:65" x14ac:dyDescent="0.25">
      <c r="A9" t="s">
        <v>32</v>
      </c>
      <c r="E9">
        <v>0</v>
      </c>
      <c r="I9">
        <v>0</v>
      </c>
      <c r="M9">
        <v>6</v>
      </c>
      <c r="Q9">
        <v>0</v>
      </c>
      <c r="U9">
        <v>4</v>
      </c>
      <c r="Y9">
        <v>0</v>
      </c>
      <c r="AC9">
        <v>10</v>
      </c>
      <c r="AG9">
        <v>0</v>
      </c>
      <c r="AK9">
        <v>0</v>
      </c>
      <c r="AO9">
        <v>0</v>
      </c>
      <c r="AP9">
        <v>0</v>
      </c>
      <c r="AQ9">
        <v>0</v>
      </c>
      <c r="AR9">
        <v>0</v>
      </c>
      <c r="AS9">
        <v>6</v>
      </c>
      <c r="AW9">
        <v>0</v>
      </c>
      <c r="AX9">
        <v>0.5</v>
      </c>
      <c r="AY9">
        <v>0</v>
      </c>
      <c r="AZ9">
        <v>1</v>
      </c>
      <c r="BA9">
        <v>4</v>
      </c>
      <c r="BE9">
        <v>0</v>
      </c>
      <c r="BF9">
        <v>0</v>
      </c>
      <c r="BG9">
        <v>0</v>
      </c>
      <c r="BH9">
        <v>1</v>
      </c>
      <c r="BI9">
        <v>10</v>
      </c>
      <c r="BM9">
        <v>0</v>
      </c>
    </row>
    <row r="10" spans="1:65" x14ac:dyDescent="0.25">
      <c r="A10" t="s">
        <v>33</v>
      </c>
      <c r="E10">
        <v>1</v>
      </c>
      <c r="I10">
        <v>0</v>
      </c>
      <c r="M10">
        <v>0</v>
      </c>
      <c r="Q10">
        <v>0</v>
      </c>
      <c r="U10">
        <v>1</v>
      </c>
      <c r="Y10">
        <v>0</v>
      </c>
      <c r="AC10">
        <v>2</v>
      </c>
      <c r="AG10">
        <v>0</v>
      </c>
      <c r="AH10">
        <v>2</v>
      </c>
      <c r="AI10">
        <v>2</v>
      </c>
      <c r="AJ10">
        <v>2</v>
      </c>
      <c r="AK10">
        <v>1</v>
      </c>
      <c r="AO10">
        <v>0</v>
      </c>
      <c r="AS10">
        <v>0</v>
      </c>
      <c r="AW10">
        <v>0</v>
      </c>
      <c r="AX10">
        <v>12</v>
      </c>
      <c r="AY10">
        <v>12</v>
      </c>
      <c r="AZ10">
        <v>12</v>
      </c>
      <c r="BA10">
        <v>1</v>
      </c>
      <c r="BE10">
        <v>0</v>
      </c>
      <c r="BF10">
        <v>2</v>
      </c>
      <c r="BG10">
        <v>2</v>
      </c>
      <c r="BH10">
        <v>12</v>
      </c>
      <c r="BI10">
        <v>2</v>
      </c>
      <c r="BM10">
        <v>0</v>
      </c>
    </row>
    <row r="11" spans="1:65" x14ac:dyDescent="0.25">
      <c r="A11" t="s">
        <v>56</v>
      </c>
      <c r="E11">
        <v>3</v>
      </c>
      <c r="I11">
        <v>4</v>
      </c>
      <c r="J11">
        <v>1.9215986728668213</v>
      </c>
      <c r="K11">
        <v>0.57647961378097534</v>
      </c>
      <c r="L11">
        <v>1.9215986728668213</v>
      </c>
      <c r="M11">
        <v>29</v>
      </c>
      <c r="Q11">
        <v>0</v>
      </c>
      <c r="R11">
        <v>0.47617217898368835</v>
      </c>
      <c r="S11">
        <v>0.18908530473709106</v>
      </c>
      <c r="T11">
        <v>0.95234435796737671</v>
      </c>
      <c r="U11">
        <v>53</v>
      </c>
      <c r="V11">
        <v>1.4411990642547607</v>
      </c>
      <c r="W11">
        <v>0</v>
      </c>
      <c r="X11">
        <v>2.8823981285095215</v>
      </c>
      <c r="Y11">
        <v>2</v>
      </c>
      <c r="Z11">
        <v>0.63028436899185181</v>
      </c>
      <c r="AA11">
        <v>0.23808608949184418</v>
      </c>
      <c r="AB11">
        <v>1.1904304027557373</v>
      </c>
      <c r="AC11">
        <v>91</v>
      </c>
      <c r="AD11">
        <v>1.1904304027557373</v>
      </c>
      <c r="AE11">
        <v>1.1904304027557373</v>
      </c>
      <c r="AF11">
        <v>1.1904304027557373</v>
      </c>
      <c r="AG11">
        <v>2</v>
      </c>
      <c r="AH11">
        <v>5.9521522521972656</v>
      </c>
      <c r="AI11">
        <v>0.86471939086914063</v>
      </c>
      <c r="AJ11">
        <v>9.2236728668212891</v>
      </c>
      <c r="AK11">
        <v>3</v>
      </c>
      <c r="AL11">
        <v>0</v>
      </c>
      <c r="AM11">
        <v>0</v>
      </c>
      <c r="AN11">
        <v>2.1427748203277588</v>
      </c>
      <c r="AO11">
        <v>4</v>
      </c>
      <c r="AP11">
        <v>0.63028436899185181</v>
      </c>
      <c r="AQ11">
        <v>0.23808608949184418</v>
      </c>
      <c r="AR11">
        <v>3.8431973457336426</v>
      </c>
      <c r="AS11">
        <v>29</v>
      </c>
      <c r="AW11">
        <v>0</v>
      </c>
      <c r="AX11">
        <v>0.57647967338562012</v>
      </c>
      <c r="AY11">
        <v>0</v>
      </c>
      <c r="AZ11">
        <v>1.1904304027557373</v>
      </c>
      <c r="BA11">
        <v>53</v>
      </c>
      <c r="BE11">
        <v>2</v>
      </c>
      <c r="BF11">
        <v>0.63028436899185181</v>
      </c>
      <c r="BG11">
        <v>8.647194504737854E-2</v>
      </c>
      <c r="BH11">
        <v>1.9215986728668213</v>
      </c>
      <c r="BI11">
        <v>91</v>
      </c>
      <c r="BJ11">
        <v>9.5234432220458984</v>
      </c>
      <c r="BK11">
        <v>9.5234432220458984</v>
      </c>
      <c r="BL11">
        <v>9.5234432220458984</v>
      </c>
      <c r="BM11">
        <v>2</v>
      </c>
    </row>
    <row r="12" spans="1:65" x14ac:dyDescent="0.25">
      <c r="A12" t="s">
        <v>34</v>
      </c>
      <c r="E12">
        <v>1</v>
      </c>
      <c r="I12">
        <v>6</v>
      </c>
      <c r="J12">
        <v>3.8400001525878906</v>
      </c>
      <c r="K12">
        <v>1.9200000762939453</v>
      </c>
      <c r="L12">
        <v>11.520000457763672</v>
      </c>
      <c r="M12">
        <v>31</v>
      </c>
      <c r="Q12">
        <v>0</v>
      </c>
      <c r="R12">
        <v>2.3039999008178711</v>
      </c>
      <c r="S12">
        <v>0.57599997520446777</v>
      </c>
      <c r="T12">
        <v>6.3999996185302734</v>
      </c>
      <c r="U12">
        <v>607</v>
      </c>
      <c r="V12">
        <v>0.71999996900558472</v>
      </c>
      <c r="W12">
        <v>0</v>
      </c>
      <c r="X12">
        <v>10</v>
      </c>
      <c r="Y12">
        <v>14</v>
      </c>
      <c r="Z12">
        <v>2.3039999008178711</v>
      </c>
      <c r="AA12">
        <v>0.57599997520446777</v>
      </c>
      <c r="AB12">
        <v>6.3999996185302734</v>
      </c>
      <c r="AC12">
        <v>659</v>
      </c>
      <c r="AD12">
        <v>6</v>
      </c>
      <c r="AE12">
        <v>4.9920001029968262</v>
      </c>
      <c r="AF12">
        <v>9</v>
      </c>
      <c r="AG12">
        <v>16</v>
      </c>
      <c r="AH12">
        <v>1</v>
      </c>
      <c r="AI12">
        <v>1</v>
      </c>
      <c r="AJ12">
        <v>1</v>
      </c>
      <c r="AK12">
        <v>1</v>
      </c>
      <c r="AL12">
        <v>0.96000003814697266</v>
      </c>
      <c r="AM12">
        <v>0.64500004053115845</v>
      </c>
      <c r="AN12">
        <v>4.6079998016357422</v>
      </c>
      <c r="AO12">
        <v>6</v>
      </c>
      <c r="AP12">
        <v>0.45000001788139343</v>
      </c>
      <c r="AQ12">
        <v>2.1333333570510149E-3</v>
      </c>
      <c r="AR12">
        <v>1.1999999284744263</v>
      </c>
      <c r="AS12">
        <v>31</v>
      </c>
      <c r="AW12">
        <v>0</v>
      </c>
      <c r="AX12">
        <v>1.6799999475479126</v>
      </c>
      <c r="AY12">
        <v>0.48000001907348633</v>
      </c>
      <c r="AZ12">
        <v>3.5999999046325684</v>
      </c>
      <c r="BA12">
        <v>607</v>
      </c>
      <c r="BB12">
        <v>4.7999997138977051</v>
      </c>
      <c r="BC12">
        <v>9.9999994039535522E-2</v>
      </c>
      <c r="BD12">
        <v>9.2880001068115234</v>
      </c>
      <c r="BE12">
        <v>14</v>
      </c>
      <c r="BF12">
        <v>1.5</v>
      </c>
      <c r="BG12">
        <v>0.45000001788139343</v>
      </c>
      <c r="BH12">
        <v>3.5999999046325684</v>
      </c>
      <c r="BI12">
        <v>659</v>
      </c>
      <c r="BJ12">
        <v>4</v>
      </c>
      <c r="BK12">
        <v>1.2799999713897705</v>
      </c>
      <c r="BL12">
        <v>12</v>
      </c>
      <c r="BM12">
        <v>16</v>
      </c>
    </row>
    <row r="13" spans="1:65" x14ac:dyDescent="0.25">
      <c r="A13" t="s">
        <v>35</v>
      </c>
      <c r="E13">
        <v>5</v>
      </c>
      <c r="F13">
        <v>8</v>
      </c>
      <c r="G13">
        <v>8</v>
      </c>
      <c r="H13">
        <v>70</v>
      </c>
      <c r="I13">
        <v>23</v>
      </c>
      <c r="J13">
        <v>0.25</v>
      </c>
      <c r="K13">
        <v>0.25</v>
      </c>
      <c r="L13">
        <v>13</v>
      </c>
      <c r="M13">
        <v>73</v>
      </c>
      <c r="Q13">
        <v>1</v>
      </c>
      <c r="R13">
        <v>10</v>
      </c>
      <c r="S13">
        <v>5</v>
      </c>
      <c r="T13">
        <v>20</v>
      </c>
      <c r="U13">
        <v>510</v>
      </c>
      <c r="V13">
        <v>1</v>
      </c>
      <c r="W13">
        <v>0</v>
      </c>
      <c r="X13">
        <v>1</v>
      </c>
      <c r="Y13">
        <v>11</v>
      </c>
      <c r="Z13">
        <v>10</v>
      </c>
      <c r="AA13">
        <v>5</v>
      </c>
      <c r="AB13">
        <v>20</v>
      </c>
      <c r="AC13">
        <v>623</v>
      </c>
      <c r="AD13">
        <v>15</v>
      </c>
      <c r="AE13">
        <v>15</v>
      </c>
      <c r="AF13">
        <v>30</v>
      </c>
      <c r="AG13">
        <v>10</v>
      </c>
      <c r="AH13">
        <v>2</v>
      </c>
      <c r="AI13">
        <v>2</v>
      </c>
      <c r="AJ13">
        <v>10</v>
      </c>
      <c r="AK13">
        <v>5</v>
      </c>
      <c r="AL13">
        <v>5</v>
      </c>
      <c r="AM13">
        <v>3</v>
      </c>
      <c r="AN13">
        <v>10</v>
      </c>
      <c r="AO13">
        <v>23</v>
      </c>
      <c r="AP13">
        <v>3</v>
      </c>
      <c r="AQ13">
        <v>0.20000000298023224</v>
      </c>
      <c r="AR13">
        <v>8</v>
      </c>
      <c r="AS13">
        <v>73</v>
      </c>
      <c r="AT13">
        <v>5</v>
      </c>
      <c r="AU13">
        <v>5</v>
      </c>
      <c r="AV13">
        <v>5</v>
      </c>
      <c r="AW13">
        <v>1</v>
      </c>
      <c r="AX13">
        <v>6</v>
      </c>
      <c r="AY13">
        <v>3</v>
      </c>
      <c r="AZ13">
        <v>12</v>
      </c>
      <c r="BA13">
        <v>510</v>
      </c>
      <c r="BB13">
        <v>3</v>
      </c>
      <c r="BC13">
        <v>1</v>
      </c>
      <c r="BD13">
        <v>30</v>
      </c>
      <c r="BE13">
        <v>11</v>
      </c>
      <c r="BF13">
        <v>6</v>
      </c>
      <c r="BG13">
        <v>2</v>
      </c>
      <c r="BH13">
        <v>10</v>
      </c>
      <c r="BI13">
        <v>623</v>
      </c>
      <c r="BJ13">
        <v>6</v>
      </c>
      <c r="BK13">
        <v>6</v>
      </c>
      <c r="BL13">
        <v>50</v>
      </c>
      <c r="BM13">
        <v>10</v>
      </c>
    </row>
    <row r="14" spans="1:65" x14ac:dyDescent="0.25">
      <c r="A14" t="s">
        <v>36</v>
      </c>
      <c r="E14">
        <v>0</v>
      </c>
      <c r="I14">
        <v>1</v>
      </c>
      <c r="M14">
        <v>2</v>
      </c>
      <c r="Q14">
        <v>0</v>
      </c>
      <c r="R14">
        <v>0</v>
      </c>
      <c r="S14">
        <v>0</v>
      </c>
      <c r="T14">
        <v>0</v>
      </c>
      <c r="U14">
        <v>19</v>
      </c>
      <c r="Y14">
        <v>0</v>
      </c>
      <c r="Z14">
        <v>0</v>
      </c>
      <c r="AA14">
        <v>0</v>
      </c>
      <c r="AB14">
        <v>0</v>
      </c>
      <c r="AC14">
        <v>22</v>
      </c>
      <c r="AG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1.7000000476837158</v>
      </c>
      <c r="AQ14">
        <v>0</v>
      </c>
      <c r="AR14">
        <v>1.7000000476837158</v>
      </c>
      <c r="AS14">
        <v>2</v>
      </c>
      <c r="AW14">
        <v>0</v>
      </c>
      <c r="AX14">
        <v>4</v>
      </c>
      <c r="AY14">
        <v>2.6666667461395264</v>
      </c>
      <c r="AZ14">
        <v>12.5</v>
      </c>
      <c r="BA14">
        <v>19</v>
      </c>
      <c r="BE14">
        <v>0</v>
      </c>
      <c r="BF14">
        <v>3.3333334922790527</v>
      </c>
      <c r="BG14">
        <v>1.7000000476837158</v>
      </c>
      <c r="BH14">
        <v>5.0999999046325684</v>
      </c>
      <c r="BI14">
        <v>22</v>
      </c>
      <c r="BM14">
        <v>0</v>
      </c>
    </row>
    <row r="15" spans="1:65" x14ac:dyDescent="0.25">
      <c r="A15" t="s">
        <v>37</v>
      </c>
      <c r="E15">
        <v>0</v>
      </c>
      <c r="I15">
        <v>0</v>
      </c>
      <c r="M15">
        <v>0</v>
      </c>
      <c r="Q15">
        <v>0</v>
      </c>
      <c r="U15">
        <v>0</v>
      </c>
      <c r="Y15">
        <v>0</v>
      </c>
      <c r="AC15">
        <v>0</v>
      </c>
      <c r="AG15">
        <v>0</v>
      </c>
      <c r="AK15">
        <v>0</v>
      </c>
      <c r="AO15">
        <v>0</v>
      </c>
      <c r="AS15">
        <v>0</v>
      </c>
      <c r="AW15">
        <v>0</v>
      </c>
      <c r="BA15">
        <v>0</v>
      </c>
      <c r="BE15">
        <v>0</v>
      </c>
      <c r="BI15">
        <v>0</v>
      </c>
      <c r="BM15">
        <v>0</v>
      </c>
    </row>
    <row r="16" spans="1:65" x14ac:dyDescent="0.25">
      <c r="A16" t="s">
        <v>15</v>
      </c>
      <c r="E16">
        <v>0</v>
      </c>
      <c r="I16">
        <v>0</v>
      </c>
      <c r="M16">
        <v>0</v>
      </c>
      <c r="Q16">
        <v>0</v>
      </c>
      <c r="U16">
        <v>0</v>
      </c>
      <c r="Y16">
        <v>0</v>
      </c>
      <c r="AC16">
        <v>0</v>
      </c>
      <c r="AG16">
        <v>0</v>
      </c>
      <c r="AK16">
        <v>0</v>
      </c>
      <c r="AO16">
        <v>0</v>
      </c>
      <c r="AS16">
        <v>0</v>
      </c>
      <c r="AW16">
        <v>0</v>
      </c>
      <c r="BA16">
        <v>0</v>
      </c>
      <c r="BE16">
        <v>0</v>
      </c>
      <c r="BI16">
        <v>0</v>
      </c>
      <c r="BM16">
        <v>0</v>
      </c>
    </row>
    <row r="17" spans="1:65" x14ac:dyDescent="0.25">
      <c r="A17" t="s">
        <v>57</v>
      </c>
      <c r="E17">
        <v>0</v>
      </c>
      <c r="I17">
        <v>0</v>
      </c>
      <c r="M17">
        <v>0</v>
      </c>
      <c r="Q17">
        <v>0</v>
      </c>
      <c r="U17">
        <v>0</v>
      </c>
      <c r="Y17">
        <v>0</v>
      </c>
      <c r="AC17">
        <v>0</v>
      </c>
      <c r="AG17">
        <v>0</v>
      </c>
      <c r="AK17">
        <v>0</v>
      </c>
      <c r="AO17">
        <v>0</v>
      </c>
      <c r="AS17">
        <v>0</v>
      </c>
      <c r="AW17">
        <v>0</v>
      </c>
      <c r="BA17">
        <v>0</v>
      </c>
      <c r="BE17">
        <v>0</v>
      </c>
      <c r="BI17">
        <v>0</v>
      </c>
      <c r="BM17">
        <v>0</v>
      </c>
    </row>
    <row r="18" spans="1:65" x14ac:dyDescent="0.25">
      <c r="A18" t="s">
        <v>58</v>
      </c>
      <c r="B18">
        <v>0.90000003576278687</v>
      </c>
      <c r="C18">
        <v>0.90000003576278687</v>
      </c>
      <c r="D18">
        <v>0.90000003576278687</v>
      </c>
      <c r="E18">
        <v>5</v>
      </c>
      <c r="F18">
        <v>2</v>
      </c>
      <c r="G18">
        <v>2</v>
      </c>
      <c r="H18">
        <v>3</v>
      </c>
      <c r="I18">
        <v>51</v>
      </c>
      <c r="J18">
        <v>2.5</v>
      </c>
      <c r="K18">
        <v>1</v>
      </c>
      <c r="L18">
        <v>4</v>
      </c>
      <c r="M18">
        <v>110</v>
      </c>
      <c r="Q18">
        <v>0</v>
      </c>
      <c r="R18">
        <v>0.90000003576278687</v>
      </c>
      <c r="S18">
        <v>0.60000002384185791</v>
      </c>
      <c r="T18">
        <v>1.5</v>
      </c>
      <c r="U18">
        <v>239</v>
      </c>
      <c r="V18">
        <v>0.40000000596046448</v>
      </c>
      <c r="W18">
        <v>0.40000000596046448</v>
      </c>
      <c r="X18">
        <v>3</v>
      </c>
      <c r="Y18">
        <v>6</v>
      </c>
      <c r="Z18">
        <v>1</v>
      </c>
      <c r="AA18">
        <v>0.60000002384185791</v>
      </c>
      <c r="AB18">
        <v>2.5</v>
      </c>
      <c r="AC18">
        <v>411</v>
      </c>
      <c r="AD18">
        <v>2.5</v>
      </c>
      <c r="AE18">
        <v>1</v>
      </c>
      <c r="AF18">
        <v>6</v>
      </c>
      <c r="AG18">
        <v>11</v>
      </c>
      <c r="AH18">
        <v>4</v>
      </c>
      <c r="AI18">
        <v>0.10000000149011612</v>
      </c>
      <c r="AJ18">
        <v>5</v>
      </c>
      <c r="AK18">
        <v>5</v>
      </c>
      <c r="AL18">
        <v>2.7999999523162842</v>
      </c>
      <c r="AM18">
        <v>1</v>
      </c>
      <c r="AN18">
        <v>6</v>
      </c>
      <c r="AO18">
        <v>51</v>
      </c>
      <c r="AP18">
        <v>0.60000002384185791</v>
      </c>
      <c r="AQ18">
        <v>0.30000001192092896</v>
      </c>
      <c r="AR18">
        <v>1.6000000238418579</v>
      </c>
      <c r="AS18">
        <v>110</v>
      </c>
      <c r="AW18">
        <v>0</v>
      </c>
      <c r="AX18">
        <v>0.60000002384185791</v>
      </c>
      <c r="AY18">
        <v>0.20000000298023224</v>
      </c>
      <c r="AZ18">
        <v>1.2000000476837158</v>
      </c>
      <c r="BA18">
        <v>239</v>
      </c>
      <c r="BB18">
        <v>2</v>
      </c>
      <c r="BC18">
        <v>1</v>
      </c>
      <c r="BD18">
        <v>2</v>
      </c>
      <c r="BE18">
        <v>6</v>
      </c>
      <c r="BF18">
        <v>0.69999998807907104</v>
      </c>
      <c r="BG18">
        <v>0.30000001192092896</v>
      </c>
      <c r="BH18">
        <v>2</v>
      </c>
      <c r="BI18">
        <v>411</v>
      </c>
      <c r="BJ18">
        <v>2.5</v>
      </c>
      <c r="BK18">
        <v>1.8000000715255737</v>
      </c>
      <c r="BL18">
        <v>2.5</v>
      </c>
      <c r="BM18">
        <v>11</v>
      </c>
    </row>
    <row r="19" spans="1:65" x14ac:dyDescent="0.25">
      <c r="A19" t="s">
        <v>59</v>
      </c>
      <c r="B19">
        <v>3.3333334922790527</v>
      </c>
      <c r="C19">
        <v>3.3333334922790527</v>
      </c>
      <c r="D19">
        <v>11.666666984558105</v>
      </c>
      <c r="E19">
        <v>8</v>
      </c>
      <c r="F19">
        <v>2</v>
      </c>
      <c r="G19">
        <v>2</v>
      </c>
      <c r="H19">
        <v>5</v>
      </c>
      <c r="I19">
        <v>54</v>
      </c>
      <c r="J19">
        <v>6</v>
      </c>
      <c r="K19">
        <v>5</v>
      </c>
      <c r="L19">
        <v>8</v>
      </c>
      <c r="M19">
        <v>73</v>
      </c>
      <c r="Q19">
        <v>0</v>
      </c>
      <c r="R19">
        <v>5.8333334922790527</v>
      </c>
      <c r="S19">
        <v>3</v>
      </c>
      <c r="T19">
        <v>13.333333969116211</v>
      </c>
      <c r="U19">
        <v>971</v>
      </c>
      <c r="V19">
        <v>5</v>
      </c>
      <c r="W19">
        <v>3.3333334922790527</v>
      </c>
      <c r="X19">
        <v>10</v>
      </c>
      <c r="Y19">
        <v>21</v>
      </c>
      <c r="Z19">
        <v>5</v>
      </c>
      <c r="AA19">
        <v>3</v>
      </c>
      <c r="AB19">
        <v>12.5</v>
      </c>
      <c r="AC19">
        <v>1127</v>
      </c>
      <c r="AD19">
        <v>10</v>
      </c>
      <c r="AE19">
        <v>6.6666669845581055</v>
      </c>
      <c r="AF19">
        <v>66.666671752929688</v>
      </c>
      <c r="AG19">
        <v>14</v>
      </c>
      <c r="AH19">
        <v>1.1666667461395264</v>
      </c>
      <c r="AI19">
        <v>0.83333337306976318</v>
      </c>
      <c r="AJ19">
        <v>30</v>
      </c>
      <c r="AK19">
        <v>8</v>
      </c>
      <c r="AL19">
        <v>3.5</v>
      </c>
      <c r="AM19">
        <v>1.6666667461395264</v>
      </c>
      <c r="AN19">
        <v>10</v>
      </c>
      <c r="AO19">
        <v>54</v>
      </c>
      <c r="AP19">
        <v>3.3333334922790527</v>
      </c>
      <c r="AQ19">
        <v>1.125</v>
      </c>
      <c r="AR19">
        <v>10</v>
      </c>
      <c r="AS19">
        <v>73</v>
      </c>
      <c r="AW19">
        <v>0</v>
      </c>
      <c r="AX19">
        <v>5</v>
      </c>
      <c r="AY19">
        <v>2</v>
      </c>
      <c r="AZ19">
        <v>10</v>
      </c>
      <c r="BA19">
        <v>971</v>
      </c>
      <c r="BB19">
        <v>5</v>
      </c>
      <c r="BC19">
        <v>0.83333337306976318</v>
      </c>
      <c r="BD19">
        <v>10</v>
      </c>
      <c r="BE19">
        <v>21</v>
      </c>
      <c r="BF19">
        <v>5</v>
      </c>
      <c r="BG19">
        <v>1.6666667461395264</v>
      </c>
      <c r="BH19">
        <v>10</v>
      </c>
      <c r="BI19">
        <v>1127</v>
      </c>
      <c r="BJ19">
        <v>5</v>
      </c>
      <c r="BK19">
        <v>2.5</v>
      </c>
      <c r="BL19">
        <v>50</v>
      </c>
      <c r="BM19">
        <v>14</v>
      </c>
    </row>
    <row r="20" spans="1:65" x14ac:dyDescent="0.25">
      <c r="A20" t="s">
        <v>60</v>
      </c>
      <c r="B20">
        <v>1.4285714626312256</v>
      </c>
      <c r="C20">
        <v>1.4285714626312256</v>
      </c>
      <c r="D20">
        <v>1.4285714626312256</v>
      </c>
      <c r="E20">
        <v>11</v>
      </c>
      <c r="F20">
        <v>4.2857146263122559</v>
      </c>
      <c r="G20">
        <v>1.4285714626312256</v>
      </c>
      <c r="H20">
        <v>14.785714149475098</v>
      </c>
      <c r="I20">
        <v>40</v>
      </c>
      <c r="J20">
        <v>2.1428573131561279</v>
      </c>
      <c r="K20">
        <v>2.1428573131561279</v>
      </c>
      <c r="L20">
        <v>4.2857146263122559</v>
      </c>
      <c r="M20">
        <v>132</v>
      </c>
      <c r="Q20">
        <v>0</v>
      </c>
      <c r="R20">
        <v>2.5714287757873535</v>
      </c>
      <c r="S20">
        <v>1.2857143878936768</v>
      </c>
      <c r="T20">
        <v>4.2857146263122559</v>
      </c>
      <c r="U20">
        <v>509</v>
      </c>
      <c r="V20">
        <v>4.2857146263122559</v>
      </c>
      <c r="W20">
        <v>2.8571429252624512</v>
      </c>
      <c r="X20">
        <v>4.2857146263122559</v>
      </c>
      <c r="Y20">
        <v>17</v>
      </c>
      <c r="Z20">
        <v>2.4285714626312256</v>
      </c>
      <c r="AA20">
        <v>1.4285714626312256</v>
      </c>
      <c r="AB20">
        <v>4.2857146263122559</v>
      </c>
      <c r="AC20">
        <v>709</v>
      </c>
      <c r="AD20">
        <v>3.0000002384185791</v>
      </c>
      <c r="AE20">
        <v>3.0000002384185791</v>
      </c>
      <c r="AF20">
        <v>142.85714721679688</v>
      </c>
      <c r="AG20">
        <v>13</v>
      </c>
      <c r="AH20">
        <v>2.8571429252624512</v>
      </c>
      <c r="AI20">
        <v>1.7142858505249023</v>
      </c>
      <c r="AJ20">
        <v>4.2857146263122559</v>
      </c>
      <c r="AK20">
        <v>11</v>
      </c>
      <c r="AL20">
        <v>4.2857146263122559</v>
      </c>
      <c r="AM20">
        <v>1.4285714626312256</v>
      </c>
      <c r="AN20">
        <v>4.2857146263122559</v>
      </c>
      <c r="AO20">
        <v>40</v>
      </c>
      <c r="AP20">
        <v>1.4285714626312256</v>
      </c>
      <c r="AQ20">
        <v>0.42857146263122559</v>
      </c>
      <c r="AR20">
        <v>2.8571429252624512</v>
      </c>
      <c r="AS20">
        <v>132</v>
      </c>
      <c r="AW20">
        <v>0</v>
      </c>
      <c r="AX20">
        <v>1.4285714626312256</v>
      </c>
      <c r="AY20">
        <v>0.71428573131561279</v>
      </c>
      <c r="AZ20">
        <v>3.0000002384185791</v>
      </c>
      <c r="BA20">
        <v>509</v>
      </c>
      <c r="BB20">
        <v>4.2857146263122559</v>
      </c>
      <c r="BC20">
        <v>1.4285714626312256</v>
      </c>
      <c r="BD20">
        <v>5.4285717010498047</v>
      </c>
      <c r="BE20">
        <v>17</v>
      </c>
      <c r="BF20">
        <v>1.4285714626312256</v>
      </c>
      <c r="BG20">
        <v>0.71428573131561279</v>
      </c>
      <c r="BH20">
        <v>3.4285717010498047</v>
      </c>
      <c r="BI20">
        <v>709</v>
      </c>
      <c r="BJ20">
        <v>1.8571429252624512</v>
      </c>
      <c r="BK20">
        <v>1</v>
      </c>
      <c r="BL20">
        <v>6.4285717010498047</v>
      </c>
      <c r="BM20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20"/>
  <sheetViews>
    <sheetView tabSelected="1" workbookViewId="0">
      <selection activeCell="H20" sqref="H20"/>
    </sheetView>
  </sheetViews>
  <sheetFormatPr defaultRowHeight="15" x14ac:dyDescent="0.25"/>
  <sheetData>
    <row r="1" spans="1:65" x14ac:dyDescent="0.25">
      <c r="A1" t="s">
        <v>48</v>
      </c>
      <c r="B1" t="s">
        <v>38</v>
      </c>
      <c r="C1" t="s">
        <v>69</v>
      </c>
      <c r="D1" t="s">
        <v>70</v>
      </c>
      <c r="F1" t="s">
        <v>38</v>
      </c>
      <c r="J1" t="s">
        <v>38</v>
      </c>
      <c r="N1" t="s">
        <v>38</v>
      </c>
      <c r="R1" t="s">
        <v>38</v>
      </c>
      <c r="V1" t="s">
        <v>38</v>
      </c>
      <c r="Z1" t="s">
        <v>38</v>
      </c>
      <c r="AD1" t="s">
        <v>38</v>
      </c>
      <c r="AH1" t="s">
        <v>39</v>
      </c>
      <c r="AL1" t="s">
        <v>39</v>
      </c>
      <c r="AP1" t="s">
        <v>39</v>
      </c>
      <c r="AT1" t="s">
        <v>39</v>
      </c>
      <c r="AX1" t="s">
        <v>39</v>
      </c>
      <c r="BB1" t="s">
        <v>39</v>
      </c>
      <c r="BF1" t="s">
        <v>39</v>
      </c>
      <c r="BJ1" t="s">
        <v>39</v>
      </c>
    </row>
    <row r="2" spans="1:65" x14ac:dyDescent="0.25">
      <c r="B2" t="s">
        <v>17</v>
      </c>
      <c r="F2" t="s">
        <v>18</v>
      </c>
      <c r="J2" t="s">
        <v>19</v>
      </c>
      <c r="N2" t="s">
        <v>20</v>
      </c>
      <c r="R2" t="s">
        <v>21</v>
      </c>
      <c r="V2" t="s">
        <v>22</v>
      </c>
      <c r="Z2" t="s">
        <v>23</v>
      </c>
      <c r="AD2" t="s">
        <v>24</v>
      </c>
      <c r="AH2" t="s">
        <v>17</v>
      </c>
      <c r="AL2" t="s">
        <v>18</v>
      </c>
      <c r="AP2" t="s">
        <v>19</v>
      </c>
      <c r="AT2" t="s">
        <v>20</v>
      </c>
      <c r="AX2" t="s">
        <v>21</v>
      </c>
      <c r="BB2" t="s">
        <v>22</v>
      </c>
      <c r="BF2" t="s">
        <v>23</v>
      </c>
      <c r="BJ2" t="s">
        <v>24</v>
      </c>
    </row>
    <row r="3" spans="1:65" x14ac:dyDescent="0.25">
      <c r="A3" t="s">
        <v>25</v>
      </c>
      <c r="B3" t="s">
        <v>55</v>
      </c>
      <c r="C3" t="s">
        <v>26</v>
      </c>
      <c r="D3" t="s">
        <v>27</v>
      </c>
      <c r="E3" t="s">
        <v>28</v>
      </c>
    </row>
    <row r="4" spans="1:65" x14ac:dyDescent="0.25">
      <c r="A4" t="s">
        <v>29</v>
      </c>
      <c r="E4">
        <v>13</v>
      </c>
      <c r="F4">
        <v>3</v>
      </c>
      <c r="G4">
        <v>1.1999999284744263</v>
      </c>
      <c r="H4">
        <v>9</v>
      </c>
      <c r="I4">
        <v>228</v>
      </c>
      <c r="J4">
        <v>4</v>
      </c>
      <c r="K4">
        <v>1.9841269254684448</v>
      </c>
      <c r="L4">
        <v>8</v>
      </c>
      <c r="M4">
        <v>2563</v>
      </c>
      <c r="Q4">
        <v>0</v>
      </c>
      <c r="R4">
        <v>2</v>
      </c>
      <c r="S4">
        <v>0.76800000667572021</v>
      </c>
      <c r="T4">
        <v>4</v>
      </c>
      <c r="U4">
        <v>2285</v>
      </c>
      <c r="V4">
        <v>3</v>
      </c>
      <c r="W4">
        <v>2</v>
      </c>
      <c r="X4">
        <v>5</v>
      </c>
      <c r="Y4">
        <v>175</v>
      </c>
      <c r="Z4">
        <v>2.380000114440918</v>
      </c>
      <c r="AA4">
        <v>1</v>
      </c>
      <c r="AB4">
        <v>5</v>
      </c>
      <c r="AC4">
        <v>5264</v>
      </c>
      <c r="AG4">
        <v>11</v>
      </c>
      <c r="AH4">
        <v>5</v>
      </c>
      <c r="AI4">
        <v>2.5</v>
      </c>
      <c r="AJ4">
        <v>6.6666669845581055</v>
      </c>
      <c r="AK4">
        <v>13</v>
      </c>
      <c r="AL4">
        <v>2.5</v>
      </c>
      <c r="AM4">
        <v>1</v>
      </c>
      <c r="AN4">
        <v>6</v>
      </c>
      <c r="AO4">
        <v>228</v>
      </c>
      <c r="AP4">
        <v>4</v>
      </c>
      <c r="AQ4">
        <v>2</v>
      </c>
      <c r="AR4">
        <v>10</v>
      </c>
      <c r="AS4">
        <v>2563</v>
      </c>
      <c r="AW4">
        <v>0</v>
      </c>
      <c r="AX4">
        <v>2.5</v>
      </c>
      <c r="AY4">
        <v>1</v>
      </c>
      <c r="AZ4">
        <v>5</v>
      </c>
      <c r="BA4">
        <v>2285</v>
      </c>
      <c r="BB4">
        <v>3</v>
      </c>
      <c r="BC4">
        <v>2</v>
      </c>
      <c r="BD4">
        <v>5</v>
      </c>
      <c r="BE4">
        <v>175</v>
      </c>
      <c r="BF4">
        <v>3</v>
      </c>
      <c r="BG4">
        <v>1.5</v>
      </c>
      <c r="BH4">
        <v>6</v>
      </c>
      <c r="BI4">
        <v>5264</v>
      </c>
      <c r="BJ4">
        <v>50</v>
      </c>
      <c r="BK4">
        <v>7.5</v>
      </c>
      <c r="BL4">
        <v>800</v>
      </c>
      <c r="BM4">
        <v>11</v>
      </c>
    </row>
    <row r="5" spans="1:65" x14ac:dyDescent="0.25">
      <c r="A5" t="s">
        <v>13</v>
      </c>
      <c r="E5">
        <v>5</v>
      </c>
      <c r="F5">
        <v>9</v>
      </c>
      <c r="G5">
        <v>9</v>
      </c>
      <c r="H5">
        <v>15</v>
      </c>
      <c r="I5">
        <v>99</v>
      </c>
      <c r="J5">
        <v>5</v>
      </c>
      <c r="K5">
        <v>2</v>
      </c>
      <c r="L5">
        <v>10</v>
      </c>
      <c r="M5">
        <v>1703</v>
      </c>
      <c r="Q5">
        <v>0</v>
      </c>
      <c r="R5">
        <v>2</v>
      </c>
      <c r="S5">
        <v>1</v>
      </c>
      <c r="T5">
        <v>4</v>
      </c>
      <c r="U5">
        <v>1795</v>
      </c>
      <c r="V5">
        <v>2.5</v>
      </c>
      <c r="W5">
        <v>2</v>
      </c>
      <c r="X5">
        <v>5</v>
      </c>
      <c r="Y5">
        <v>143</v>
      </c>
      <c r="Z5">
        <v>3</v>
      </c>
      <c r="AA5">
        <v>1</v>
      </c>
      <c r="AB5">
        <v>5</v>
      </c>
      <c r="AC5">
        <v>3745</v>
      </c>
      <c r="AG5">
        <v>9</v>
      </c>
      <c r="AH5">
        <v>10</v>
      </c>
      <c r="AI5">
        <v>5</v>
      </c>
      <c r="AJ5">
        <v>10</v>
      </c>
      <c r="AK5">
        <v>5</v>
      </c>
      <c r="AL5">
        <v>5</v>
      </c>
      <c r="AM5">
        <v>2.25</v>
      </c>
      <c r="AN5">
        <v>14</v>
      </c>
      <c r="AO5">
        <v>99</v>
      </c>
      <c r="AP5">
        <v>5</v>
      </c>
      <c r="AQ5">
        <v>2.25</v>
      </c>
      <c r="AR5">
        <v>10</v>
      </c>
      <c r="AS5">
        <v>1703</v>
      </c>
      <c r="AW5">
        <v>0</v>
      </c>
      <c r="AX5">
        <v>2.5</v>
      </c>
      <c r="AY5">
        <v>1</v>
      </c>
      <c r="AZ5">
        <v>5</v>
      </c>
      <c r="BA5">
        <v>1795</v>
      </c>
      <c r="BB5">
        <v>3</v>
      </c>
      <c r="BC5">
        <v>2</v>
      </c>
      <c r="BD5">
        <v>7.5</v>
      </c>
      <c r="BE5">
        <v>143</v>
      </c>
      <c r="BF5">
        <v>3</v>
      </c>
      <c r="BG5">
        <v>2</v>
      </c>
      <c r="BH5">
        <v>7</v>
      </c>
      <c r="BI5">
        <v>3745</v>
      </c>
      <c r="BJ5">
        <v>80</v>
      </c>
      <c r="BK5">
        <v>30</v>
      </c>
      <c r="BL5">
        <v>800</v>
      </c>
      <c r="BM5">
        <v>9</v>
      </c>
    </row>
    <row r="6" spans="1:65" x14ac:dyDescent="0.25">
      <c r="A6" t="s">
        <v>14</v>
      </c>
      <c r="E6">
        <v>2</v>
      </c>
      <c r="I6">
        <v>9</v>
      </c>
      <c r="J6">
        <v>4</v>
      </c>
      <c r="K6">
        <v>1.25</v>
      </c>
      <c r="L6">
        <v>10</v>
      </c>
      <c r="M6">
        <v>197</v>
      </c>
      <c r="Q6">
        <v>0</v>
      </c>
      <c r="R6">
        <v>0</v>
      </c>
      <c r="S6">
        <v>0</v>
      </c>
      <c r="T6">
        <v>2</v>
      </c>
      <c r="U6">
        <v>62</v>
      </c>
      <c r="Y6">
        <v>2</v>
      </c>
      <c r="Z6">
        <v>4</v>
      </c>
      <c r="AA6">
        <v>0</v>
      </c>
      <c r="AB6">
        <v>5</v>
      </c>
      <c r="AC6">
        <v>272</v>
      </c>
      <c r="AG6">
        <v>0</v>
      </c>
      <c r="AH6">
        <v>4.25</v>
      </c>
      <c r="AI6">
        <v>2.5</v>
      </c>
      <c r="AJ6">
        <v>6</v>
      </c>
      <c r="AK6">
        <v>2</v>
      </c>
      <c r="AL6">
        <v>2.5</v>
      </c>
      <c r="AM6">
        <v>2</v>
      </c>
      <c r="AN6">
        <v>9</v>
      </c>
      <c r="AO6">
        <v>9</v>
      </c>
      <c r="AP6">
        <v>4</v>
      </c>
      <c r="AQ6">
        <v>2</v>
      </c>
      <c r="AR6">
        <v>10</v>
      </c>
      <c r="AS6">
        <v>197</v>
      </c>
      <c r="AW6">
        <v>0</v>
      </c>
      <c r="AX6">
        <v>2</v>
      </c>
      <c r="AY6">
        <v>0.5</v>
      </c>
      <c r="AZ6">
        <v>5</v>
      </c>
      <c r="BA6">
        <v>62</v>
      </c>
      <c r="BB6">
        <v>2.5</v>
      </c>
      <c r="BC6">
        <v>0.25</v>
      </c>
      <c r="BD6">
        <v>2.5</v>
      </c>
      <c r="BE6">
        <v>2</v>
      </c>
      <c r="BF6">
        <v>4</v>
      </c>
      <c r="BG6">
        <v>2</v>
      </c>
      <c r="BH6">
        <v>9</v>
      </c>
      <c r="BI6">
        <v>272</v>
      </c>
      <c r="BM6">
        <v>0</v>
      </c>
    </row>
    <row r="7" spans="1:65" x14ac:dyDescent="0.25">
      <c r="A7" t="s">
        <v>30</v>
      </c>
      <c r="E7">
        <v>0</v>
      </c>
      <c r="I7">
        <v>1</v>
      </c>
      <c r="J7">
        <v>2.4801585674285889</v>
      </c>
      <c r="K7">
        <v>2.4801585674285889</v>
      </c>
      <c r="L7">
        <v>2.9761903285980225</v>
      </c>
      <c r="M7">
        <v>69</v>
      </c>
      <c r="Q7">
        <v>0</v>
      </c>
      <c r="U7">
        <v>3</v>
      </c>
      <c r="Y7">
        <v>0</v>
      </c>
      <c r="Z7">
        <v>2.4801585674285889</v>
      </c>
      <c r="AA7">
        <v>2.4801585674285889</v>
      </c>
      <c r="AB7">
        <v>2.9761903285980225</v>
      </c>
      <c r="AC7">
        <v>73</v>
      </c>
      <c r="AG7">
        <v>0</v>
      </c>
      <c r="AK7">
        <v>0</v>
      </c>
      <c r="AL7">
        <v>0.99206346273422241</v>
      </c>
      <c r="AM7">
        <v>0.99206346273422241</v>
      </c>
      <c r="AN7">
        <v>0.99206346273422241</v>
      </c>
      <c r="AO7">
        <v>1</v>
      </c>
      <c r="AP7">
        <v>1.9841269254684448</v>
      </c>
      <c r="AQ7">
        <v>0.99206346273422241</v>
      </c>
      <c r="AR7">
        <v>2.4801585674285889</v>
      </c>
      <c r="AS7">
        <v>69</v>
      </c>
      <c r="AW7">
        <v>0</v>
      </c>
      <c r="AX7">
        <v>0.99206346273422241</v>
      </c>
      <c r="AY7">
        <v>0</v>
      </c>
      <c r="AZ7">
        <v>4.9603171348571777</v>
      </c>
      <c r="BA7">
        <v>3</v>
      </c>
      <c r="BE7">
        <v>0</v>
      </c>
      <c r="BF7">
        <v>1.9841269254684448</v>
      </c>
      <c r="BG7">
        <v>0.99206346273422241</v>
      </c>
      <c r="BH7">
        <v>2.4801585674285889</v>
      </c>
      <c r="BI7">
        <v>73</v>
      </c>
      <c r="BM7">
        <v>0</v>
      </c>
    </row>
    <row r="8" spans="1:65" x14ac:dyDescent="0.25">
      <c r="A8" t="s">
        <v>31</v>
      </c>
      <c r="E8">
        <v>0</v>
      </c>
      <c r="F8">
        <v>8</v>
      </c>
      <c r="G8">
        <v>8</v>
      </c>
      <c r="H8">
        <v>8</v>
      </c>
      <c r="I8">
        <v>9</v>
      </c>
      <c r="J8">
        <v>4</v>
      </c>
      <c r="K8">
        <v>2</v>
      </c>
      <c r="L8">
        <v>5</v>
      </c>
      <c r="M8">
        <v>304</v>
      </c>
      <c r="Q8">
        <v>0</v>
      </c>
      <c r="R8">
        <v>2</v>
      </c>
      <c r="S8">
        <v>2</v>
      </c>
      <c r="T8">
        <v>2</v>
      </c>
      <c r="U8">
        <v>91</v>
      </c>
      <c r="Y8">
        <v>3</v>
      </c>
      <c r="Z8">
        <v>2</v>
      </c>
      <c r="AA8">
        <v>2</v>
      </c>
      <c r="AB8">
        <v>5</v>
      </c>
      <c r="AC8">
        <v>407</v>
      </c>
      <c r="AG8">
        <v>2</v>
      </c>
      <c r="AK8">
        <v>0</v>
      </c>
      <c r="AL8">
        <v>6</v>
      </c>
      <c r="AM8">
        <v>2</v>
      </c>
      <c r="AN8">
        <v>8</v>
      </c>
      <c r="AO8">
        <v>9</v>
      </c>
      <c r="AP8">
        <v>3.3333334922790527</v>
      </c>
      <c r="AQ8">
        <v>1.3333333730697632</v>
      </c>
      <c r="AR8">
        <v>5</v>
      </c>
      <c r="AS8">
        <v>304</v>
      </c>
      <c r="AW8">
        <v>0</v>
      </c>
      <c r="AX8">
        <v>2</v>
      </c>
      <c r="AY8">
        <v>1</v>
      </c>
      <c r="AZ8">
        <v>5</v>
      </c>
      <c r="BA8">
        <v>91</v>
      </c>
      <c r="BB8">
        <v>10</v>
      </c>
      <c r="BC8">
        <v>2.7777779102325439</v>
      </c>
      <c r="BD8">
        <v>12</v>
      </c>
      <c r="BE8">
        <v>3</v>
      </c>
      <c r="BF8">
        <v>3</v>
      </c>
      <c r="BG8">
        <v>1.3333333730697632</v>
      </c>
      <c r="BH8">
        <v>5</v>
      </c>
      <c r="BI8">
        <v>407</v>
      </c>
      <c r="BJ8">
        <v>18.333333253860474</v>
      </c>
      <c r="BK8">
        <v>6.6666665077209473</v>
      </c>
      <c r="BL8">
        <v>30</v>
      </c>
      <c r="BM8">
        <v>2</v>
      </c>
    </row>
    <row r="9" spans="1:65" x14ac:dyDescent="0.25">
      <c r="A9" t="s">
        <v>32</v>
      </c>
      <c r="E9">
        <v>0</v>
      </c>
      <c r="I9">
        <v>0</v>
      </c>
      <c r="J9">
        <v>15</v>
      </c>
      <c r="K9">
        <v>2</v>
      </c>
      <c r="L9">
        <v>15</v>
      </c>
      <c r="M9">
        <v>25</v>
      </c>
      <c r="Q9">
        <v>0</v>
      </c>
      <c r="U9">
        <v>0</v>
      </c>
      <c r="Y9">
        <v>0</v>
      </c>
      <c r="Z9">
        <v>15</v>
      </c>
      <c r="AA9">
        <v>2</v>
      </c>
      <c r="AB9">
        <v>15</v>
      </c>
      <c r="AC9">
        <v>25</v>
      </c>
      <c r="AG9">
        <v>0</v>
      </c>
      <c r="AK9">
        <v>0</v>
      </c>
      <c r="AO9">
        <v>0</v>
      </c>
      <c r="AP9">
        <v>3</v>
      </c>
      <c r="AQ9">
        <v>1</v>
      </c>
      <c r="AR9">
        <v>6</v>
      </c>
      <c r="AS9">
        <v>25</v>
      </c>
      <c r="AW9">
        <v>0</v>
      </c>
      <c r="BA9">
        <v>0</v>
      </c>
      <c r="BE9">
        <v>0</v>
      </c>
      <c r="BF9">
        <v>3</v>
      </c>
      <c r="BG9">
        <v>1</v>
      </c>
      <c r="BH9">
        <v>6</v>
      </c>
      <c r="BI9">
        <v>25</v>
      </c>
      <c r="BM9">
        <v>0</v>
      </c>
    </row>
    <row r="10" spans="1:65" x14ac:dyDescent="0.25">
      <c r="A10" t="s">
        <v>33</v>
      </c>
      <c r="E10">
        <v>0</v>
      </c>
      <c r="I10">
        <v>0</v>
      </c>
      <c r="M10">
        <v>2</v>
      </c>
      <c r="Q10">
        <v>0</v>
      </c>
      <c r="U10">
        <v>0</v>
      </c>
      <c r="Y10">
        <v>0</v>
      </c>
      <c r="AC10">
        <v>2</v>
      </c>
      <c r="AG10">
        <v>0</v>
      </c>
      <c r="AK10">
        <v>0</v>
      </c>
      <c r="AO10">
        <v>0</v>
      </c>
      <c r="AP10">
        <v>6</v>
      </c>
      <c r="AQ10">
        <v>6</v>
      </c>
      <c r="AR10">
        <v>75</v>
      </c>
      <c r="AS10">
        <v>2</v>
      </c>
      <c r="AW10">
        <v>0</v>
      </c>
      <c r="BA10">
        <v>0</v>
      </c>
      <c r="BE10">
        <v>0</v>
      </c>
      <c r="BF10">
        <v>6</v>
      </c>
      <c r="BG10">
        <v>6</v>
      </c>
      <c r="BH10">
        <v>75</v>
      </c>
      <c r="BI10">
        <v>2</v>
      </c>
      <c r="BM10">
        <v>0</v>
      </c>
    </row>
    <row r="11" spans="1:65" x14ac:dyDescent="0.25">
      <c r="A11" t="s">
        <v>56</v>
      </c>
      <c r="E11">
        <v>0</v>
      </c>
      <c r="F11">
        <v>1.7294390201568604</v>
      </c>
      <c r="G11">
        <v>0.94542652368545532</v>
      </c>
      <c r="H11">
        <v>2.3808608055114746</v>
      </c>
      <c r="I11">
        <v>11</v>
      </c>
      <c r="M11">
        <v>8</v>
      </c>
      <c r="Q11">
        <v>0</v>
      </c>
      <c r="U11">
        <v>1</v>
      </c>
      <c r="Y11">
        <v>0</v>
      </c>
      <c r="Z11">
        <v>1.7294390201568604</v>
      </c>
      <c r="AA11">
        <v>0.94542652368545532</v>
      </c>
      <c r="AB11">
        <v>2.3808608055114746</v>
      </c>
      <c r="AC11">
        <v>20</v>
      </c>
      <c r="AG11">
        <v>0</v>
      </c>
      <c r="AK11">
        <v>0</v>
      </c>
      <c r="AL11">
        <v>0.94542652368545532</v>
      </c>
      <c r="AM11">
        <v>0.28823983669281006</v>
      </c>
      <c r="AN11">
        <v>1.7294390201568604</v>
      </c>
      <c r="AO11">
        <v>11</v>
      </c>
      <c r="AP11">
        <v>0.28823980689048767</v>
      </c>
      <c r="AQ11">
        <v>0</v>
      </c>
      <c r="AR11">
        <v>0.28823980689048767</v>
      </c>
      <c r="AS11">
        <v>8</v>
      </c>
      <c r="AW11">
        <v>0</v>
      </c>
      <c r="AX11">
        <v>0.23808608949184418</v>
      </c>
      <c r="AY11">
        <v>0.23808608949184418</v>
      </c>
      <c r="AZ11">
        <v>0.23808608949184418</v>
      </c>
      <c r="BA11">
        <v>1</v>
      </c>
      <c r="BE11">
        <v>0</v>
      </c>
      <c r="BF11">
        <v>0.28823980689048767</v>
      </c>
      <c r="BG11">
        <v>0.23635663092136383</v>
      </c>
      <c r="BH11">
        <v>0.94542652368545532</v>
      </c>
      <c r="BI11">
        <v>20</v>
      </c>
      <c r="BM11">
        <v>0</v>
      </c>
    </row>
    <row r="12" spans="1:65" x14ac:dyDescent="0.25">
      <c r="A12" t="s">
        <v>34</v>
      </c>
      <c r="E12">
        <v>0</v>
      </c>
      <c r="F12">
        <v>2.3220000267028809</v>
      </c>
      <c r="G12">
        <v>1.1999999284744263</v>
      </c>
      <c r="H12">
        <v>2.3220000267028809</v>
      </c>
      <c r="I12">
        <v>7</v>
      </c>
      <c r="J12">
        <v>3</v>
      </c>
      <c r="K12">
        <v>0.76800000667572021</v>
      </c>
      <c r="L12">
        <v>5.4179997444152832</v>
      </c>
      <c r="M12">
        <v>65</v>
      </c>
      <c r="Q12">
        <v>0</v>
      </c>
      <c r="R12">
        <v>0.76800000667572021</v>
      </c>
      <c r="S12">
        <v>0.76800000667572021</v>
      </c>
      <c r="T12">
        <v>2</v>
      </c>
      <c r="U12">
        <v>121</v>
      </c>
      <c r="V12">
        <v>2.4600000381469727</v>
      </c>
      <c r="W12">
        <v>1.9200000762939453</v>
      </c>
      <c r="X12">
        <v>3</v>
      </c>
      <c r="Y12">
        <v>6</v>
      </c>
      <c r="Z12">
        <v>1.1519999504089355</v>
      </c>
      <c r="AA12">
        <v>0.76800000667572021</v>
      </c>
      <c r="AB12">
        <v>2.3220000267028809</v>
      </c>
      <c r="AC12">
        <v>199</v>
      </c>
      <c r="AG12">
        <v>0</v>
      </c>
      <c r="AK12">
        <v>0</v>
      </c>
      <c r="AL12">
        <v>1.1519999504089355</v>
      </c>
      <c r="AM12">
        <v>1.1519999504089355</v>
      </c>
      <c r="AN12">
        <v>1.1519999504089355</v>
      </c>
      <c r="AO12">
        <v>7</v>
      </c>
      <c r="AP12">
        <v>2</v>
      </c>
      <c r="AQ12">
        <v>1</v>
      </c>
      <c r="AR12">
        <v>5</v>
      </c>
      <c r="AS12">
        <v>65</v>
      </c>
      <c r="AW12">
        <v>0</v>
      </c>
      <c r="AX12">
        <v>1.5360000133514404</v>
      </c>
      <c r="AY12">
        <v>0.76800000667572021</v>
      </c>
      <c r="AZ12">
        <v>3.4560000896453857</v>
      </c>
      <c r="BA12">
        <v>121</v>
      </c>
      <c r="BB12">
        <v>1</v>
      </c>
      <c r="BC12">
        <v>0.38400000333786011</v>
      </c>
      <c r="BD12">
        <v>2</v>
      </c>
      <c r="BE12">
        <v>6</v>
      </c>
      <c r="BF12">
        <v>1.5360000133514404</v>
      </c>
      <c r="BG12">
        <v>0.76800000667572021</v>
      </c>
      <c r="BH12">
        <v>4</v>
      </c>
      <c r="BI12">
        <v>199</v>
      </c>
      <c r="BM12">
        <v>0</v>
      </c>
    </row>
    <row r="13" spans="1:65" x14ac:dyDescent="0.25">
      <c r="A13" t="s">
        <v>35</v>
      </c>
      <c r="E13">
        <v>0</v>
      </c>
      <c r="F13">
        <v>0.10000000149011612</v>
      </c>
      <c r="G13">
        <v>0.10000000149011612</v>
      </c>
      <c r="H13">
        <v>0.10000000149011612</v>
      </c>
      <c r="I13">
        <v>18</v>
      </c>
      <c r="J13">
        <v>0.5</v>
      </c>
      <c r="K13">
        <v>0.25</v>
      </c>
      <c r="L13">
        <v>5</v>
      </c>
      <c r="M13">
        <v>118</v>
      </c>
      <c r="Q13">
        <v>0</v>
      </c>
      <c r="R13">
        <v>1</v>
      </c>
      <c r="S13">
        <v>5.000000074505806E-2</v>
      </c>
      <c r="T13">
        <v>6</v>
      </c>
      <c r="U13">
        <v>195</v>
      </c>
      <c r="V13">
        <v>5</v>
      </c>
      <c r="W13">
        <v>5</v>
      </c>
      <c r="X13">
        <v>5</v>
      </c>
      <c r="Y13">
        <v>18</v>
      </c>
      <c r="Z13">
        <v>1</v>
      </c>
      <c r="AA13">
        <v>5.000000074505806E-2</v>
      </c>
      <c r="AB13">
        <v>5</v>
      </c>
      <c r="AC13">
        <v>349</v>
      </c>
      <c r="AG13">
        <v>0</v>
      </c>
      <c r="AK13">
        <v>0</v>
      </c>
      <c r="AL13">
        <v>1</v>
      </c>
      <c r="AM13">
        <v>0.25</v>
      </c>
      <c r="AN13">
        <v>5</v>
      </c>
      <c r="AO13">
        <v>18</v>
      </c>
      <c r="AP13">
        <v>1</v>
      </c>
      <c r="AQ13">
        <v>0.25</v>
      </c>
      <c r="AR13">
        <v>5</v>
      </c>
      <c r="AS13">
        <v>118</v>
      </c>
      <c r="AW13">
        <v>0</v>
      </c>
      <c r="AX13">
        <v>3</v>
      </c>
      <c r="AY13">
        <v>1</v>
      </c>
      <c r="AZ13">
        <v>7</v>
      </c>
      <c r="BA13">
        <v>195</v>
      </c>
      <c r="BB13">
        <v>3</v>
      </c>
      <c r="BC13">
        <v>0.20000000298023224</v>
      </c>
      <c r="BD13">
        <v>5</v>
      </c>
      <c r="BE13">
        <v>18</v>
      </c>
      <c r="BF13">
        <v>3</v>
      </c>
      <c r="BG13">
        <v>0.25</v>
      </c>
      <c r="BH13">
        <v>5</v>
      </c>
      <c r="BI13">
        <v>349</v>
      </c>
      <c r="BM13">
        <v>0</v>
      </c>
    </row>
    <row r="14" spans="1:65" x14ac:dyDescent="0.25">
      <c r="A14" t="s">
        <v>36</v>
      </c>
      <c r="E14">
        <v>0</v>
      </c>
      <c r="I14">
        <v>0</v>
      </c>
      <c r="M14">
        <v>1</v>
      </c>
      <c r="Q14">
        <v>0</v>
      </c>
      <c r="R14">
        <v>1.7000000476837158</v>
      </c>
      <c r="S14">
        <v>1.7000000476837158</v>
      </c>
      <c r="T14">
        <v>1.7000000476837158</v>
      </c>
      <c r="U14">
        <v>17</v>
      </c>
      <c r="Y14">
        <v>3</v>
      </c>
      <c r="Z14">
        <v>1.7000000476837158</v>
      </c>
      <c r="AA14">
        <v>1.7000000476837158</v>
      </c>
      <c r="AB14">
        <v>1.7000000476837158</v>
      </c>
      <c r="AC14">
        <v>21</v>
      </c>
      <c r="AG14">
        <v>0</v>
      </c>
      <c r="AK14">
        <v>0</v>
      </c>
      <c r="AO14">
        <v>0</v>
      </c>
      <c r="AP14">
        <v>0.41666668653488159</v>
      </c>
      <c r="AQ14">
        <v>0.41666668653488159</v>
      </c>
      <c r="AR14">
        <v>0.41666668653488159</v>
      </c>
      <c r="AS14">
        <v>1</v>
      </c>
      <c r="AW14">
        <v>0</v>
      </c>
      <c r="AX14">
        <v>2</v>
      </c>
      <c r="AY14">
        <v>1</v>
      </c>
      <c r="AZ14">
        <v>3.3333334922790527</v>
      </c>
      <c r="BA14">
        <v>17</v>
      </c>
      <c r="BB14">
        <v>2.5</v>
      </c>
      <c r="BC14">
        <v>2.5</v>
      </c>
      <c r="BD14">
        <v>2.5</v>
      </c>
      <c r="BE14">
        <v>3</v>
      </c>
      <c r="BF14">
        <v>2.5</v>
      </c>
      <c r="BG14">
        <v>1.0199999809265137</v>
      </c>
      <c r="BH14">
        <v>2.5</v>
      </c>
      <c r="BI14">
        <v>21</v>
      </c>
      <c r="BM14">
        <v>0</v>
      </c>
    </row>
    <row r="15" spans="1:65" x14ac:dyDescent="0.25">
      <c r="A15" t="s">
        <v>37</v>
      </c>
      <c r="E15">
        <v>0</v>
      </c>
      <c r="I15">
        <v>0</v>
      </c>
      <c r="M15">
        <v>0</v>
      </c>
      <c r="Q15">
        <v>0</v>
      </c>
      <c r="U15">
        <v>0</v>
      </c>
      <c r="Y15">
        <v>0</v>
      </c>
      <c r="AC15">
        <v>0</v>
      </c>
      <c r="AG15">
        <v>0</v>
      </c>
      <c r="AK15">
        <v>0</v>
      </c>
      <c r="AO15">
        <v>0</v>
      </c>
      <c r="AS15">
        <v>0</v>
      </c>
      <c r="AW15">
        <v>0</v>
      </c>
      <c r="BA15">
        <v>0</v>
      </c>
      <c r="BE15">
        <v>0</v>
      </c>
      <c r="BI15">
        <v>0</v>
      </c>
      <c r="BM15">
        <v>0</v>
      </c>
    </row>
    <row r="16" spans="1:65" x14ac:dyDescent="0.25">
      <c r="A16" t="s">
        <v>15</v>
      </c>
      <c r="E16">
        <v>0</v>
      </c>
      <c r="I16">
        <v>0</v>
      </c>
      <c r="M16">
        <v>0</v>
      </c>
      <c r="Q16">
        <v>0</v>
      </c>
      <c r="U16">
        <v>0</v>
      </c>
      <c r="Y16">
        <v>0</v>
      </c>
      <c r="AC16">
        <v>0</v>
      </c>
      <c r="AG16">
        <v>0</v>
      </c>
      <c r="AK16">
        <v>0</v>
      </c>
      <c r="AO16">
        <v>0</v>
      </c>
      <c r="AS16">
        <v>0</v>
      </c>
      <c r="AW16">
        <v>0</v>
      </c>
      <c r="BA16">
        <v>0</v>
      </c>
      <c r="BE16">
        <v>0</v>
      </c>
      <c r="BI16">
        <v>0</v>
      </c>
      <c r="BM16">
        <v>0</v>
      </c>
    </row>
    <row r="17" spans="1:65" x14ac:dyDescent="0.25">
      <c r="A17" t="s">
        <v>57</v>
      </c>
      <c r="E17">
        <v>0</v>
      </c>
      <c r="I17">
        <v>0</v>
      </c>
      <c r="M17">
        <v>0</v>
      </c>
      <c r="Q17">
        <v>0</v>
      </c>
      <c r="U17">
        <v>0</v>
      </c>
      <c r="Y17">
        <v>0</v>
      </c>
      <c r="AC17">
        <v>0</v>
      </c>
      <c r="AG17">
        <v>0</v>
      </c>
      <c r="AK17">
        <v>0</v>
      </c>
      <c r="AO17">
        <v>0</v>
      </c>
      <c r="AS17">
        <v>0</v>
      </c>
      <c r="AW17">
        <v>0</v>
      </c>
      <c r="BA17">
        <v>0</v>
      </c>
      <c r="BE17">
        <v>0</v>
      </c>
      <c r="BI17">
        <v>0</v>
      </c>
      <c r="BM17">
        <v>0</v>
      </c>
    </row>
    <row r="18" spans="1:65" x14ac:dyDescent="0.25">
      <c r="A18" t="s">
        <v>58</v>
      </c>
      <c r="E18">
        <v>0</v>
      </c>
      <c r="F18">
        <v>0.40000000596046448</v>
      </c>
      <c r="G18">
        <v>0.40000000596046448</v>
      </c>
      <c r="H18">
        <v>0.40000000596046448</v>
      </c>
      <c r="I18">
        <v>18</v>
      </c>
      <c r="J18">
        <v>1.2000000476837158</v>
      </c>
      <c r="K18">
        <v>1.2000000476837158</v>
      </c>
      <c r="L18">
        <v>1.2000000476837158</v>
      </c>
      <c r="M18">
        <v>12</v>
      </c>
      <c r="Q18">
        <v>0</v>
      </c>
      <c r="U18">
        <v>0</v>
      </c>
      <c r="Y18">
        <v>0</v>
      </c>
      <c r="Z18">
        <v>1.2000000476837158</v>
      </c>
      <c r="AA18">
        <v>0.40000000596046448</v>
      </c>
      <c r="AB18">
        <v>1.2000000476837158</v>
      </c>
      <c r="AC18">
        <v>30</v>
      </c>
      <c r="AG18">
        <v>0</v>
      </c>
      <c r="AK18">
        <v>0</v>
      </c>
      <c r="AL18">
        <v>2</v>
      </c>
      <c r="AM18">
        <v>0.60000002384185791</v>
      </c>
      <c r="AN18">
        <v>4</v>
      </c>
      <c r="AO18">
        <v>18</v>
      </c>
      <c r="AP18">
        <v>0.20000000298023224</v>
      </c>
      <c r="AQ18">
        <v>0.20000000298023224</v>
      </c>
      <c r="AR18">
        <v>0.60000002384185791</v>
      </c>
      <c r="AS18">
        <v>12</v>
      </c>
      <c r="AW18">
        <v>0</v>
      </c>
      <c r="BA18">
        <v>0</v>
      </c>
      <c r="BE18">
        <v>0</v>
      </c>
      <c r="BF18">
        <v>0.60000002384185791</v>
      </c>
      <c r="BG18">
        <v>0.20000000298023224</v>
      </c>
      <c r="BH18">
        <v>2</v>
      </c>
      <c r="BI18">
        <v>30</v>
      </c>
      <c r="BM18">
        <v>0</v>
      </c>
    </row>
    <row r="19" spans="1:65" x14ac:dyDescent="0.25">
      <c r="A19" t="s">
        <v>59</v>
      </c>
      <c r="E19">
        <v>4</v>
      </c>
      <c r="F19">
        <v>3</v>
      </c>
      <c r="G19">
        <v>0.1666666716337204</v>
      </c>
      <c r="H19">
        <v>6</v>
      </c>
      <c r="I19">
        <v>45</v>
      </c>
      <c r="J19">
        <v>6.6666669845581055</v>
      </c>
      <c r="K19">
        <v>1</v>
      </c>
      <c r="L19">
        <v>20</v>
      </c>
      <c r="M19">
        <v>42</v>
      </c>
      <c r="Q19">
        <v>0</v>
      </c>
      <c r="U19">
        <v>0</v>
      </c>
      <c r="Y19">
        <v>0</v>
      </c>
      <c r="Z19">
        <v>4</v>
      </c>
      <c r="AA19">
        <v>1</v>
      </c>
      <c r="AB19">
        <v>6.6666669845581055</v>
      </c>
      <c r="AC19">
        <v>91</v>
      </c>
      <c r="AG19">
        <v>0</v>
      </c>
      <c r="AH19">
        <v>2.5</v>
      </c>
      <c r="AI19">
        <v>2.5</v>
      </c>
      <c r="AJ19">
        <v>2.5</v>
      </c>
      <c r="AK19">
        <v>4</v>
      </c>
      <c r="AL19">
        <v>1.6666667461395264</v>
      </c>
      <c r="AM19">
        <v>0.83333337306976318</v>
      </c>
      <c r="AN19">
        <v>3.3333334922790527</v>
      </c>
      <c r="AO19">
        <v>45</v>
      </c>
      <c r="AP19">
        <v>3</v>
      </c>
      <c r="AQ19">
        <v>0.5</v>
      </c>
      <c r="AR19">
        <v>10</v>
      </c>
      <c r="AS19">
        <v>42</v>
      </c>
      <c r="AW19">
        <v>0</v>
      </c>
      <c r="BA19">
        <v>0</v>
      </c>
      <c r="BE19">
        <v>0</v>
      </c>
      <c r="BF19">
        <v>2</v>
      </c>
      <c r="BG19">
        <v>0.66666668653488159</v>
      </c>
      <c r="BH19">
        <v>10</v>
      </c>
      <c r="BI19">
        <v>91</v>
      </c>
      <c r="BM19">
        <v>0</v>
      </c>
    </row>
    <row r="20" spans="1:65" x14ac:dyDescent="0.25">
      <c r="A20" t="s">
        <v>60</v>
      </c>
      <c r="E20">
        <v>2</v>
      </c>
      <c r="F20">
        <v>0.1428571492433548</v>
      </c>
      <c r="G20">
        <v>0.1428571492433548</v>
      </c>
      <c r="H20">
        <v>0.1428571492433548</v>
      </c>
      <c r="I20">
        <v>11</v>
      </c>
      <c r="J20">
        <v>0.71428573131561279</v>
      </c>
      <c r="K20">
        <v>0.71428573131561279</v>
      </c>
      <c r="L20">
        <v>0.71428573131561279</v>
      </c>
      <c r="M20">
        <v>17</v>
      </c>
      <c r="Q20">
        <v>0</v>
      </c>
      <c r="U20">
        <v>0</v>
      </c>
      <c r="Y20">
        <v>0</v>
      </c>
      <c r="Z20">
        <v>0.71428573131561279</v>
      </c>
      <c r="AA20">
        <v>0.71428573131561279</v>
      </c>
      <c r="AB20">
        <v>0.71428573131561279</v>
      </c>
      <c r="AC20">
        <v>30</v>
      </c>
      <c r="AG20">
        <v>0</v>
      </c>
      <c r="AH20">
        <v>0.8928571343421936</v>
      </c>
      <c r="AI20">
        <v>0.71428573131561279</v>
      </c>
      <c r="AJ20">
        <v>1.0714285373687744</v>
      </c>
      <c r="AK20">
        <v>2</v>
      </c>
      <c r="AL20">
        <v>0.85714292526245117</v>
      </c>
      <c r="AM20">
        <v>0.8571428656578064</v>
      </c>
      <c r="AN20">
        <v>1.7142858505249023</v>
      </c>
      <c r="AO20">
        <v>11</v>
      </c>
      <c r="AP20">
        <v>0.1428571492433548</v>
      </c>
      <c r="AQ20">
        <v>0</v>
      </c>
      <c r="AR20">
        <v>0.71428573131561279</v>
      </c>
      <c r="AS20">
        <v>17</v>
      </c>
      <c r="AW20">
        <v>0</v>
      </c>
      <c r="BA20">
        <v>0</v>
      </c>
      <c r="BE20">
        <v>0</v>
      </c>
      <c r="BF20">
        <v>0.71428573131561279</v>
      </c>
      <c r="BG20">
        <v>0.1428571492433548</v>
      </c>
      <c r="BH20">
        <v>0.8571428656578064</v>
      </c>
      <c r="BI20">
        <v>30</v>
      </c>
      <c r="BM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A9BE-2B8A-4BE8-964F-0FECB1B74BE3}">
  <sheetPr>
    <tabColor theme="7"/>
  </sheetPr>
  <dimension ref="A1:DC172"/>
  <sheetViews>
    <sheetView zoomScale="83" zoomScaleNormal="90" workbookViewId="0">
      <selection activeCell="B12" sqref="B12"/>
    </sheetView>
  </sheetViews>
  <sheetFormatPr defaultColWidth="15.140625" defaultRowHeight="15" x14ac:dyDescent="0.25"/>
  <cols>
    <col min="1" max="1" width="65.140625" style="4" customWidth="1"/>
    <col min="2" max="6" width="15.140625" style="4"/>
    <col min="7" max="7" width="11.28515625" style="4" customWidth="1"/>
    <col min="8" max="8" width="11.140625" style="4" customWidth="1"/>
    <col min="9" max="9" width="11.140625" style="110" customWidth="1"/>
    <col min="10" max="10" width="39.42578125" style="4" customWidth="1"/>
    <col min="11" max="19" width="11.42578125" style="4" customWidth="1"/>
    <col min="20" max="16384" width="15.140625" style="4"/>
  </cols>
  <sheetData>
    <row r="1" spans="1:98" ht="15.75" x14ac:dyDescent="0.25">
      <c r="A1" s="109" t="s">
        <v>54</v>
      </c>
    </row>
    <row r="2" spans="1:98" ht="15.75" x14ac:dyDescent="0.25">
      <c r="A2" s="111"/>
    </row>
    <row r="3" spans="1:98" x14ac:dyDescent="0.25">
      <c r="A3" s="112" t="str">
        <f>'[1]Quantitative Indicators '!$B$12</f>
        <v>Median sales volume of antimalarial AETDs [3] among outlets with any sales of that antimalarial type</v>
      </c>
    </row>
    <row r="4" spans="1:98" x14ac:dyDescent="0.25">
      <c r="A4" s="113" t="str">
        <f>'[1]Quantitative Indicators '!$C$12</f>
        <v>Median number of antimalarial AETDs [3] sold in the week preceding the survey among outlets with any sales of that type of antimalarial</v>
      </c>
    </row>
    <row r="6" spans="1:98" x14ac:dyDescent="0.25">
      <c r="A6" s="114"/>
    </row>
    <row r="7" spans="1:98" x14ac:dyDescent="0.25">
      <c r="A7" s="115" t="s">
        <v>51</v>
      </c>
    </row>
    <row r="8" spans="1:98" x14ac:dyDescent="0.25">
      <c r="A8" s="115" t="s">
        <v>52</v>
      </c>
    </row>
    <row r="9" spans="1:98" x14ac:dyDescent="0.25">
      <c r="A9" s="115"/>
      <c r="B9" s="116"/>
    </row>
    <row r="10" spans="1:98" x14ac:dyDescent="0.25">
      <c r="B10" s="116"/>
    </row>
    <row r="11" spans="1:98" x14ac:dyDescent="0.25">
      <c r="I11" s="4"/>
    </row>
    <row r="12" spans="1:98" s="10" customFormat="1" x14ac:dyDescent="0.25">
      <c r="B12" s="135"/>
      <c r="C12" s="135"/>
      <c r="D12" s="135"/>
      <c r="E12" s="135"/>
      <c r="F12" s="135"/>
      <c r="G12" s="135"/>
      <c r="I12" s="117"/>
      <c r="L12" s="9"/>
    </row>
    <row r="13" spans="1:98" x14ac:dyDescent="0.25">
      <c r="J13" s="118"/>
    </row>
    <row r="14" spans="1:98" x14ac:dyDescent="0.25">
      <c r="J14" s="118"/>
    </row>
    <row r="15" spans="1:98" s="120" customFormat="1" ht="52.5" customHeight="1" thickBot="1" x14ac:dyDescent="0.3">
      <c r="A15" s="119"/>
      <c r="B15" s="150" t="str">
        <f>A3</f>
        <v>Median sales volume of antimalarial AETDs [3] among outlets with any sales of that antimalarial type</v>
      </c>
      <c r="C15" s="150"/>
      <c r="D15" s="150"/>
      <c r="E15" s="150"/>
      <c r="F15" s="150"/>
      <c r="G15" s="150"/>
      <c r="I15" s="121"/>
      <c r="J15" s="4"/>
      <c r="K15" s="4" t="s">
        <v>1</v>
      </c>
      <c r="L15" s="4"/>
      <c r="M15" s="4"/>
      <c r="N15" s="4"/>
      <c r="O15" s="4"/>
      <c r="P15" s="4"/>
      <c r="Q15" s="4"/>
      <c r="R15" s="4"/>
      <c r="S15" s="4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  <c r="BL15" s="122"/>
      <c r="BM15" s="122"/>
      <c r="BN15" s="122"/>
      <c r="BO15" s="122"/>
      <c r="BP15" s="122"/>
      <c r="BQ15" s="122"/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  <c r="CD15" s="122"/>
      <c r="CE15" s="122"/>
      <c r="CF15" s="122"/>
      <c r="CG15" s="122"/>
      <c r="CH15" s="122"/>
      <c r="CI15" s="122"/>
      <c r="CJ15" s="122"/>
      <c r="CK15" s="122"/>
      <c r="CL15" s="122"/>
      <c r="CM15" s="122"/>
      <c r="CN15" s="122"/>
      <c r="CO15" s="122"/>
      <c r="CP15" s="122"/>
      <c r="CQ15" s="122"/>
      <c r="CR15" s="122"/>
      <c r="CS15" s="122"/>
      <c r="CT15" s="122"/>
    </row>
    <row r="16" spans="1:98" ht="15.75" thickTop="1" x14ac:dyDescent="0.25">
      <c r="B16" s="151"/>
      <c r="C16" s="151"/>
      <c r="D16" s="151"/>
      <c r="E16" s="151"/>
      <c r="F16" s="151"/>
      <c r="G16" s="151"/>
      <c r="K16" s="4" t="str">
        <f>RIGHT(T_iii_strat1!$A$1, LEN(T_iii_strat1!$A$1)-6)</f>
        <v>strat1</v>
      </c>
      <c r="N16" s="4" t="str">
        <f>RIGHT(T_iii_strat2!$A$1, LEN(T_iii_strat2!$A$1)-6)</f>
        <v>strat2</v>
      </c>
      <c r="Q16" s="4" t="str">
        <f>RIGHT(T_iii_strat3!$A$1, LEN(T_iii_strat3!$A$1)-6)</f>
        <v>strat3</v>
      </c>
      <c r="U16" s="4" t="s">
        <v>2</v>
      </c>
    </row>
    <row r="17" spans="2:19" x14ac:dyDescent="0.25">
      <c r="B17" s="151"/>
      <c r="C17" s="151"/>
      <c r="D17" s="151"/>
      <c r="E17" s="151"/>
      <c r="F17" s="151"/>
      <c r="G17" s="151"/>
      <c r="J17" s="123" t="s">
        <v>3</v>
      </c>
      <c r="K17" s="15" t="s">
        <v>4</v>
      </c>
      <c r="L17" s="15" t="s">
        <v>5</v>
      </c>
      <c r="M17" s="15" t="s">
        <v>6</v>
      </c>
      <c r="N17" s="15" t="s">
        <v>4</v>
      </c>
      <c r="O17" s="15" t="s">
        <v>5</v>
      </c>
      <c r="P17" s="15" t="s">
        <v>6</v>
      </c>
      <c r="Q17" s="15" t="s">
        <v>4</v>
      </c>
      <c r="R17" s="15" t="s">
        <v>5</v>
      </c>
      <c r="S17" s="15" t="s">
        <v>6</v>
      </c>
    </row>
    <row r="18" spans="2:19" x14ac:dyDescent="0.25">
      <c r="B18" s="151"/>
      <c r="C18" s="151"/>
      <c r="D18" s="151"/>
      <c r="E18" s="151"/>
      <c r="F18" s="151"/>
      <c r="G18" s="151"/>
      <c r="J18" s="124" t="str">
        <f>T_iii_strat1!A4</f>
        <v>Any Antimalarial</v>
      </c>
      <c r="K18" s="4">
        <f>T_iii_strat1!Z4</f>
        <v>3</v>
      </c>
      <c r="L18" s="4">
        <f>K18-T_iii_strat1!AA4</f>
        <v>1</v>
      </c>
      <c r="M18" s="4">
        <f>T_iii_strat1!AB4-K18</f>
        <v>2</v>
      </c>
      <c r="N18" s="4">
        <f>T_iii_strat2!Z4</f>
        <v>4.2857146263122559</v>
      </c>
      <c r="O18" s="4">
        <f>N18-T_iii_strat2!AA4</f>
        <v>2.7857146263122559</v>
      </c>
      <c r="P18" s="4">
        <f>T_iii_strat2!AB4-N18</f>
        <v>5.7142853736877441</v>
      </c>
      <c r="Q18" s="4">
        <f>T_iii_strat3!Z4</f>
        <v>3</v>
      </c>
      <c r="R18" s="4">
        <f>Q18-T_iii_strat3!AA4</f>
        <v>1.7200000286102295</v>
      </c>
      <c r="S18" s="4">
        <f>T_iii_strat3!AB4-Q18</f>
        <v>3</v>
      </c>
    </row>
    <row r="19" spans="2:19" x14ac:dyDescent="0.25">
      <c r="B19" s="151"/>
      <c r="C19" s="151"/>
      <c r="D19" s="151"/>
      <c r="E19" s="151"/>
      <c r="F19" s="151"/>
      <c r="G19" s="151"/>
      <c r="J19" s="124" t="str">
        <f>T_iii_strat1!A5</f>
        <v>Artemether lumefantrine</v>
      </c>
      <c r="K19" s="4">
        <f>T_iii_strat1!Z5</f>
        <v>3.75</v>
      </c>
      <c r="L19" s="4">
        <f>K19-T_iii_strat1!AA5</f>
        <v>1.75</v>
      </c>
      <c r="M19" s="4">
        <f>T_iii_strat1!AB5-K19</f>
        <v>1.25</v>
      </c>
      <c r="N19" s="4">
        <f>T_iii_strat2!Z5</f>
        <v>5.625</v>
      </c>
      <c r="O19" s="4">
        <f>N19-T_iii_strat2!AA5</f>
        <v>3.125</v>
      </c>
      <c r="P19" s="4">
        <f>T_iii_strat2!AB5-N19</f>
        <v>6.875</v>
      </c>
      <c r="Q19" s="4">
        <f>T_iii_strat3!Z5</f>
        <v>3</v>
      </c>
      <c r="R19" s="4">
        <f>Q19-T_iii_strat3!AA5</f>
        <v>1.5</v>
      </c>
      <c r="S19" s="4">
        <f>T_iii_strat3!AB5-Q19</f>
        <v>3.75</v>
      </c>
    </row>
    <row r="20" spans="2:19" x14ac:dyDescent="0.25">
      <c r="B20" s="151"/>
      <c r="C20" s="151"/>
      <c r="D20" s="151"/>
      <c r="E20" s="151"/>
      <c r="F20" s="151"/>
      <c r="G20" s="151"/>
      <c r="J20" s="124" t="str">
        <f>T_iii_strat1!A6</f>
        <v>Artesunate amodiaquine</v>
      </c>
      <c r="K20" s="4">
        <f>T_iii_strat1!Z6</f>
        <v>4</v>
      </c>
      <c r="L20" s="4">
        <f>K20-T_iii_strat1!AA6</f>
        <v>2</v>
      </c>
      <c r="M20" s="4">
        <f>T_iii_strat1!AB6-K20</f>
        <v>2</v>
      </c>
      <c r="N20" s="4">
        <f>T_iii_strat2!Z6</f>
        <v>3</v>
      </c>
      <c r="O20" s="4">
        <f>N20-T_iii_strat2!AA6</f>
        <v>2.5</v>
      </c>
      <c r="P20" s="4">
        <f>T_iii_strat2!AB6-N20</f>
        <v>4.5</v>
      </c>
      <c r="Q20" s="4">
        <f>T_iii_strat3!Z6</f>
        <v>4</v>
      </c>
      <c r="R20" s="4">
        <f>Q20-T_iii_strat3!AA6</f>
        <v>2</v>
      </c>
      <c r="S20" s="4">
        <f>T_iii_strat3!AB6-Q20</f>
        <v>5</v>
      </c>
    </row>
    <row r="21" spans="2:19" x14ac:dyDescent="0.25">
      <c r="B21" s="151"/>
      <c r="C21" s="151"/>
      <c r="D21" s="151"/>
      <c r="E21" s="151"/>
      <c r="F21" s="151"/>
      <c r="G21" s="151"/>
      <c r="J21" s="124" t="str">
        <f>T_iii_strat1!A7</f>
        <v>Artemisinin-PPQ</v>
      </c>
      <c r="K21" s="4">
        <f>T_iii_strat1!Z7</f>
        <v>3.9682538509368896</v>
      </c>
      <c r="L21" s="4">
        <f>K21-T_iii_strat1!AA7</f>
        <v>1.4880952835083008</v>
      </c>
      <c r="M21" s="4">
        <f>T_iii_strat1!AB7-K21</f>
        <v>0.99206328392028809</v>
      </c>
      <c r="N21" s="4">
        <f>T_iii_strat2!Z7</f>
        <v>1.4880951642990112</v>
      </c>
      <c r="O21" s="4">
        <f>N21-T_iii_strat2!AA7</f>
        <v>0.49603170156478882</v>
      </c>
      <c r="P21" s="4">
        <f>T_iii_strat2!AB7-N21</f>
        <v>1.4880951642990112</v>
      </c>
      <c r="Q21" s="4">
        <f>T_iii_strat3!Z7</f>
        <v>1.9841269254684448</v>
      </c>
      <c r="R21" s="4">
        <f>Q21-T_iii_strat3!AA7</f>
        <v>0.99206346273422241</v>
      </c>
      <c r="S21" s="4">
        <f>T_iii_strat3!AB7-Q21</f>
        <v>0.99206340312957764</v>
      </c>
    </row>
    <row r="22" spans="2:19" x14ac:dyDescent="0.25">
      <c r="B22" s="151"/>
      <c r="C22" s="151"/>
      <c r="D22" s="151"/>
      <c r="E22" s="151"/>
      <c r="F22" s="151"/>
      <c r="G22" s="151"/>
      <c r="J22" s="124" t="str">
        <f>T_iii_strat1!A8</f>
        <v>Dihydroartemisinin-Piperaquine</v>
      </c>
      <c r="K22" s="4">
        <f>T_iii_strat1!Z8</f>
        <v>4</v>
      </c>
      <c r="L22" s="4">
        <f>K22-T_iii_strat1!AA8</f>
        <v>2</v>
      </c>
      <c r="M22" s="4">
        <f>T_iii_strat1!AB8-K22</f>
        <v>2</v>
      </c>
      <c r="N22" s="4">
        <f>T_iii_strat2!Z8</f>
        <v>1.5555555820465088</v>
      </c>
      <c r="O22" s="4">
        <f>N22-T_iii_strat2!AA8</f>
        <v>0.8888888955116272</v>
      </c>
      <c r="P22" s="4">
        <f>T_iii_strat2!AB8-N22</f>
        <v>3.4444444179534912</v>
      </c>
      <c r="Q22" s="4">
        <f>T_iii_strat3!Z8</f>
        <v>3</v>
      </c>
      <c r="R22" s="4">
        <f>Q22-T_iii_strat3!AA8</f>
        <v>1.6666666269302368</v>
      </c>
      <c r="S22" s="4">
        <f>T_iii_strat3!AB8-Q22</f>
        <v>2</v>
      </c>
    </row>
    <row r="23" spans="2:19" x14ac:dyDescent="0.25">
      <c r="B23" s="151"/>
      <c r="C23" s="151"/>
      <c r="D23" s="151"/>
      <c r="E23" s="151"/>
      <c r="F23" s="151"/>
      <c r="G23" s="151"/>
      <c r="J23" s="124" t="str">
        <f>T_iii_strat1!A9</f>
        <v>Arterolane PPQ</v>
      </c>
      <c r="K23" s="4">
        <f>T_iii_strat1!Z9</f>
        <v>6</v>
      </c>
      <c r="L23" s="4">
        <f>K23-T_iii_strat1!AA9</f>
        <v>3</v>
      </c>
      <c r="M23" s="4">
        <f>T_iii_strat1!AB9-K23</f>
        <v>1</v>
      </c>
      <c r="N23" s="4">
        <f>T_iii_strat2!Z9</f>
        <v>0</v>
      </c>
      <c r="O23" s="4">
        <f>N23-T_iii_strat2!AA9</f>
        <v>0</v>
      </c>
      <c r="P23" s="4">
        <f>T_iii_strat2!AB9-N23</f>
        <v>1</v>
      </c>
      <c r="Q23" s="4">
        <f>T_iii_strat3!Z9</f>
        <v>3</v>
      </c>
      <c r="R23" s="4">
        <f>Q23-T_iii_strat3!AA9</f>
        <v>1</v>
      </c>
      <c r="S23" s="4">
        <f>T_iii_strat3!AB9-Q23</f>
        <v>3</v>
      </c>
    </row>
    <row r="24" spans="2:19" x14ac:dyDescent="0.25">
      <c r="B24" s="151"/>
      <c r="C24" s="151"/>
      <c r="D24" s="151"/>
      <c r="E24" s="151"/>
      <c r="F24" s="151"/>
      <c r="G24" s="151"/>
      <c r="J24" s="124" t="str">
        <f>T_iii_strat1!A10</f>
        <v>Other ACTs not reported individually</v>
      </c>
      <c r="K24" s="4">
        <f>T_iii_strat1!Z10</f>
        <v>48</v>
      </c>
      <c r="L24" s="4">
        <f>K24-T_iii_strat1!AA10</f>
        <v>12</v>
      </c>
      <c r="M24" s="4">
        <f>T_iii_strat1!AB10-K24</f>
        <v>12</v>
      </c>
      <c r="N24" s="4">
        <f>T_iii_strat2!Z10</f>
        <v>2</v>
      </c>
      <c r="O24" s="4">
        <f>N24-T_iii_strat2!AA10</f>
        <v>0</v>
      </c>
      <c r="P24" s="4">
        <f>T_iii_strat2!AB10-N24</f>
        <v>10</v>
      </c>
      <c r="Q24" s="4">
        <f>T_iii_strat3!Z10</f>
        <v>6</v>
      </c>
      <c r="R24" s="4">
        <f>Q24-T_iii_strat3!AA10</f>
        <v>0</v>
      </c>
      <c r="S24" s="4">
        <f>T_iii_strat3!AB10-Q24</f>
        <v>69</v>
      </c>
    </row>
    <row r="25" spans="2:19" x14ac:dyDescent="0.25">
      <c r="B25" s="151"/>
      <c r="C25" s="151"/>
      <c r="D25" s="151"/>
      <c r="E25" s="151"/>
      <c r="F25" s="151"/>
      <c r="G25" s="151"/>
      <c r="J25" s="124" t="str">
        <f>T_iii_strat1!A11</f>
        <v>Quinine</v>
      </c>
      <c r="K25" s="4">
        <f>T_iii_strat1!Z11</f>
        <v>0.9454265832901001</v>
      </c>
      <c r="L25" s="4">
        <f>K25-T_iii_strat1!AA11</f>
        <v>0.31514221429824829</v>
      </c>
      <c r="M25" s="4">
        <f>T_iii_strat1!AB11-K25</f>
        <v>0.24500381946563721</v>
      </c>
      <c r="N25" s="4">
        <f>T_iii_strat2!Z11</f>
        <v>0.63028436899185181</v>
      </c>
      <c r="O25" s="4">
        <f>N25-T_iii_strat2!AA11</f>
        <v>0.39219827950000763</v>
      </c>
      <c r="P25" s="4">
        <f>T_iii_strat2!AB11-N25</f>
        <v>0.79823213815689087</v>
      </c>
      <c r="Q25" s="4">
        <f>T_iii_strat3!Z11</f>
        <v>0.28823980689048767</v>
      </c>
      <c r="R25" s="4">
        <f>Q25-T_iii_strat3!AA11</f>
        <v>5.188317596912384E-2</v>
      </c>
      <c r="S25" s="4">
        <f>T_iii_strat3!AB11-Q25</f>
        <v>0.86471942067146301</v>
      </c>
    </row>
    <row r="26" spans="2:19" x14ac:dyDescent="0.25">
      <c r="B26" s="151"/>
      <c r="C26" s="151"/>
      <c r="D26" s="151"/>
      <c r="E26" s="151"/>
      <c r="F26" s="151"/>
      <c r="G26" s="151"/>
      <c r="J26" s="124" t="str">
        <f>T_iii_strat1!A12</f>
        <v>Chloroquine - packaged alone</v>
      </c>
      <c r="K26" s="4">
        <f>T_iii_strat1!Z12</f>
        <v>1.1519999504089355</v>
      </c>
      <c r="L26" s="4">
        <f>K26-T_iii_strat1!AA12</f>
        <v>0.38399994373321533</v>
      </c>
      <c r="M26" s="4">
        <f>T_iii_strat1!AB12-K26</f>
        <v>1.1519999504089355</v>
      </c>
      <c r="N26" s="4">
        <f>T_iii_strat2!Z12</f>
        <v>2</v>
      </c>
      <c r="O26" s="4">
        <f>N26-T_iii_strat2!AA12</f>
        <v>1.4839999675750732</v>
      </c>
      <c r="P26" s="4">
        <f>T_iii_strat2!AB12-N26</f>
        <v>3.3333334922790527</v>
      </c>
      <c r="Q26" s="4">
        <f>T_iii_strat3!Z12</f>
        <v>1.5360000133514404</v>
      </c>
      <c r="R26" s="4">
        <f>Q26-T_iii_strat3!AA12</f>
        <v>0.76800000667572021</v>
      </c>
      <c r="S26" s="4">
        <f>T_iii_strat3!AB12-Q26</f>
        <v>1.9200000762939453</v>
      </c>
    </row>
    <row r="27" spans="2:19" x14ac:dyDescent="0.25">
      <c r="B27" s="151"/>
      <c r="C27" s="151"/>
      <c r="D27" s="151"/>
      <c r="E27" s="151"/>
      <c r="F27" s="151"/>
      <c r="G27" s="151"/>
      <c r="J27" s="124" t="str">
        <f>T_iii_strat1!A13</f>
        <v>Sulfaxoxine pyrimethamine</v>
      </c>
      <c r="K27" s="4">
        <f>T_iii_strat1!Z13</f>
        <v>3</v>
      </c>
      <c r="L27" s="4">
        <f>K27-T_iii_strat1!AA13</f>
        <v>2.699999988079071</v>
      </c>
      <c r="M27" s="4">
        <f>T_iii_strat1!AB13-K27</f>
        <v>2</v>
      </c>
      <c r="N27" s="4">
        <f>T_iii_strat2!Z13</f>
        <v>10</v>
      </c>
      <c r="O27" s="4">
        <f>N27-T_iii_strat2!AA13</f>
        <v>6</v>
      </c>
      <c r="P27" s="4">
        <f>T_iii_strat2!AB13-N27</f>
        <v>9</v>
      </c>
      <c r="Q27" s="4">
        <f>T_iii_strat3!Z13</f>
        <v>2</v>
      </c>
      <c r="R27" s="4">
        <f>Q27-T_iii_strat3!AA13</f>
        <v>1.75</v>
      </c>
      <c r="S27" s="4">
        <f>T_iii_strat3!AB13-Q27</f>
        <v>3</v>
      </c>
    </row>
    <row r="28" spans="2:19" x14ac:dyDescent="0.25">
      <c r="B28" s="151"/>
      <c r="C28" s="151"/>
      <c r="D28" s="151"/>
      <c r="E28" s="151"/>
      <c r="F28" s="151"/>
      <c r="G28" s="151"/>
      <c r="J28" s="124" t="str">
        <f>T_iii_strat1!A14</f>
        <v>SP-Amodiaquine</v>
      </c>
      <c r="K28" s="4">
        <f>T_iii_strat1!Z14</f>
        <v>3</v>
      </c>
      <c r="L28" s="4">
        <f>K28-T_iii_strat1!AA14</f>
        <v>1.6399999856948853</v>
      </c>
      <c r="M28" s="4">
        <f>T_iii_strat1!AB14-K28</f>
        <v>1</v>
      </c>
      <c r="N28" s="4">
        <f>T_iii_strat2!Z14</f>
        <v>1.7000000476837158</v>
      </c>
      <c r="O28" s="4">
        <f>N28-T_iii_strat2!AA14</f>
        <v>1.7000000476837158</v>
      </c>
      <c r="P28" s="4">
        <f>T_iii_strat2!AB14-N28</f>
        <v>2.2999999523162842</v>
      </c>
      <c r="Q28" s="4">
        <f>T_iii_strat3!Z14</f>
        <v>2.0399999618530273</v>
      </c>
      <c r="R28" s="4">
        <f>Q28-T_iii_strat3!AA14</f>
        <v>1.0199999809265137</v>
      </c>
      <c r="S28" s="4">
        <f>T_iii_strat3!AB14-Q28</f>
        <v>0.46000003814697266</v>
      </c>
    </row>
    <row r="29" spans="2:19" x14ac:dyDescent="0.25">
      <c r="B29" s="151"/>
      <c r="C29" s="151"/>
      <c r="D29" s="151"/>
      <c r="E29" s="151"/>
      <c r="F29" s="151"/>
      <c r="G29" s="151"/>
      <c r="J29" s="124" t="str">
        <f>T_iii_strat1!A15</f>
        <v>Other non-artemsinin therapy</v>
      </c>
      <c r="K29" s="4">
        <f>T_iii_strat1!Z15</f>
        <v>1.2749999761581421</v>
      </c>
      <c r="L29" s="4">
        <f>K29-T_iii_strat1!AA15</f>
        <v>0.76499998569488525</v>
      </c>
      <c r="M29" s="4">
        <f>T_iii_strat1!AB15-K29</f>
        <v>0.25499999523162842</v>
      </c>
      <c r="N29" s="4">
        <f>T_iii_strat2!Z15</f>
        <v>0</v>
      </c>
      <c r="O29" s="4">
        <f>N29-T_iii_strat2!AA15</f>
        <v>0</v>
      </c>
      <c r="P29" s="4">
        <f>T_iii_strat2!AB15-N29</f>
        <v>0</v>
      </c>
      <c r="Q29" s="4">
        <f>T_iii_strat3!Z15</f>
        <v>0</v>
      </c>
      <c r="R29" s="4">
        <f>Q29-T_iii_strat3!AA15</f>
        <v>0</v>
      </c>
      <c r="S29" s="4">
        <f>T_iii_strat3!AB15-Q29</f>
        <v>0</v>
      </c>
    </row>
    <row r="30" spans="2:19" x14ac:dyDescent="0.25">
      <c r="B30" s="151"/>
      <c r="C30" s="151"/>
      <c r="D30" s="151"/>
      <c r="E30" s="151"/>
      <c r="F30" s="151"/>
      <c r="G30" s="151"/>
      <c r="J30" s="124" t="str">
        <f>T_iii_strat1!A16</f>
        <v>Oral artemisinin monotherapy</v>
      </c>
      <c r="K30" s="4">
        <f>T_iii_strat1!Z16</f>
        <v>0</v>
      </c>
      <c r="L30" s="4">
        <f>K30-T_iii_strat1!AA16</f>
        <v>0</v>
      </c>
      <c r="M30" s="4">
        <f>T_iii_strat1!AB16-K30</f>
        <v>0</v>
      </c>
      <c r="N30" s="4">
        <f>T_iii_strat2!Z16</f>
        <v>0</v>
      </c>
      <c r="O30" s="4">
        <f>N30-T_iii_strat2!AA16</f>
        <v>0</v>
      </c>
      <c r="P30" s="4">
        <f>T_iii_strat2!AB16-N30</f>
        <v>0</v>
      </c>
      <c r="Q30" s="4">
        <f>T_iii_strat3!Z16</f>
        <v>0</v>
      </c>
      <c r="R30" s="4">
        <f>Q30-T_iii_strat3!AA16</f>
        <v>0</v>
      </c>
      <c r="S30" s="4">
        <f>T_iii_strat3!AB16-Q30</f>
        <v>0</v>
      </c>
    </row>
    <row r="31" spans="2:19" x14ac:dyDescent="0.25">
      <c r="B31" s="151"/>
      <c r="C31" s="151"/>
      <c r="D31" s="151"/>
      <c r="E31" s="151"/>
      <c r="F31" s="151"/>
      <c r="G31" s="151"/>
      <c r="J31" s="124" t="str">
        <f>T_iii_strat1!A17</f>
        <v>Rectal artesunate</v>
      </c>
      <c r="K31" s="4">
        <f>T_iii_strat1!Z17</f>
        <v>0</v>
      </c>
      <c r="L31" s="4">
        <f>K31-T_iii_strat1!AA17</f>
        <v>0</v>
      </c>
      <c r="M31" s="4">
        <f>T_iii_strat1!AB17-K31</f>
        <v>0</v>
      </c>
      <c r="N31" s="4">
        <f>T_iii_strat2!Z17</f>
        <v>0</v>
      </c>
      <c r="O31" s="4">
        <f>N31-T_iii_strat2!AA17</f>
        <v>0</v>
      </c>
      <c r="P31" s="4">
        <f>T_iii_strat2!AB17-N31</f>
        <v>0</v>
      </c>
      <c r="Q31" s="4">
        <f>T_iii_strat3!Z17</f>
        <v>0</v>
      </c>
      <c r="R31" s="4">
        <f>Q31-T_iii_strat3!AA17</f>
        <v>0</v>
      </c>
      <c r="S31" s="4">
        <f>T_iii_strat3!AB17-Q31</f>
        <v>0</v>
      </c>
    </row>
    <row r="32" spans="2:19" x14ac:dyDescent="0.25">
      <c r="B32" s="151"/>
      <c r="C32" s="151"/>
      <c r="D32" s="151"/>
      <c r="E32" s="151"/>
      <c r="F32" s="151"/>
      <c r="G32" s="151"/>
      <c r="J32" s="124" t="str">
        <f>T_iii_strat1!A18</f>
        <v>Injectable artesunate</v>
      </c>
      <c r="K32" s="4">
        <f>T_iii_strat1!Z18</f>
        <v>0.60000002384185791</v>
      </c>
      <c r="L32" s="4">
        <f>K32-T_iii_strat1!AA18</f>
        <v>0.20000001788139343</v>
      </c>
      <c r="M32" s="4">
        <f>T_iii_strat1!AB18-K32</f>
        <v>0.39999997615814209</v>
      </c>
      <c r="N32" s="4">
        <f>T_iii_strat2!Z18</f>
        <v>1</v>
      </c>
      <c r="O32" s="4">
        <f>N32-T_iii_strat2!AA18</f>
        <v>0.39999997615814209</v>
      </c>
      <c r="P32" s="4">
        <f>T_iii_strat2!AB18-N32</f>
        <v>1.5</v>
      </c>
      <c r="Q32" s="4">
        <f>T_iii_strat3!Z18</f>
        <v>0.60000002384185791</v>
      </c>
      <c r="R32" s="4">
        <f>Q32-T_iii_strat3!AA18</f>
        <v>0.40000002086162567</v>
      </c>
      <c r="S32" s="4">
        <f>T_iii_strat3!AB18-Q32</f>
        <v>1.3999999761581421</v>
      </c>
    </row>
    <row r="33" spans="2:19" x14ac:dyDescent="0.25">
      <c r="B33" s="154" t="s">
        <v>7</v>
      </c>
      <c r="C33" s="154"/>
      <c r="D33" s="154"/>
      <c r="E33" s="154"/>
      <c r="F33" s="154"/>
      <c r="G33" s="154"/>
      <c r="J33" s="124" t="str">
        <f>T_iii_strat1!A19</f>
        <v>Injectable artemether</v>
      </c>
      <c r="K33" s="4">
        <f>T_iii_strat1!Z19</f>
        <v>1</v>
      </c>
      <c r="L33" s="4">
        <f>K33-T_iii_strat1!AA19</f>
        <v>0.16666662693023682</v>
      </c>
      <c r="M33" s="4">
        <f>T_iii_strat1!AB19-K33</f>
        <v>2</v>
      </c>
      <c r="N33" s="4">
        <f>T_iii_strat2!Z19</f>
        <v>5</v>
      </c>
      <c r="O33" s="4">
        <f>N33-T_iii_strat2!AA19</f>
        <v>2.5</v>
      </c>
      <c r="P33" s="4">
        <f>T_iii_strat2!AB19-N33</f>
        <v>6.6666669845581055</v>
      </c>
      <c r="Q33" s="4">
        <f>T_iii_strat3!Z19</f>
        <v>2.5</v>
      </c>
      <c r="R33" s="4">
        <f>Q33-T_iii_strat3!AA19</f>
        <v>1.6666666269302368</v>
      </c>
      <c r="S33" s="4">
        <f>T_iii_strat3!AB19-Q33</f>
        <v>5.5</v>
      </c>
    </row>
    <row r="34" spans="2:19" x14ac:dyDescent="0.25">
      <c r="B34" s="154" t="str">
        <f>_xlfn.CONCAT(K16, ": ",  T_iii_strat1!A5, "=", T_iii_strat1!AC5, "; ", T_iii_strat1!A6,  "=", T_iii_strat1!AC6, "; ",  T_iii_strat1!A7,  "=", T_iii_strat1!AC7,  "; ", T_iii_strat1!A8, "=", T_iii_strat1!AC8,"; ",  T_iii_strat1!A9, "=", T_iii_strat1!AC9,"; ", T_iii_strat1!A10, "=",  T_iii_strat1!AC10, "; ", T_iii_strat1!A11, "=",  T_iii_strat1!AC11)</f>
        <v>strat1: Artemether lumefantrine=4287; Artesunate amodiaquine=134; Artemisinin-PPQ=20; Dihydroartemisinin-Piperaquine=397; Arterolane PPQ=8; Other ACTs not reported individually=2; Quinine=17</v>
      </c>
      <c r="C34" s="154"/>
      <c r="D34" s="154"/>
      <c r="E34" s="154"/>
      <c r="F34" s="154"/>
      <c r="G34" s="154"/>
      <c r="J34" s="124" t="str">
        <f>T_iii_strat1!A20</f>
        <v>Injectable arteether/artemotil</v>
      </c>
      <c r="K34" s="4">
        <f>T_iii_strat1!Z20</f>
        <v>0.71428573131561279</v>
      </c>
      <c r="L34" s="4">
        <f>K34-T_iii_strat1!AA20</f>
        <v>0.28571426868438721</v>
      </c>
      <c r="M34" s="4">
        <f>T_iii_strat1!AB20-K34</f>
        <v>0.14285719394683838</v>
      </c>
      <c r="N34" s="4">
        <f>T_iii_strat2!Z20</f>
        <v>2.1428573131561279</v>
      </c>
      <c r="O34" s="4">
        <f>N34-T_iii_strat2!AA20</f>
        <v>0.85714292526245117</v>
      </c>
      <c r="P34" s="4">
        <f>T_iii_strat2!AB20-N34</f>
        <v>2.1428573131561279</v>
      </c>
      <c r="Q34" s="4">
        <f>T_iii_strat3!Z20</f>
        <v>0.71428573131561279</v>
      </c>
      <c r="R34" s="4">
        <f>Q34-T_iii_strat3!AA20</f>
        <v>0.571428582072258</v>
      </c>
      <c r="S34" s="4">
        <f>T_iii_strat3!AB20-Q34</f>
        <v>0.1428571343421936</v>
      </c>
    </row>
    <row r="35" spans="2:19" ht="15" customHeight="1" x14ac:dyDescent="0.25">
      <c r="B35" s="154" t="str">
        <f>_xlfn.CONCAT(N16, ": ",  T_iii_strat2!A5, "=", T_iii_strat2!AC5, "; ", T_iii_strat2!A6,  "=", T_iii_strat2!AC6, "; ",  T_iii_strat2!A7,  "=", T_iii_strat2!AC7,  "; ", T_iii_strat2!A8, "=", T_iii_strat2!AC8,"; ",  T_iii_strat2!A9, "=", T_iii_strat2!AC9,"; ", T_iii_strat2!A10, "=",  T_iii_strat2!AC10, "; ", T_iii_strat2!A11, "=",  T_iii_strat2!AC11)</f>
        <v>strat2: Artemether lumefantrine=4735; Artesunate amodiaquine=261; Artemisinin-PPQ=57; Dihydroartemisinin-Piperaquine=607; Arterolane PPQ=10; Other ACTs not reported individually=2; Quinine=91</v>
      </c>
      <c r="C35" s="154"/>
      <c r="D35" s="154"/>
      <c r="E35" s="154"/>
      <c r="F35" s="154"/>
      <c r="G35" s="154"/>
      <c r="J35" s="124">
        <f>T_iii_strat1!A21</f>
        <v>0</v>
      </c>
      <c r="K35" s="4">
        <f>T_iii_strat1!Z21</f>
        <v>0</v>
      </c>
      <c r="L35" s="4">
        <f>K35-T_iii_strat1!AA21</f>
        <v>0</v>
      </c>
      <c r="M35" s="4">
        <f>T_iii_strat1!AB21-K35</f>
        <v>0</v>
      </c>
      <c r="N35" s="4">
        <f>T_iii_strat2!Z21</f>
        <v>0</v>
      </c>
      <c r="O35" s="4">
        <f>N35-T_iii_strat2!AA21</f>
        <v>0</v>
      </c>
      <c r="P35" s="4">
        <f>T_iii_strat2!AB21-N35</f>
        <v>0</v>
      </c>
      <c r="Q35" s="4">
        <f>T_iii_strat3!Z21</f>
        <v>0</v>
      </c>
      <c r="R35" s="4">
        <f>Q35-T_iii_strat3!AA21</f>
        <v>0</v>
      </c>
      <c r="S35" s="4">
        <f>T_iii_strat3!AB21-Q35</f>
        <v>0</v>
      </c>
    </row>
    <row r="36" spans="2:19" x14ac:dyDescent="0.25">
      <c r="B36" s="154" t="str">
        <f>_xlfn.CONCAT(Q16, ": ", T_iii_strat3!A5, "=", T_iii_strat3!AC5, "; ", T_iii_strat3!A6,  "=", T_iii_strat3!AC6, "; ",  T_iii_strat3!A7,  "=", T_iii_strat3!AC7,  "; ", T_iii_strat3!A8, "=", T_iii_strat3!AC8,"; ",  T_iii_strat3!A9, "=", T_iii_strat3!AC9,"; ", T_iii_strat3!A10, "=",  T_iii_strat3!AC10, "; ", T_iii_strat3!A11, "=",  T_iii_strat3!AC11)</f>
        <v>strat3: Artemether lumefantrine=3745; Artesunate amodiaquine=272; Artemisinin-PPQ=73; Dihydroartemisinin-Piperaquine=407; Arterolane PPQ=25; Other ACTs not reported individually=2; Quinine=20</v>
      </c>
      <c r="C36" s="154"/>
      <c r="D36" s="154"/>
      <c r="E36" s="154"/>
      <c r="F36" s="154"/>
      <c r="G36" s="154"/>
      <c r="J36" s="124">
        <f>T_iii_strat1!A22</f>
        <v>0</v>
      </c>
      <c r="K36" s="4">
        <f>T_iii_strat1!Z22</f>
        <v>0</v>
      </c>
      <c r="L36" s="4">
        <f>K36-T_iii_strat1!AA22</f>
        <v>0</v>
      </c>
      <c r="M36" s="4">
        <f>T_iii_strat1!AB22-K36</f>
        <v>0</v>
      </c>
      <c r="N36" s="4">
        <f>T_iii_strat2!Z22</f>
        <v>0</v>
      </c>
      <c r="O36" s="4">
        <f>N36-T_iii_strat2!AA22</f>
        <v>0</v>
      </c>
      <c r="P36" s="4">
        <f>T_iii_strat2!AB22-N36</f>
        <v>0</v>
      </c>
      <c r="Q36" s="4">
        <f>T_iii_strat3!Z22</f>
        <v>0</v>
      </c>
      <c r="R36" s="4">
        <f>Q36-T_iii_strat3!AA22</f>
        <v>0</v>
      </c>
      <c r="S36" s="4">
        <f>T_iii_strat3!AB22-Q36</f>
        <v>0</v>
      </c>
    </row>
    <row r="37" spans="2:19" ht="15.75" thickBot="1" x14ac:dyDescent="0.3">
      <c r="B37" s="152" t="s">
        <v>49</v>
      </c>
      <c r="C37" s="153"/>
      <c r="D37" s="153"/>
      <c r="E37" s="153"/>
      <c r="F37" s="153"/>
      <c r="G37" s="153"/>
      <c r="J37" s="124">
        <f>T_iii_strat1!A23</f>
        <v>0</v>
      </c>
      <c r="K37" s="4">
        <f>T_iii_strat1!Z23</f>
        <v>0</v>
      </c>
      <c r="L37" s="4">
        <f>K37-T_iii_strat1!AA23</f>
        <v>0</v>
      </c>
      <c r="M37" s="4">
        <f>T_iii_strat1!AB23-K37</f>
        <v>0</v>
      </c>
      <c r="N37" s="4">
        <f>T_iii_strat2!Z23</f>
        <v>0</v>
      </c>
      <c r="O37" s="4">
        <f>N37-T_iii_strat2!AA23</f>
        <v>0</v>
      </c>
      <c r="P37" s="4">
        <f>T_iii_strat2!AB23-N37</f>
        <v>0</v>
      </c>
      <c r="Q37" s="4">
        <f>T_iii_strat3!Z23</f>
        <v>0</v>
      </c>
      <c r="R37" s="4">
        <f>Q37-T_iii_strat3!AA23</f>
        <v>0</v>
      </c>
      <c r="S37" s="4">
        <f>T_iii_strat3!AB23-Q37</f>
        <v>0</v>
      </c>
    </row>
    <row r="38" spans="2:19" ht="15.75" thickTop="1" x14ac:dyDescent="0.25">
      <c r="J38" s="124">
        <f>T_iii_strat1!A24</f>
        <v>0</v>
      </c>
      <c r="K38" s="4">
        <f>T_iii_strat1!Z24</f>
        <v>0</v>
      </c>
      <c r="L38" s="4">
        <f>K38-T_iii_strat1!AA24</f>
        <v>0</v>
      </c>
      <c r="M38" s="4">
        <f>T_iii_strat1!AB24-K38</f>
        <v>0</v>
      </c>
      <c r="N38" s="4">
        <f>T_iii_strat2!Z24</f>
        <v>0</v>
      </c>
      <c r="O38" s="4">
        <f>N38-T_iii_strat2!AA24</f>
        <v>0</v>
      </c>
      <c r="P38" s="4">
        <f>T_iii_strat2!AB24-N38</f>
        <v>0</v>
      </c>
      <c r="Q38" s="4">
        <f>T_iii_strat3!Z24</f>
        <v>0</v>
      </c>
      <c r="R38" s="4">
        <f>Q38-T_iii_strat3!AA24</f>
        <v>0</v>
      </c>
      <c r="S38" s="4">
        <f>T_iii_strat3!AB24-Q38</f>
        <v>0</v>
      </c>
    </row>
    <row r="39" spans="2:19" x14ac:dyDescent="0.25">
      <c r="J39" s="124">
        <f>T_iii_strat1!A25</f>
        <v>0</v>
      </c>
      <c r="K39" s="4">
        <f>T_iii_strat1!Z25</f>
        <v>0</v>
      </c>
      <c r="L39" s="4">
        <f>K39-T_iii_strat1!AA25</f>
        <v>0</v>
      </c>
      <c r="M39" s="4">
        <f>T_iii_strat1!AB25-K39</f>
        <v>0</v>
      </c>
      <c r="N39" s="4">
        <f>T_iii_strat2!Z25</f>
        <v>0</v>
      </c>
      <c r="O39" s="4">
        <f>N39-T_iii_strat2!AA25</f>
        <v>0</v>
      </c>
      <c r="P39" s="4">
        <f>T_iii_strat2!AB25-N39</f>
        <v>0</v>
      </c>
      <c r="Q39" s="4">
        <f>T_iii_strat3!Z25</f>
        <v>0</v>
      </c>
      <c r="R39" s="4">
        <f>Q39-T_iii_strat3!AA25</f>
        <v>0</v>
      </c>
      <c r="S39" s="4">
        <f>T_iii_strat3!AB25-Q39</f>
        <v>0</v>
      </c>
    </row>
    <row r="40" spans="2:19" x14ac:dyDescent="0.25">
      <c r="J40" s="124">
        <f>T_iii_strat1!A26</f>
        <v>0</v>
      </c>
      <c r="K40" s="4">
        <f>T_iii_strat1!Z26</f>
        <v>0</v>
      </c>
      <c r="L40" s="4">
        <f>K40-T_iii_strat1!AA26</f>
        <v>0</v>
      </c>
      <c r="M40" s="4">
        <f>T_iii_strat1!AB26-K40</f>
        <v>0</v>
      </c>
      <c r="N40" s="4">
        <f>T_iii_strat2!Z26</f>
        <v>0</v>
      </c>
      <c r="O40" s="4">
        <f>N40-T_iii_strat2!AA26</f>
        <v>0</v>
      </c>
      <c r="P40" s="4">
        <f>T_iii_strat2!AB26-N40</f>
        <v>0</v>
      </c>
      <c r="Q40" s="4">
        <f>T_iii_strat3!Z26</f>
        <v>0</v>
      </c>
      <c r="R40" s="4">
        <f>Q40-T_iii_strat3!AA26</f>
        <v>0</v>
      </c>
      <c r="S40" s="4">
        <f>T_iii_strat3!AB26-Q40</f>
        <v>0</v>
      </c>
    </row>
    <row r="41" spans="2:19" x14ac:dyDescent="0.25">
      <c r="J41" s="124">
        <f>T_iii_strat1!A27</f>
        <v>0</v>
      </c>
      <c r="K41" s="4">
        <f>T_iii_strat1!Z27</f>
        <v>0</v>
      </c>
      <c r="L41" s="4">
        <f>K41-T_iii_strat1!AA27</f>
        <v>0</v>
      </c>
      <c r="M41" s="4">
        <f>T_iii_strat1!AB27-K41</f>
        <v>0</v>
      </c>
      <c r="N41" s="4">
        <f>T_iii_strat2!Z27</f>
        <v>0</v>
      </c>
      <c r="O41" s="4">
        <f>N41-T_iii_strat2!AA27</f>
        <v>0</v>
      </c>
      <c r="P41" s="4">
        <f>T_iii_strat2!AB27-N41</f>
        <v>0</v>
      </c>
      <c r="Q41" s="4">
        <f>T_iii_strat3!Z27</f>
        <v>0</v>
      </c>
      <c r="R41" s="4">
        <f>Q41-T_iii_strat3!AA27</f>
        <v>0</v>
      </c>
      <c r="S41" s="4">
        <f>T_iii_strat3!AB27-Q41</f>
        <v>0</v>
      </c>
    </row>
    <row r="42" spans="2:19" x14ac:dyDescent="0.25">
      <c r="J42" s="124">
        <f>T_iii_strat1!A28</f>
        <v>0</v>
      </c>
      <c r="K42" s="4">
        <f>T_iii_strat1!Z28</f>
        <v>0</v>
      </c>
      <c r="L42" s="4">
        <f>K42-T_iii_strat1!AA28</f>
        <v>0</v>
      </c>
      <c r="M42" s="4">
        <f>T_iii_strat1!AB28-K42</f>
        <v>0</v>
      </c>
      <c r="N42" s="4">
        <f>T_iii_strat2!Z28</f>
        <v>0</v>
      </c>
      <c r="O42" s="4">
        <f>N42-T_iii_strat2!AA28</f>
        <v>0</v>
      </c>
      <c r="P42" s="4">
        <f>T_iii_strat2!AB28-N42</f>
        <v>0</v>
      </c>
      <c r="Q42" s="4">
        <f>T_iii_strat3!Z28</f>
        <v>0</v>
      </c>
      <c r="R42" s="4">
        <f>Q42-T_iii_strat3!AA28</f>
        <v>0</v>
      </c>
      <c r="S42" s="4">
        <f>T_iii_strat3!AB28-Q42</f>
        <v>0</v>
      </c>
    </row>
    <row r="43" spans="2:19" x14ac:dyDescent="0.25">
      <c r="J43" s="124">
        <f>T_iii_strat1!A29</f>
        <v>0</v>
      </c>
      <c r="K43" s="4">
        <f>T_iii_strat1!Z29</f>
        <v>0</v>
      </c>
      <c r="L43" s="4">
        <f>K43-T_iii_strat1!AA29</f>
        <v>0</v>
      </c>
      <c r="M43" s="4">
        <f>T_iii_strat1!AB29-K43</f>
        <v>0</v>
      </c>
      <c r="N43" s="4">
        <f>T_iii_strat2!Z29</f>
        <v>0</v>
      </c>
      <c r="O43" s="4">
        <f>N43-T_iii_strat2!AA29</f>
        <v>0</v>
      </c>
      <c r="P43" s="4">
        <f>T_iii_strat2!AB29-N43</f>
        <v>0</v>
      </c>
      <c r="Q43" s="4">
        <f>T_iii_strat3!Z29</f>
        <v>0</v>
      </c>
      <c r="R43" s="4">
        <f>Q43-T_iii_strat3!AA29</f>
        <v>0</v>
      </c>
      <c r="S43" s="4">
        <f>T_iii_strat3!AB29-Q43</f>
        <v>0</v>
      </c>
    </row>
    <row r="44" spans="2:19" x14ac:dyDescent="0.25">
      <c r="J44" s="124">
        <f>T_iii_strat1!A30</f>
        <v>0</v>
      </c>
      <c r="K44" s="4">
        <f>T_iii_strat1!Z30</f>
        <v>0</v>
      </c>
      <c r="L44" s="4">
        <f>K44-T_iii_strat1!AA30</f>
        <v>0</v>
      </c>
      <c r="M44" s="4">
        <f>T_iii_strat1!AB30-K44</f>
        <v>0</v>
      </c>
      <c r="N44" s="4">
        <f>T_iii_strat2!Z30</f>
        <v>0</v>
      </c>
      <c r="O44" s="4">
        <f>N44-T_iii_strat2!AA30</f>
        <v>0</v>
      </c>
      <c r="P44" s="4">
        <f>T_iii_strat2!AB30-N44</f>
        <v>0</v>
      </c>
      <c r="Q44" s="4">
        <f>T_iii_strat3!Z30</f>
        <v>0</v>
      </c>
      <c r="R44" s="4">
        <f>Q44-T_iii_strat3!AA30</f>
        <v>0</v>
      </c>
      <c r="S44" s="4">
        <f>T_iii_strat3!AB30-Q44</f>
        <v>0</v>
      </c>
    </row>
    <row r="45" spans="2:19" x14ac:dyDescent="0.25">
      <c r="J45" s="124">
        <f>T_iii_strat1!A31</f>
        <v>0</v>
      </c>
      <c r="K45" s="4">
        <f>T_iii_strat1!Z31</f>
        <v>0</v>
      </c>
      <c r="L45" s="4">
        <f>K45-T_iii_strat1!AA31</f>
        <v>0</v>
      </c>
      <c r="M45" s="4">
        <f>T_iii_strat1!AB31-K45</f>
        <v>0</v>
      </c>
      <c r="N45" s="4">
        <f>T_iii_strat2!Z31</f>
        <v>0</v>
      </c>
      <c r="O45" s="4">
        <f>N45-T_iii_strat2!AA31</f>
        <v>0</v>
      </c>
      <c r="P45" s="4">
        <f>T_iii_strat2!AB31-N45</f>
        <v>0</v>
      </c>
      <c r="Q45" s="4">
        <f>T_iii_strat3!Z31</f>
        <v>0</v>
      </c>
      <c r="R45" s="4">
        <f>Q45-T_iii_strat3!AA31</f>
        <v>0</v>
      </c>
      <c r="S45" s="4">
        <f>T_iii_strat3!AB31-Q45</f>
        <v>0</v>
      </c>
    </row>
    <row r="50" spans="1:107" x14ac:dyDescent="0.25">
      <c r="A50" s="119"/>
    </row>
    <row r="51" spans="1:107" x14ac:dyDescent="0.25">
      <c r="A51" s="119"/>
    </row>
    <row r="53" spans="1:107" s="10" customFormat="1" x14ac:dyDescent="0.25">
      <c r="A53" s="125" t="s">
        <v>8</v>
      </c>
      <c r="I53" s="117"/>
      <c r="L53" s="9"/>
    </row>
    <row r="54" spans="1:107" x14ac:dyDescent="0.25">
      <c r="A54" s="126"/>
      <c r="L54" s="114"/>
    </row>
    <row r="55" spans="1:107" x14ac:dyDescent="0.25">
      <c r="A55" s="127"/>
      <c r="L55" s="114"/>
    </row>
    <row r="56" spans="1:107" x14ac:dyDescent="0.25">
      <c r="A56" s="4" t="s">
        <v>50</v>
      </c>
      <c r="J56" s="127"/>
      <c r="K56" s="127"/>
      <c r="L56" s="127"/>
      <c r="M56" s="127"/>
      <c r="N56" s="127"/>
      <c r="O56" s="127"/>
    </row>
    <row r="57" spans="1:107" ht="30" customHeight="1" thickBot="1" x14ac:dyDescent="0.3">
      <c r="A57" s="127"/>
      <c r="B57" s="150" t="str">
        <f>A3</f>
        <v>Median sales volume of antimalarial AETDs [3] among outlets with any sales of that antimalarial type</v>
      </c>
      <c r="C57" s="150"/>
      <c r="D57" s="150"/>
      <c r="E57" s="150"/>
      <c r="F57" s="150"/>
      <c r="G57" s="150"/>
      <c r="J57" s="127"/>
      <c r="L57" s="127"/>
      <c r="M57" s="127"/>
      <c r="N57" s="127"/>
      <c r="O57" s="118"/>
      <c r="CX57" s="155" t="s">
        <v>9</v>
      </c>
      <c r="CY57" s="155"/>
      <c r="CZ57" s="155"/>
      <c r="DA57" s="155"/>
      <c r="DB57" s="155"/>
      <c r="DC57" s="155"/>
    </row>
    <row r="58" spans="1:107" ht="16.5" thickTop="1" thickBot="1" x14ac:dyDescent="0.3">
      <c r="A58" s="127"/>
      <c r="B58" s="156" t="str">
        <f>K58</f>
        <v>strat1</v>
      </c>
      <c r="C58" s="156"/>
      <c r="D58" s="156"/>
      <c r="E58" s="156"/>
      <c r="F58" s="156"/>
      <c r="G58" s="156"/>
      <c r="K58" s="4" t="str">
        <f>RIGHT(T_iii_strat1!$A$1, LEN(T_iii_strat1!$A$1)-6)</f>
        <v>strat1</v>
      </c>
      <c r="L58" s="127"/>
      <c r="M58" s="127"/>
      <c r="N58" s="127"/>
      <c r="O58" s="127"/>
      <c r="CX58" s="128" t="str">
        <f>$K$58</f>
        <v>strat1</v>
      </c>
      <c r="CY58" s="128"/>
      <c r="CZ58" s="128"/>
      <c r="DA58" s="128"/>
      <c r="DB58" s="128"/>
      <c r="DC58" s="128"/>
    </row>
    <row r="59" spans="1:107" s="129" customFormat="1" ht="60.75" thickBot="1" x14ac:dyDescent="0.3">
      <c r="A59" s="127"/>
      <c r="B59" s="159"/>
      <c r="C59" s="159"/>
      <c r="D59" s="159"/>
      <c r="E59" s="159"/>
      <c r="F59" s="159"/>
      <c r="G59" s="159"/>
      <c r="I59" s="130"/>
      <c r="K59" s="131" t="s">
        <v>10</v>
      </c>
      <c r="L59" s="132" t="str">
        <f>T_iii_strat1!$A4</f>
        <v>Any Antimalarial</v>
      </c>
      <c r="M59" s="133" t="s">
        <v>5</v>
      </c>
      <c r="N59" s="133" t="s">
        <v>6</v>
      </c>
      <c r="O59" s="132" t="str">
        <f>T_iii_strat1!$A5</f>
        <v>Artemether lumefantrine</v>
      </c>
      <c r="P59" s="133" t="s">
        <v>5</v>
      </c>
      <c r="Q59" s="133" t="s">
        <v>6</v>
      </c>
      <c r="R59" s="132" t="str">
        <f>T_iii_strat1!$A6</f>
        <v>Artesunate amodiaquine</v>
      </c>
      <c r="S59" s="133" t="s">
        <v>5</v>
      </c>
      <c r="T59" s="133" t="s">
        <v>6</v>
      </c>
      <c r="U59" s="132" t="str">
        <f>T_iii_strat1!$A7</f>
        <v>Artemisinin-PPQ</v>
      </c>
      <c r="V59" s="133" t="s">
        <v>5</v>
      </c>
      <c r="W59" s="133" t="s">
        <v>6</v>
      </c>
      <c r="X59" s="132" t="str">
        <f>T_iii_strat1!$A8</f>
        <v>Dihydroartemisinin-Piperaquine</v>
      </c>
      <c r="Y59" s="133" t="s">
        <v>5</v>
      </c>
      <c r="Z59" s="133" t="s">
        <v>6</v>
      </c>
      <c r="AA59" s="132" t="str">
        <f>T_iii_strat1!$A9</f>
        <v>Arterolane PPQ</v>
      </c>
      <c r="AB59" s="133" t="s">
        <v>5</v>
      </c>
      <c r="AC59" s="133" t="s">
        <v>6</v>
      </c>
      <c r="AD59" s="132" t="str">
        <f>T_iii_strat1!$A10</f>
        <v>Other ACTs not reported individually</v>
      </c>
      <c r="AE59" s="133" t="s">
        <v>5</v>
      </c>
      <c r="AF59" s="133" t="s">
        <v>6</v>
      </c>
      <c r="AG59" s="132" t="str">
        <f>T_iii_strat1!$A11</f>
        <v>Quinine</v>
      </c>
      <c r="AH59" s="133" t="s">
        <v>5</v>
      </c>
      <c r="AI59" s="133" t="s">
        <v>6</v>
      </c>
      <c r="AJ59" s="132" t="str">
        <f>T_iii_strat1!$A12</f>
        <v>Chloroquine - packaged alone</v>
      </c>
      <c r="AK59" s="133" t="s">
        <v>5</v>
      </c>
      <c r="AL59" s="133" t="s">
        <v>6</v>
      </c>
      <c r="AM59" s="132" t="str">
        <f>T_iii_strat1!$A13</f>
        <v>Sulfaxoxine pyrimethamine</v>
      </c>
      <c r="AN59" s="133" t="s">
        <v>5</v>
      </c>
      <c r="AO59" s="133" t="s">
        <v>6</v>
      </c>
      <c r="AP59" s="132" t="str">
        <f>T_iii_strat1!$A14</f>
        <v>SP-Amodiaquine</v>
      </c>
      <c r="AQ59" s="133" t="s">
        <v>5</v>
      </c>
      <c r="AR59" s="133" t="s">
        <v>6</v>
      </c>
      <c r="AS59" s="132" t="str">
        <f>T_iii_strat1!$A15</f>
        <v>Other non-artemsinin therapy</v>
      </c>
      <c r="AT59" s="133" t="s">
        <v>5</v>
      </c>
      <c r="AU59" s="133" t="s">
        <v>6</v>
      </c>
      <c r="AV59" s="132" t="str">
        <f>T_iii_strat1!$A16</f>
        <v>Oral artemisinin monotherapy</v>
      </c>
      <c r="AW59" s="133" t="s">
        <v>5</v>
      </c>
      <c r="AX59" s="133" t="s">
        <v>6</v>
      </c>
      <c r="AY59" s="132" t="str">
        <f>T_iii_strat1!$A17</f>
        <v>Rectal artesunate</v>
      </c>
      <c r="AZ59" s="133" t="s">
        <v>5</v>
      </c>
      <c r="BA59" s="133" t="s">
        <v>6</v>
      </c>
      <c r="BB59" s="132" t="str">
        <f>T_iii_strat1!$A18</f>
        <v>Injectable artesunate</v>
      </c>
      <c r="BC59" s="133" t="s">
        <v>5</v>
      </c>
      <c r="BD59" s="133" t="s">
        <v>6</v>
      </c>
      <c r="BE59" s="132" t="str">
        <f>T_iii_strat1!$A19</f>
        <v>Injectable artemether</v>
      </c>
      <c r="BF59" s="133" t="s">
        <v>5</v>
      </c>
      <c r="BG59" s="133" t="s">
        <v>6</v>
      </c>
      <c r="BH59" s="132" t="str">
        <f>T_iii_strat1!$A20</f>
        <v>Injectable arteether/artemotil</v>
      </c>
      <c r="BI59" s="133" t="s">
        <v>5</v>
      </c>
      <c r="BJ59" s="133" t="s">
        <v>6</v>
      </c>
      <c r="BK59" s="132">
        <f>T_iii_strat1!$A21</f>
        <v>0</v>
      </c>
      <c r="BL59" s="133" t="s">
        <v>5</v>
      </c>
      <c r="BM59" s="133" t="s">
        <v>6</v>
      </c>
      <c r="BN59" s="132">
        <f>T_iii_strat1!$A22</f>
        <v>0</v>
      </c>
      <c r="BO59" s="133" t="s">
        <v>5</v>
      </c>
      <c r="BP59" s="133" t="s">
        <v>6</v>
      </c>
      <c r="BQ59" s="132">
        <f>T_iii_strat1!$A23</f>
        <v>0</v>
      </c>
      <c r="BR59" s="133" t="s">
        <v>5</v>
      </c>
      <c r="BS59" s="133" t="s">
        <v>6</v>
      </c>
      <c r="BT59" s="132">
        <f>T_iii_strat1!$A24</f>
        <v>0</v>
      </c>
      <c r="BU59" s="133" t="s">
        <v>5</v>
      </c>
      <c r="BV59" s="133" t="s">
        <v>6</v>
      </c>
      <c r="BW59" s="132">
        <f>T_iii_strat1!$A25</f>
        <v>0</v>
      </c>
      <c r="BX59" s="133" t="s">
        <v>5</v>
      </c>
      <c r="BY59" s="133" t="s">
        <v>6</v>
      </c>
      <c r="BZ59" s="132">
        <f>T_iii_strat1!$A26</f>
        <v>0</v>
      </c>
      <c r="CA59" s="133" t="s">
        <v>5</v>
      </c>
      <c r="CB59" s="133" t="s">
        <v>6</v>
      </c>
      <c r="CC59" s="132">
        <f>T_iii_strat1!$A27</f>
        <v>0</v>
      </c>
      <c r="CD59" s="133" t="s">
        <v>5</v>
      </c>
      <c r="CE59" s="133" t="s">
        <v>6</v>
      </c>
      <c r="CF59" s="132">
        <f>T_iii_strat1!$A28</f>
        <v>0</v>
      </c>
      <c r="CG59" s="133" t="s">
        <v>5</v>
      </c>
      <c r="CH59" s="133" t="s">
        <v>6</v>
      </c>
      <c r="CI59" s="132">
        <f>T_iii_strat1!$A29</f>
        <v>0</v>
      </c>
      <c r="CJ59" s="133" t="s">
        <v>5</v>
      </c>
      <c r="CK59" s="133" t="s">
        <v>6</v>
      </c>
      <c r="CL59" s="132">
        <f>T_iii_strat1!$A30</f>
        <v>0</v>
      </c>
      <c r="CM59" s="133" t="s">
        <v>5</v>
      </c>
      <c r="CN59" s="133" t="s">
        <v>6</v>
      </c>
      <c r="CO59" s="132">
        <f>T_iii_strat1!$A31</f>
        <v>0</v>
      </c>
      <c r="CP59" s="133" t="s">
        <v>5</v>
      </c>
      <c r="CQ59" s="133" t="s">
        <v>6</v>
      </c>
      <c r="CR59" s="132">
        <f>T_iii_strat1!$A32</f>
        <v>0</v>
      </c>
      <c r="CS59" s="133" t="s">
        <v>5</v>
      </c>
      <c r="CT59" s="133" t="s">
        <v>6</v>
      </c>
      <c r="CX59" s="151"/>
      <c r="CY59" s="151"/>
      <c r="CZ59" s="151"/>
      <c r="DA59" s="151"/>
      <c r="DB59" s="151"/>
      <c r="DC59" s="151"/>
    </row>
    <row r="60" spans="1:107" x14ac:dyDescent="0.25">
      <c r="A60" s="134"/>
      <c r="B60" s="159"/>
      <c r="C60" s="159"/>
      <c r="D60" s="159"/>
      <c r="E60" s="159"/>
      <c r="F60" s="159"/>
      <c r="G60" s="159"/>
      <c r="J60" s="127"/>
      <c r="K60" s="127" t="str">
        <f>T_iii_strat1!B$2</f>
        <v>Private Not For-Profit Facility</v>
      </c>
      <c r="L60" s="127">
        <f>T_iii_strat1!B$4</f>
        <v>2</v>
      </c>
      <c r="M60" s="127">
        <f>L60-T_iii_strat1!C$4</f>
        <v>0.85714280605316162</v>
      </c>
      <c r="N60" s="127">
        <f>T_iii_strat1!D$4-L60</f>
        <v>2</v>
      </c>
      <c r="O60" s="127">
        <f>T_iii_strat1!B$5</f>
        <v>4</v>
      </c>
      <c r="P60" s="4">
        <f>O60-T_iii_strat1!C$5</f>
        <v>2</v>
      </c>
      <c r="Q60" s="4">
        <f>T_iii_strat1!D$5-O60</f>
        <v>1</v>
      </c>
      <c r="R60" s="4">
        <f>T_iii_strat1!B$6</f>
        <v>0</v>
      </c>
      <c r="S60" s="4">
        <f>R60-T_iii_strat1!C$6</f>
        <v>0</v>
      </c>
      <c r="T60" s="4">
        <f>T_iii_strat1!D$6-R60</f>
        <v>0</v>
      </c>
      <c r="U60" s="4">
        <f>T_iii_strat1!B$7</f>
        <v>0</v>
      </c>
      <c r="V60" s="4">
        <f>U60-T_iii_strat1!C$7</f>
        <v>0</v>
      </c>
      <c r="W60" s="4">
        <f>T_iii_strat1!D$7-U60</f>
        <v>0</v>
      </c>
      <c r="X60" s="4">
        <f>T_iii_strat1!B$8</f>
        <v>0</v>
      </c>
      <c r="Y60" s="4">
        <f>X60-T_iii_strat1!C$8</f>
        <v>0</v>
      </c>
      <c r="Z60" s="4">
        <f>T_iii_strat1!D$8-X60</f>
        <v>0</v>
      </c>
      <c r="AA60" s="4">
        <f>T_iii_strat1!B$9</f>
        <v>0</v>
      </c>
      <c r="AB60" s="4">
        <f>AA60-T_iii_strat1!C$9</f>
        <v>0</v>
      </c>
      <c r="AC60" s="4">
        <f>T_iii_strat1!D$9-AA60</f>
        <v>0</v>
      </c>
      <c r="AD60" s="4">
        <f>T_iii_strat1!B$10</f>
        <v>0</v>
      </c>
      <c r="AE60" s="4">
        <f>AD60-T_iii_strat1!C$10</f>
        <v>0</v>
      </c>
      <c r="AF60" s="4">
        <f>T_iii_strat1!D$10-AD60</f>
        <v>0</v>
      </c>
      <c r="AG60" s="4">
        <f>T_iii_strat1!B$11</f>
        <v>0.18908530473709106</v>
      </c>
      <c r="AH60" s="4">
        <f>AG60-T_iii_strat1!C$11</f>
        <v>0</v>
      </c>
      <c r="AI60" s="4">
        <f>T_iii_strat1!D$11-AG60</f>
        <v>0</v>
      </c>
      <c r="AJ60" s="4">
        <f>T_iii_strat1!B$12</f>
        <v>0.76800000667572021</v>
      </c>
      <c r="AK60" s="4">
        <f>AJ60-T_iii_strat1!C$12</f>
        <v>0</v>
      </c>
      <c r="AL60" s="4">
        <f>T_iii_strat1!D$12-AJ60</f>
        <v>0</v>
      </c>
      <c r="AM60" s="4">
        <f>T_iii_strat1!B$13</f>
        <v>0.30000001192092896</v>
      </c>
      <c r="AN60" s="4">
        <f>AM60-T_iii_strat1!C$13</f>
        <v>0</v>
      </c>
      <c r="AO60" s="4">
        <f>T_iii_strat1!D$13-AM60</f>
        <v>0</v>
      </c>
      <c r="AP60" s="4">
        <f>T_iii_strat1!B$14</f>
        <v>0</v>
      </c>
      <c r="AQ60" s="4">
        <f>AP60-T_iii_strat1!C$14</f>
        <v>0</v>
      </c>
      <c r="AR60" s="4">
        <f>T_iii_strat1!D$14-AP60</f>
        <v>0</v>
      </c>
      <c r="AS60" s="4">
        <f>T_iii_strat1!B$15</f>
        <v>1.5299999713897705</v>
      </c>
      <c r="AT60" s="4">
        <f>AS60-T_iii_strat1!C$15</f>
        <v>0</v>
      </c>
      <c r="AU60" s="4">
        <f>T_iii_strat1!D$15-AS60</f>
        <v>0</v>
      </c>
      <c r="AV60" s="4">
        <f>T_iii_strat1!B$16</f>
        <v>0</v>
      </c>
      <c r="AW60" s="4">
        <f>AV60-T_iii_strat1!C$16</f>
        <v>0</v>
      </c>
      <c r="AX60" s="4">
        <f>T_iii_strat1!D$16-AV60</f>
        <v>0</v>
      </c>
      <c r="AY60" s="4">
        <f>T_iii_strat1!B$17</f>
        <v>0</v>
      </c>
      <c r="AZ60" s="4">
        <f>AY60-T_iii_strat1!C$17</f>
        <v>0</v>
      </c>
      <c r="BA60" s="4">
        <f>T_iii_strat1!D$17-AY60</f>
        <v>0</v>
      </c>
      <c r="BB60" s="4">
        <f>T_iii_strat1!B$18</f>
        <v>0</v>
      </c>
      <c r="BC60" s="4">
        <f>BB60-T_iii_strat1!C$18</f>
        <v>0</v>
      </c>
      <c r="BD60" s="4">
        <f>T_iii_strat1!D$18-BB60</f>
        <v>0</v>
      </c>
      <c r="BE60" s="4">
        <f>T_iii_strat1!B$19</f>
        <v>3</v>
      </c>
      <c r="BF60" s="4">
        <f>BE60-T_iii_strat1!C$19</f>
        <v>1.6666666269302368</v>
      </c>
      <c r="BG60" s="4">
        <f>T_iii_strat1!D$19-BE60</f>
        <v>0</v>
      </c>
      <c r="BH60" s="4">
        <f>T_iii_strat1!B$20</f>
        <v>1.1428571939468384</v>
      </c>
      <c r="BI60" s="4">
        <f>BH60-T_iii_strat1!C$20</f>
        <v>0</v>
      </c>
      <c r="BJ60" s="4">
        <f>T_iii_strat1!D$20-BH60</f>
        <v>0</v>
      </c>
      <c r="BK60" s="4">
        <f>T_iii_strat1!B$21</f>
        <v>0</v>
      </c>
      <c r="BL60" s="4">
        <f>BK60-T_iii_strat1!C$21</f>
        <v>0</v>
      </c>
      <c r="BM60" s="4">
        <f>T_iii_strat1!D$21-BK60</f>
        <v>0</v>
      </c>
      <c r="BN60" s="4">
        <f>T_iii_strat1!B$22</f>
        <v>0</v>
      </c>
      <c r="BO60" s="4">
        <f>BN60-T_iii_strat1!C$22</f>
        <v>0</v>
      </c>
      <c r="BP60" s="4">
        <f>T_iii_strat1!D$22-BN60</f>
        <v>0</v>
      </c>
      <c r="BQ60" s="4">
        <f>T_iii_strat1!B$23</f>
        <v>0</v>
      </c>
      <c r="BR60" s="4">
        <f>BQ60-T_iii_strat1!C$23</f>
        <v>0</v>
      </c>
      <c r="BS60" s="4">
        <f>T_iii_strat1!D$23-BQ60</f>
        <v>0</v>
      </c>
      <c r="BT60" s="4">
        <f>T_iii_strat1!B$24</f>
        <v>0</v>
      </c>
      <c r="BU60" s="4">
        <f>BT60-T_iii_strat1!C$24</f>
        <v>0</v>
      </c>
      <c r="BV60" s="4">
        <f>T_iii_strat1!D$24-BT60</f>
        <v>0</v>
      </c>
      <c r="BW60" s="4">
        <f>T_iii_strat1!B$25</f>
        <v>0</v>
      </c>
      <c r="BX60" s="4">
        <f>BW60-T_iii_strat1!C$25</f>
        <v>0</v>
      </c>
      <c r="BY60" s="4">
        <f>T_iii_strat1!D$25-BW60</f>
        <v>0</v>
      </c>
      <c r="BZ60" s="4">
        <f>T_iii_strat1!B$26</f>
        <v>0</v>
      </c>
      <c r="CA60" s="4">
        <f>BZ60-T_iii_strat1!C$26</f>
        <v>0</v>
      </c>
      <c r="CB60" s="4">
        <f>T_iii_strat1!D$26-BZ60</f>
        <v>0</v>
      </c>
      <c r="CC60" s="4">
        <f>T_iii_strat1!B$27</f>
        <v>0</v>
      </c>
      <c r="CD60" s="4">
        <f>CC60-T_iii_strat1!C$27</f>
        <v>0</v>
      </c>
      <c r="CE60" s="4">
        <f>T_iii_strat1!D$27-CC60</f>
        <v>0</v>
      </c>
      <c r="CF60" s="4">
        <f>T_iii_strat1!B$28</f>
        <v>0</v>
      </c>
      <c r="CG60" s="4">
        <f>CF60-T_iii_strat1!C$28</f>
        <v>0</v>
      </c>
      <c r="CH60" s="4">
        <f>T_iii_strat1!D$28-CF60</f>
        <v>0</v>
      </c>
      <c r="CI60" s="4">
        <f>T_iii_strat1!B$29</f>
        <v>0</v>
      </c>
      <c r="CJ60" s="4">
        <f>CI60-T_iii_strat1!C$29</f>
        <v>0</v>
      </c>
      <c r="CK60" s="4">
        <f>T_iii_strat1!D$29-CI60</f>
        <v>0</v>
      </c>
      <c r="CL60" s="4">
        <f>T_iii_strat1!B$30</f>
        <v>0</v>
      </c>
      <c r="CM60" s="4">
        <f>CL60-T_iii_strat1!C$30</f>
        <v>0</v>
      </c>
      <c r="CN60" s="4">
        <f>T_iii_strat1!D$30-CL60</f>
        <v>0</v>
      </c>
      <c r="CO60" s="4">
        <f>T_iii_strat1!B$31</f>
        <v>0</v>
      </c>
      <c r="CP60" s="4">
        <f>CO60-T_iii_strat1!C$31</f>
        <v>0</v>
      </c>
      <c r="CQ60" s="4">
        <f>T_iii_strat1!D$31-CO60</f>
        <v>0</v>
      </c>
      <c r="CR60" s="4">
        <f>T_iii_strat1!B$32</f>
        <v>0</v>
      </c>
      <c r="CS60" s="4">
        <f>CR60-T_iii_strat1!C$32</f>
        <v>0</v>
      </c>
      <c r="CT60" s="4">
        <f>T_iii_strat1!D$32-CR60</f>
        <v>0</v>
      </c>
      <c r="CX60" s="151"/>
      <c r="CY60" s="151"/>
      <c r="CZ60" s="151"/>
      <c r="DA60" s="151"/>
      <c r="DB60" s="151"/>
      <c r="DC60" s="151"/>
    </row>
    <row r="61" spans="1:107" x14ac:dyDescent="0.25">
      <c r="A61" s="127"/>
      <c r="B61" s="159"/>
      <c r="C61" s="159"/>
      <c r="D61" s="159"/>
      <c r="E61" s="159"/>
      <c r="F61" s="159"/>
      <c r="G61" s="159"/>
      <c r="J61" s="127"/>
      <c r="K61" s="127" t="str">
        <f>T_iii_strat1!F$2</f>
        <v>Private For-Profit Facility</v>
      </c>
      <c r="L61" s="127">
        <f>T_iii_strat1!F$4</f>
        <v>1.5</v>
      </c>
      <c r="M61" s="127">
        <f>L61-T_iii_strat1!G$4</f>
        <v>1</v>
      </c>
      <c r="N61" s="127">
        <f>T_iii_strat1!H$4-L61</f>
        <v>3.5</v>
      </c>
      <c r="O61" s="127">
        <f>T_iii_strat1!F$5</f>
        <v>5</v>
      </c>
      <c r="P61" s="4">
        <f>O61-T_iii_strat1!G$5</f>
        <v>3</v>
      </c>
      <c r="Q61" s="4">
        <f>T_iii_strat1!H$5-O61</f>
        <v>2</v>
      </c>
      <c r="R61" s="4">
        <f>T_iii_strat1!F$6</f>
        <v>4</v>
      </c>
      <c r="S61" s="4">
        <f>R61-T_iii_strat1!G$6</f>
        <v>0</v>
      </c>
      <c r="T61" s="4">
        <f>T_iii_strat1!H$6-R61</f>
        <v>0</v>
      </c>
      <c r="U61" s="4">
        <f>T_iii_strat1!F$7</f>
        <v>0</v>
      </c>
      <c r="V61" s="4">
        <f>U61-T_iii_strat1!G$7</f>
        <v>0</v>
      </c>
      <c r="W61" s="4">
        <f>T_iii_strat1!H$7-U61</f>
        <v>0</v>
      </c>
      <c r="X61" s="4">
        <f>T_iii_strat1!F$8</f>
        <v>8</v>
      </c>
      <c r="Y61" s="4">
        <f>X61-T_iii_strat1!G$8</f>
        <v>2</v>
      </c>
      <c r="Z61" s="4">
        <f>T_iii_strat1!H$8-X61</f>
        <v>0</v>
      </c>
      <c r="AA61" s="4">
        <f>T_iii_strat1!F$9</f>
        <v>0</v>
      </c>
      <c r="AB61" s="4">
        <f>AA61-T_iii_strat1!G$9</f>
        <v>0</v>
      </c>
      <c r="AC61" s="4">
        <f>T_iii_strat1!H$9-AA61</f>
        <v>0</v>
      </c>
      <c r="AD61" s="4">
        <f>T_iii_strat1!F$10</f>
        <v>0</v>
      </c>
      <c r="AE61" s="4">
        <f>AD61-T_iii_strat1!G$10</f>
        <v>0</v>
      </c>
      <c r="AF61" s="4">
        <f>T_iii_strat1!H$10-AD61</f>
        <v>0</v>
      </c>
      <c r="AG61" s="4">
        <f>T_iii_strat1!F$11</f>
        <v>1.4285165071487427</v>
      </c>
      <c r="AH61" s="4">
        <f>AG61-T_iii_strat1!G$11</f>
        <v>0</v>
      </c>
      <c r="AI61" s="4">
        <f>T_iii_strat1!H$11-AG61</f>
        <v>0</v>
      </c>
      <c r="AJ61" s="4">
        <f>T_iii_strat1!F$12</f>
        <v>0.63999998569488525</v>
      </c>
      <c r="AK61" s="4">
        <f>AJ61-T_iii_strat1!G$12</f>
        <v>0.25599998235702515</v>
      </c>
      <c r="AL61" s="4">
        <f>T_iii_strat1!H$12-AJ61</f>
        <v>0.51199996471405029</v>
      </c>
      <c r="AM61" s="4">
        <f>T_iii_strat1!F$13</f>
        <v>0.10000000149011612</v>
      </c>
      <c r="AN61" s="4">
        <f>AM61-T_iii_strat1!G$13</f>
        <v>0</v>
      </c>
      <c r="AO61" s="4">
        <f>T_iii_strat1!H$13-AM61</f>
        <v>2.8999999985098839</v>
      </c>
      <c r="AP61" s="4">
        <f>T_iii_strat1!F$14</f>
        <v>2.0399999618530273</v>
      </c>
      <c r="AQ61" s="4">
        <f>AP61-T_iii_strat1!G$14</f>
        <v>0</v>
      </c>
      <c r="AR61" s="4">
        <f>T_iii_strat1!H$14-AP61</f>
        <v>0</v>
      </c>
      <c r="AS61" s="4">
        <f>T_iii_strat1!F$15</f>
        <v>1.5299999713897705</v>
      </c>
      <c r="AT61" s="4">
        <f>AS61-T_iii_strat1!G$15</f>
        <v>0</v>
      </c>
      <c r="AU61" s="4">
        <f>T_iii_strat1!H$15-AS61</f>
        <v>0</v>
      </c>
      <c r="AV61" s="4">
        <f>T_iii_strat1!F$16</f>
        <v>0</v>
      </c>
      <c r="AW61" s="4">
        <f>AV61-T_iii_strat1!G$16</f>
        <v>0</v>
      </c>
      <c r="AX61" s="4">
        <f>T_iii_strat1!H$16-AV61</f>
        <v>0</v>
      </c>
      <c r="AY61" s="4">
        <f>T_iii_strat1!F$17</f>
        <v>0</v>
      </c>
      <c r="AZ61" s="4">
        <f>AY61-T_iii_strat1!G$17</f>
        <v>0</v>
      </c>
      <c r="BA61" s="4">
        <f>T_iii_strat1!H$17-AY61</f>
        <v>0</v>
      </c>
      <c r="BB61" s="4">
        <f>T_iii_strat1!F$18</f>
        <v>0.60000002384185791</v>
      </c>
      <c r="BC61" s="4">
        <f>BB61-T_iii_strat1!G$18</f>
        <v>0</v>
      </c>
      <c r="BD61" s="4">
        <f>T_iii_strat1!H$18-BB61</f>
        <v>0</v>
      </c>
      <c r="BE61" s="4">
        <f>T_iii_strat1!F$19</f>
        <v>0.5</v>
      </c>
      <c r="BF61" s="4">
        <f>BE61-T_iii_strat1!G$19</f>
        <v>0</v>
      </c>
      <c r="BG61" s="4">
        <f>T_iii_strat1!H$19-BE61</f>
        <v>0.83333337306976318</v>
      </c>
      <c r="BH61" s="4">
        <f>T_iii_strat1!F$20</f>
        <v>0.28571429848670959</v>
      </c>
      <c r="BI61" s="4">
        <f>BH61-T_iii_strat1!G$20</f>
        <v>0</v>
      </c>
      <c r="BJ61" s="4">
        <f>T_iii_strat1!H$20-BH61</f>
        <v>0.14285716414451599</v>
      </c>
      <c r="BK61" s="4">
        <f>T_iii_strat1!F$21</f>
        <v>0</v>
      </c>
      <c r="BL61" s="4">
        <f>BK61-T_iii_strat1!G$21</f>
        <v>0</v>
      </c>
      <c r="BM61" s="4">
        <f>T_iii_strat1!H$21-BK61</f>
        <v>0</v>
      </c>
      <c r="BN61" s="4">
        <f>T_iii_strat1!F$22</f>
        <v>0</v>
      </c>
      <c r="BO61" s="4">
        <f>BN61-T_iii_strat1!G$22</f>
        <v>0</v>
      </c>
      <c r="BP61" s="4">
        <f>T_iii_strat1!H$22-BN61</f>
        <v>0</v>
      </c>
      <c r="BQ61" s="4">
        <f>T_iii_strat1!F$23</f>
        <v>0</v>
      </c>
      <c r="BR61" s="4">
        <f>BQ61-T_iii_strat1!G$23</f>
        <v>0</v>
      </c>
      <c r="BS61" s="4">
        <f>T_iii_strat1!H$23-BQ61</f>
        <v>0</v>
      </c>
      <c r="BT61" s="4">
        <f>T_iii_strat1!F$24</f>
        <v>0</v>
      </c>
      <c r="BU61" s="4">
        <f>BT61-T_iii_strat1!G$24</f>
        <v>0</v>
      </c>
      <c r="BV61" s="4">
        <f>T_iii_strat1!H$24-BT61</f>
        <v>0</v>
      </c>
      <c r="BW61" s="4">
        <f>T_iii_strat1!F$25</f>
        <v>0</v>
      </c>
      <c r="BX61" s="4">
        <f>BW61-T_iii_strat1!G$25</f>
        <v>0</v>
      </c>
      <c r="BY61" s="4">
        <f>T_iii_strat1!H$25-BW61</f>
        <v>0</v>
      </c>
      <c r="BZ61" s="4">
        <f>T_iii_strat1!F$26</f>
        <v>0</v>
      </c>
      <c r="CA61" s="4">
        <f>BZ61-T_iii_strat1!G$26</f>
        <v>0</v>
      </c>
      <c r="CB61" s="4">
        <f>T_iii_strat1!H$26-BZ61</f>
        <v>0</v>
      </c>
      <c r="CC61" s="4">
        <f>T_iii_strat1!F$27</f>
        <v>0</v>
      </c>
      <c r="CD61" s="4">
        <f>CC61-T_iii_strat1!G$27</f>
        <v>0</v>
      </c>
      <c r="CE61" s="4">
        <f>T_iii_strat1!H$27-CC61</f>
        <v>0</v>
      </c>
      <c r="CF61" s="4">
        <f>T_iii_strat1!F$28</f>
        <v>0</v>
      </c>
      <c r="CG61" s="4">
        <f>CF61-T_iii_strat1!G$28</f>
        <v>0</v>
      </c>
      <c r="CH61" s="4">
        <f>T_iii_strat1!H$28-CF61</f>
        <v>0</v>
      </c>
      <c r="CI61" s="4">
        <f>T_iii_strat1!F$29</f>
        <v>0</v>
      </c>
      <c r="CJ61" s="4">
        <f>CI61-T_iii_strat1!G$29</f>
        <v>0</v>
      </c>
      <c r="CK61" s="4">
        <f>T_iii_strat1!H$29-CI61</f>
        <v>0</v>
      </c>
      <c r="CL61" s="4">
        <f>T_iii_strat1!F$30</f>
        <v>0</v>
      </c>
      <c r="CM61" s="4">
        <f>CL61-T_iii_strat1!G$30</f>
        <v>0</v>
      </c>
      <c r="CN61" s="4">
        <f>T_iii_strat1!H$30-CL61</f>
        <v>0</v>
      </c>
      <c r="CO61" s="4">
        <f>T_iii_strat1!F$31</f>
        <v>0</v>
      </c>
      <c r="CP61" s="4">
        <f>CO61-T_iii_strat1!G$31</f>
        <v>0</v>
      </c>
      <c r="CQ61" s="4">
        <f>T_iii_strat1!H$31-CO61</f>
        <v>0</v>
      </c>
      <c r="CR61" s="4">
        <f>T_iii_strat1!F$32</f>
        <v>0</v>
      </c>
      <c r="CS61" s="4">
        <f>CR61-T_iii_strat1!G$32</f>
        <v>0</v>
      </c>
      <c r="CT61" s="4">
        <f>T_iii_strat1!H$32-CR61</f>
        <v>0</v>
      </c>
      <c r="CX61" s="151"/>
      <c r="CY61" s="151"/>
      <c r="CZ61" s="151"/>
      <c r="DA61" s="151"/>
      <c r="DB61" s="151"/>
      <c r="DC61" s="151"/>
    </row>
    <row r="62" spans="1:107" x14ac:dyDescent="0.25">
      <c r="A62" s="127"/>
      <c r="B62" s="159"/>
      <c r="C62" s="159"/>
      <c r="D62" s="159"/>
      <c r="E62" s="159"/>
      <c r="F62" s="159"/>
      <c r="G62" s="159"/>
      <c r="J62" s="127"/>
      <c r="K62" s="127" t="str">
        <f>T_iii_strat1!J$2</f>
        <v>Pharmacy</v>
      </c>
      <c r="L62" s="127">
        <f>T_iii_strat1!J$4</f>
        <v>5.625</v>
      </c>
      <c r="M62" s="127">
        <f>L62-T_iii_strat1!K$4</f>
        <v>3.125</v>
      </c>
      <c r="N62" s="127">
        <f>T_iii_strat1!L$4-L62</f>
        <v>4.375</v>
      </c>
      <c r="O62" s="127">
        <f>T_iii_strat1!J$5</f>
        <v>6</v>
      </c>
      <c r="P62" s="4">
        <f>O62-T_iii_strat1!K$5</f>
        <v>2.625</v>
      </c>
      <c r="Q62" s="4">
        <f>T_iii_strat1!L$5-O62</f>
        <v>4</v>
      </c>
      <c r="R62" s="4">
        <f>T_iii_strat1!J$6</f>
        <v>4</v>
      </c>
      <c r="S62" s="4">
        <f>R62-T_iii_strat1!K$6</f>
        <v>1.5</v>
      </c>
      <c r="T62" s="4">
        <f>T_iii_strat1!L$6-R62</f>
        <v>4</v>
      </c>
      <c r="U62" s="4">
        <f>T_iii_strat1!J$7</f>
        <v>2.4801585674285889</v>
      </c>
      <c r="V62" s="4">
        <f>U62-T_iii_strat1!K$7</f>
        <v>0.49603164196014404</v>
      </c>
      <c r="W62" s="4">
        <f>T_iii_strat1!L$7-U62</f>
        <v>4.9603173732757568</v>
      </c>
      <c r="X62" s="4">
        <f>T_iii_strat1!J$8</f>
        <v>7</v>
      </c>
      <c r="Y62" s="4">
        <f>X62-T_iii_strat1!K$8</f>
        <v>4</v>
      </c>
      <c r="Z62" s="4">
        <f>T_iii_strat1!L$8-X62</f>
        <v>3</v>
      </c>
      <c r="AA62" s="4">
        <f>T_iii_strat1!J$9</f>
        <v>6</v>
      </c>
      <c r="AB62" s="4">
        <f>AA62-T_iii_strat1!K$9</f>
        <v>3</v>
      </c>
      <c r="AC62" s="4">
        <f>T_iii_strat1!L$9-AA62</f>
        <v>2</v>
      </c>
      <c r="AD62" s="4">
        <f>T_iii_strat1!J$10</f>
        <v>36</v>
      </c>
      <c r="AE62" s="4">
        <f>AD62-T_iii_strat1!K$10</f>
        <v>0</v>
      </c>
      <c r="AF62" s="4">
        <f>T_iii_strat1!L$10-AD62</f>
        <v>0</v>
      </c>
      <c r="AG62" s="4">
        <f>T_iii_strat1!J$11</f>
        <v>2.3808608055114746</v>
      </c>
      <c r="AH62" s="4">
        <f>AG62-T_iii_strat1!K$11</f>
        <v>0</v>
      </c>
      <c r="AI62" s="4">
        <f>T_iii_strat1!L$11-AG62</f>
        <v>60.64757776260376</v>
      </c>
      <c r="AJ62" s="4">
        <f>T_iii_strat1!J$12</f>
        <v>1.1519999504089355</v>
      </c>
      <c r="AK62" s="4">
        <f>AJ62-T_iii_strat1!K$12</f>
        <v>0.38399994373321533</v>
      </c>
      <c r="AL62" s="4">
        <f>T_iii_strat1!L$12-AJ62</f>
        <v>1.9200000762939453</v>
      </c>
      <c r="AM62" s="4">
        <f>T_iii_strat1!J$13</f>
        <v>4</v>
      </c>
      <c r="AN62" s="4">
        <f>AM62-T_iii_strat1!K$13</f>
        <v>3.5999999940395355</v>
      </c>
      <c r="AO62" s="4">
        <f>T_iii_strat1!L$13-AM62</f>
        <v>2</v>
      </c>
      <c r="AP62" s="4">
        <f>T_iii_strat1!J$14</f>
        <v>0</v>
      </c>
      <c r="AQ62" s="4">
        <f>AP62-T_iii_strat1!K$14</f>
        <v>0</v>
      </c>
      <c r="AR62" s="4">
        <f>T_iii_strat1!L$14-AP62</f>
        <v>0</v>
      </c>
      <c r="AS62" s="4">
        <f>T_iii_strat1!J$15</f>
        <v>0.76499998569488525</v>
      </c>
      <c r="AT62" s="4">
        <f>AS62-T_iii_strat1!K$15</f>
        <v>0</v>
      </c>
      <c r="AU62" s="4">
        <f>T_iii_strat1!L$15-AS62</f>
        <v>0</v>
      </c>
      <c r="AV62" s="4">
        <f>T_iii_strat1!J$16</f>
        <v>0</v>
      </c>
      <c r="AW62" s="4">
        <f>AV62-T_iii_strat1!K$16</f>
        <v>0</v>
      </c>
      <c r="AX62" s="4">
        <f>T_iii_strat1!L$16-AV62</f>
        <v>0</v>
      </c>
      <c r="AY62" s="4">
        <f>T_iii_strat1!J$17</f>
        <v>0</v>
      </c>
      <c r="AZ62" s="4">
        <f>AY62-T_iii_strat1!K$17</f>
        <v>0</v>
      </c>
      <c r="BA62" s="4">
        <f>T_iii_strat1!L$17-AY62</f>
        <v>0</v>
      </c>
      <c r="BB62" s="4">
        <f>T_iii_strat1!J$18</f>
        <v>0.69999998807907104</v>
      </c>
      <c r="BC62" s="4">
        <f>BB62-T_iii_strat1!K$18</f>
        <v>0.19999998807907104</v>
      </c>
      <c r="BD62" s="4">
        <f>T_iii_strat1!L$18-BB62</f>
        <v>1.5000000596046448</v>
      </c>
      <c r="BE62" s="4">
        <f>T_iii_strat1!J$19</f>
        <v>2</v>
      </c>
      <c r="BF62" s="4">
        <f>BE62-T_iii_strat1!K$19</f>
        <v>1</v>
      </c>
      <c r="BG62" s="4">
        <f>T_iii_strat1!L$19-BE62</f>
        <v>1</v>
      </c>
      <c r="BH62" s="4">
        <f>T_iii_strat1!J$20</f>
        <v>0.85714292526245117</v>
      </c>
      <c r="BI62" s="4">
        <f>BH62-T_iii_strat1!K$20</f>
        <v>0.42857146263122559</v>
      </c>
      <c r="BJ62" s="4">
        <f>T_iii_strat1!L$20-BH62</f>
        <v>0.28571426868438721</v>
      </c>
      <c r="BK62" s="4">
        <f>T_iii_strat1!J$21</f>
        <v>0</v>
      </c>
      <c r="BL62" s="4">
        <f>BK62-T_iii_strat1!K$21</f>
        <v>0</v>
      </c>
      <c r="BM62" s="4">
        <f>T_iii_strat1!L$21-BK62</f>
        <v>0</v>
      </c>
      <c r="BN62" s="4">
        <f>T_iii_strat1!J$22</f>
        <v>0</v>
      </c>
      <c r="BO62" s="4">
        <f>BN62-T_iii_strat1!K$22</f>
        <v>0</v>
      </c>
      <c r="BP62" s="4">
        <f>T_iii_strat1!L$22-BN62</f>
        <v>0</v>
      </c>
      <c r="BQ62" s="4">
        <f>T_iii_strat1!J$23</f>
        <v>0</v>
      </c>
      <c r="BR62" s="4">
        <f>BQ62-T_iii_strat1!K$23</f>
        <v>0</v>
      </c>
      <c r="BS62" s="4">
        <f>T_iii_strat1!L$23-BQ62</f>
        <v>0</v>
      </c>
      <c r="BT62" s="4">
        <f>T_iii_strat1!J$24</f>
        <v>0</v>
      </c>
      <c r="BU62" s="4">
        <f>BT62-T_iii_strat1!K$24</f>
        <v>0</v>
      </c>
      <c r="BV62" s="4">
        <f>T_iii_strat1!L$24-BT62</f>
        <v>0</v>
      </c>
      <c r="BW62" s="4">
        <f>T_iii_strat1!J$25</f>
        <v>0</v>
      </c>
      <c r="BX62" s="4">
        <f>BW62-T_iii_strat1!K$25</f>
        <v>0</v>
      </c>
      <c r="BY62" s="4">
        <f>T_iii_strat1!L$25-BW62</f>
        <v>0</v>
      </c>
      <c r="BZ62" s="4">
        <f>T_iii_strat1!J$26</f>
        <v>0</v>
      </c>
      <c r="CA62" s="4">
        <f>BZ62-T_iii_strat1!K$26</f>
        <v>0</v>
      </c>
      <c r="CB62" s="4">
        <f>T_iii_strat1!L$26-BZ62</f>
        <v>0</v>
      </c>
      <c r="CC62" s="4">
        <f>T_iii_strat1!J$27</f>
        <v>0</v>
      </c>
      <c r="CD62" s="4">
        <f>CC62-T_iii_strat1!K$27</f>
        <v>0</v>
      </c>
      <c r="CE62" s="4">
        <f>T_iii_strat1!L$27-CC62</f>
        <v>0</v>
      </c>
      <c r="CF62" s="4">
        <f>T_iii_strat1!J$28</f>
        <v>0</v>
      </c>
      <c r="CG62" s="4">
        <f>CF62-T_iii_strat1!K$28</f>
        <v>0</v>
      </c>
      <c r="CH62" s="4">
        <f>T_iii_strat1!L$28-CF62</f>
        <v>0</v>
      </c>
      <c r="CI62" s="4">
        <f>T_iii_strat1!J$29</f>
        <v>0</v>
      </c>
      <c r="CJ62" s="4">
        <f>CI62-T_iii_strat1!K$29</f>
        <v>0</v>
      </c>
      <c r="CK62" s="4">
        <f>T_iii_strat1!L$29-CI62</f>
        <v>0</v>
      </c>
      <c r="CL62" s="4">
        <f>T_iii_strat1!J$30</f>
        <v>0</v>
      </c>
      <c r="CM62" s="4">
        <f>CL62-T_iii_strat1!K$30</f>
        <v>0</v>
      </c>
      <c r="CN62" s="4">
        <f>T_iii_strat1!L$30-CL62</f>
        <v>0</v>
      </c>
      <c r="CO62" s="4">
        <f>T_iii_strat1!J$31</f>
        <v>0</v>
      </c>
      <c r="CP62" s="4">
        <f>CO62-T_iii_strat1!K$31</f>
        <v>0</v>
      </c>
      <c r="CQ62" s="4">
        <f>T_iii_strat1!L$31-CO62</f>
        <v>0</v>
      </c>
      <c r="CR62" s="4">
        <f>T_iii_strat1!J$32</f>
        <v>0</v>
      </c>
      <c r="CS62" s="4">
        <f>CR62-T_iii_strat1!K$32</f>
        <v>0</v>
      </c>
      <c r="CT62" s="4">
        <f>T_iii_strat1!L$32-CR62</f>
        <v>0</v>
      </c>
      <c r="CX62" s="151"/>
      <c r="CY62" s="151"/>
      <c r="CZ62" s="151"/>
      <c r="DA62" s="151"/>
      <c r="DB62" s="151"/>
      <c r="DC62" s="151"/>
    </row>
    <row r="63" spans="1:107" x14ac:dyDescent="0.25">
      <c r="A63" s="127"/>
      <c r="B63" s="159"/>
      <c r="C63" s="159"/>
      <c r="D63" s="159"/>
      <c r="E63" s="159"/>
      <c r="F63" s="159"/>
      <c r="G63" s="159"/>
      <c r="J63" s="127"/>
      <c r="K63" s="127" t="str">
        <f>T_iii_strat1!N$2</f>
        <v>Laboratory</v>
      </c>
      <c r="L63" s="127">
        <f>T_iii_strat1!N$4</f>
        <v>0</v>
      </c>
      <c r="M63" s="127">
        <f>L63-T_iii_strat1!O$4</f>
        <v>0</v>
      </c>
      <c r="N63" s="127">
        <f>T_iii_strat1!P$4-L63</f>
        <v>0</v>
      </c>
      <c r="O63" s="127">
        <f>T_iii_strat1!N$5</f>
        <v>0</v>
      </c>
      <c r="P63" s="4">
        <f>O63-T_iii_strat1!O$5</f>
        <v>0</v>
      </c>
      <c r="Q63" s="4">
        <f>T_iii_strat1!P$5-O63</f>
        <v>0</v>
      </c>
      <c r="R63" s="4">
        <f>T_iii_strat1!N$6</f>
        <v>0</v>
      </c>
      <c r="S63" s="4">
        <f>O63-T_iii_strat1!O$6</f>
        <v>0</v>
      </c>
      <c r="T63" s="4">
        <f>T_iii_strat1!P$6-O63</f>
        <v>0</v>
      </c>
      <c r="U63" s="4">
        <f>T_iii_strat1!N$7</f>
        <v>0</v>
      </c>
      <c r="V63" s="4">
        <f>U63-T_iii_strat1!U$7</f>
        <v>-8</v>
      </c>
      <c r="W63" s="4">
        <f>T_iii_strat1!P$7-U63</f>
        <v>0</v>
      </c>
      <c r="X63" s="4">
        <f>T_iii_strat1!N$8</f>
        <v>0</v>
      </c>
      <c r="Y63" s="4">
        <f>X63-T_iii_strat1!X$8</f>
        <v>-16.666666030883789</v>
      </c>
      <c r="Z63" s="4">
        <f>T_iii_strat1!P$8-X63</f>
        <v>0</v>
      </c>
      <c r="AA63" s="4">
        <f>T_iii_strat1!N$9</f>
        <v>0</v>
      </c>
      <c r="AB63" s="4">
        <f>AA63-T_iii_strat1!O$9</f>
        <v>0</v>
      </c>
      <c r="AC63" s="4">
        <f>T_iii_strat1!P$9-AA63</f>
        <v>0</v>
      </c>
      <c r="AD63" s="4">
        <f>T_iii_strat1!N$10</f>
        <v>0</v>
      </c>
      <c r="AE63" s="4">
        <f>AD63-T_iii_strat1!O$10</f>
        <v>0</v>
      </c>
      <c r="AF63" s="4">
        <f>T_iii_strat1!P$10-AD63</f>
        <v>0</v>
      </c>
      <c r="AG63" s="4">
        <f>T_iii_strat1!N$11</f>
        <v>0</v>
      </c>
      <c r="AH63" s="4">
        <f>AG63-T_iii_strat1!O$11</f>
        <v>0</v>
      </c>
      <c r="AI63" s="4">
        <f>T_iii_strat1!P$11-AG63</f>
        <v>0</v>
      </c>
      <c r="AJ63" s="4">
        <f>T_iii_strat1!N$12</f>
        <v>0</v>
      </c>
      <c r="AK63" s="4">
        <f>AJ63-T_iii_strat1!O$12</f>
        <v>0</v>
      </c>
      <c r="AL63" s="4">
        <f>T_iii_strat1!P$12-AJ63</f>
        <v>0</v>
      </c>
      <c r="AM63" s="4">
        <f>T_iii_strat1!N$13</f>
        <v>0</v>
      </c>
      <c r="AN63" s="4">
        <f>AM63-T_iii_strat1!O$13</f>
        <v>0</v>
      </c>
      <c r="AO63" s="4">
        <f>T_iii_strat1!P$13-AM63</f>
        <v>0</v>
      </c>
      <c r="AP63" s="4">
        <f>T_iii_strat1!N$14</f>
        <v>0</v>
      </c>
      <c r="AQ63" s="4">
        <f>AP63-T_iii_strat1!O$14</f>
        <v>0</v>
      </c>
      <c r="AR63" s="4">
        <f>T_iii_strat1!P$14-AP63</f>
        <v>0</v>
      </c>
      <c r="AS63" s="4">
        <f>T_iii_strat1!N$15</f>
        <v>0</v>
      </c>
      <c r="AT63" s="4">
        <f>AS63-T_iii_strat1!O$15</f>
        <v>0</v>
      </c>
      <c r="AU63" s="4">
        <f>T_iii_strat1!P$15-AS63</f>
        <v>0</v>
      </c>
      <c r="AV63" s="4">
        <f>T_iii_strat1!N$16</f>
        <v>0</v>
      </c>
      <c r="AW63" s="4">
        <f>AV63-T_iii_strat1!O$16</f>
        <v>0</v>
      </c>
      <c r="AX63" s="4">
        <f>T_iii_strat1!P$16-AV63</f>
        <v>0</v>
      </c>
      <c r="AY63" s="4">
        <f>T_iii_strat1!N$17</f>
        <v>0</v>
      </c>
      <c r="AZ63" s="4">
        <f>AY63-T_iii_strat1!O$17</f>
        <v>0</v>
      </c>
      <c r="BA63" s="4">
        <f>T_iii_strat1!P$17-AY63</f>
        <v>0</v>
      </c>
      <c r="BB63" s="4">
        <f>T_iii_strat1!N$18</f>
        <v>0</v>
      </c>
      <c r="BC63" s="4">
        <f>BB63-T_iii_strat1!O$18</f>
        <v>0</v>
      </c>
      <c r="BD63" s="4">
        <f>T_iii_strat1!P$18-BB63</f>
        <v>0</v>
      </c>
      <c r="BE63" s="4">
        <f>T_iii_strat1!N$19</f>
        <v>0</v>
      </c>
      <c r="BF63" s="4">
        <f>BE63-T_iii_strat1!O$19</f>
        <v>0</v>
      </c>
      <c r="BG63" s="4">
        <f>T_iii_strat1!P$19-BE63</f>
        <v>0</v>
      </c>
      <c r="BH63" s="4">
        <f>T_iii_strat1!N$20</f>
        <v>0</v>
      </c>
      <c r="BI63" s="4">
        <f>BH63-T_iii_strat1!O$20</f>
        <v>0</v>
      </c>
      <c r="BJ63" s="4">
        <f>T_iii_strat1!P$20-BH63</f>
        <v>0</v>
      </c>
      <c r="BK63" s="4">
        <f>T_iii_strat1!N$21</f>
        <v>0</v>
      </c>
      <c r="BL63" s="4">
        <f>BK63-T_iii_strat1!O$21</f>
        <v>0</v>
      </c>
      <c r="BM63" s="4">
        <f>T_iii_strat1!P$21-BK63</f>
        <v>0</v>
      </c>
      <c r="BN63" s="4">
        <f>T_iii_strat1!N$22</f>
        <v>0</v>
      </c>
      <c r="BO63" s="4">
        <f>BN63-T_iii_strat1!O$22</f>
        <v>0</v>
      </c>
      <c r="BP63" s="4">
        <f>T_iii_strat1!P$22-BN63</f>
        <v>0</v>
      </c>
      <c r="BQ63" s="4">
        <f>T_iii_strat1!N$23</f>
        <v>0</v>
      </c>
      <c r="BR63" s="4">
        <f>BQ63-T_iii_strat1!O$23</f>
        <v>0</v>
      </c>
      <c r="BS63" s="4">
        <f>T_iii_strat1!P$23-BQ63</f>
        <v>0</v>
      </c>
      <c r="BT63" s="4">
        <f>T_iii_strat1!N$24</f>
        <v>0</v>
      </c>
      <c r="BU63" s="4">
        <f>BT63-T_iii_strat1!O$24</f>
        <v>0</v>
      </c>
      <c r="BV63" s="4">
        <f>T_iii_strat1!P$24-BT63</f>
        <v>0</v>
      </c>
      <c r="BW63" s="4">
        <f>T_iii_strat1!N$25</f>
        <v>0</v>
      </c>
      <c r="BX63" s="4">
        <f>BW63-T_iii_strat1!O$25</f>
        <v>0</v>
      </c>
      <c r="BY63" s="4">
        <f>T_iii_strat1!P$25-BW63</f>
        <v>0</v>
      </c>
      <c r="BZ63" s="4">
        <f>T_iii_strat1!N$26</f>
        <v>0</v>
      </c>
      <c r="CA63" s="4">
        <f>BZ63-T_iii_strat1!O$26</f>
        <v>0</v>
      </c>
      <c r="CB63" s="4">
        <f>T_iii_strat1!P$26-BZ63</f>
        <v>0</v>
      </c>
      <c r="CC63" s="4">
        <f>T_iii_strat1!N$27</f>
        <v>0</v>
      </c>
      <c r="CD63" s="4">
        <f>CC63-T_iii_strat1!O$27</f>
        <v>0</v>
      </c>
      <c r="CE63" s="4">
        <f>T_iii_strat1!P$27-CC63</f>
        <v>0</v>
      </c>
      <c r="CF63" s="4">
        <f>T_iii_strat1!N$28</f>
        <v>0</v>
      </c>
      <c r="CG63" s="4">
        <f>CF63-T_iii_strat1!O$28</f>
        <v>0</v>
      </c>
      <c r="CH63" s="4">
        <f>T_iii_strat1!P$28-CF63</f>
        <v>0</v>
      </c>
      <c r="CI63" s="4">
        <f>T_iii_strat1!N$29</f>
        <v>0</v>
      </c>
      <c r="CJ63" s="4">
        <f>CI63-T_iii_strat1!O$29</f>
        <v>0</v>
      </c>
      <c r="CK63" s="4">
        <f>T_iii_strat1!P$29-CI63</f>
        <v>0</v>
      </c>
      <c r="CL63" s="4">
        <f>T_iii_strat1!N$30</f>
        <v>0</v>
      </c>
      <c r="CM63" s="4">
        <f>CL63-T_iii_strat1!O$30</f>
        <v>0</v>
      </c>
      <c r="CN63" s="4">
        <f>T_iii_strat1!P$30-CL63</f>
        <v>0</v>
      </c>
      <c r="CO63" s="4">
        <f>T_iii_strat1!N$31</f>
        <v>0</v>
      </c>
      <c r="CP63" s="4">
        <f>CO63-T_iii_strat1!O$31</f>
        <v>0</v>
      </c>
      <c r="CQ63" s="4">
        <f>T_iii_strat1!P$31-CO63</f>
        <v>0</v>
      </c>
      <c r="CR63" s="4">
        <f>T_iii_strat1!N$32</f>
        <v>0</v>
      </c>
      <c r="CS63" s="4">
        <f>CR63-T_iii_strat1!O$32</f>
        <v>0</v>
      </c>
      <c r="CT63" s="4">
        <f>T_iii_strat1!P$32-CR63</f>
        <v>0</v>
      </c>
      <c r="CX63" s="151"/>
      <c r="CY63" s="151"/>
      <c r="CZ63" s="151"/>
      <c r="DA63" s="151"/>
      <c r="DB63" s="151"/>
      <c r="DC63" s="151"/>
    </row>
    <row r="64" spans="1:107" x14ac:dyDescent="0.25">
      <c r="A64" s="127"/>
      <c r="B64" s="159"/>
      <c r="C64" s="159"/>
      <c r="D64" s="159"/>
      <c r="E64" s="159"/>
      <c r="F64" s="159"/>
      <c r="G64" s="159"/>
      <c r="J64" s="127"/>
      <c r="K64" s="127" t="str">
        <f>T_iii_strat1!R$2</f>
        <v>Drug store</v>
      </c>
      <c r="L64" s="127">
        <f>T_iii_strat1!R$4</f>
        <v>3</v>
      </c>
      <c r="M64" s="127">
        <f>L64-T_iii_strat1!S$4</f>
        <v>1</v>
      </c>
      <c r="N64" s="127">
        <f>T_iii_strat1!T$4-L64</f>
        <v>2</v>
      </c>
      <c r="O64" s="127">
        <f>T_iii_strat1!R$5</f>
        <v>3</v>
      </c>
      <c r="P64" s="4">
        <f>O64-T_iii_strat1!S$5</f>
        <v>1</v>
      </c>
      <c r="Q64" s="4">
        <f>T_iii_strat1!T$5-O64</f>
        <v>2</v>
      </c>
      <c r="R64" s="4">
        <f>T_iii_strat1!R$6</f>
        <v>4</v>
      </c>
      <c r="S64" s="4">
        <f>R64-T_iii_strat1!S$6</f>
        <v>2</v>
      </c>
      <c r="T64" s="4">
        <f>T_iii_strat1!T$6-R64</f>
        <v>2</v>
      </c>
      <c r="U64" s="4">
        <f>T_iii_strat1!R$7</f>
        <v>3.9682538509368896</v>
      </c>
      <c r="V64" s="4">
        <f>U64-T_iii_strat1!S$7</f>
        <v>0.99206352233886719</v>
      </c>
      <c r="W64" s="4">
        <f>T_iii_strat1!T$7-U64</f>
        <v>0</v>
      </c>
      <c r="X64" s="4">
        <f>T_iii_strat1!R$8</f>
        <v>4</v>
      </c>
      <c r="Y64" s="4">
        <f>X64-T_iii_strat1!S$8</f>
        <v>2</v>
      </c>
      <c r="Z64" s="4">
        <f>T_iii_strat1!T$8-X64</f>
        <v>2</v>
      </c>
      <c r="AA64" s="4">
        <f>T_iii_strat1!R$9</f>
        <v>2</v>
      </c>
      <c r="AB64" s="4">
        <f>AA64-T_iii_strat1!S$9</f>
        <v>0</v>
      </c>
      <c r="AC64" s="4">
        <f>T_iii_strat1!T$9-AA64</f>
        <v>0</v>
      </c>
      <c r="AD64" s="4">
        <f>T_iii_strat1!R$10</f>
        <v>60</v>
      </c>
      <c r="AE64" s="4">
        <f>AD64-T_iii_strat1!S$10</f>
        <v>0</v>
      </c>
      <c r="AF64" s="4">
        <f>T_iii_strat1!T$10-AD64</f>
        <v>0</v>
      </c>
      <c r="AG64" s="4">
        <f>T_iii_strat1!R$11</f>
        <v>0.9454265832901001</v>
      </c>
      <c r="AH64" s="4">
        <f>AG64-T_iii_strat1!S$11</f>
        <v>0.31514221429824829</v>
      </c>
      <c r="AI64" s="4">
        <f>T_iii_strat1!T$11-AG64</f>
        <v>0.24500381946563721</v>
      </c>
      <c r="AJ64" s="4">
        <f>T_iii_strat1!R$12</f>
        <v>1.1519999504089355</v>
      </c>
      <c r="AK64" s="4">
        <f>AJ64-T_iii_strat1!S$12</f>
        <v>0.38399994373321533</v>
      </c>
      <c r="AL64" s="4">
        <f>T_iii_strat1!T$12-AJ64</f>
        <v>1.1519999504089355</v>
      </c>
      <c r="AM64" s="4">
        <f>T_iii_strat1!R$13</f>
        <v>3</v>
      </c>
      <c r="AN64" s="4">
        <f>AM64-T_iii_strat1!S$13</f>
        <v>2.699999988079071</v>
      </c>
      <c r="AO64" s="4">
        <f>T_iii_strat1!T$13-AM64</f>
        <v>2</v>
      </c>
      <c r="AP64" s="4">
        <f>T_iii_strat1!R$14</f>
        <v>3.3333334922790527</v>
      </c>
      <c r="AQ64" s="4">
        <f>AP64-T_iii_strat1!S$14</f>
        <v>1.973333477973938</v>
      </c>
      <c r="AR64" s="4">
        <f>T_iii_strat1!T$14-AP64</f>
        <v>0.66666650772094727</v>
      </c>
      <c r="AS64" s="4">
        <f>T_iii_strat1!R$15</f>
        <v>0.50999999046325684</v>
      </c>
      <c r="AT64" s="4">
        <f>AS64-T_iii_strat1!S$15</f>
        <v>0</v>
      </c>
      <c r="AU64" s="4">
        <f>T_iii_strat1!T$15-AS64</f>
        <v>1.6150000095367432</v>
      </c>
      <c r="AV64" s="4">
        <f>T_iii_strat1!R$16</f>
        <v>0</v>
      </c>
      <c r="AW64" s="4">
        <f>AV64-T_iii_strat1!S$16</f>
        <v>0</v>
      </c>
      <c r="AX64" s="4">
        <f>T_iii_strat1!T$16-AV64</f>
        <v>0</v>
      </c>
      <c r="AY64" s="4">
        <f>T_iii_strat1!R$17</f>
        <v>0</v>
      </c>
      <c r="AZ64" s="4">
        <f>AY64-T_iii_strat1!S$17</f>
        <v>0</v>
      </c>
      <c r="BA64" s="4">
        <f>T_iii_strat1!T$17-AY64</f>
        <v>0</v>
      </c>
      <c r="BB64" s="4">
        <f>T_iii_strat1!R$18</f>
        <v>0.40000000596046448</v>
      </c>
      <c r="BC64" s="4">
        <f>BB64-T_iii_strat1!S$18</f>
        <v>9.9999994039535522E-2</v>
      </c>
      <c r="BD64" s="4">
        <f>T_iii_strat1!T$18-BB64</f>
        <v>0.59999999403953552</v>
      </c>
      <c r="BE64" s="4">
        <f>T_iii_strat1!R$19</f>
        <v>0.83333337306976318</v>
      </c>
      <c r="BF64" s="4">
        <f>BE64-T_iii_strat1!S$19</f>
        <v>0.16666668653488159</v>
      </c>
      <c r="BG64" s="4">
        <f>T_iii_strat1!T$19-BE64</f>
        <v>0.5</v>
      </c>
      <c r="BH64" s="4">
        <f>T_iii_strat1!R$20</f>
        <v>0.71428573131561279</v>
      </c>
      <c r="BI64" s="4">
        <f>BH64-T_iii_strat1!S$20</f>
        <v>0.28571426868438721</v>
      </c>
      <c r="BJ64" s="4">
        <f>T_iii_strat1!T$20-BH64</f>
        <v>0</v>
      </c>
      <c r="BK64" s="4">
        <f>T_iii_strat1!R$21</f>
        <v>0</v>
      </c>
      <c r="BL64" s="4">
        <f>BK64-T_iii_strat1!S$21</f>
        <v>0</v>
      </c>
      <c r="BM64" s="4">
        <f>T_iii_strat1!T$21-BK64</f>
        <v>0</v>
      </c>
      <c r="BN64" s="4">
        <f>T_iii_strat1!R$22</f>
        <v>0</v>
      </c>
      <c r="BO64" s="4">
        <f>BN64-T_iii_strat1!S$22</f>
        <v>0</v>
      </c>
      <c r="BP64" s="4">
        <f>T_iii_strat1!T$22-BN64</f>
        <v>0</v>
      </c>
      <c r="BQ64" s="4">
        <f>T_iii_strat1!R$23</f>
        <v>0</v>
      </c>
      <c r="BR64" s="4">
        <f>BQ64-T_iii_strat1!S$23</f>
        <v>0</v>
      </c>
      <c r="BS64" s="4">
        <f>T_iii_strat1!T$23-BQ64</f>
        <v>0</v>
      </c>
      <c r="BT64" s="4">
        <f>T_iii_strat1!R$24</f>
        <v>0</v>
      </c>
      <c r="BU64" s="4">
        <f>BT64-T_iii_strat1!S$24</f>
        <v>0</v>
      </c>
      <c r="BV64" s="4">
        <f>T_iii_strat1!T$24-BT64</f>
        <v>0</v>
      </c>
      <c r="BW64" s="4">
        <f>T_iii_strat1!R$25</f>
        <v>0</v>
      </c>
      <c r="BX64" s="4">
        <f>BW64-T_iii_strat1!S$25</f>
        <v>0</v>
      </c>
      <c r="BY64" s="4">
        <f>T_iii_strat1!T$25-BW64</f>
        <v>0</v>
      </c>
      <c r="BZ64" s="4">
        <f>T_iii_strat1!R$26</f>
        <v>0</v>
      </c>
      <c r="CA64" s="4">
        <f>BZ64-T_iii_strat1!S$26</f>
        <v>0</v>
      </c>
      <c r="CB64" s="4">
        <f>T_iii_strat1!T$26-BZ64</f>
        <v>0</v>
      </c>
      <c r="CC64" s="4">
        <f>T_iii_strat1!R$27</f>
        <v>0</v>
      </c>
      <c r="CD64" s="4">
        <f>CC64-T_iii_strat1!S$27</f>
        <v>0</v>
      </c>
      <c r="CE64" s="4">
        <f>T_iii_strat1!T$27-CC64</f>
        <v>0</v>
      </c>
      <c r="CF64" s="4">
        <f>T_iii_strat1!R$28</f>
        <v>0</v>
      </c>
      <c r="CG64" s="4">
        <f>CF64-T_iii_strat1!S$28</f>
        <v>0</v>
      </c>
      <c r="CH64" s="4">
        <f>T_iii_strat1!T$28-CF64</f>
        <v>0</v>
      </c>
      <c r="CI64" s="4">
        <f>T_iii_strat1!R$29</f>
        <v>0</v>
      </c>
      <c r="CJ64" s="4">
        <f>CI64-T_iii_strat1!S$29</f>
        <v>0</v>
      </c>
      <c r="CK64" s="4">
        <f>T_iii_strat1!T$29-CI64</f>
        <v>0</v>
      </c>
      <c r="CL64" s="4">
        <f>T_iii_strat1!R$30</f>
        <v>0</v>
      </c>
      <c r="CM64" s="4">
        <f>CL64-T_iii_strat1!S$30</f>
        <v>0</v>
      </c>
      <c r="CN64" s="4">
        <f>T_iii_strat1!T$30-CL64</f>
        <v>0</v>
      </c>
      <c r="CO64" s="4">
        <f>T_iii_strat1!R$31</f>
        <v>0</v>
      </c>
      <c r="CP64" s="4">
        <f>CO64-T_iii_strat1!S$31</f>
        <v>0</v>
      </c>
      <c r="CQ64" s="4">
        <f>T_iii_strat1!T$31-CO64</f>
        <v>0</v>
      </c>
      <c r="CR64" s="4">
        <f>T_iii_strat1!R$32</f>
        <v>0</v>
      </c>
      <c r="CS64" s="4">
        <f>CR64-T_iii_strat1!S$32</f>
        <v>0</v>
      </c>
      <c r="CT64" s="4">
        <f>T_iii_strat1!T$32-CR64</f>
        <v>0</v>
      </c>
      <c r="CX64" s="151"/>
      <c r="CY64" s="151"/>
      <c r="CZ64" s="151"/>
      <c r="DA64" s="151"/>
      <c r="DB64" s="151"/>
      <c r="DC64" s="151"/>
    </row>
    <row r="65" spans="1:107" x14ac:dyDescent="0.25">
      <c r="A65" s="127"/>
      <c r="B65" s="159"/>
      <c r="C65" s="159"/>
      <c r="D65" s="159"/>
      <c r="E65" s="159"/>
      <c r="F65" s="159"/>
      <c r="G65" s="159"/>
      <c r="J65" s="127"/>
      <c r="K65" s="127" t="str">
        <f>T_iii_strat1!V$2</f>
        <v>Informal</v>
      </c>
      <c r="L65" s="127">
        <f>T_iii_strat1!V$4</f>
        <v>7.679999828338623</v>
      </c>
      <c r="M65" s="127">
        <f>L65-T_iii_strat1!W$4</f>
        <v>3.679999828338623</v>
      </c>
      <c r="N65" s="127">
        <f>T_iii_strat1!X$4-L65</f>
        <v>292.32000017166138</v>
      </c>
      <c r="O65" s="127">
        <f>T_iii_strat1!V$5</f>
        <v>9</v>
      </c>
      <c r="P65" s="4">
        <f>O65-T_iii_strat1!W$5</f>
        <v>5</v>
      </c>
      <c r="Q65" s="4">
        <f>T_iii_strat1!X$5-O65</f>
        <v>291</v>
      </c>
      <c r="R65" s="4">
        <f>T_iii_strat1!V$6</f>
        <v>8</v>
      </c>
      <c r="S65" s="4">
        <f>R65-T_iii_strat1!W$6</f>
        <v>0</v>
      </c>
      <c r="T65" s="4">
        <f>T_iii_strat1!X$6-R65</f>
        <v>0</v>
      </c>
      <c r="U65" s="4">
        <f>T_iii_strat1!V$7</f>
        <v>4.9603171348571777</v>
      </c>
      <c r="V65" s="4">
        <f>U65-T_iii_strat1!W$7</f>
        <v>0</v>
      </c>
      <c r="W65" s="4">
        <f>T_iii_strat1!X$7-U65</f>
        <v>0</v>
      </c>
      <c r="X65" s="4">
        <f>T_iii_strat1!V$8</f>
        <v>16.666666030883789</v>
      </c>
      <c r="Y65" s="4">
        <f>X65-T_iii_strat1!W$8</f>
        <v>0</v>
      </c>
      <c r="Z65" s="4">
        <f>T_iii_strat1!X$8-X65</f>
        <v>0</v>
      </c>
      <c r="AA65" s="4">
        <f>T_iii_strat1!V$9</f>
        <v>0</v>
      </c>
      <c r="AB65" s="4">
        <f>AA65-T_iii_strat1!W$9</f>
        <v>0</v>
      </c>
      <c r="AC65" s="4">
        <f>T_iii_strat1!X$9-AA65</f>
        <v>0</v>
      </c>
      <c r="AD65" s="4">
        <f>T_iii_strat1!V$10</f>
        <v>0</v>
      </c>
      <c r="AE65" s="4">
        <f>AD65-T_iii_strat1!W$10</f>
        <v>0</v>
      </c>
      <c r="AF65" s="4">
        <f>T_iii_strat1!X$10-AD65</f>
        <v>0</v>
      </c>
      <c r="AG65" s="4">
        <f>T_iii_strat1!V$11</f>
        <v>0</v>
      </c>
      <c r="AH65" s="4">
        <f>AG65-T_iii_strat1!W$11</f>
        <v>0</v>
      </c>
      <c r="AI65" s="4">
        <f>T_iii_strat1!X$11-AG65</f>
        <v>0</v>
      </c>
      <c r="AJ65" s="4">
        <f>T_iii_strat1!V$12</f>
        <v>7.679999828338623</v>
      </c>
      <c r="AK65" s="4">
        <f>AJ65-T_iii_strat1!W$12</f>
        <v>0</v>
      </c>
      <c r="AL65" s="4">
        <f>T_iii_strat1!X$12-AJ65</f>
        <v>0</v>
      </c>
      <c r="AM65" s="4">
        <f>T_iii_strat1!V$13</f>
        <v>7</v>
      </c>
      <c r="AN65" s="4">
        <f>AM65-T_iii_strat1!W$13</f>
        <v>6.25</v>
      </c>
      <c r="AO65" s="4">
        <f>T_iii_strat1!X$13-AM65</f>
        <v>8</v>
      </c>
      <c r="AP65" s="4">
        <f>T_iii_strat1!V$14</f>
        <v>0</v>
      </c>
      <c r="AQ65" s="4">
        <f>AP65-T_iii_strat1!W$14</f>
        <v>0</v>
      </c>
      <c r="AR65" s="4">
        <f>T_iii_strat1!X$14-AP65</f>
        <v>0</v>
      </c>
      <c r="AS65" s="4">
        <f>T_iii_strat1!V$15</f>
        <v>0</v>
      </c>
      <c r="AT65" s="4">
        <f>AS65-T_iii_strat1!W$15</f>
        <v>0</v>
      </c>
      <c r="AU65" s="4">
        <f>T_iii_strat1!X$15-AS65</f>
        <v>0</v>
      </c>
      <c r="AV65" s="4">
        <f>T_iii_strat1!V$16</f>
        <v>0</v>
      </c>
      <c r="AW65" s="4">
        <f>AV65-T_iii_strat1!W$16</f>
        <v>0</v>
      </c>
      <c r="AX65" s="4">
        <f>T_iii_strat1!X$16-AV65</f>
        <v>0</v>
      </c>
      <c r="AY65" s="4">
        <f>T_iii_strat1!V$17</f>
        <v>0</v>
      </c>
      <c r="AZ65" s="4">
        <f>AY65-T_iii_strat1!W$17</f>
        <v>0</v>
      </c>
      <c r="BA65" s="4">
        <f>T_iii_strat1!X$17-AY65</f>
        <v>0</v>
      </c>
      <c r="BB65" s="4">
        <f>T_iii_strat1!V$18</f>
        <v>0</v>
      </c>
      <c r="BC65" s="4">
        <f>BB65-T_iii_strat1!W$18</f>
        <v>0</v>
      </c>
      <c r="BD65" s="4">
        <f>T_iii_strat1!X$18-BB65</f>
        <v>0</v>
      </c>
      <c r="BE65" s="4">
        <f>T_iii_strat1!V$19</f>
        <v>0</v>
      </c>
      <c r="BF65" s="4">
        <f>BE65-T_iii_strat1!W$19</f>
        <v>0</v>
      </c>
      <c r="BG65" s="4">
        <f>T_iii_strat1!X$19-BE65</f>
        <v>0</v>
      </c>
      <c r="BH65" s="4">
        <f>T_iii_strat1!V$20</f>
        <v>0</v>
      </c>
      <c r="BI65" s="4">
        <f>BH65-T_iii_strat1!W$20</f>
        <v>0</v>
      </c>
      <c r="BJ65" s="4">
        <f>T_iii_strat1!X$20-BH65</f>
        <v>0</v>
      </c>
      <c r="BK65" s="4">
        <f>T_iii_strat1!V$21</f>
        <v>0</v>
      </c>
      <c r="BL65" s="4">
        <f>BK65-T_iii_strat1!W$21</f>
        <v>0</v>
      </c>
      <c r="BM65" s="4">
        <f>T_iii_strat1!X$21-BK65</f>
        <v>0</v>
      </c>
      <c r="BN65" s="4">
        <f>T_iii_strat1!V$22</f>
        <v>0</v>
      </c>
      <c r="BO65" s="4">
        <f>BN65-T_iii_strat1!W$22</f>
        <v>0</v>
      </c>
      <c r="BP65" s="4">
        <f>T_iii_strat1!X$22-BN65</f>
        <v>0</v>
      </c>
      <c r="BQ65" s="4">
        <f>T_iii_strat1!V$23</f>
        <v>0</v>
      </c>
      <c r="BR65" s="4">
        <f>BQ65-T_iii_strat1!W$23</f>
        <v>0</v>
      </c>
      <c r="BS65" s="4">
        <f>T_iii_strat1!X$23-BQ65</f>
        <v>0</v>
      </c>
      <c r="BT65" s="4">
        <f>T_iii_strat1!V$24</f>
        <v>0</v>
      </c>
      <c r="BU65" s="4">
        <f>BT65-T_iii_strat1!W$24</f>
        <v>0</v>
      </c>
      <c r="BV65" s="4">
        <f>T_iii_strat1!X$24-BT65</f>
        <v>0</v>
      </c>
      <c r="BW65" s="4">
        <f>T_iii_strat1!V$25</f>
        <v>0</v>
      </c>
      <c r="BX65" s="4">
        <f>BW65-T_iii_strat1!W$25</f>
        <v>0</v>
      </c>
      <c r="BY65" s="4">
        <f>T_iii_strat1!X$25-BW65</f>
        <v>0</v>
      </c>
      <c r="BZ65" s="4">
        <f>T_iii_strat1!V$26</f>
        <v>0</v>
      </c>
      <c r="CA65" s="4">
        <f>BZ65-T_iii_strat1!W$26</f>
        <v>0</v>
      </c>
      <c r="CB65" s="4">
        <f>T_iii_strat1!X$26-BZ65</f>
        <v>0</v>
      </c>
      <c r="CC65" s="4">
        <f>T_iii_strat1!V$27</f>
        <v>0</v>
      </c>
      <c r="CD65" s="4">
        <f>CC65-T_iii_strat1!W$27</f>
        <v>0</v>
      </c>
      <c r="CE65" s="4">
        <f>T_iii_strat1!X$27-CC65</f>
        <v>0</v>
      </c>
      <c r="CF65" s="4">
        <f>T_iii_strat1!V$28</f>
        <v>0</v>
      </c>
      <c r="CG65" s="4">
        <f>CF65-T_iii_strat1!W$28</f>
        <v>0</v>
      </c>
      <c r="CH65" s="4">
        <f>T_iii_strat1!X$28-CF65</f>
        <v>0</v>
      </c>
      <c r="CI65" s="4">
        <f>T_iii_strat1!V$29</f>
        <v>0</v>
      </c>
      <c r="CJ65" s="4">
        <f>CI65-T_iii_strat1!W$29</f>
        <v>0</v>
      </c>
      <c r="CK65" s="4">
        <f>T_iii_strat1!X$29-CI65</f>
        <v>0</v>
      </c>
      <c r="CL65" s="4">
        <f>T_iii_strat1!V$30</f>
        <v>0</v>
      </c>
      <c r="CM65" s="4">
        <f>CL65-T_iii_strat1!W$30</f>
        <v>0</v>
      </c>
      <c r="CN65" s="4">
        <f>T_iii_strat1!X$30-CL65</f>
        <v>0</v>
      </c>
      <c r="CO65" s="4">
        <f>T_iii_strat1!V$31</f>
        <v>0</v>
      </c>
      <c r="CP65" s="4">
        <f>CO65-T_iii_strat1!W$31</f>
        <v>0</v>
      </c>
      <c r="CQ65" s="4">
        <f>T_iii_strat1!X$31-CO65</f>
        <v>0</v>
      </c>
      <c r="CR65" s="4">
        <f>T_iii_strat1!V$32</f>
        <v>0</v>
      </c>
      <c r="CS65" s="4">
        <f>CR65-T_iii_strat1!W$32</f>
        <v>0</v>
      </c>
      <c r="CT65" s="4">
        <f>T_iii_strat1!X$32-CR65</f>
        <v>0</v>
      </c>
      <c r="CX65" s="151"/>
      <c r="CY65" s="151"/>
      <c r="CZ65" s="151"/>
      <c r="DA65" s="151"/>
      <c r="DB65" s="151"/>
      <c r="DC65" s="151"/>
    </row>
    <row r="66" spans="1:107" x14ac:dyDescent="0.25">
      <c r="A66" s="127"/>
      <c r="B66" s="159"/>
      <c r="C66" s="159"/>
      <c r="D66" s="159"/>
      <c r="E66" s="159"/>
      <c r="F66" s="159"/>
      <c r="G66" s="159"/>
      <c r="J66" s="127"/>
      <c r="K66" s="127" t="str">
        <f>T_iii_strat1!Z$2</f>
        <v>Retail total</v>
      </c>
      <c r="L66" s="127">
        <f>T_iii_strat1!Z$4</f>
        <v>3</v>
      </c>
      <c r="M66" s="127">
        <f>L66-T_iii_strat1!AA$4</f>
        <v>1</v>
      </c>
      <c r="N66" s="127">
        <f>T_iii_strat1!AB$4-L66</f>
        <v>2</v>
      </c>
      <c r="O66" s="127">
        <f>T_iii_strat1!Z$5</f>
        <v>3.75</v>
      </c>
      <c r="P66" s="4">
        <f>O66-T_iii_strat1!AA$5</f>
        <v>1.75</v>
      </c>
      <c r="Q66" s="4">
        <f>T_iii_strat1!AB$5-O66</f>
        <v>1.25</v>
      </c>
      <c r="R66" s="4">
        <f>T_iii_strat1!Z$6</f>
        <v>4</v>
      </c>
      <c r="S66" s="4">
        <f>R66-T_iii_strat1!AA$6</f>
        <v>2</v>
      </c>
      <c r="T66" s="4">
        <f>T_iii_strat1!AB$6-R66</f>
        <v>2</v>
      </c>
      <c r="U66" s="4">
        <f>T_iii_strat1!Z$7</f>
        <v>3.9682538509368896</v>
      </c>
      <c r="V66" s="4">
        <f>U66-T_iii_strat1!AA$7</f>
        <v>1.4880952835083008</v>
      </c>
      <c r="W66" s="4">
        <f>T_iii_strat1!AB$7-U66</f>
        <v>0.99206328392028809</v>
      </c>
      <c r="X66" s="4">
        <f>T_iii_strat1!Z$8</f>
        <v>4</v>
      </c>
      <c r="Y66" s="4">
        <f>X66-T_iii_strat1!AA$8</f>
        <v>2</v>
      </c>
      <c r="Z66" s="4">
        <f>T_iii_strat1!AB$8-X66</f>
        <v>2</v>
      </c>
      <c r="AA66" s="4">
        <f>T_iii_strat1!Z$9</f>
        <v>6</v>
      </c>
      <c r="AB66" s="4">
        <f>AA66-T_iii_strat1!AA$9</f>
        <v>3</v>
      </c>
      <c r="AC66" s="4">
        <f>T_iii_strat1!AB$9-AA66</f>
        <v>1</v>
      </c>
      <c r="AD66" s="4">
        <f>T_iii_strat1!Z$10</f>
        <v>48</v>
      </c>
      <c r="AE66" s="4">
        <f>AD66-T_iii_strat1!AA$10</f>
        <v>12</v>
      </c>
      <c r="AF66" s="4">
        <f>T_iii_strat1!AB$10-AD66</f>
        <v>12</v>
      </c>
      <c r="AG66" s="4">
        <f>T_iii_strat1!Z$11</f>
        <v>0.9454265832901001</v>
      </c>
      <c r="AH66" s="4">
        <f>AG66-T_iii_strat1!AA$11</f>
        <v>0.31514221429824829</v>
      </c>
      <c r="AI66" s="4">
        <f>T_iii_strat1!AB$11-AG66</f>
        <v>0.24500381946563721</v>
      </c>
      <c r="AJ66" s="4">
        <f>T_iii_strat1!Z$12</f>
        <v>1.1519999504089355</v>
      </c>
      <c r="AK66" s="4">
        <f>AJ66-T_iii_strat1!AA$12</f>
        <v>0.38399994373321533</v>
      </c>
      <c r="AL66" s="4">
        <f>T_iii_strat1!AB$12-AJ66</f>
        <v>1.1519999504089355</v>
      </c>
      <c r="AM66" s="4">
        <f>T_iii_strat1!Z$13</f>
        <v>3</v>
      </c>
      <c r="AN66" s="4">
        <f>AM66-T_iii_strat1!AA$13</f>
        <v>2.699999988079071</v>
      </c>
      <c r="AO66" s="4">
        <f>T_iii_strat1!AB$13-AM66</f>
        <v>2</v>
      </c>
      <c r="AP66" s="4">
        <f>T_iii_strat1!Z$14</f>
        <v>3</v>
      </c>
      <c r="AQ66" s="4">
        <f>AP66-T_iii_strat1!AA$14</f>
        <v>1.6399999856948853</v>
      </c>
      <c r="AR66" s="4">
        <f>T_iii_strat1!AB$14-AP66</f>
        <v>1</v>
      </c>
      <c r="AS66" s="4">
        <f>T_iii_strat1!Z$15</f>
        <v>1.2749999761581421</v>
      </c>
      <c r="AT66" s="4">
        <f>AS66-T_iii_strat1!AA$15</f>
        <v>0.76499998569488525</v>
      </c>
      <c r="AU66" s="4">
        <f>T_iii_strat1!AB$15-AS66</f>
        <v>0.25499999523162842</v>
      </c>
      <c r="AV66" s="4">
        <f>T_iii_strat1!Z$16</f>
        <v>0</v>
      </c>
      <c r="AW66" s="4">
        <f>AV66-T_iii_strat1!AA$16</f>
        <v>0</v>
      </c>
      <c r="AX66" s="4">
        <f>T_iii_strat1!AB$16-AV66</f>
        <v>0</v>
      </c>
      <c r="AY66" s="4">
        <f>T_iii_strat1!Z$17</f>
        <v>0</v>
      </c>
      <c r="AZ66" s="4">
        <f>AY66-T_iii_strat1!AA$17</f>
        <v>0</v>
      </c>
      <c r="BA66" s="4">
        <f>T_iii_strat1!AB$17-AY66</f>
        <v>0</v>
      </c>
      <c r="BB66" s="4">
        <f>T_iii_strat1!Z$18</f>
        <v>0.60000002384185791</v>
      </c>
      <c r="BC66" s="4">
        <f>BB66-T_iii_strat1!AA$18</f>
        <v>0.20000001788139343</v>
      </c>
      <c r="BD66" s="4">
        <f>T_iii_strat1!AB$18-BB66</f>
        <v>0.39999997615814209</v>
      </c>
      <c r="BE66" s="4">
        <f>T_iii_strat1!Z$19</f>
        <v>1</v>
      </c>
      <c r="BF66" s="4">
        <f>BE66-T_iii_strat1!AA$19</f>
        <v>0.16666662693023682</v>
      </c>
      <c r="BG66" s="4">
        <f>T_iii_strat1!AB$19-BE66</f>
        <v>2</v>
      </c>
      <c r="BH66" s="4">
        <f>T_iii_strat1!Z$20</f>
        <v>0.71428573131561279</v>
      </c>
      <c r="BI66" s="4">
        <f>BH66-T_iii_strat1!AA$20</f>
        <v>0.28571426868438721</v>
      </c>
      <c r="BJ66" s="4">
        <f>T_iii_strat1!AB$20-BH66</f>
        <v>0.14285719394683838</v>
      </c>
      <c r="BK66" s="4">
        <f>T_iii_strat1!Z$21</f>
        <v>0</v>
      </c>
      <c r="BL66" s="4">
        <f>BK66-T_iii_strat1!AA$21</f>
        <v>0</v>
      </c>
      <c r="BM66" s="4">
        <f>T_iii_strat1!AB$21-BK66</f>
        <v>0</v>
      </c>
      <c r="BN66" s="4">
        <f>T_iii_strat1!Z$22</f>
        <v>0</v>
      </c>
      <c r="BO66" s="4">
        <f>BN66-T_iii_strat1!AA$22</f>
        <v>0</v>
      </c>
      <c r="BP66" s="4">
        <f>T_iii_strat1!AB$22-BN66</f>
        <v>0</v>
      </c>
      <c r="BQ66" s="4">
        <f>T_iii_strat1!Z$23</f>
        <v>0</v>
      </c>
      <c r="BR66" s="4">
        <f>BQ66-T_iii_strat1!AA$23</f>
        <v>0</v>
      </c>
      <c r="BS66" s="4">
        <f>T_iii_strat1!AB$23-BQ66</f>
        <v>0</v>
      </c>
      <c r="BT66" s="4">
        <f>T_iii_strat1!Z$24</f>
        <v>0</v>
      </c>
      <c r="BU66" s="4">
        <f>BT66-T_iii_strat1!AA$24</f>
        <v>0</v>
      </c>
      <c r="BV66" s="4">
        <f>T_iii_strat1!AB$24-BT66</f>
        <v>0</v>
      </c>
      <c r="BW66" s="4">
        <f>T_iii_strat1!Z$25</f>
        <v>0</v>
      </c>
      <c r="BX66" s="4">
        <f>BW66-T_iii_strat1!AA$25</f>
        <v>0</v>
      </c>
      <c r="BY66" s="4">
        <f>T_iii_strat1!AB$25-BW66</f>
        <v>0</v>
      </c>
      <c r="BZ66" s="4">
        <f>T_iii_strat1!Z$26</f>
        <v>0</v>
      </c>
      <c r="CA66" s="4">
        <f>BZ66-T_iii_strat1!AA$26</f>
        <v>0</v>
      </c>
      <c r="CB66" s="4">
        <f>T_iii_strat1!AB$26-BZ66</f>
        <v>0</v>
      </c>
      <c r="CC66" s="4">
        <f>T_iii_strat1!Z$27</f>
        <v>0</v>
      </c>
      <c r="CD66" s="4">
        <f>CC66-T_iii_strat1!AA$27</f>
        <v>0</v>
      </c>
      <c r="CE66" s="4">
        <f>T_iii_strat1!AB$27-CC66</f>
        <v>0</v>
      </c>
      <c r="CF66" s="4">
        <f>T_iii_strat1!Z$28</f>
        <v>0</v>
      </c>
      <c r="CG66" s="4">
        <f>CF66-T_iii_strat1!AA$28</f>
        <v>0</v>
      </c>
      <c r="CH66" s="4">
        <f>T_iii_strat1!AB$28-CF66</f>
        <v>0</v>
      </c>
      <c r="CI66" s="4">
        <f>T_iii_strat1!Z$29</f>
        <v>0</v>
      </c>
      <c r="CJ66" s="4">
        <f>CI66-T_iii_strat1!AA$29</f>
        <v>0</v>
      </c>
      <c r="CK66" s="4">
        <f>T_iii_strat1!AB$29-CI66</f>
        <v>0</v>
      </c>
      <c r="CL66" s="4">
        <f>T_iii_strat1!Z$30</f>
        <v>0</v>
      </c>
      <c r="CM66" s="4">
        <f>CL66-T_iii_strat1!AA$30</f>
        <v>0</v>
      </c>
      <c r="CN66" s="4">
        <f>T_iii_strat1!AB$30-CL66</f>
        <v>0</v>
      </c>
      <c r="CO66" s="4">
        <f>T_iii_strat1!Z$31</f>
        <v>0</v>
      </c>
      <c r="CP66" s="4">
        <f>CO66-T_iii_strat1!AA$31</f>
        <v>0</v>
      </c>
      <c r="CQ66" s="4">
        <f>T_iii_strat1!AB$31-CO66</f>
        <v>0</v>
      </c>
      <c r="CR66" s="4">
        <f>T_iii_strat1!Z$32</f>
        <v>0</v>
      </c>
      <c r="CS66" s="4">
        <f>CR66-T_iii_strat1!AA$32</f>
        <v>0</v>
      </c>
      <c r="CT66" s="4">
        <f>T_iii_strat1!AB$32-CR66</f>
        <v>0</v>
      </c>
      <c r="CX66" s="151"/>
      <c r="CY66" s="151"/>
      <c r="CZ66" s="151"/>
      <c r="DA66" s="151"/>
      <c r="DB66" s="151"/>
      <c r="DC66" s="151"/>
    </row>
    <row r="67" spans="1:107" x14ac:dyDescent="0.25">
      <c r="A67" s="127"/>
      <c r="B67" s="159"/>
      <c r="C67" s="159"/>
      <c r="D67" s="159"/>
      <c r="E67" s="159"/>
      <c r="F67" s="159"/>
      <c r="G67" s="159"/>
      <c r="J67" s="127"/>
      <c r="K67" s="127" t="str">
        <f>T_iii_strat1!AD$2</f>
        <v>Wholesale</v>
      </c>
      <c r="L67" s="127">
        <f>T_iii_strat1!AD$4</f>
        <v>20</v>
      </c>
      <c r="M67" s="127">
        <f>L67-T_iii_strat1!AE$4</f>
        <v>5</v>
      </c>
      <c r="N67" s="127">
        <f>T_iii_strat1!AF$4-L67</f>
        <v>10</v>
      </c>
      <c r="O67" s="127">
        <f>T_iii_strat1!AD$5</f>
        <v>20</v>
      </c>
      <c r="P67" s="4">
        <f>O67-T_iii_strat1!AE$5</f>
        <v>5</v>
      </c>
      <c r="Q67" s="4">
        <f>T_iii_strat1!AF$5-O67</f>
        <v>11.25</v>
      </c>
      <c r="R67" s="4">
        <f>T_iii_strat1!AD$6</f>
        <v>26</v>
      </c>
      <c r="S67" s="4">
        <f>R67-T_iii_strat1!AE$6</f>
        <v>0</v>
      </c>
      <c r="T67" s="4">
        <f>T_iii_strat1!AF$6-R67</f>
        <v>0</v>
      </c>
      <c r="U67" s="4">
        <f>T_iii_strat1!AD$7</f>
        <v>0</v>
      </c>
      <c r="V67" s="4">
        <f>U67-T_iii_strat1!AE$7</f>
        <v>0</v>
      </c>
      <c r="W67" s="4">
        <f>T_iii_strat1!AF$7-U67</f>
        <v>0</v>
      </c>
      <c r="X67" s="4">
        <f>T_iii_strat1!AD$8</f>
        <v>18</v>
      </c>
      <c r="Y67" s="4">
        <f>X67-T_iii_strat1!AE$8</f>
        <v>7.3333330154418945</v>
      </c>
      <c r="Z67" s="4">
        <f>T_iii_strat1!AF$8-X67</f>
        <v>0</v>
      </c>
      <c r="AA67" s="4">
        <f>T_iii_strat1!AD$9</f>
        <v>0</v>
      </c>
      <c r="AB67" s="4">
        <f>AA67-T_iii_strat1!AE$9</f>
        <v>0</v>
      </c>
      <c r="AC67" s="4">
        <f>T_iii_strat1!AF$9-AA67</f>
        <v>0</v>
      </c>
      <c r="AD67" s="4">
        <f>T_iii_strat1!AD$10</f>
        <v>0</v>
      </c>
      <c r="AE67" s="4">
        <f>AD67-T_iii_strat1!AE$10</f>
        <v>0</v>
      </c>
      <c r="AF67" s="4">
        <f>T_iii_strat1!AF$10-AD67</f>
        <v>0</v>
      </c>
      <c r="AG67" s="4">
        <f>T_iii_strat1!AD$11</f>
        <v>0</v>
      </c>
      <c r="AH67" s="4">
        <f>AG67-T_iii_strat1!AE$11</f>
        <v>0</v>
      </c>
      <c r="AI67" s="4">
        <f>T_iii_strat1!AF$11-AG67</f>
        <v>0</v>
      </c>
      <c r="AJ67" s="4">
        <f>T_iii_strat1!AD$12</f>
        <v>51.920000076293945</v>
      </c>
      <c r="AK67" s="4">
        <f>AJ67-T_iii_strat1!AE$12</f>
        <v>48.079999923706055</v>
      </c>
      <c r="AL67" s="4">
        <f>T_iii_strat1!AF$12-AJ67</f>
        <v>48.079999923706055</v>
      </c>
      <c r="AM67" s="4">
        <f>T_iii_strat1!AD$13</f>
        <v>18</v>
      </c>
      <c r="AN67" s="4">
        <f>AM67-T_iii_strat1!AE$13</f>
        <v>0</v>
      </c>
      <c r="AO67" s="4">
        <f>T_iii_strat1!AF$13-AM67</f>
        <v>0</v>
      </c>
      <c r="AP67" s="4">
        <f>T_iii_strat1!AD$14</f>
        <v>0</v>
      </c>
      <c r="AQ67" s="4">
        <f>AP67-T_iii_strat1!AE$14</f>
        <v>0</v>
      </c>
      <c r="AR67" s="4">
        <f>T_iii_strat1!AF$14-AP67</f>
        <v>0</v>
      </c>
      <c r="AS67" s="4">
        <f>T_iii_strat1!AD$15</f>
        <v>0</v>
      </c>
      <c r="AT67" s="4">
        <f>AS67-T_iii_strat1!AE$15</f>
        <v>0</v>
      </c>
      <c r="AU67" s="4">
        <f>T_iii_strat1!AF$15-AS67</f>
        <v>0</v>
      </c>
      <c r="AV67" s="4">
        <f>T_iii_strat1!AD$16</f>
        <v>0</v>
      </c>
      <c r="AW67" s="4">
        <f>AV67-T_iii_strat1!AE$16</f>
        <v>0</v>
      </c>
      <c r="AX67" s="4">
        <f>T_iii_strat1!AF$16-AV67</f>
        <v>0</v>
      </c>
      <c r="AY67" s="4">
        <f>T_iii_strat1!AD$17</f>
        <v>0</v>
      </c>
      <c r="AZ67" s="4">
        <f>AY67-T_iii_strat1!AE$17</f>
        <v>0</v>
      </c>
      <c r="BA67" s="4">
        <f>T_iii_strat1!AF$17-AY67</f>
        <v>0</v>
      </c>
      <c r="BB67" s="4">
        <f>T_iii_strat1!AD$18</f>
        <v>0</v>
      </c>
      <c r="BC67" s="4">
        <f>BB67-T_iii_strat1!AE$18</f>
        <v>0</v>
      </c>
      <c r="BD67" s="4">
        <f>T_iii_strat1!AF$18-BB67</f>
        <v>0</v>
      </c>
      <c r="BE67" s="4">
        <f>T_iii_strat1!AD$19</f>
        <v>2</v>
      </c>
      <c r="BF67" s="4">
        <f>BE67-T_iii_strat1!AE$19</f>
        <v>0</v>
      </c>
      <c r="BG67" s="4">
        <f>T_iii_strat1!AF$19-BE67</f>
        <v>1.3333334922790527</v>
      </c>
      <c r="BH67" s="4">
        <f>T_iii_strat1!AD$20</f>
        <v>4.2857146263122559</v>
      </c>
      <c r="BI67" s="4">
        <f>BH67-T_iii_strat1!AE$20</f>
        <v>0</v>
      </c>
      <c r="BJ67" s="4">
        <f>T_iii_strat1!AF$20-BH67</f>
        <v>0</v>
      </c>
      <c r="BK67" s="4">
        <f>T_iii_strat1!AD$21</f>
        <v>0</v>
      </c>
      <c r="BL67" s="4">
        <f>BK67-T_iii_strat1!AE$21</f>
        <v>0</v>
      </c>
      <c r="BM67" s="4">
        <f>T_iii_strat1!AF$21-BK67</f>
        <v>0</v>
      </c>
      <c r="BN67" s="4">
        <f>T_iii_strat1!AD$22</f>
        <v>0</v>
      </c>
      <c r="BO67" s="4">
        <f>BN67-T_iii_strat1!AE$22</f>
        <v>0</v>
      </c>
      <c r="BP67" s="4">
        <f>T_iii_strat1!AF$22-BN67</f>
        <v>0</v>
      </c>
      <c r="BQ67" s="4">
        <f>T_iii_strat1!AD$23</f>
        <v>0</v>
      </c>
      <c r="BR67" s="4">
        <f>BQ67-T_iii_strat1!AE$23</f>
        <v>0</v>
      </c>
      <c r="BS67" s="4">
        <f>T_iii_strat1!AF$23-BQ67</f>
        <v>0</v>
      </c>
      <c r="BT67" s="4">
        <f>T_iii_strat1!AD$24</f>
        <v>0</v>
      </c>
      <c r="BU67" s="4">
        <f>BT67-T_iii_strat1!AE$24</f>
        <v>0</v>
      </c>
      <c r="BV67" s="4">
        <f>T_iii_strat1!AF$24-BT67</f>
        <v>0</v>
      </c>
      <c r="BW67" s="4">
        <f>T_iii_strat1!AD$25</f>
        <v>0</v>
      </c>
      <c r="BX67" s="4">
        <f>BW67-T_iii_strat1!AE$25</f>
        <v>0</v>
      </c>
      <c r="BY67" s="4">
        <f>T_iii_strat1!AF$25-BW67</f>
        <v>0</v>
      </c>
      <c r="BZ67" s="4">
        <f>T_iii_strat1!AD$26</f>
        <v>0</v>
      </c>
      <c r="CA67" s="4">
        <f>BZ67-T_iii_strat1!AE$26</f>
        <v>0</v>
      </c>
      <c r="CB67" s="4">
        <f>T_iii_strat1!AF$26-BZ67</f>
        <v>0</v>
      </c>
      <c r="CC67" s="4">
        <f>T_iii_strat1!AD$27</f>
        <v>0</v>
      </c>
      <c r="CD67" s="4">
        <f>CC67-T_iii_strat1!AE$27</f>
        <v>0</v>
      </c>
      <c r="CE67" s="4">
        <f>T_iii_strat1!AF$27-CC67</f>
        <v>0</v>
      </c>
      <c r="CF67" s="4">
        <f>T_iii_strat1!AD$28</f>
        <v>0</v>
      </c>
      <c r="CG67" s="4">
        <f>CF67-T_iii_strat1!AE$28</f>
        <v>0</v>
      </c>
      <c r="CH67" s="4">
        <f>T_iii_strat1!AF$28-CF67</f>
        <v>0</v>
      </c>
      <c r="CI67" s="4">
        <f>T_iii_strat1!AD$29</f>
        <v>0</v>
      </c>
      <c r="CJ67" s="4">
        <f>CI67-T_iii_strat1!AE$29</f>
        <v>0</v>
      </c>
      <c r="CK67" s="4">
        <f>T_iii_strat1!AF$29-CI67</f>
        <v>0</v>
      </c>
      <c r="CL67" s="4">
        <f>T_iii_strat1!AD$30</f>
        <v>0</v>
      </c>
      <c r="CM67" s="4">
        <f>CL67-T_iii_strat1!AE$30</f>
        <v>0</v>
      </c>
      <c r="CN67" s="4">
        <f>T_iii_strat1!AF$30-CL67</f>
        <v>0</v>
      </c>
      <c r="CO67" s="4">
        <f>T_iii_strat1!AD$31</f>
        <v>0</v>
      </c>
      <c r="CP67" s="4">
        <f>CO67-T_iii_strat1!AE$31</f>
        <v>0</v>
      </c>
      <c r="CQ67" s="4">
        <f>T_iii_strat1!AF$31-CO67</f>
        <v>0</v>
      </c>
      <c r="CR67" s="4">
        <f>T_iii_strat1!AD$32</f>
        <v>0</v>
      </c>
      <c r="CS67" s="4">
        <f>CR67-T_iii_strat1!AE$32</f>
        <v>0</v>
      </c>
      <c r="CT67" s="4">
        <f>T_iii_strat1!AF$32-CR67</f>
        <v>0</v>
      </c>
      <c r="CX67" s="151"/>
      <c r="CY67" s="151"/>
      <c r="CZ67" s="151"/>
      <c r="DA67" s="151"/>
      <c r="DB67" s="151"/>
      <c r="DC67" s="151"/>
    </row>
    <row r="68" spans="1:107" x14ac:dyDescent="0.25">
      <c r="A68" s="127"/>
      <c r="B68" s="159"/>
      <c r="C68" s="159"/>
      <c r="D68" s="159"/>
      <c r="E68" s="159"/>
      <c r="F68" s="159"/>
      <c r="G68" s="159"/>
      <c r="J68" s="127"/>
      <c r="K68" s="127"/>
      <c r="L68" s="127"/>
      <c r="M68" s="127"/>
      <c r="N68" s="127"/>
      <c r="O68" s="127"/>
      <c r="CX68" s="151"/>
      <c r="CY68" s="151"/>
      <c r="CZ68" s="151"/>
      <c r="DA68" s="151"/>
      <c r="DB68" s="151"/>
      <c r="DC68" s="151"/>
    </row>
    <row r="69" spans="1:107" x14ac:dyDescent="0.25">
      <c r="A69" s="127"/>
      <c r="B69" s="159"/>
      <c r="C69" s="159"/>
      <c r="D69" s="159"/>
      <c r="E69" s="159"/>
      <c r="F69" s="159"/>
      <c r="G69" s="159"/>
      <c r="J69" s="127"/>
      <c r="K69" s="127"/>
      <c r="L69" s="127"/>
      <c r="M69" s="127"/>
      <c r="N69" s="127"/>
      <c r="O69" s="127"/>
      <c r="CX69" s="151"/>
      <c r="CY69" s="151"/>
      <c r="CZ69" s="151"/>
      <c r="DA69" s="151"/>
      <c r="DB69" s="151"/>
      <c r="DC69" s="151"/>
    </row>
    <row r="70" spans="1:107" x14ac:dyDescent="0.25">
      <c r="A70" s="127"/>
      <c r="B70" s="159"/>
      <c r="C70" s="159"/>
      <c r="D70" s="159"/>
      <c r="E70" s="159"/>
      <c r="F70" s="159"/>
      <c r="G70" s="159"/>
      <c r="J70" s="127"/>
      <c r="K70" s="127"/>
      <c r="L70" s="127"/>
      <c r="M70" s="127"/>
      <c r="N70" s="127"/>
      <c r="O70" s="127"/>
      <c r="CX70" s="151"/>
      <c r="CY70" s="151"/>
      <c r="CZ70" s="151"/>
      <c r="DA70" s="151"/>
      <c r="DB70" s="151"/>
      <c r="DC70" s="151"/>
    </row>
    <row r="71" spans="1:107" x14ac:dyDescent="0.25">
      <c r="A71" s="127"/>
      <c r="B71" s="159"/>
      <c r="C71" s="159"/>
      <c r="D71" s="159"/>
      <c r="E71" s="159"/>
      <c r="F71" s="159"/>
      <c r="G71" s="159"/>
      <c r="J71" s="118"/>
      <c r="K71" s="127"/>
      <c r="L71" s="127"/>
      <c r="M71" s="127"/>
      <c r="N71" s="127"/>
      <c r="O71" s="127"/>
      <c r="CX71" s="151"/>
      <c r="CY71" s="151"/>
      <c r="CZ71" s="151"/>
      <c r="DA71" s="151"/>
      <c r="DB71" s="151"/>
      <c r="DC71" s="151"/>
    </row>
    <row r="72" spans="1:107" x14ac:dyDescent="0.25">
      <c r="A72" s="127"/>
      <c r="B72" s="159"/>
      <c r="C72" s="159"/>
      <c r="D72" s="159"/>
      <c r="E72" s="159"/>
      <c r="F72" s="159"/>
      <c r="G72" s="159"/>
      <c r="CX72" s="151"/>
      <c r="CY72" s="151"/>
      <c r="CZ72" s="151"/>
      <c r="DA72" s="151"/>
      <c r="DB72" s="151"/>
      <c r="DC72" s="151"/>
    </row>
    <row r="73" spans="1:107" x14ac:dyDescent="0.25">
      <c r="A73" s="127"/>
      <c r="B73" s="159"/>
      <c r="C73" s="159"/>
      <c r="D73" s="159"/>
      <c r="E73" s="159"/>
      <c r="F73" s="159"/>
      <c r="G73" s="159"/>
      <c r="CX73" s="151"/>
      <c r="CY73" s="151"/>
      <c r="CZ73" s="151"/>
      <c r="DA73" s="151"/>
      <c r="DB73" s="151"/>
      <c r="DC73" s="151"/>
    </row>
    <row r="74" spans="1:107" x14ac:dyDescent="0.25">
      <c r="A74" s="127"/>
      <c r="B74" s="159"/>
      <c r="C74" s="159"/>
      <c r="D74" s="159"/>
      <c r="E74" s="159"/>
      <c r="F74" s="159"/>
      <c r="G74" s="159"/>
      <c r="CX74" s="151"/>
      <c r="CY74" s="151"/>
      <c r="CZ74" s="151"/>
      <c r="DA74" s="151"/>
      <c r="DB74" s="151"/>
      <c r="DC74" s="151"/>
    </row>
    <row r="75" spans="1:107" ht="15.75" thickBot="1" x14ac:dyDescent="0.3">
      <c r="A75" s="127"/>
      <c r="B75" s="157" t="str">
        <f>$K$75</f>
        <v>strat2</v>
      </c>
      <c r="C75" s="157"/>
      <c r="D75" s="157"/>
      <c r="E75" s="157"/>
      <c r="F75" s="157"/>
      <c r="G75" s="157"/>
      <c r="K75" s="4" t="str">
        <f>RIGHT(T_iii_strat2!$A$1, LEN(T_iii_strat2!$A$1)-6)</f>
        <v>strat2</v>
      </c>
      <c r="CX75" s="128" t="str">
        <f>$K$75</f>
        <v>strat2</v>
      </c>
      <c r="CY75" s="128"/>
      <c r="CZ75" s="128"/>
      <c r="DA75" s="128"/>
      <c r="DB75" s="128"/>
      <c r="DC75" s="128"/>
    </row>
    <row r="76" spans="1:107" ht="60.75" thickBot="1" x14ac:dyDescent="0.3">
      <c r="A76" s="127"/>
      <c r="B76" s="159"/>
      <c r="C76" s="159"/>
      <c r="D76" s="159"/>
      <c r="E76" s="159"/>
      <c r="F76" s="159"/>
      <c r="G76" s="159"/>
      <c r="K76" s="123" t="s">
        <v>10</v>
      </c>
      <c r="L76" s="132" t="str">
        <f>T_iii_strat2!$A4</f>
        <v>Any Antimalarial</v>
      </c>
      <c r="M76" s="133" t="s">
        <v>5</v>
      </c>
      <c r="N76" s="133" t="s">
        <v>6</v>
      </c>
      <c r="O76" s="132" t="str">
        <f>T_iii_strat2!$A5</f>
        <v>Artemether lumefantrine</v>
      </c>
      <c r="P76" s="133" t="s">
        <v>5</v>
      </c>
      <c r="Q76" s="133" t="s">
        <v>6</v>
      </c>
      <c r="R76" s="132" t="str">
        <f>T_iii_strat2!$A6</f>
        <v>Artesunate amodiaquine</v>
      </c>
      <c r="S76" s="133" t="s">
        <v>5</v>
      </c>
      <c r="T76" s="133" t="s">
        <v>6</v>
      </c>
      <c r="U76" s="132" t="str">
        <f>T_iii_strat2!$A7</f>
        <v>Artemisinin-PPQ</v>
      </c>
      <c r="V76" s="133" t="s">
        <v>5</v>
      </c>
      <c r="W76" s="133" t="s">
        <v>6</v>
      </c>
      <c r="X76" s="132" t="str">
        <f>T_iii_strat2!$A8</f>
        <v>Dihydroartemisinin-Piperaquine</v>
      </c>
      <c r="Y76" s="133" t="s">
        <v>5</v>
      </c>
      <c r="Z76" s="133" t="s">
        <v>6</v>
      </c>
      <c r="AA76" s="132" t="str">
        <f>T_iii_strat2!$A9</f>
        <v>Arterolane PPQ</v>
      </c>
      <c r="AB76" s="133" t="s">
        <v>5</v>
      </c>
      <c r="AC76" s="133" t="s">
        <v>6</v>
      </c>
      <c r="AD76" s="132" t="str">
        <f>T_iii_strat2!$A10</f>
        <v>Other ACTs not reported individually</v>
      </c>
      <c r="AE76" s="133" t="s">
        <v>5</v>
      </c>
      <c r="AF76" s="133" t="s">
        <v>6</v>
      </c>
      <c r="AG76" s="132" t="str">
        <f>T_iii_strat2!$A11</f>
        <v>Quinine</v>
      </c>
      <c r="AH76" s="133" t="s">
        <v>5</v>
      </c>
      <c r="AI76" s="133" t="s">
        <v>6</v>
      </c>
      <c r="AJ76" s="132" t="str">
        <f>T_iii_strat2!$A12</f>
        <v>Chloroquine - packaged alone</v>
      </c>
      <c r="AK76" s="133" t="s">
        <v>5</v>
      </c>
      <c r="AL76" s="133" t="s">
        <v>6</v>
      </c>
      <c r="AM76" s="132" t="str">
        <f>T_iii_strat2!$A13</f>
        <v>Sulfaxoxine pyrimethamine</v>
      </c>
      <c r="AN76" s="133" t="s">
        <v>5</v>
      </c>
      <c r="AO76" s="133" t="s">
        <v>6</v>
      </c>
      <c r="AP76" s="132" t="str">
        <f>T_iii_strat2!$A14</f>
        <v>SP-Amodiaquine</v>
      </c>
      <c r="AQ76" s="133" t="s">
        <v>5</v>
      </c>
      <c r="AR76" s="133" t="s">
        <v>6</v>
      </c>
      <c r="AS76" s="132" t="str">
        <f>T_iii_strat2!$A15</f>
        <v>Other non-artemsinin therapy</v>
      </c>
      <c r="AT76" s="133" t="s">
        <v>5</v>
      </c>
      <c r="AU76" s="133" t="s">
        <v>6</v>
      </c>
      <c r="AV76" s="132" t="str">
        <f>T_iii_strat2!$A16</f>
        <v>Oral artemisinin monotherapy</v>
      </c>
      <c r="AW76" s="133" t="s">
        <v>5</v>
      </c>
      <c r="AX76" s="133" t="s">
        <v>6</v>
      </c>
      <c r="AY76" s="132" t="str">
        <f>T_iii_strat2!$A17</f>
        <v>Rectal artesunate</v>
      </c>
      <c r="AZ76" s="133" t="s">
        <v>5</v>
      </c>
      <c r="BA76" s="133" t="s">
        <v>6</v>
      </c>
      <c r="BB76" s="132" t="str">
        <f>T_iii_strat2!$A18</f>
        <v>Injectable artesunate</v>
      </c>
      <c r="BC76" s="133" t="s">
        <v>5</v>
      </c>
      <c r="BD76" s="133" t="s">
        <v>6</v>
      </c>
      <c r="BE76" s="132" t="str">
        <f>T_iii_strat2!$A19</f>
        <v>Injectable artemether</v>
      </c>
      <c r="BF76" s="133" t="s">
        <v>5</v>
      </c>
      <c r="BG76" s="133" t="s">
        <v>6</v>
      </c>
      <c r="BH76" s="132" t="str">
        <f>T_iii_strat2!$A20</f>
        <v>Injectable arteether/artemotil</v>
      </c>
      <c r="BI76" s="133" t="s">
        <v>5</v>
      </c>
      <c r="BJ76" s="133" t="s">
        <v>6</v>
      </c>
      <c r="BK76" s="132">
        <f>T_iii_strat2!$A21</f>
        <v>0</v>
      </c>
      <c r="BL76" s="133" t="s">
        <v>5</v>
      </c>
      <c r="BM76" s="133" t="s">
        <v>6</v>
      </c>
      <c r="BN76" s="132">
        <f>T_iii_strat2!$A22</f>
        <v>0</v>
      </c>
      <c r="BO76" s="133" t="s">
        <v>5</v>
      </c>
      <c r="BP76" s="133" t="s">
        <v>6</v>
      </c>
      <c r="BQ76" s="132">
        <f>T_iii_strat2!$A23</f>
        <v>0</v>
      </c>
      <c r="BR76" s="133" t="s">
        <v>5</v>
      </c>
      <c r="BS76" s="133" t="s">
        <v>6</v>
      </c>
      <c r="BT76" s="132">
        <f>T_iii_strat2!$A24</f>
        <v>0</v>
      </c>
      <c r="BU76" s="133" t="s">
        <v>5</v>
      </c>
      <c r="BV76" s="133" t="s">
        <v>6</v>
      </c>
      <c r="BW76" s="132">
        <f>T_iii_strat2!$A25</f>
        <v>0</v>
      </c>
      <c r="BX76" s="133" t="s">
        <v>5</v>
      </c>
      <c r="BY76" s="133" t="s">
        <v>6</v>
      </c>
      <c r="BZ76" s="132">
        <f>T_iii_strat2!$A26</f>
        <v>0</v>
      </c>
      <c r="CA76" s="133" t="s">
        <v>5</v>
      </c>
      <c r="CB76" s="133" t="s">
        <v>6</v>
      </c>
      <c r="CC76" s="132">
        <f>T_iii_strat2!$A27</f>
        <v>0</v>
      </c>
      <c r="CD76" s="133" t="s">
        <v>5</v>
      </c>
      <c r="CE76" s="133" t="s">
        <v>6</v>
      </c>
      <c r="CF76" s="132">
        <f>T_iii_strat2!$A28</f>
        <v>0</v>
      </c>
      <c r="CG76" s="133" t="s">
        <v>5</v>
      </c>
      <c r="CH76" s="133" t="s">
        <v>6</v>
      </c>
      <c r="CI76" s="132">
        <f>T_iii_strat2!$A29</f>
        <v>0</v>
      </c>
      <c r="CJ76" s="133" t="s">
        <v>5</v>
      </c>
      <c r="CK76" s="133" t="s">
        <v>6</v>
      </c>
      <c r="CL76" s="132">
        <f>T_iii_strat2!$A30</f>
        <v>0</v>
      </c>
      <c r="CM76" s="133" t="s">
        <v>5</v>
      </c>
      <c r="CN76" s="133" t="s">
        <v>6</v>
      </c>
      <c r="CO76" s="132">
        <f>T_iii_strat2!$A31</f>
        <v>0</v>
      </c>
      <c r="CP76" s="133" t="s">
        <v>5</v>
      </c>
      <c r="CQ76" s="133" t="s">
        <v>6</v>
      </c>
      <c r="CR76" s="132">
        <f>T_iii_strat2!$A32</f>
        <v>0</v>
      </c>
      <c r="CS76" s="133" t="s">
        <v>5</v>
      </c>
      <c r="CT76" s="133" t="s">
        <v>6</v>
      </c>
      <c r="CX76" s="151"/>
      <c r="CY76" s="151"/>
      <c r="CZ76" s="151"/>
      <c r="DA76" s="151"/>
      <c r="DB76" s="151"/>
      <c r="DC76" s="151"/>
    </row>
    <row r="77" spans="1:107" x14ac:dyDescent="0.25">
      <c r="A77" s="127"/>
      <c r="B77" s="159"/>
      <c r="C77" s="159"/>
      <c r="D77" s="159"/>
      <c r="E77" s="159"/>
      <c r="F77" s="159"/>
      <c r="G77" s="159"/>
      <c r="K77" s="127" t="str">
        <f>T_iii_strat1!B$2</f>
        <v>Private Not For-Profit Facility</v>
      </c>
      <c r="L77" s="4">
        <f>T_iii_strat2!B$4</f>
        <v>3.75</v>
      </c>
      <c r="M77" s="4">
        <f>L77-T_iii_strat2!C$4</f>
        <v>2.3214285373687744</v>
      </c>
      <c r="N77" s="4">
        <f>T_iii_strat2!D$4-L77</f>
        <v>7.9166669845581055</v>
      </c>
      <c r="O77" s="4">
        <f>T_iii_strat2!B$5</f>
        <v>5</v>
      </c>
      <c r="P77" s="4">
        <f>O77-T_iii_strat2!C$5</f>
        <v>2</v>
      </c>
      <c r="Q77" s="4">
        <f>T_iii_strat2!D$5-O77</f>
        <v>15</v>
      </c>
      <c r="R77" s="4">
        <f>T_iii_strat2!B$6</f>
        <v>2</v>
      </c>
      <c r="S77" s="4">
        <f>R77-T_iii_strat2!C$6</f>
        <v>1.5</v>
      </c>
      <c r="T77" s="4">
        <f>T_iii_strat2!D$6-R77</f>
        <v>0.5</v>
      </c>
      <c r="U77" s="4">
        <f>T_iii_strat2!B$7</f>
        <v>5.4563488960266113</v>
      </c>
      <c r="V77" s="4">
        <f>U77-T_iii_strat2!C$7</f>
        <v>0</v>
      </c>
      <c r="W77" s="4">
        <f>T_iii_strat2!D$7-U77</f>
        <v>0</v>
      </c>
      <c r="X77" s="4">
        <f>T_iii_strat2!B$8</f>
        <v>0</v>
      </c>
      <c r="Y77" s="4">
        <f>X77-T_iii_strat2!C$8</f>
        <v>0</v>
      </c>
      <c r="Z77" s="4">
        <f>T_iii_strat2!D$8-X77</f>
        <v>0</v>
      </c>
      <c r="AA77" s="4">
        <f>T_iii_strat2!B$9</f>
        <v>0</v>
      </c>
      <c r="AB77" s="4">
        <f>AA77-T_iii_strat2!C$9</f>
        <v>0</v>
      </c>
      <c r="AC77" s="4">
        <f>T_iii_strat2!D$9-AA77</f>
        <v>0</v>
      </c>
      <c r="AD77" s="4">
        <f>T_iii_strat2!B$10</f>
        <v>2</v>
      </c>
      <c r="AE77" s="4">
        <f>AD77-T_iii_strat2!C$10</f>
        <v>0</v>
      </c>
      <c r="AF77" s="4">
        <f>T_iii_strat2!D$10-AD77</f>
        <v>0</v>
      </c>
      <c r="AG77" s="4">
        <f>T_iii_strat2!B$11</f>
        <v>5.9521522521972656</v>
      </c>
      <c r="AH77" s="4">
        <f>AG77-T_iii_strat2!C$11</f>
        <v>5.087432861328125</v>
      </c>
      <c r="AI77" s="4">
        <f>T_iii_strat2!D$11-AG77</f>
        <v>3.2715206146240234</v>
      </c>
      <c r="AJ77" s="4">
        <f>T_iii_strat2!B$12</f>
        <v>1</v>
      </c>
      <c r="AK77" s="4">
        <f>AJ77-T_iii_strat2!C$12</f>
        <v>0</v>
      </c>
      <c r="AL77" s="4">
        <f>T_iii_strat2!D$12-AJ77</f>
        <v>0</v>
      </c>
      <c r="AM77" s="4">
        <f>T_iii_strat2!B$13</f>
        <v>2</v>
      </c>
      <c r="AN77" s="4">
        <f>AM77-T_iii_strat2!C$13</f>
        <v>0</v>
      </c>
      <c r="AO77" s="4">
        <f>T_iii_strat2!D$13-AM77</f>
        <v>8</v>
      </c>
      <c r="AP77" s="4">
        <f>T_iii_strat2!B$14</f>
        <v>0</v>
      </c>
      <c r="AQ77" s="4">
        <f>AP77-T_iii_strat2!C$14</f>
        <v>0</v>
      </c>
      <c r="AR77" s="4">
        <f>T_iii_strat2!D$14-AP77</f>
        <v>0</v>
      </c>
      <c r="AS77" s="4">
        <f>T_iii_strat2!B$15</f>
        <v>0</v>
      </c>
      <c r="AT77" s="4">
        <f>AS77-T_iii_strat2!C$15</f>
        <v>0</v>
      </c>
      <c r="AU77" s="4">
        <f>T_iii_strat2!D$15-AS77</f>
        <v>0</v>
      </c>
      <c r="AV77" s="4">
        <f>T_iii_strat2!B$16</f>
        <v>0</v>
      </c>
      <c r="AW77" s="4">
        <f>AV77-T_iii_strat2!C$16</f>
        <v>0</v>
      </c>
      <c r="AX77" s="4">
        <f>T_iii_strat2!D$16-AV77</f>
        <v>0</v>
      </c>
      <c r="AY77" s="4">
        <f>T_iii_strat2!B$17</f>
        <v>0</v>
      </c>
      <c r="AZ77" s="4">
        <f>AY77-T_iii_strat2!C$17</f>
        <v>0</v>
      </c>
      <c r="BA77" s="4">
        <f>T_iii_strat2!D$17-AY77</f>
        <v>0</v>
      </c>
      <c r="BB77" s="4">
        <f>T_iii_strat2!B$18</f>
        <v>0.90000003576278687</v>
      </c>
      <c r="BC77" s="4">
        <f>BB77-T_iii_strat2!C$18</f>
        <v>0</v>
      </c>
      <c r="BD77" s="4">
        <f>T_iii_strat2!D$18-BB77</f>
        <v>3.0999999642372131</v>
      </c>
      <c r="BE77" s="4">
        <f>T_iii_strat2!B$19</f>
        <v>3.3333334922790527</v>
      </c>
      <c r="BF77" s="4">
        <f>BE77-T_iii_strat2!C$19</f>
        <v>0</v>
      </c>
      <c r="BG77" s="4">
        <f>T_iii_strat2!D$19-BE77</f>
        <v>8.3333334922790527</v>
      </c>
      <c r="BH77" s="4">
        <f>T_iii_strat2!B$20</f>
        <v>1.7142858505249023</v>
      </c>
      <c r="BI77" s="4">
        <f>BH77-T_iii_strat2!C$20</f>
        <v>0.28571438789367676</v>
      </c>
      <c r="BJ77" s="4">
        <f>T_iii_strat2!D$20-BH77</f>
        <v>2.1428570747375488</v>
      </c>
      <c r="BK77" s="4">
        <f>T_iii_strat2!B$21</f>
        <v>0</v>
      </c>
      <c r="BL77" s="4">
        <f>BK77-T_iii_strat2!C$21</f>
        <v>0</v>
      </c>
      <c r="BM77" s="4">
        <f>T_iii_strat2!D$21-BK77</f>
        <v>0</v>
      </c>
      <c r="BN77" s="4">
        <f>T_iii_strat2!B$22</f>
        <v>0</v>
      </c>
      <c r="BO77" s="4">
        <f>BN77-T_iii_strat2!C$22</f>
        <v>0</v>
      </c>
      <c r="BP77" s="4">
        <f>T_iii_strat2!D$22-BN77</f>
        <v>0</v>
      </c>
      <c r="BQ77" s="4">
        <f>T_iii_strat2!B$23</f>
        <v>0</v>
      </c>
      <c r="BR77" s="4">
        <f>BQ77-T_iii_strat2!C$23</f>
        <v>0</v>
      </c>
      <c r="BS77" s="4">
        <f>T_iii_strat2!D$23-BQ77</f>
        <v>0</v>
      </c>
      <c r="BT77" s="4">
        <f>T_iii_strat2!B$24</f>
        <v>0</v>
      </c>
      <c r="BU77" s="4">
        <f>BT77-T_iii_strat2!C$24</f>
        <v>0</v>
      </c>
      <c r="BV77" s="4">
        <f>T_iii_strat2!D$24-BT77</f>
        <v>0</v>
      </c>
      <c r="BW77" s="4">
        <f>T_iii_strat2!B$25</f>
        <v>0</v>
      </c>
      <c r="BX77" s="4">
        <f>BW77-T_iii_strat2!C$25</f>
        <v>0</v>
      </c>
      <c r="BY77" s="4">
        <f>T_iii_strat2!D$25-BW77</f>
        <v>0</v>
      </c>
      <c r="BZ77" s="4">
        <f>T_iii_strat2!B$26</f>
        <v>0</v>
      </c>
      <c r="CA77" s="4">
        <f>BZ77-T_iii_strat2!C$26</f>
        <v>0</v>
      </c>
      <c r="CB77" s="4">
        <f>T_iii_strat2!D$26-BZ77</f>
        <v>0</v>
      </c>
      <c r="CC77" s="4">
        <f>T_iii_strat2!B$27</f>
        <v>0</v>
      </c>
      <c r="CD77" s="4">
        <f>CC77-T_iii_strat2!C$27</f>
        <v>0</v>
      </c>
      <c r="CE77" s="4">
        <f>T_iii_strat2!D$27-CC77</f>
        <v>0</v>
      </c>
      <c r="CF77" s="4">
        <f>T_iii_strat2!B$28</f>
        <v>0</v>
      </c>
      <c r="CG77" s="4">
        <f>CF77-T_iii_strat2!C$28</f>
        <v>0</v>
      </c>
      <c r="CH77" s="4">
        <f>T_iii_strat2!D$28-CF77</f>
        <v>0</v>
      </c>
      <c r="CI77" s="4">
        <f>T_iii_strat2!B$29</f>
        <v>0</v>
      </c>
      <c r="CJ77" s="4">
        <f>CI77-T_iii_strat2!C$29</f>
        <v>0</v>
      </c>
      <c r="CK77" s="4">
        <f>T_iii_strat2!D$29-CI77</f>
        <v>0</v>
      </c>
      <c r="CL77" s="4">
        <f>T_iii_strat2!B$30</f>
        <v>0</v>
      </c>
      <c r="CM77" s="4">
        <f>CL77-T_iii_strat2!C$30</f>
        <v>0</v>
      </c>
      <c r="CN77" s="4">
        <f>T_iii_strat2!D$30-CL77</f>
        <v>0</v>
      </c>
      <c r="CO77" s="4">
        <f>T_iii_strat2!B$31</f>
        <v>0</v>
      </c>
      <c r="CP77" s="4">
        <f>CO77-T_iii_strat2!C$31</f>
        <v>0</v>
      </c>
      <c r="CQ77" s="4">
        <f>T_iii_strat2!D$31-CO77</f>
        <v>0</v>
      </c>
      <c r="CR77" s="4">
        <f>T_iii_strat2!B$32</f>
        <v>0</v>
      </c>
      <c r="CS77" s="4">
        <f>CR77-T_iii_strat2!C$32</f>
        <v>0</v>
      </c>
      <c r="CT77" s="4">
        <f>T_iii_strat2!D$32-CR77</f>
        <v>0</v>
      </c>
      <c r="CX77" s="151"/>
      <c r="CY77" s="151"/>
      <c r="CZ77" s="151"/>
      <c r="DA77" s="151"/>
      <c r="DB77" s="151"/>
      <c r="DC77" s="151"/>
    </row>
    <row r="78" spans="1:107" x14ac:dyDescent="0.25">
      <c r="A78" s="127"/>
      <c r="B78" s="159"/>
      <c r="C78" s="159"/>
      <c r="D78" s="159"/>
      <c r="E78" s="159"/>
      <c r="F78" s="159"/>
      <c r="G78" s="159"/>
      <c r="K78" s="127" t="str">
        <f>T_iii_strat1!F$2</f>
        <v>Private For-Profit Facility</v>
      </c>
      <c r="L78" s="4">
        <f>T_iii_strat2!F$4</f>
        <v>5</v>
      </c>
      <c r="M78" s="4">
        <f>L78-T_iii_strat2!G$4</f>
        <v>3</v>
      </c>
      <c r="N78" s="4">
        <f>T_iii_strat2!H$4-L78</f>
        <v>10</v>
      </c>
      <c r="O78" s="4">
        <f>T_iii_strat2!F$5</f>
        <v>10</v>
      </c>
      <c r="P78" s="4">
        <f>O78-T_iii_strat2!G$5</f>
        <v>6.25</v>
      </c>
      <c r="Q78" s="4">
        <f>T_iii_strat2!H$5-O78</f>
        <v>11</v>
      </c>
      <c r="R78" s="4">
        <f>T_iii_strat2!F$6</f>
        <v>5</v>
      </c>
      <c r="S78" s="4">
        <f>R78-T_iii_strat2!G$6</f>
        <v>1.875</v>
      </c>
      <c r="T78" s="4">
        <f>T_iii_strat2!H$6-R78</f>
        <v>20</v>
      </c>
      <c r="U78" s="4">
        <f>T_iii_strat2!F$7</f>
        <v>2.4801585674285889</v>
      </c>
      <c r="V78" s="4">
        <f>U78-T_iii_strat2!G$7</f>
        <v>0</v>
      </c>
      <c r="W78" s="4">
        <f>T_iii_strat2!H$7-U78</f>
        <v>0</v>
      </c>
      <c r="X78" s="4">
        <f>T_iii_strat2!F$8</f>
        <v>5.5555558204650879</v>
      </c>
      <c r="Y78" s="4">
        <f>X78-T_iii_strat2!G$8</f>
        <v>2.8888890743255615</v>
      </c>
      <c r="Z78" s="4">
        <f>T_iii_strat2!H$8-X78</f>
        <v>3.4444441795349121</v>
      </c>
      <c r="AA78" s="4">
        <f>T_iii_strat2!F$9</f>
        <v>0</v>
      </c>
      <c r="AB78" s="4">
        <f>AA78-T_iii_strat2!G$9</f>
        <v>0</v>
      </c>
      <c r="AC78" s="4">
        <f>T_iii_strat2!H$9-AA78</f>
        <v>0</v>
      </c>
      <c r="AD78" s="4">
        <f>T_iii_strat2!F$10</f>
        <v>0</v>
      </c>
      <c r="AE78" s="4">
        <f>AD78-T_iii_strat2!G$10</f>
        <v>0</v>
      </c>
      <c r="AF78" s="4">
        <f>T_iii_strat2!H$10-AD78</f>
        <v>0</v>
      </c>
      <c r="AG78" s="4">
        <f>T_iii_strat2!F$11</f>
        <v>0</v>
      </c>
      <c r="AH78" s="4">
        <f>AG78-T_iii_strat2!G$11</f>
        <v>0</v>
      </c>
      <c r="AI78" s="4">
        <f>T_iii_strat2!H$11-AG78</f>
        <v>2.1427748203277588</v>
      </c>
      <c r="AJ78" s="4">
        <f>T_iii_strat2!F$12</f>
        <v>0.96000003814697266</v>
      </c>
      <c r="AK78" s="4">
        <f>AJ78-T_iii_strat2!G$12</f>
        <v>0.31499999761581421</v>
      </c>
      <c r="AL78" s="4">
        <f>T_iii_strat2!H$12-AJ78</f>
        <v>3.6479997634887695</v>
      </c>
      <c r="AM78" s="4">
        <f>T_iii_strat2!F$13</f>
        <v>8</v>
      </c>
      <c r="AN78" s="4">
        <f>AM78-T_iii_strat2!G$13</f>
        <v>2</v>
      </c>
      <c r="AO78" s="4">
        <f>T_iii_strat2!H$13-AM78</f>
        <v>62</v>
      </c>
      <c r="AP78" s="4">
        <f>T_iii_strat2!F$14</f>
        <v>0</v>
      </c>
      <c r="AQ78" s="4">
        <f>AP78-T_iii_strat2!G$14</f>
        <v>0</v>
      </c>
      <c r="AR78" s="4">
        <f>T_iii_strat2!H$14-AP78</f>
        <v>0</v>
      </c>
      <c r="AS78" s="4">
        <f>T_iii_strat2!F$15</f>
        <v>0</v>
      </c>
      <c r="AT78" s="4">
        <f>AS78-T_iii_strat2!G$15</f>
        <v>0</v>
      </c>
      <c r="AU78" s="4">
        <f>T_iii_strat2!H$15-AS78</f>
        <v>0</v>
      </c>
      <c r="AV78" s="4">
        <f>T_iii_strat2!F$16</f>
        <v>0</v>
      </c>
      <c r="AW78" s="4">
        <f>AV78-T_iii_strat2!G$16</f>
        <v>0</v>
      </c>
      <c r="AX78" s="4">
        <f>T_iii_strat2!H$16-AV78</f>
        <v>0</v>
      </c>
      <c r="AY78" s="4">
        <f>T_iii_strat2!F$17</f>
        <v>0</v>
      </c>
      <c r="AZ78" s="4">
        <f>AY78-T_iii_strat2!G$17</f>
        <v>0</v>
      </c>
      <c r="BA78" s="4">
        <f>T_iii_strat2!H$17-AY78</f>
        <v>0</v>
      </c>
      <c r="BB78" s="4">
        <f>T_iii_strat2!F$18</f>
        <v>2</v>
      </c>
      <c r="BC78" s="4">
        <f>BB78-T_iii_strat2!G$18</f>
        <v>1</v>
      </c>
      <c r="BD78" s="4">
        <f>T_iii_strat2!H$18-BB78</f>
        <v>1</v>
      </c>
      <c r="BE78" s="4">
        <f>T_iii_strat2!F$19</f>
        <v>3</v>
      </c>
      <c r="BF78" s="4">
        <f>BE78-T_iii_strat2!G$19</f>
        <v>1</v>
      </c>
      <c r="BG78" s="4">
        <f>T_iii_strat2!H$19-BE78</f>
        <v>2</v>
      </c>
      <c r="BH78" s="4">
        <f>T_iii_strat2!F$20</f>
        <v>4.2857146263122559</v>
      </c>
      <c r="BI78" s="4">
        <f>BH78-T_iii_strat2!G$20</f>
        <v>2.8571431636810303</v>
      </c>
      <c r="BJ78" s="4">
        <f>T_iii_strat2!H$20-BH78</f>
        <v>10.499999523162842</v>
      </c>
      <c r="BK78" s="4">
        <f>T_iii_strat2!F$21</f>
        <v>0</v>
      </c>
      <c r="BL78" s="4">
        <f>BK78-T_iii_strat2!G$21</f>
        <v>0</v>
      </c>
      <c r="BM78" s="4">
        <f>T_iii_strat2!H$21-BK78</f>
        <v>0</v>
      </c>
      <c r="BN78" s="4">
        <f>T_iii_strat2!F$22</f>
        <v>0</v>
      </c>
      <c r="BO78" s="4">
        <f>BN78-T_iii_strat2!G$22</f>
        <v>0</v>
      </c>
      <c r="BP78" s="4">
        <f>T_iii_strat2!H$22-BN78</f>
        <v>0</v>
      </c>
      <c r="BQ78" s="4">
        <f>T_iii_strat2!F$23</f>
        <v>0</v>
      </c>
      <c r="BR78" s="4">
        <f>BQ78-T_iii_strat2!G$23</f>
        <v>0</v>
      </c>
      <c r="BS78" s="4">
        <f>T_iii_strat2!H$23-BQ78</f>
        <v>0</v>
      </c>
      <c r="BT78" s="4">
        <f>T_iii_strat2!F$24</f>
        <v>0</v>
      </c>
      <c r="BU78" s="4">
        <f>BT78-T_iii_strat2!G$24</f>
        <v>0</v>
      </c>
      <c r="BV78" s="4">
        <f>T_iii_strat2!H$24-BT78</f>
        <v>0</v>
      </c>
      <c r="BW78" s="4">
        <f>T_iii_strat2!F$25</f>
        <v>0</v>
      </c>
      <c r="BX78" s="4">
        <f>BW78-T_iii_strat2!G$25</f>
        <v>0</v>
      </c>
      <c r="BY78" s="4">
        <f>T_iii_strat2!H$25-BW78</f>
        <v>0</v>
      </c>
      <c r="BZ78" s="4">
        <f>T_iii_strat2!F$26</f>
        <v>0</v>
      </c>
      <c r="CA78" s="4">
        <f>BZ78-T_iii_strat2!G$26</f>
        <v>0</v>
      </c>
      <c r="CB78" s="4">
        <f>T_iii_strat2!H$26-BZ78</f>
        <v>0</v>
      </c>
      <c r="CC78" s="4">
        <f>T_iii_strat2!F$27</f>
        <v>0</v>
      </c>
      <c r="CD78" s="4">
        <f>CC78-T_iii_strat2!G$27</f>
        <v>0</v>
      </c>
      <c r="CE78" s="4">
        <f>T_iii_strat2!H$27-CC78</f>
        <v>0</v>
      </c>
      <c r="CF78" s="4">
        <f>T_iii_strat2!F$28</f>
        <v>0</v>
      </c>
      <c r="CG78" s="4">
        <f>CF78-T_iii_strat2!G$28</f>
        <v>0</v>
      </c>
      <c r="CH78" s="4">
        <f>T_iii_strat2!H$28-CF78</f>
        <v>0</v>
      </c>
      <c r="CI78" s="4">
        <f>T_iii_strat2!F$29</f>
        <v>0</v>
      </c>
      <c r="CJ78" s="4">
        <f>CI78-T_iii_strat2!G$29</f>
        <v>0</v>
      </c>
      <c r="CK78" s="4">
        <f>T_iii_strat2!H$29-CI78</f>
        <v>0</v>
      </c>
      <c r="CL78" s="4">
        <f>T_iii_strat2!F$30</f>
        <v>0</v>
      </c>
      <c r="CM78" s="4">
        <f>CL78-T_iii_strat2!G$30</f>
        <v>0</v>
      </c>
      <c r="CN78" s="4">
        <f>T_iii_strat2!H$30-CL78</f>
        <v>0</v>
      </c>
      <c r="CO78" s="4">
        <f>T_iii_strat2!F$31</f>
        <v>0</v>
      </c>
      <c r="CP78" s="4">
        <f>CO78-T_iii_strat2!G$31</f>
        <v>0</v>
      </c>
      <c r="CQ78" s="4">
        <f>T_iii_strat2!H$31-CO78</f>
        <v>0</v>
      </c>
      <c r="CR78" s="4">
        <f>T_iii_strat2!F$32</f>
        <v>0</v>
      </c>
      <c r="CS78" s="4">
        <f>CR78-T_iii_strat2!G$32</f>
        <v>0</v>
      </c>
      <c r="CT78" s="4">
        <f>T_iii_strat2!H$32-CR78</f>
        <v>0</v>
      </c>
      <c r="CX78" s="151"/>
      <c r="CY78" s="151"/>
      <c r="CZ78" s="151"/>
      <c r="DA78" s="151"/>
      <c r="DB78" s="151"/>
      <c r="DC78" s="151"/>
    </row>
    <row r="79" spans="1:107" x14ac:dyDescent="0.25">
      <c r="A79" s="127"/>
      <c r="B79" s="159"/>
      <c r="C79" s="159"/>
      <c r="D79" s="159"/>
      <c r="E79" s="159"/>
      <c r="F79" s="159"/>
      <c r="G79" s="159"/>
      <c r="K79" s="127" t="str">
        <f>T_iii_strat1!J$2</f>
        <v>Pharmacy</v>
      </c>
      <c r="L79" s="4">
        <f>T_iii_strat2!J$4</f>
        <v>3</v>
      </c>
      <c r="M79" s="4">
        <f>L79-T_iii_strat2!K$4</f>
        <v>2.1666666269302368</v>
      </c>
      <c r="N79" s="4">
        <f>T_iii_strat2!L$4-L79</f>
        <v>5</v>
      </c>
      <c r="O79" s="4">
        <f>T_iii_strat2!J$5</f>
        <v>5</v>
      </c>
      <c r="P79" s="4">
        <f>O79-T_iii_strat2!K$5</f>
        <v>3.875</v>
      </c>
      <c r="Q79" s="4">
        <f>T_iii_strat2!L$5-O79</f>
        <v>10</v>
      </c>
      <c r="R79" s="4">
        <f>T_iii_strat2!J$6</f>
        <v>2</v>
      </c>
      <c r="S79" s="4">
        <f>R79-T_iii_strat2!K$6</f>
        <v>2</v>
      </c>
      <c r="T79" s="4">
        <f>T_iii_strat2!L$6-R79</f>
        <v>3</v>
      </c>
      <c r="U79" s="4">
        <f>T_iii_strat2!J$7</f>
        <v>2.9761903285980225</v>
      </c>
      <c r="V79" s="4">
        <f>U79-T_iii_strat2!K$7</f>
        <v>1.4880951642990112</v>
      </c>
      <c r="W79" s="4">
        <f>T_iii_strat2!L$7-U79</f>
        <v>0</v>
      </c>
      <c r="X79" s="4">
        <f>T_iii_strat2!J$8</f>
        <v>1</v>
      </c>
      <c r="Y79" s="4">
        <f>X79-T_iii_strat2!K$8</f>
        <v>1</v>
      </c>
      <c r="Z79" s="4">
        <f>T_iii_strat2!L$8-X79</f>
        <v>3.4444446563720703</v>
      </c>
      <c r="AA79" s="4">
        <f>T_iii_strat2!J$9</f>
        <v>0</v>
      </c>
      <c r="AB79" s="4">
        <f>AA79-T_iii_strat2!K$9</f>
        <v>0</v>
      </c>
      <c r="AC79" s="4">
        <f>T_iii_strat2!L$9-AA79</f>
        <v>0</v>
      </c>
      <c r="AD79" s="4">
        <f>T_iii_strat2!J$10</f>
        <v>0</v>
      </c>
      <c r="AE79" s="4">
        <f>AD79-T_iii_strat2!K$10</f>
        <v>0</v>
      </c>
      <c r="AF79" s="4">
        <f>T_iii_strat2!L$10-AD79</f>
        <v>0</v>
      </c>
      <c r="AG79" s="4">
        <f>T_iii_strat2!J$11</f>
        <v>1.9215986728668213</v>
      </c>
      <c r="AH79" s="4">
        <f>AG79-T_iii_strat2!K$11</f>
        <v>1.3451190590858459</v>
      </c>
      <c r="AI79" s="4">
        <f>T_iii_strat2!L$11-AG79</f>
        <v>0</v>
      </c>
      <c r="AJ79" s="4">
        <f>T_iii_strat2!J$12</f>
        <v>1.1999999284744263</v>
      </c>
      <c r="AK79" s="4">
        <f>AJ79-T_iii_strat2!K$12</f>
        <v>0.89999991655349731</v>
      </c>
      <c r="AL79" s="4">
        <f>T_iii_strat2!L$12-AJ79</f>
        <v>2.6400002241134644</v>
      </c>
      <c r="AM79" s="4">
        <f>T_iii_strat2!J$13</f>
        <v>0.60000002384185791</v>
      </c>
      <c r="AN79" s="4">
        <f>AM79-T_iii_strat2!K$13</f>
        <v>0.35000002384185791</v>
      </c>
      <c r="AO79" s="4">
        <f>T_iii_strat2!L$13-AM79</f>
        <v>9.3999999761581421</v>
      </c>
      <c r="AP79" s="4">
        <f>T_iii_strat2!J$14</f>
        <v>1.7000000476837158</v>
      </c>
      <c r="AQ79" s="4">
        <f>AP79-T_iii_strat2!K$14</f>
        <v>1.7000000476837158</v>
      </c>
      <c r="AR79" s="4">
        <f>T_iii_strat2!L$14-AP79</f>
        <v>0</v>
      </c>
      <c r="AS79" s="4">
        <f>T_iii_strat2!J$15</f>
        <v>0</v>
      </c>
      <c r="AT79" s="4">
        <f>AS79-T_iii_strat2!K$15</f>
        <v>0</v>
      </c>
      <c r="AU79" s="4">
        <f>T_iii_strat2!L$15-AS79</f>
        <v>0</v>
      </c>
      <c r="AV79" s="4">
        <f>T_iii_strat2!J$16</f>
        <v>0</v>
      </c>
      <c r="AW79" s="4">
        <f>AV79-T_iii_strat2!K$16</f>
        <v>0</v>
      </c>
      <c r="AX79" s="4">
        <f>T_iii_strat2!L$16-AV79</f>
        <v>0</v>
      </c>
      <c r="AY79" s="4">
        <f>T_iii_strat2!J$17</f>
        <v>0</v>
      </c>
      <c r="AZ79" s="4">
        <f>AY79-T_iii_strat2!K$17</f>
        <v>0</v>
      </c>
      <c r="BA79" s="4">
        <f>T_iii_strat2!L$17-AY79</f>
        <v>0</v>
      </c>
      <c r="BB79" s="4">
        <f>T_iii_strat2!J$18</f>
        <v>2</v>
      </c>
      <c r="BC79" s="4">
        <f>BB79-T_iii_strat2!K$18</f>
        <v>1</v>
      </c>
      <c r="BD79" s="4">
        <f>T_iii_strat2!L$18-BB79</f>
        <v>2</v>
      </c>
      <c r="BE79" s="4">
        <f>T_iii_strat2!J$19</f>
        <v>5</v>
      </c>
      <c r="BF79" s="4">
        <f>BE79-T_iii_strat2!K$19</f>
        <v>3.3333332538604736</v>
      </c>
      <c r="BG79" s="4">
        <f>T_iii_strat2!L$19-BE79</f>
        <v>5</v>
      </c>
      <c r="BH79" s="4">
        <f>T_iii_strat2!J$20</f>
        <v>2.1428573131561279</v>
      </c>
      <c r="BI79" s="4">
        <f>BH79-T_iii_strat2!K$20</f>
        <v>0.85714292526245117</v>
      </c>
      <c r="BJ79" s="4">
        <f>T_iii_strat2!L$20-BH79</f>
        <v>2.1428573131561279</v>
      </c>
      <c r="BK79" s="4">
        <f>T_iii_strat2!J$21</f>
        <v>0</v>
      </c>
      <c r="BL79" s="4">
        <f>BK79-T_iii_strat2!K$21</f>
        <v>0</v>
      </c>
      <c r="BM79" s="4">
        <f>T_iii_strat2!L$21-BK79</f>
        <v>0</v>
      </c>
      <c r="BN79" s="4">
        <f>T_iii_strat2!J$22</f>
        <v>0</v>
      </c>
      <c r="BO79" s="4">
        <f>BN79-T_iii_strat2!K$22</f>
        <v>0</v>
      </c>
      <c r="BP79" s="4">
        <f>T_iii_strat2!L$22-BN79</f>
        <v>0</v>
      </c>
      <c r="BQ79" s="4">
        <f>T_iii_strat2!J$23</f>
        <v>0</v>
      </c>
      <c r="BR79" s="4">
        <f>BQ79-T_iii_strat2!K$23</f>
        <v>0</v>
      </c>
      <c r="BS79" s="4">
        <f>T_iii_strat2!L$23-BQ79</f>
        <v>0</v>
      </c>
      <c r="BT79" s="4">
        <f>T_iii_strat2!J$24</f>
        <v>0</v>
      </c>
      <c r="BU79" s="4">
        <f>BT79-T_iii_strat2!K$24</f>
        <v>0</v>
      </c>
      <c r="BV79" s="4">
        <f>T_iii_strat2!L$24-BT79</f>
        <v>0</v>
      </c>
      <c r="BW79" s="4">
        <f>T_iii_strat2!J$25</f>
        <v>0</v>
      </c>
      <c r="BX79" s="4">
        <f>BW79-T_iii_strat2!K$25</f>
        <v>0</v>
      </c>
      <c r="BY79" s="4">
        <f>T_iii_strat2!L$25-BW79</f>
        <v>0</v>
      </c>
      <c r="BZ79" s="4">
        <f>T_iii_strat2!J$26</f>
        <v>0</v>
      </c>
      <c r="CA79" s="4">
        <f>BZ79-T_iii_strat2!K$26</f>
        <v>0</v>
      </c>
      <c r="CB79" s="4">
        <f>T_iii_strat2!L$26-BZ79</f>
        <v>0</v>
      </c>
      <c r="CC79" s="4">
        <f>T_iii_strat2!J$27</f>
        <v>0</v>
      </c>
      <c r="CD79" s="4">
        <f>CC79-T_iii_strat2!K$27</f>
        <v>0</v>
      </c>
      <c r="CE79" s="4">
        <f>T_iii_strat2!L$27-CC79</f>
        <v>0</v>
      </c>
      <c r="CF79" s="4">
        <f>T_iii_strat2!J$28</f>
        <v>0</v>
      </c>
      <c r="CG79" s="4">
        <f>CF79-T_iii_strat2!K$28</f>
        <v>0</v>
      </c>
      <c r="CH79" s="4">
        <f>T_iii_strat2!L$28-CF79</f>
        <v>0</v>
      </c>
      <c r="CI79" s="4">
        <f>T_iii_strat2!J$29</f>
        <v>0</v>
      </c>
      <c r="CJ79" s="4">
        <f>CI79-T_iii_strat2!K$29</f>
        <v>0</v>
      </c>
      <c r="CK79" s="4">
        <f>T_iii_strat2!L$29-CI79</f>
        <v>0</v>
      </c>
      <c r="CL79" s="4">
        <f>T_iii_strat2!J$30</f>
        <v>0</v>
      </c>
      <c r="CM79" s="4">
        <f>CL79-T_iii_strat2!K$30</f>
        <v>0</v>
      </c>
      <c r="CN79" s="4">
        <f>T_iii_strat2!L$30-CL79</f>
        <v>0</v>
      </c>
      <c r="CO79" s="4">
        <f>T_iii_strat2!J$31</f>
        <v>0</v>
      </c>
      <c r="CP79" s="4">
        <f>CO79-T_iii_strat2!K$31</f>
        <v>0</v>
      </c>
      <c r="CQ79" s="4">
        <f>T_iii_strat2!L$31-CO79</f>
        <v>0</v>
      </c>
      <c r="CR79" s="4">
        <f>T_iii_strat2!J$32</f>
        <v>0</v>
      </c>
      <c r="CS79" s="4">
        <f>CR79-T_iii_strat2!K$32</f>
        <v>0</v>
      </c>
      <c r="CT79" s="4">
        <f>T_iii_strat2!L$32-CR79</f>
        <v>0</v>
      </c>
      <c r="CX79" s="151"/>
      <c r="CY79" s="151"/>
      <c r="CZ79" s="151"/>
      <c r="DA79" s="151"/>
      <c r="DB79" s="151"/>
      <c r="DC79" s="151"/>
    </row>
    <row r="80" spans="1:107" x14ac:dyDescent="0.25">
      <c r="B80" s="159"/>
      <c r="C80" s="159"/>
      <c r="D80" s="159"/>
      <c r="E80" s="159"/>
      <c r="F80" s="159"/>
      <c r="G80" s="159"/>
      <c r="K80" s="127" t="str">
        <f>T_iii_strat1!N$2</f>
        <v>Laboratory</v>
      </c>
      <c r="L80" s="4">
        <f>T_iii_strat2!N$4</f>
        <v>5</v>
      </c>
      <c r="M80" s="4">
        <f>L80-T_iii_strat2!O$4</f>
        <v>2.5</v>
      </c>
      <c r="N80" s="4">
        <f>T_iii_strat2!P$4-L80</f>
        <v>1</v>
      </c>
      <c r="O80" s="4">
        <f>T_iii_strat2!N$5</f>
        <v>4.25</v>
      </c>
      <c r="P80" s="4">
        <f>O80-T_iii_strat2!O$5</f>
        <v>1.75</v>
      </c>
      <c r="Q80" s="4">
        <f>T_iii_strat2!P$5-O80</f>
        <v>1.75</v>
      </c>
      <c r="R80" s="4">
        <f>T_iii_strat2!N$6</f>
        <v>0</v>
      </c>
      <c r="S80" s="4">
        <f>O80-T_iii_strat2!O$6</f>
        <v>4.25</v>
      </c>
      <c r="T80" s="4">
        <f>T_iii_strat2!P$6-O80</f>
        <v>-4.25</v>
      </c>
      <c r="U80" s="4">
        <f>T_iii_strat2!N$7</f>
        <v>0</v>
      </c>
      <c r="V80" s="4">
        <f>U80-T_iii_strat2!U$7</f>
        <v>-31</v>
      </c>
      <c r="W80" s="4">
        <f>T_iii_strat2!P$7-U80</f>
        <v>0</v>
      </c>
      <c r="X80" s="4">
        <f>T_iii_strat2!N$8</f>
        <v>0</v>
      </c>
      <c r="Y80" s="4">
        <f>X80-T_iii_strat2!X$8</f>
        <v>-6.6666665077209473</v>
      </c>
      <c r="Z80" s="4">
        <f>T_iii_strat2!P$8-X80</f>
        <v>0</v>
      </c>
      <c r="AA80" s="4">
        <f>T_iii_strat2!N$9</f>
        <v>0</v>
      </c>
      <c r="AB80" s="4">
        <f>AA80-T_iii_strat2!O$9</f>
        <v>0</v>
      </c>
      <c r="AC80" s="4">
        <f>T_iii_strat2!P$9-AA80</f>
        <v>0</v>
      </c>
      <c r="AD80" s="4">
        <f>T_iii_strat2!N$10</f>
        <v>0</v>
      </c>
      <c r="AE80" s="4">
        <f>AD80-T_iii_strat2!O$10</f>
        <v>0</v>
      </c>
      <c r="AF80" s="4">
        <f>T_iii_strat2!P$10-AD80</f>
        <v>0</v>
      </c>
      <c r="AG80" s="4">
        <f>T_iii_strat2!N$11</f>
        <v>0</v>
      </c>
      <c r="AH80" s="4">
        <f>AG80-T_iii_strat2!O$11</f>
        <v>0</v>
      </c>
      <c r="AI80" s="4">
        <f>T_iii_strat2!P$11-AG80</f>
        <v>0</v>
      </c>
      <c r="AJ80" s="4">
        <f>T_iii_strat2!N$12</f>
        <v>0</v>
      </c>
      <c r="AK80" s="4">
        <f>AJ80-T_iii_strat2!O$12</f>
        <v>0</v>
      </c>
      <c r="AL80" s="4">
        <f>T_iii_strat2!P$12-AJ80</f>
        <v>0</v>
      </c>
      <c r="AM80" s="4">
        <f>T_iii_strat2!N$13</f>
        <v>5</v>
      </c>
      <c r="AN80" s="4">
        <f>AM80-T_iii_strat2!O$13</f>
        <v>0</v>
      </c>
      <c r="AO80" s="4">
        <f>T_iii_strat2!P$13-AM80</f>
        <v>0</v>
      </c>
      <c r="AP80" s="4">
        <f>T_iii_strat2!N$14</f>
        <v>0</v>
      </c>
      <c r="AQ80" s="4">
        <f>AP80-T_iii_strat2!O$14</f>
        <v>0</v>
      </c>
      <c r="AR80" s="4">
        <f>T_iii_strat2!P$14-AP80</f>
        <v>0</v>
      </c>
      <c r="AS80" s="4">
        <f>T_iii_strat2!N$15</f>
        <v>0</v>
      </c>
      <c r="AT80" s="4">
        <f>AS80-T_iii_strat2!O$15</f>
        <v>0</v>
      </c>
      <c r="AU80" s="4">
        <f>T_iii_strat2!P$15-AS80</f>
        <v>0</v>
      </c>
      <c r="AV80" s="4">
        <f>T_iii_strat2!N$16</f>
        <v>0</v>
      </c>
      <c r="AW80" s="4">
        <f>AV80-T_iii_strat2!O$16</f>
        <v>0</v>
      </c>
      <c r="AX80" s="4">
        <f>T_iii_strat2!P$16-AV80</f>
        <v>0</v>
      </c>
      <c r="AY80" s="4">
        <f>T_iii_strat2!N$17</f>
        <v>0</v>
      </c>
      <c r="AZ80" s="4">
        <f>AY80-T_iii_strat2!O$17</f>
        <v>0</v>
      </c>
      <c r="BA80" s="4">
        <f>T_iii_strat2!P$17-AY80</f>
        <v>0</v>
      </c>
      <c r="BB80" s="4">
        <f>T_iii_strat2!N$18</f>
        <v>0</v>
      </c>
      <c r="BC80" s="4">
        <f>BB80-T_iii_strat2!O$18</f>
        <v>0</v>
      </c>
      <c r="BD80" s="4">
        <f>T_iii_strat2!P$18-BB80</f>
        <v>0</v>
      </c>
      <c r="BE80" s="4">
        <f>T_iii_strat2!N$19</f>
        <v>0</v>
      </c>
      <c r="BF80" s="4">
        <f>BE80-T_iii_strat2!O$19</f>
        <v>0</v>
      </c>
      <c r="BG80" s="4">
        <f>T_iii_strat2!P$19-BE80</f>
        <v>0</v>
      </c>
      <c r="BH80" s="4">
        <f>T_iii_strat2!N$20</f>
        <v>0</v>
      </c>
      <c r="BI80" s="4">
        <f>BH80-T_iii_strat2!O$20</f>
        <v>0</v>
      </c>
      <c r="BJ80" s="4">
        <f>T_iii_strat2!P$20-BH80</f>
        <v>0</v>
      </c>
      <c r="BK80" s="4">
        <f>T_iii_strat2!N$21</f>
        <v>0</v>
      </c>
      <c r="BL80" s="4">
        <f>BK80-T_iii_strat2!O$21</f>
        <v>0</v>
      </c>
      <c r="BM80" s="4">
        <f>T_iii_strat2!P$21-BK80</f>
        <v>0</v>
      </c>
      <c r="BN80" s="4">
        <f>T_iii_strat2!N$22</f>
        <v>0</v>
      </c>
      <c r="BO80" s="4">
        <f>BN80-T_iii_strat2!O$22</f>
        <v>0</v>
      </c>
      <c r="BP80" s="4">
        <f>T_iii_strat2!P$22-BN80</f>
        <v>0</v>
      </c>
      <c r="BQ80" s="4">
        <f>T_iii_strat2!N$23</f>
        <v>0</v>
      </c>
      <c r="BR80" s="4">
        <f>BQ80-T_iii_strat2!O$23</f>
        <v>0</v>
      </c>
      <c r="BS80" s="4">
        <f>T_iii_strat2!P$23-BQ80</f>
        <v>0</v>
      </c>
      <c r="BT80" s="4">
        <f>T_iii_strat2!N$24</f>
        <v>0</v>
      </c>
      <c r="BU80" s="4">
        <f>BT80-T_iii_strat2!O$24</f>
        <v>0</v>
      </c>
      <c r="BV80" s="4">
        <f>T_iii_strat2!P$24-BT80</f>
        <v>0</v>
      </c>
      <c r="BW80" s="4">
        <f>T_iii_strat2!N$25</f>
        <v>0</v>
      </c>
      <c r="BX80" s="4">
        <f>BW80-T_iii_strat2!O$25</f>
        <v>0</v>
      </c>
      <c r="BY80" s="4">
        <f>T_iii_strat2!P$25-BW80</f>
        <v>0</v>
      </c>
      <c r="BZ80" s="4">
        <f>T_iii_strat2!N$26</f>
        <v>0</v>
      </c>
      <c r="CA80" s="4">
        <f>BZ80-T_iii_strat2!O$26</f>
        <v>0</v>
      </c>
      <c r="CB80" s="4">
        <f>T_iii_strat2!P$26-BZ80</f>
        <v>0</v>
      </c>
      <c r="CC80" s="4">
        <f>T_iii_strat2!N$27</f>
        <v>0</v>
      </c>
      <c r="CD80" s="4">
        <f>CC80-T_iii_strat2!O$27</f>
        <v>0</v>
      </c>
      <c r="CE80" s="4">
        <f>T_iii_strat2!P$27-CC80</f>
        <v>0</v>
      </c>
      <c r="CF80" s="4">
        <f>T_iii_strat2!N$28</f>
        <v>0</v>
      </c>
      <c r="CG80" s="4">
        <f>CF80-T_iii_strat2!O$28</f>
        <v>0</v>
      </c>
      <c r="CH80" s="4">
        <f>T_iii_strat2!P$28-CF80</f>
        <v>0</v>
      </c>
      <c r="CI80" s="4">
        <f>T_iii_strat2!N$29</f>
        <v>0</v>
      </c>
      <c r="CJ80" s="4">
        <f>CI80-T_iii_strat2!O$29</f>
        <v>0</v>
      </c>
      <c r="CK80" s="4">
        <f>T_iii_strat2!P$29-CI80</f>
        <v>0</v>
      </c>
      <c r="CL80" s="4">
        <f>T_iii_strat2!N$30</f>
        <v>0</v>
      </c>
      <c r="CM80" s="4">
        <f>CL80-T_iii_strat2!O$30</f>
        <v>0</v>
      </c>
      <c r="CN80" s="4">
        <f>T_iii_strat2!P$30-CL80</f>
        <v>0</v>
      </c>
      <c r="CO80" s="4">
        <f>T_iii_strat2!N$31</f>
        <v>0</v>
      </c>
      <c r="CP80" s="4">
        <f>CO80-T_iii_strat2!O$31</f>
        <v>0</v>
      </c>
      <c r="CQ80" s="4">
        <f>T_iii_strat2!P$31-CO80</f>
        <v>0</v>
      </c>
      <c r="CR80" s="4">
        <f>T_iii_strat2!N$32</f>
        <v>0</v>
      </c>
      <c r="CS80" s="4">
        <f>CR80-T_iii_strat2!O$32</f>
        <v>0</v>
      </c>
      <c r="CT80" s="4">
        <f>T_iii_strat2!P$32-CR80</f>
        <v>0</v>
      </c>
      <c r="CX80" s="151"/>
      <c r="CY80" s="151"/>
      <c r="CZ80" s="151"/>
      <c r="DA80" s="151"/>
      <c r="DB80" s="151"/>
      <c r="DC80" s="151"/>
    </row>
    <row r="81" spans="2:107" x14ac:dyDescent="0.25">
      <c r="B81" s="159"/>
      <c r="C81" s="159"/>
      <c r="D81" s="159"/>
      <c r="E81" s="159"/>
      <c r="F81" s="159"/>
      <c r="G81" s="159"/>
      <c r="K81" s="127" t="str">
        <f>T_iii_strat1!R$2</f>
        <v>Drug store</v>
      </c>
      <c r="L81" s="4">
        <f>T_iii_strat2!R$4</f>
        <v>5</v>
      </c>
      <c r="M81" s="4">
        <f>L81-T_iii_strat2!S$4</f>
        <v>3.2999999523162842</v>
      </c>
      <c r="N81" s="4">
        <f>T_iii_strat2!T$4-L81</f>
        <v>5</v>
      </c>
      <c r="O81" s="4">
        <f>T_iii_strat2!R$5</f>
        <v>6</v>
      </c>
      <c r="P81" s="4">
        <f>O81-T_iii_strat2!S$5</f>
        <v>3.5</v>
      </c>
      <c r="Q81" s="4">
        <f>T_iii_strat2!T$5-O81</f>
        <v>6</v>
      </c>
      <c r="R81" s="4">
        <f>T_iii_strat2!R$6</f>
        <v>4.5</v>
      </c>
      <c r="S81" s="4">
        <f>R81-T_iii_strat2!S$6</f>
        <v>3</v>
      </c>
      <c r="T81" s="4">
        <f>T_iii_strat2!T$6-R81</f>
        <v>9.5</v>
      </c>
      <c r="U81" s="4">
        <f>T_iii_strat2!R$7</f>
        <v>1.4880951642990112</v>
      </c>
      <c r="V81" s="4">
        <f>U81-T_iii_strat2!S$7</f>
        <v>0.49603170156478882</v>
      </c>
      <c r="W81" s="4">
        <f>T_iii_strat2!T$7-U81</f>
        <v>5.9523807764053345</v>
      </c>
      <c r="X81" s="4">
        <f>T_iii_strat2!R$8</f>
        <v>2</v>
      </c>
      <c r="Y81" s="4">
        <f>X81-T_iii_strat2!S$8</f>
        <v>1.3333333134651184</v>
      </c>
      <c r="Z81" s="4">
        <f>T_iii_strat2!T$8-X81</f>
        <v>3</v>
      </c>
      <c r="AA81" s="4">
        <f>T_iii_strat2!R$9</f>
        <v>0.5</v>
      </c>
      <c r="AB81" s="4">
        <f>AA81-T_iii_strat2!S$9</f>
        <v>0.5</v>
      </c>
      <c r="AC81" s="4">
        <f>T_iii_strat2!T$9-AA81</f>
        <v>0.5</v>
      </c>
      <c r="AD81" s="4">
        <f>T_iii_strat2!R$10</f>
        <v>12</v>
      </c>
      <c r="AE81" s="4">
        <f>AD81-T_iii_strat2!S$10</f>
        <v>0</v>
      </c>
      <c r="AF81" s="4">
        <f>T_iii_strat2!T$10-AD81</f>
        <v>0</v>
      </c>
      <c r="AG81" s="4">
        <f>T_iii_strat2!R$11</f>
        <v>0.47617217898368835</v>
      </c>
      <c r="AH81" s="4">
        <f>AG81-T_iii_strat2!S$11</f>
        <v>0.28708687424659729</v>
      </c>
      <c r="AI81" s="4">
        <f>T_iii_strat2!T$11-AG81</f>
        <v>0.47617217898368835</v>
      </c>
      <c r="AJ81" s="4">
        <f>T_iii_strat2!R$12</f>
        <v>2.1466665267944336</v>
      </c>
      <c r="AK81" s="4">
        <f>AJ81-T_iii_strat2!S$12</f>
        <v>1.5706665515899658</v>
      </c>
      <c r="AL81" s="4">
        <f>T_iii_strat2!T$12-AJ81</f>
        <v>3.1866669654846191</v>
      </c>
      <c r="AM81" s="4">
        <f>T_iii_strat2!R$13</f>
        <v>10</v>
      </c>
      <c r="AN81" s="4">
        <f>AM81-T_iii_strat2!S$13</f>
        <v>5</v>
      </c>
      <c r="AO81" s="4">
        <f>T_iii_strat2!T$13-AM81</f>
        <v>10</v>
      </c>
      <c r="AP81" s="4">
        <f>T_iii_strat2!R$14</f>
        <v>2.5499999523162842</v>
      </c>
      <c r="AQ81" s="4">
        <f>AP81-T_iii_strat2!S$14</f>
        <v>2.5499999523162842</v>
      </c>
      <c r="AR81" s="4">
        <f>T_iii_strat2!T$14-AP81</f>
        <v>2.5499999523162842</v>
      </c>
      <c r="AS81" s="4">
        <f>T_iii_strat2!R$15</f>
        <v>0</v>
      </c>
      <c r="AT81" s="4">
        <f>AS81-T_iii_strat2!S$15</f>
        <v>0</v>
      </c>
      <c r="AU81" s="4">
        <f>T_iii_strat2!T$15-AS81</f>
        <v>0</v>
      </c>
      <c r="AV81" s="4">
        <f>T_iii_strat2!R$16</f>
        <v>0</v>
      </c>
      <c r="AW81" s="4">
        <f>AV81-T_iii_strat2!S$16</f>
        <v>0</v>
      </c>
      <c r="AX81" s="4">
        <f>T_iii_strat2!T$16-AV81</f>
        <v>0</v>
      </c>
      <c r="AY81" s="4">
        <f>T_iii_strat2!R$17</f>
        <v>0</v>
      </c>
      <c r="AZ81" s="4">
        <f>AY81-T_iii_strat2!S$17</f>
        <v>0</v>
      </c>
      <c r="BA81" s="4">
        <f>T_iii_strat2!T$17-AY81</f>
        <v>0</v>
      </c>
      <c r="BB81" s="4">
        <f>T_iii_strat2!R$18</f>
        <v>0.90000003576278687</v>
      </c>
      <c r="BC81" s="4">
        <f>BB81-T_iii_strat2!S$18</f>
        <v>0.40000003576278687</v>
      </c>
      <c r="BD81" s="4">
        <f>T_iii_strat2!T$18-BB81</f>
        <v>0.59999996423721313</v>
      </c>
      <c r="BE81" s="4">
        <f>T_iii_strat2!R$19</f>
        <v>5</v>
      </c>
      <c r="BF81" s="4">
        <f>BE81-T_iii_strat2!S$19</f>
        <v>2.3333332538604736</v>
      </c>
      <c r="BG81" s="4">
        <f>T_iii_strat2!T$19-BE81</f>
        <v>6.6666669845581055</v>
      </c>
      <c r="BH81" s="4">
        <f>T_iii_strat2!R$20</f>
        <v>2.1428573131561279</v>
      </c>
      <c r="BI81" s="4">
        <f>BH81-T_iii_strat2!S$20</f>
        <v>1.0000001192092896</v>
      </c>
      <c r="BJ81" s="4">
        <f>T_iii_strat2!T$20-BH81</f>
        <v>1.7142856121063232</v>
      </c>
      <c r="BK81" s="4">
        <f>T_iii_strat2!R$21</f>
        <v>0</v>
      </c>
      <c r="BL81" s="4">
        <f>BK81-T_iii_strat2!S$21</f>
        <v>0</v>
      </c>
      <c r="BM81" s="4">
        <f>T_iii_strat2!T$21-BK81</f>
        <v>0</v>
      </c>
      <c r="BN81" s="4">
        <f>T_iii_strat2!R$22</f>
        <v>0</v>
      </c>
      <c r="BO81" s="4">
        <f>BN81-T_iii_strat2!S$22</f>
        <v>0</v>
      </c>
      <c r="BP81" s="4">
        <f>T_iii_strat2!T$22-BN81</f>
        <v>0</v>
      </c>
      <c r="BQ81" s="4">
        <f>T_iii_strat2!R$23</f>
        <v>0</v>
      </c>
      <c r="BR81" s="4">
        <f>BQ81-T_iii_strat2!S$23</f>
        <v>0</v>
      </c>
      <c r="BS81" s="4">
        <f>T_iii_strat2!T$23-BQ81</f>
        <v>0</v>
      </c>
      <c r="BT81" s="4">
        <f>T_iii_strat2!R$24</f>
        <v>0</v>
      </c>
      <c r="BU81" s="4">
        <f>BT81-T_iii_strat2!S$24</f>
        <v>0</v>
      </c>
      <c r="BV81" s="4">
        <f>T_iii_strat2!T$24-BT81</f>
        <v>0</v>
      </c>
      <c r="BW81" s="4">
        <f>T_iii_strat2!R$25</f>
        <v>0</v>
      </c>
      <c r="BX81" s="4">
        <f>BW81-T_iii_strat2!S$25</f>
        <v>0</v>
      </c>
      <c r="BY81" s="4">
        <f>T_iii_strat2!T$25-BW81</f>
        <v>0</v>
      </c>
      <c r="BZ81" s="4">
        <f>T_iii_strat2!R$26</f>
        <v>0</v>
      </c>
      <c r="CA81" s="4">
        <f>BZ81-T_iii_strat2!S$26</f>
        <v>0</v>
      </c>
      <c r="CB81" s="4">
        <f>T_iii_strat2!T$26-BZ81</f>
        <v>0</v>
      </c>
      <c r="CC81" s="4">
        <f>T_iii_strat2!R$27</f>
        <v>0</v>
      </c>
      <c r="CD81" s="4">
        <f>CC81-T_iii_strat2!S$27</f>
        <v>0</v>
      </c>
      <c r="CE81" s="4">
        <f>T_iii_strat2!T$27-CC81</f>
        <v>0</v>
      </c>
      <c r="CF81" s="4">
        <f>T_iii_strat2!R$28</f>
        <v>0</v>
      </c>
      <c r="CG81" s="4">
        <f>CF81-T_iii_strat2!S$28</f>
        <v>0</v>
      </c>
      <c r="CH81" s="4">
        <f>T_iii_strat2!T$28-CF81</f>
        <v>0</v>
      </c>
      <c r="CI81" s="4">
        <f>T_iii_strat2!R$29</f>
        <v>0</v>
      </c>
      <c r="CJ81" s="4">
        <f>CI81-T_iii_strat2!S$29</f>
        <v>0</v>
      </c>
      <c r="CK81" s="4">
        <f>T_iii_strat2!T$29-CI81</f>
        <v>0</v>
      </c>
      <c r="CL81" s="4">
        <f>T_iii_strat2!R$30</f>
        <v>0</v>
      </c>
      <c r="CM81" s="4">
        <f>CL81-T_iii_strat2!S$30</f>
        <v>0</v>
      </c>
      <c r="CN81" s="4">
        <f>T_iii_strat2!T$30-CL81</f>
        <v>0</v>
      </c>
      <c r="CO81" s="4">
        <f>T_iii_strat2!R$31</f>
        <v>0</v>
      </c>
      <c r="CP81" s="4">
        <f>CO81-T_iii_strat2!S$31</f>
        <v>0</v>
      </c>
      <c r="CQ81" s="4">
        <f>T_iii_strat2!T$31-CO81</f>
        <v>0</v>
      </c>
      <c r="CR81" s="4">
        <f>T_iii_strat2!R$32</f>
        <v>0</v>
      </c>
      <c r="CS81" s="4">
        <f>CR81-T_iii_strat2!S$32</f>
        <v>0</v>
      </c>
      <c r="CT81" s="4">
        <f>T_iii_strat2!T$32-CR81</f>
        <v>0</v>
      </c>
      <c r="CX81" s="151"/>
      <c r="CY81" s="151"/>
      <c r="CZ81" s="151"/>
      <c r="DA81" s="151"/>
      <c r="DB81" s="151"/>
      <c r="DC81" s="151"/>
    </row>
    <row r="82" spans="2:107" x14ac:dyDescent="0.25">
      <c r="B82" s="159"/>
      <c r="C82" s="159"/>
      <c r="D82" s="159"/>
      <c r="E82" s="159"/>
      <c r="F82" s="159"/>
      <c r="G82" s="159"/>
      <c r="K82" s="127" t="str">
        <f>T_iii_strat1!V$2</f>
        <v>Informal</v>
      </c>
      <c r="L82" s="4">
        <f>T_iii_strat2!V$4</f>
        <v>4</v>
      </c>
      <c r="M82" s="4">
        <f>L82-T_iii_strat2!W$4</f>
        <v>3</v>
      </c>
      <c r="N82" s="4">
        <f>T_iii_strat2!X$4-L82</f>
        <v>3.5</v>
      </c>
      <c r="O82" s="4">
        <f>T_iii_strat2!V$5</f>
        <v>5</v>
      </c>
      <c r="P82" s="4">
        <f>O82-T_iii_strat2!W$5</f>
        <v>2</v>
      </c>
      <c r="Q82" s="4">
        <f>T_iii_strat2!X$5-O82</f>
        <v>5</v>
      </c>
      <c r="R82" s="4">
        <f>T_iii_strat2!V$6</f>
        <v>3</v>
      </c>
      <c r="S82" s="4">
        <f>R82-T_iii_strat2!W$6</f>
        <v>0</v>
      </c>
      <c r="T82" s="4">
        <f>T_iii_strat2!X$6-R82</f>
        <v>0</v>
      </c>
      <c r="U82" s="4">
        <f>T_iii_strat2!V$7</f>
        <v>1.9841269254684448</v>
      </c>
      <c r="V82" s="4">
        <f>U82-T_iii_strat2!W$7</f>
        <v>0</v>
      </c>
      <c r="W82" s="4">
        <f>T_iii_strat2!X$7-U82</f>
        <v>0</v>
      </c>
      <c r="X82" s="4">
        <f>T_iii_strat2!V$8</f>
        <v>4</v>
      </c>
      <c r="Y82" s="4">
        <f>X82-T_iii_strat2!W$8</f>
        <v>3</v>
      </c>
      <c r="Z82" s="4">
        <f>T_iii_strat2!X$8-X82</f>
        <v>2.6666665077209473</v>
      </c>
      <c r="AA82" s="4">
        <f>T_iii_strat2!V$9</f>
        <v>0</v>
      </c>
      <c r="AB82" s="4">
        <f>AA82-T_iii_strat2!W$9</f>
        <v>0</v>
      </c>
      <c r="AC82" s="4">
        <f>T_iii_strat2!X$9-AA82</f>
        <v>0</v>
      </c>
      <c r="AD82" s="4">
        <f>T_iii_strat2!V$10</f>
        <v>0</v>
      </c>
      <c r="AE82" s="4">
        <f>AD82-T_iii_strat2!W$10</f>
        <v>0</v>
      </c>
      <c r="AF82" s="4">
        <f>T_iii_strat2!X$10-AD82</f>
        <v>0</v>
      </c>
      <c r="AG82" s="4">
        <f>T_iii_strat2!V$11</f>
        <v>1.4411990642547607</v>
      </c>
      <c r="AH82" s="4">
        <f>AG82-T_iii_strat2!W$11</f>
        <v>1.4411990642547607</v>
      </c>
      <c r="AI82" s="4">
        <f>T_iii_strat2!X$11-AG82</f>
        <v>1.4411990642547607</v>
      </c>
      <c r="AJ82" s="4">
        <f>T_iii_strat2!V$12</f>
        <v>0.71999996900558472</v>
      </c>
      <c r="AK82" s="4">
        <f>AJ82-T_iii_strat2!W$12</f>
        <v>0.71999996900558472</v>
      </c>
      <c r="AL82" s="4">
        <f>T_iii_strat2!X$12-AJ82</f>
        <v>8.5680001378059387</v>
      </c>
      <c r="AM82" s="4">
        <f>T_iii_strat2!V$13</f>
        <v>1</v>
      </c>
      <c r="AN82" s="4">
        <f>AM82-T_iii_strat2!W$13</f>
        <v>1</v>
      </c>
      <c r="AO82" s="4">
        <f>T_iii_strat2!X$13-AM82</f>
        <v>0</v>
      </c>
      <c r="AP82" s="4">
        <f>T_iii_strat2!V$14</f>
        <v>0</v>
      </c>
      <c r="AQ82" s="4">
        <f>AP82-T_iii_strat2!W$14</f>
        <v>0</v>
      </c>
      <c r="AR82" s="4">
        <f>T_iii_strat2!X$14-AP82</f>
        <v>0</v>
      </c>
      <c r="AS82" s="4">
        <f>T_iii_strat2!V$15</f>
        <v>0</v>
      </c>
      <c r="AT82" s="4">
        <f>AS82-T_iii_strat2!W$15</f>
        <v>0</v>
      </c>
      <c r="AU82" s="4">
        <f>T_iii_strat2!X$15-AS82</f>
        <v>0</v>
      </c>
      <c r="AV82" s="4">
        <f>T_iii_strat2!V$16</f>
        <v>0</v>
      </c>
      <c r="AW82" s="4">
        <f>AV82-T_iii_strat2!W$16</f>
        <v>0</v>
      </c>
      <c r="AX82" s="4">
        <f>T_iii_strat2!X$16-AV82</f>
        <v>0</v>
      </c>
      <c r="AY82" s="4">
        <f>T_iii_strat2!V$17</f>
        <v>0</v>
      </c>
      <c r="AZ82" s="4">
        <f>AY82-T_iii_strat2!W$17</f>
        <v>0</v>
      </c>
      <c r="BA82" s="4">
        <f>T_iii_strat2!X$17-AY82</f>
        <v>0</v>
      </c>
      <c r="BB82" s="4">
        <f>T_iii_strat2!V$18</f>
        <v>1</v>
      </c>
      <c r="BC82" s="4">
        <f>BB82-T_iii_strat2!W$18</f>
        <v>0.59999999403953552</v>
      </c>
      <c r="BD82" s="4">
        <f>T_iii_strat2!X$18-BB82</f>
        <v>2</v>
      </c>
      <c r="BE82" s="4">
        <f>T_iii_strat2!V$19</f>
        <v>5</v>
      </c>
      <c r="BF82" s="4">
        <f>BE82-T_iii_strat2!W$19</f>
        <v>1.6666665077209473</v>
      </c>
      <c r="BG82" s="4">
        <f>T_iii_strat2!X$19-BE82</f>
        <v>5</v>
      </c>
      <c r="BH82" s="4">
        <f>T_iii_strat2!V$20</f>
        <v>4.2857146263122559</v>
      </c>
      <c r="BI82" s="4">
        <f>BH82-T_iii_strat2!W$20</f>
        <v>1.4285717010498047</v>
      </c>
      <c r="BJ82" s="4">
        <f>T_iii_strat2!X$20-BH82</f>
        <v>0</v>
      </c>
      <c r="BK82" s="4">
        <f>T_iii_strat2!V$21</f>
        <v>0</v>
      </c>
      <c r="BL82" s="4">
        <f>BK82-T_iii_strat2!W$21</f>
        <v>0</v>
      </c>
      <c r="BM82" s="4">
        <f>T_iii_strat2!X$21-BK82</f>
        <v>0</v>
      </c>
      <c r="BN82" s="4">
        <f>T_iii_strat2!V$22</f>
        <v>0</v>
      </c>
      <c r="BO82" s="4">
        <f>BN82-T_iii_strat2!W$22</f>
        <v>0</v>
      </c>
      <c r="BP82" s="4">
        <f>T_iii_strat2!X$22-BN82</f>
        <v>0</v>
      </c>
      <c r="BQ82" s="4">
        <f>T_iii_strat2!V$23</f>
        <v>0</v>
      </c>
      <c r="BR82" s="4">
        <f>BQ82-T_iii_strat2!W$23</f>
        <v>0</v>
      </c>
      <c r="BS82" s="4">
        <f>T_iii_strat2!X$23-BQ82</f>
        <v>0</v>
      </c>
      <c r="BT82" s="4">
        <f>T_iii_strat2!V$24</f>
        <v>0</v>
      </c>
      <c r="BU82" s="4">
        <f>BT82-T_iii_strat2!W$24</f>
        <v>0</v>
      </c>
      <c r="BV82" s="4">
        <f>T_iii_strat2!X$24-BT82</f>
        <v>0</v>
      </c>
      <c r="BW82" s="4">
        <f>T_iii_strat2!V$25</f>
        <v>0</v>
      </c>
      <c r="BX82" s="4">
        <f>BW82-T_iii_strat2!W$25</f>
        <v>0</v>
      </c>
      <c r="BY82" s="4">
        <f>T_iii_strat2!X$25-BW82</f>
        <v>0</v>
      </c>
      <c r="BZ82" s="4">
        <f>T_iii_strat2!V$26</f>
        <v>0</v>
      </c>
      <c r="CA82" s="4">
        <f>BZ82-T_iii_strat2!W$26</f>
        <v>0</v>
      </c>
      <c r="CB82" s="4">
        <f>T_iii_strat2!X$26-BZ82</f>
        <v>0</v>
      </c>
      <c r="CC82" s="4">
        <f>T_iii_strat2!V$27</f>
        <v>0</v>
      </c>
      <c r="CD82" s="4">
        <f>CC82-T_iii_strat2!W$27</f>
        <v>0</v>
      </c>
      <c r="CE82" s="4">
        <f>T_iii_strat2!X$27-CC82</f>
        <v>0</v>
      </c>
      <c r="CF82" s="4">
        <f>T_iii_strat2!V$28</f>
        <v>0</v>
      </c>
      <c r="CG82" s="4">
        <f>CF82-T_iii_strat2!W$28</f>
        <v>0</v>
      </c>
      <c r="CH82" s="4">
        <f>T_iii_strat2!X$28-CF82</f>
        <v>0</v>
      </c>
      <c r="CI82" s="4">
        <f>T_iii_strat2!V$29</f>
        <v>0</v>
      </c>
      <c r="CJ82" s="4">
        <f>CI82-T_iii_strat2!W$29</f>
        <v>0</v>
      </c>
      <c r="CK82" s="4">
        <f>T_iii_strat2!X$29-CI82</f>
        <v>0</v>
      </c>
      <c r="CL82" s="4">
        <f>T_iii_strat2!V$30</f>
        <v>0</v>
      </c>
      <c r="CM82" s="4">
        <f>CL82-T_iii_strat2!W$30</f>
        <v>0</v>
      </c>
      <c r="CN82" s="4">
        <f>T_iii_strat2!X$30-CL82</f>
        <v>0</v>
      </c>
      <c r="CO82" s="4">
        <f>T_iii_strat2!V$31</f>
        <v>0</v>
      </c>
      <c r="CP82" s="4">
        <f>CO82-T_iii_strat2!W$31</f>
        <v>0</v>
      </c>
      <c r="CQ82" s="4">
        <f>T_iii_strat2!X$31-CO82</f>
        <v>0</v>
      </c>
      <c r="CR82" s="4">
        <f>T_iii_strat2!V$32</f>
        <v>0</v>
      </c>
      <c r="CS82" s="4">
        <f>CR82-T_iii_strat2!W$32</f>
        <v>0</v>
      </c>
      <c r="CT82" s="4">
        <f>T_iii_strat2!X$32-CR82</f>
        <v>0</v>
      </c>
      <c r="CX82" s="151"/>
      <c r="CY82" s="151"/>
      <c r="CZ82" s="151"/>
      <c r="DA82" s="151"/>
      <c r="DB82" s="151"/>
      <c r="DC82" s="151"/>
    </row>
    <row r="83" spans="2:107" x14ac:dyDescent="0.25">
      <c r="B83" s="159"/>
      <c r="C83" s="159"/>
      <c r="D83" s="159"/>
      <c r="E83" s="159"/>
      <c r="F83" s="159"/>
      <c r="G83" s="159"/>
      <c r="K83" s="127" t="str">
        <f>T_iii_strat1!Z$2</f>
        <v>Retail total</v>
      </c>
      <c r="L83" s="4">
        <f>T_iii_strat2!Z$4</f>
        <v>4.2857146263122559</v>
      </c>
      <c r="M83" s="4">
        <f>L83-T_iii_strat2!AA$4</f>
        <v>2.7857146263122559</v>
      </c>
      <c r="N83" s="4">
        <f>T_iii_strat2!AB$4-L83</f>
        <v>5.7142853736877441</v>
      </c>
      <c r="O83" s="4">
        <f>T_iii_strat2!Z$5</f>
        <v>5.625</v>
      </c>
      <c r="P83" s="4">
        <f>O83-T_iii_strat2!AA$5</f>
        <v>3.125</v>
      </c>
      <c r="Q83" s="4">
        <f>T_iii_strat2!AB$5-O83</f>
        <v>6.875</v>
      </c>
      <c r="R83" s="4">
        <f>T_iii_strat2!Z$6</f>
        <v>3</v>
      </c>
      <c r="S83" s="4">
        <f>R83-T_iii_strat2!AA$6</f>
        <v>2.5</v>
      </c>
      <c r="T83" s="4">
        <f>T_iii_strat2!AB$6-R83</f>
        <v>4.5</v>
      </c>
      <c r="U83" s="4">
        <f>T_iii_strat2!Z$7</f>
        <v>1.4880951642990112</v>
      </c>
      <c r="V83" s="4">
        <f>U83-T_iii_strat2!AA$7</f>
        <v>0.49603170156478882</v>
      </c>
      <c r="W83" s="4">
        <f>T_iii_strat2!AB$7-U83</f>
        <v>1.4880951642990112</v>
      </c>
      <c r="X83" s="4">
        <f>T_iii_strat2!Z$8</f>
        <v>1.5555555820465088</v>
      </c>
      <c r="Y83" s="4">
        <f>X83-T_iii_strat2!AA$8</f>
        <v>0.8888888955116272</v>
      </c>
      <c r="Z83" s="4">
        <f>T_iii_strat2!AB$8-X83</f>
        <v>3.4444444179534912</v>
      </c>
      <c r="AA83" s="4">
        <f>T_iii_strat2!Z$9</f>
        <v>0</v>
      </c>
      <c r="AB83" s="4">
        <f>AA83-T_iii_strat2!AA$9</f>
        <v>0</v>
      </c>
      <c r="AC83" s="4">
        <f>T_iii_strat2!AB$9-AA83</f>
        <v>1</v>
      </c>
      <c r="AD83" s="4">
        <f>T_iii_strat2!Z$10</f>
        <v>2</v>
      </c>
      <c r="AE83" s="4">
        <f>AD83-T_iii_strat2!AA$10</f>
        <v>0</v>
      </c>
      <c r="AF83" s="4">
        <f>T_iii_strat2!AB$10-AD83</f>
        <v>10</v>
      </c>
      <c r="AG83" s="4">
        <f>T_iii_strat2!Z$11</f>
        <v>0.63028436899185181</v>
      </c>
      <c r="AH83" s="4">
        <f>AG83-T_iii_strat2!AA$11</f>
        <v>0.39219827950000763</v>
      </c>
      <c r="AI83" s="4">
        <f>T_iii_strat2!AB$11-AG83</f>
        <v>0.79823213815689087</v>
      </c>
      <c r="AJ83" s="4">
        <f>T_iii_strat2!Z$12</f>
        <v>2</v>
      </c>
      <c r="AK83" s="4">
        <f>AJ83-T_iii_strat2!AA$12</f>
        <v>1.4839999675750732</v>
      </c>
      <c r="AL83" s="4">
        <f>T_iii_strat2!AB$12-AJ83</f>
        <v>3.3333334922790527</v>
      </c>
      <c r="AM83" s="4">
        <f>T_iii_strat2!Z$13</f>
        <v>10</v>
      </c>
      <c r="AN83" s="4">
        <f>AM83-T_iii_strat2!AA$13</f>
        <v>6</v>
      </c>
      <c r="AO83" s="4">
        <f>T_iii_strat2!AB$13-AM83</f>
        <v>9</v>
      </c>
      <c r="AP83" s="4">
        <f>T_iii_strat2!Z$14</f>
        <v>1.7000000476837158</v>
      </c>
      <c r="AQ83" s="4">
        <f>AP83-T_iii_strat2!AA$14</f>
        <v>1.7000000476837158</v>
      </c>
      <c r="AR83" s="4">
        <f>T_iii_strat2!AB$14-AP83</f>
        <v>2.2999999523162842</v>
      </c>
      <c r="AS83" s="4">
        <f>T_iii_strat2!Z$15</f>
        <v>0</v>
      </c>
      <c r="AT83" s="4">
        <f>AS83-T_iii_strat2!AA$15</f>
        <v>0</v>
      </c>
      <c r="AU83" s="4">
        <f>T_iii_strat2!AB$15-AS83</f>
        <v>0</v>
      </c>
      <c r="AV83" s="4">
        <f>T_iii_strat2!Z$16</f>
        <v>0</v>
      </c>
      <c r="AW83" s="4">
        <f>AV83-T_iii_strat2!AA$16</f>
        <v>0</v>
      </c>
      <c r="AX83" s="4">
        <f>T_iii_strat2!AB$16-AV83</f>
        <v>0</v>
      </c>
      <c r="AY83" s="4">
        <f>T_iii_strat2!Z$17</f>
        <v>0</v>
      </c>
      <c r="AZ83" s="4">
        <f>AY83-T_iii_strat2!AA$17</f>
        <v>0</v>
      </c>
      <c r="BA83" s="4">
        <f>T_iii_strat2!AB$17-AY83</f>
        <v>0</v>
      </c>
      <c r="BB83" s="4">
        <f>T_iii_strat2!Z$18</f>
        <v>1</v>
      </c>
      <c r="BC83" s="4">
        <f>BB83-T_iii_strat2!AA$18</f>
        <v>0.39999997615814209</v>
      </c>
      <c r="BD83" s="4">
        <f>T_iii_strat2!AB$18-BB83</f>
        <v>1.5</v>
      </c>
      <c r="BE83" s="4">
        <f>T_iii_strat2!Z$19</f>
        <v>5</v>
      </c>
      <c r="BF83" s="4">
        <f>BE83-T_iii_strat2!AA$19</f>
        <v>2.5</v>
      </c>
      <c r="BG83" s="4">
        <f>T_iii_strat2!AB$19-BE83</f>
        <v>6.6666669845581055</v>
      </c>
      <c r="BH83" s="4">
        <f>T_iii_strat2!Z$20</f>
        <v>2.1428573131561279</v>
      </c>
      <c r="BI83" s="4">
        <f>BH83-T_iii_strat2!AA$20</f>
        <v>0.85714292526245117</v>
      </c>
      <c r="BJ83" s="4">
        <f>T_iii_strat2!AB$20-BH83</f>
        <v>2.1428573131561279</v>
      </c>
      <c r="BK83" s="4">
        <f>T_iii_strat2!Z$21</f>
        <v>0</v>
      </c>
      <c r="BL83" s="4">
        <f>BK83-T_iii_strat2!AA$21</f>
        <v>0</v>
      </c>
      <c r="BM83" s="4">
        <f>T_iii_strat2!AB$21-BK83</f>
        <v>0</v>
      </c>
      <c r="BN83" s="4">
        <f>T_iii_strat2!Z$22</f>
        <v>0</v>
      </c>
      <c r="BO83" s="4">
        <f>BN83-T_iii_strat2!AA$22</f>
        <v>0</v>
      </c>
      <c r="BP83" s="4">
        <f>T_iii_strat2!AB$22-BN83</f>
        <v>0</v>
      </c>
      <c r="BQ83" s="4">
        <f>T_iii_strat2!Z$23</f>
        <v>0</v>
      </c>
      <c r="BR83" s="4">
        <f>BQ83-T_iii_strat2!AA$23</f>
        <v>0</v>
      </c>
      <c r="BS83" s="4">
        <f>T_iii_strat2!AB$23-BQ83</f>
        <v>0</v>
      </c>
      <c r="BT83" s="4">
        <f>T_iii_strat2!Z$24</f>
        <v>0</v>
      </c>
      <c r="BU83" s="4">
        <f>BT83-T_iii_strat2!AA$24</f>
        <v>0</v>
      </c>
      <c r="BV83" s="4">
        <f>T_iii_strat2!AB$24-BT83</f>
        <v>0</v>
      </c>
      <c r="BW83" s="4">
        <f>T_iii_strat2!Z$25</f>
        <v>0</v>
      </c>
      <c r="BX83" s="4">
        <f>BW83-T_iii_strat2!AA$25</f>
        <v>0</v>
      </c>
      <c r="BY83" s="4">
        <f>T_iii_strat2!AB$25-BW83</f>
        <v>0</v>
      </c>
      <c r="BZ83" s="4">
        <f>T_iii_strat2!Z$26</f>
        <v>0</v>
      </c>
      <c r="CA83" s="4">
        <f>BZ83-T_iii_strat2!AA$26</f>
        <v>0</v>
      </c>
      <c r="CB83" s="4">
        <f>T_iii_strat2!AB$26-BZ83</f>
        <v>0</v>
      </c>
      <c r="CC83" s="4">
        <f>T_iii_strat2!Z$27</f>
        <v>0</v>
      </c>
      <c r="CD83" s="4">
        <f>CC83-T_iii_strat2!AA$27</f>
        <v>0</v>
      </c>
      <c r="CE83" s="4">
        <f>T_iii_strat2!AB$27-CC83</f>
        <v>0</v>
      </c>
      <c r="CF83" s="4">
        <f>T_iii_strat2!Z$28</f>
        <v>0</v>
      </c>
      <c r="CG83" s="4">
        <f>CF83-T_iii_strat2!AA$28</f>
        <v>0</v>
      </c>
      <c r="CH83" s="4">
        <f>T_iii_strat2!AB$28-CF83</f>
        <v>0</v>
      </c>
      <c r="CI83" s="4">
        <f>T_iii_strat2!Z$29</f>
        <v>0</v>
      </c>
      <c r="CJ83" s="4">
        <f>CI83-T_iii_strat2!AA$29</f>
        <v>0</v>
      </c>
      <c r="CK83" s="4">
        <f>T_iii_strat2!AB$29-CI83</f>
        <v>0</v>
      </c>
      <c r="CL83" s="4">
        <f>T_iii_strat2!Z$30</f>
        <v>0</v>
      </c>
      <c r="CM83" s="4">
        <f>CL83-T_iii_strat2!AA$30</f>
        <v>0</v>
      </c>
      <c r="CN83" s="4">
        <f>T_iii_strat2!AB$30-CL83</f>
        <v>0</v>
      </c>
      <c r="CO83" s="4">
        <f>T_iii_strat2!Z$31</f>
        <v>0</v>
      </c>
      <c r="CP83" s="4">
        <f>CO83-T_iii_strat2!AA$31</f>
        <v>0</v>
      </c>
      <c r="CQ83" s="4">
        <f>T_iii_strat2!AB$31-CO83</f>
        <v>0</v>
      </c>
      <c r="CR83" s="4">
        <f>T_iii_strat2!Z$32</f>
        <v>0</v>
      </c>
      <c r="CS83" s="4">
        <f>CR83-T_iii_strat2!AA$32</f>
        <v>0</v>
      </c>
      <c r="CT83" s="4">
        <f>T_iii_strat2!AB$32-CR83</f>
        <v>0</v>
      </c>
      <c r="CX83" s="151"/>
      <c r="CY83" s="151"/>
      <c r="CZ83" s="151"/>
      <c r="DA83" s="151"/>
      <c r="DB83" s="151"/>
      <c r="DC83" s="151"/>
    </row>
    <row r="84" spans="2:107" x14ac:dyDescent="0.25">
      <c r="B84" s="159"/>
      <c r="C84" s="159"/>
      <c r="D84" s="159"/>
      <c r="E84" s="159"/>
      <c r="F84" s="159"/>
      <c r="G84" s="159"/>
      <c r="K84" s="127" t="str">
        <f>T_iii_strat1!AD$2</f>
        <v>Wholesale</v>
      </c>
      <c r="L84" s="4">
        <f>T_iii_strat2!AD$4</f>
        <v>6</v>
      </c>
      <c r="M84" s="4">
        <f>L84-T_iii_strat2!AE$4</f>
        <v>3</v>
      </c>
      <c r="N84" s="4">
        <f>T_iii_strat2!AF$4-L84</f>
        <v>9</v>
      </c>
      <c r="O84" s="4">
        <f>T_iii_strat2!AD$5</f>
        <v>5</v>
      </c>
      <c r="P84" s="4">
        <f>O84-T_iii_strat2!AE$5</f>
        <v>2</v>
      </c>
      <c r="Q84" s="4">
        <f>T_iii_strat2!AF$5-O84</f>
        <v>7.5</v>
      </c>
      <c r="R84" s="4">
        <f>T_iii_strat2!AD$6</f>
        <v>1</v>
      </c>
      <c r="S84" s="4">
        <f>R84-T_iii_strat2!AE$6</f>
        <v>0.5</v>
      </c>
      <c r="T84" s="4">
        <f>T_iii_strat2!AF$6-R84</f>
        <v>1</v>
      </c>
      <c r="U84" s="4">
        <f>T_iii_strat2!AD$7</f>
        <v>0</v>
      </c>
      <c r="V84" s="4">
        <f>U84-T_iii_strat2!AE$7</f>
        <v>0</v>
      </c>
      <c r="W84" s="4">
        <f>T_iii_strat2!AF$7-U84</f>
        <v>0</v>
      </c>
      <c r="X84" s="4">
        <f>T_iii_strat2!AD$8</f>
        <v>5</v>
      </c>
      <c r="Y84" s="4">
        <f>X84-T_iii_strat2!AE$8</f>
        <v>4.3333333134651184</v>
      </c>
      <c r="Z84" s="4">
        <f>T_iii_strat2!AF$8-X84</f>
        <v>5</v>
      </c>
      <c r="AA84" s="4">
        <f>T_iii_strat2!AD$9</f>
        <v>0</v>
      </c>
      <c r="AB84" s="4">
        <f>AA84-T_iii_strat2!AE$9</f>
        <v>0</v>
      </c>
      <c r="AC84" s="4">
        <f>T_iii_strat2!AF$9-AA84</f>
        <v>0</v>
      </c>
      <c r="AD84" s="4">
        <f>T_iii_strat2!AD$10</f>
        <v>0</v>
      </c>
      <c r="AE84" s="4">
        <f>AD84-T_iii_strat2!AE$10</f>
        <v>0</v>
      </c>
      <c r="AF84" s="4">
        <f>T_iii_strat2!AF$10-AD84</f>
        <v>0</v>
      </c>
      <c r="AG84" s="4">
        <f>T_iii_strat2!AD$11</f>
        <v>1.1904304027557373</v>
      </c>
      <c r="AH84" s="4">
        <f>AG84-T_iii_strat2!AE$11</f>
        <v>0</v>
      </c>
      <c r="AI84" s="4">
        <f>T_iii_strat2!AF$11-AG84</f>
        <v>0</v>
      </c>
      <c r="AJ84" s="4">
        <f>T_iii_strat2!AD$12</f>
        <v>6</v>
      </c>
      <c r="AK84" s="4">
        <f>AJ84-T_iii_strat2!AE$12</f>
        <v>2</v>
      </c>
      <c r="AL84" s="4">
        <f>T_iii_strat2!AF$12-AJ84</f>
        <v>3.6000003814697266</v>
      </c>
      <c r="AM84" s="4">
        <f>T_iii_strat2!AD$13</f>
        <v>15</v>
      </c>
      <c r="AN84" s="4">
        <f>AM84-T_iii_strat2!AE$13</f>
        <v>0</v>
      </c>
      <c r="AO84" s="4">
        <f>T_iii_strat2!AF$13-AM84</f>
        <v>15</v>
      </c>
      <c r="AP84" s="4">
        <f>T_iii_strat2!AD$14</f>
        <v>0</v>
      </c>
      <c r="AQ84" s="4">
        <f>AP84-T_iii_strat2!AE$14</f>
        <v>0</v>
      </c>
      <c r="AR84" s="4">
        <f>T_iii_strat2!AF$14-AP84</f>
        <v>0</v>
      </c>
      <c r="AS84" s="4">
        <f>T_iii_strat2!AD$15</f>
        <v>0</v>
      </c>
      <c r="AT84" s="4">
        <f>AS84-T_iii_strat2!AE$15</f>
        <v>0</v>
      </c>
      <c r="AU84" s="4">
        <f>T_iii_strat2!AF$15-AS84</f>
        <v>0</v>
      </c>
      <c r="AV84" s="4">
        <f>T_iii_strat2!AD$16</f>
        <v>0</v>
      </c>
      <c r="AW84" s="4">
        <f>AV84-T_iii_strat2!AE$16</f>
        <v>0</v>
      </c>
      <c r="AX84" s="4">
        <f>T_iii_strat2!AF$16-AV84</f>
        <v>0</v>
      </c>
      <c r="AY84" s="4">
        <f>T_iii_strat2!AD$17</f>
        <v>0</v>
      </c>
      <c r="AZ84" s="4">
        <f>AY84-T_iii_strat2!AE$17</f>
        <v>0</v>
      </c>
      <c r="BA84" s="4">
        <f>T_iii_strat2!AF$17-AY84</f>
        <v>0</v>
      </c>
      <c r="BB84" s="4">
        <f>T_iii_strat2!AD$18</f>
        <v>2.5</v>
      </c>
      <c r="BC84" s="4">
        <f>BB84-T_iii_strat2!AE$18</f>
        <v>1.5</v>
      </c>
      <c r="BD84" s="4">
        <f>T_iii_strat2!AF$18-BB84</f>
        <v>3.5</v>
      </c>
      <c r="BE84" s="4">
        <f>T_iii_strat2!AD$19</f>
        <v>10</v>
      </c>
      <c r="BF84" s="4">
        <f>BE84-T_iii_strat2!AE$19</f>
        <v>3.3333330154418945</v>
      </c>
      <c r="BG84" s="4">
        <f>T_iii_strat2!AF$19-BE84</f>
        <v>56.666671752929688</v>
      </c>
      <c r="BH84" s="4">
        <f>T_iii_strat2!AD$20</f>
        <v>3.0000002384185791</v>
      </c>
      <c r="BI84" s="4">
        <f>BH84-T_iii_strat2!AE$20</f>
        <v>1.7142858505249023</v>
      </c>
      <c r="BJ84" s="4">
        <f>T_iii_strat2!AF$20-BH84</f>
        <v>82.71428656578064</v>
      </c>
      <c r="BK84" s="4">
        <f>T_iii_strat2!AD$21</f>
        <v>0</v>
      </c>
      <c r="BL84" s="4">
        <f>BK84-T_iii_strat2!AE$21</f>
        <v>0</v>
      </c>
      <c r="BM84" s="4">
        <f>T_iii_strat2!AF$21-BK84</f>
        <v>0</v>
      </c>
      <c r="BN84" s="4">
        <f>T_iii_strat2!AD$22</f>
        <v>0</v>
      </c>
      <c r="BO84" s="4">
        <f>BN84-T_iii_strat2!AE$22</f>
        <v>0</v>
      </c>
      <c r="BP84" s="4">
        <f>T_iii_strat2!AF$22-BN84</f>
        <v>0</v>
      </c>
      <c r="BQ84" s="4">
        <f>T_iii_strat2!AD$23</f>
        <v>0</v>
      </c>
      <c r="BR84" s="4">
        <f>BQ84-T_iii_strat2!AE$23</f>
        <v>0</v>
      </c>
      <c r="BS84" s="4">
        <f>T_iii_strat2!AF$23-BQ84</f>
        <v>0</v>
      </c>
      <c r="BT84" s="4">
        <f>T_iii_strat2!AD$24</f>
        <v>0</v>
      </c>
      <c r="BU84" s="4">
        <f>BT84-T_iii_strat2!AE$24</f>
        <v>0</v>
      </c>
      <c r="BV84" s="4">
        <f>T_iii_strat2!AF$24-BT84</f>
        <v>0</v>
      </c>
      <c r="BW84" s="4">
        <f>T_iii_strat2!AD$25</f>
        <v>0</v>
      </c>
      <c r="BX84" s="4">
        <f>BW84-T_iii_strat2!AE$25</f>
        <v>0</v>
      </c>
      <c r="BY84" s="4">
        <f>T_iii_strat2!AF$25-BW84</f>
        <v>0</v>
      </c>
      <c r="BZ84" s="4">
        <f>T_iii_strat2!AD$26</f>
        <v>0</v>
      </c>
      <c r="CA84" s="4">
        <f>BZ84-T_iii_strat2!AE$26</f>
        <v>0</v>
      </c>
      <c r="CB84" s="4">
        <f>T_iii_strat2!AF$26-BZ84</f>
        <v>0</v>
      </c>
      <c r="CC84" s="4">
        <f>T_iii_strat2!AD$27</f>
        <v>0</v>
      </c>
      <c r="CD84" s="4">
        <f>CC84-T_iii_strat2!AE$27</f>
        <v>0</v>
      </c>
      <c r="CE84" s="4">
        <f>T_iii_strat2!AF$27-CC84</f>
        <v>0</v>
      </c>
      <c r="CF84" s="4">
        <f>T_iii_strat2!AD$28</f>
        <v>0</v>
      </c>
      <c r="CG84" s="4">
        <f>CF84-T_iii_strat2!AE$28</f>
        <v>0</v>
      </c>
      <c r="CH84" s="4">
        <f>T_iii_strat2!AF$28-CF84</f>
        <v>0</v>
      </c>
      <c r="CI84" s="4">
        <f>T_iii_strat2!AD$29</f>
        <v>0</v>
      </c>
      <c r="CJ84" s="4">
        <f>CI84-T_iii_strat2!AE$29</f>
        <v>0</v>
      </c>
      <c r="CK84" s="4">
        <f>T_iii_strat2!AF$29-CI84</f>
        <v>0</v>
      </c>
      <c r="CL84" s="4">
        <f>T_iii_strat2!AD$30</f>
        <v>0</v>
      </c>
      <c r="CM84" s="4">
        <f>CL84-T_iii_strat2!AE$30</f>
        <v>0</v>
      </c>
      <c r="CN84" s="4">
        <f>T_iii_strat2!AF$30-CL84</f>
        <v>0</v>
      </c>
      <c r="CO84" s="4">
        <f>T_iii_strat2!AD$31</f>
        <v>0</v>
      </c>
      <c r="CP84" s="4">
        <f>CO84-T_iii_strat2!AE$31</f>
        <v>0</v>
      </c>
      <c r="CQ84" s="4">
        <f>T_iii_strat2!AF$31-CO84</f>
        <v>0</v>
      </c>
      <c r="CR84" s="4">
        <f>T_iii_strat2!AD$32</f>
        <v>0</v>
      </c>
      <c r="CS84" s="4">
        <f>CR84-T_iii_strat2!AE$32</f>
        <v>0</v>
      </c>
      <c r="CT84" s="4">
        <f>T_iii_strat2!AF$32-CR84</f>
        <v>0</v>
      </c>
      <c r="CX84" s="151"/>
      <c r="CY84" s="151"/>
      <c r="CZ84" s="151"/>
      <c r="DA84" s="151"/>
      <c r="DB84" s="151"/>
      <c r="DC84" s="151"/>
    </row>
    <row r="85" spans="2:107" x14ac:dyDescent="0.25">
      <c r="B85" s="159"/>
      <c r="C85" s="159"/>
      <c r="D85" s="159"/>
      <c r="E85" s="159"/>
      <c r="F85" s="159"/>
      <c r="G85" s="159"/>
      <c r="K85" s="127"/>
      <c r="L85" s="127"/>
      <c r="M85" s="127"/>
      <c r="N85" s="127"/>
      <c r="O85" s="127"/>
      <c r="CX85" s="151"/>
      <c r="CY85" s="151"/>
      <c r="CZ85" s="151"/>
      <c r="DA85" s="151"/>
      <c r="DB85" s="151"/>
      <c r="DC85" s="151"/>
    </row>
    <row r="86" spans="2:107" x14ac:dyDescent="0.25">
      <c r="B86" s="159"/>
      <c r="C86" s="159"/>
      <c r="D86" s="159"/>
      <c r="E86" s="159"/>
      <c r="F86" s="159"/>
      <c r="G86" s="159"/>
      <c r="K86" s="127"/>
      <c r="L86" s="127"/>
      <c r="M86" s="127"/>
      <c r="N86" s="127"/>
      <c r="O86" s="127"/>
      <c r="CX86" s="151"/>
      <c r="CY86" s="151"/>
      <c r="CZ86" s="151"/>
      <c r="DA86" s="151"/>
      <c r="DB86" s="151"/>
      <c r="DC86" s="151"/>
    </row>
    <row r="87" spans="2:107" x14ac:dyDescent="0.25">
      <c r="B87" s="159"/>
      <c r="C87" s="159"/>
      <c r="D87" s="159"/>
      <c r="E87" s="159"/>
      <c r="F87" s="159"/>
      <c r="G87" s="159"/>
      <c r="K87" s="127"/>
      <c r="L87" s="127"/>
      <c r="M87" s="127"/>
      <c r="N87" s="127"/>
      <c r="O87" s="127"/>
      <c r="CX87" s="151"/>
      <c r="CY87" s="151"/>
      <c r="CZ87" s="151"/>
      <c r="DA87" s="151"/>
      <c r="DB87" s="151"/>
      <c r="DC87" s="151"/>
    </row>
    <row r="88" spans="2:107" x14ac:dyDescent="0.25">
      <c r="B88" s="159"/>
      <c r="C88" s="159"/>
      <c r="D88" s="159"/>
      <c r="E88" s="159"/>
      <c r="F88" s="159"/>
      <c r="G88" s="159"/>
      <c r="CX88" s="151"/>
      <c r="CY88" s="151"/>
      <c r="CZ88" s="151"/>
      <c r="DA88" s="151"/>
      <c r="DB88" s="151"/>
      <c r="DC88" s="151"/>
    </row>
    <row r="89" spans="2:107" x14ac:dyDescent="0.25">
      <c r="B89" s="159"/>
      <c r="C89" s="159"/>
      <c r="D89" s="159"/>
      <c r="E89" s="159"/>
      <c r="F89" s="159"/>
      <c r="G89" s="159"/>
      <c r="CX89" s="151"/>
      <c r="CY89" s="151"/>
      <c r="CZ89" s="151"/>
      <c r="DA89" s="151"/>
      <c r="DB89" s="151"/>
      <c r="DC89" s="151"/>
    </row>
    <row r="90" spans="2:107" x14ac:dyDescent="0.25">
      <c r="B90" s="159"/>
      <c r="C90" s="159"/>
      <c r="D90" s="159"/>
      <c r="E90" s="159"/>
      <c r="F90" s="159"/>
      <c r="G90" s="159"/>
      <c r="CX90" s="151"/>
      <c r="CY90" s="151"/>
      <c r="CZ90" s="151"/>
      <c r="DA90" s="151"/>
      <c r="DB90" s="151"/>
      <c r="DC90" s="151"/>
    </row>
    <row r="91" spans="2:107" x14ac:dyDescent="0.25">
      <c r="B91" s="159"/>
      <c r="C91" s="159"/>
      <c r="D91" s="159"/>
      <c r="E91" s="159"/>
      <c r="F91" s="159"/>
      <c r="G91" s="159"/>
      <c r="CX91" s="151"/>
      <c r="CY91" s="151"/>
      <c r="CZ91" s="151"/>
      <c r="DA91" s="151"/>
      <c r="DB91" s="151"/>
      <c r="DC91" s="151"/>
    </row>
    <row r="92" spans="2:107" ht="15.75" thickBot="1" x14ac:dyDescent="0.3">
      <c r="B92" s="157" t="str">
        <f>$K$92</f>
        <v>strat3</v>
      </c>
      <c r="C92" s="157"/>
      <c r="D92" s="157"/>
      <c r="E92" s="157"/>
      <c r="F92" s="157"/>
      <c r="G92" s="157"/>
      <c r="K92" s="4" t="str">
        <f>RIGHT(T_iii_strat3!$A$1, LEN(T_iii_strat3!$A$1)-6)</f>
        <v>strat3</v>
      </c>
      <c r="CX92" s="128" t="str">
        <f>$K$92</f>
        <v>strat3</v>
      </c>
      <c r="CY92" s="128"/>
      <c r="CZ92" s="128"/>
      <c r="DA92" s="128"/>
      <c r="DB92" s="128"/>
      <c r="DC92" s="128"/>
    </row>
    <row r="93" spans="2:107" ht="60.75" thickBot="1" x14ac:dyDescent="0.3">
      <c r="B93" s="159"/>
      <c r="C93" s="159"/>
      <c r="D93" s="159"/>
      <c r="E93" s="159"/>
      <c r="F93" s="159"/>
      <c r="G93" s="159"/>
      <c r="K93" s="123" t="s">
        <v>10</v>
      </c>
      <c r="L93" s="132" t="str">
        <f>T_iii_strat3!$A4</f>
        <v>Any Antimalarial</v>
      </c>
      <c r="M93" s="133" t="s">
        <v>5</v>
      </c>
      <c r="N93" s="133" t="s">
        <v>6</v>
      </c>
      <c r="O93" s="132" t="str">
        <f>T_iii_strat3!$A5</f>
        <v>Artemether lumefantrine</v>
      </c>
      <c r="P93" s="133" t="s">
        <v>5</v>
      </c>
      <c r="Q93" s="133" t="s">
        <v>6</v>
      </c>
      <c r="R93" s="132" t="str">
        <f>T_iii_strat3!$A6</f>
        <v>Artesunate amodiaquine</v>
      </c>
      <c r="S93" s="133" t="s">
        <v>5</v>
      </c>
      <c r="T93" s="133" t="s">
        <v>6</v>
      </c>
      <c r="U93" s="132" t="str">
        <f>T_iii_strat3!$A7</f>
        <v>Artemisinin-PPQ</v>
      </c>
      <c r="V93" s="133" t="s">
        <v>5</v>
      </c>
      <c r="W93" s="133" t="s">
        <v>6</v>
      </c>
      <c r="X93" s="132" t="str">
        <f>T_iii_strat3!$A8</f>
        <v>Dihydroartemisinin-Piperaquine</v>
      </c>
      <c r="Y93" s="133" t="s">
        <v>5</v>
      </c>
      <c r="Z93" s="133" t="s">
        <v>6</v>
      </c>
      <c r="AA93" s="132" t="str">
        <f>T_iii_strat3!$A9</f>
        <v>Arterolane PPQ</v>
      </c>
      <c r="AB93" s="133" t="s">
        <v>5</v>
      </c>
      <c r="AC93" s="133" t="s">
        <v>6</v>
      </c>
      <c r="AD93" s="132" t="str">
        <f>T_iii_strat3!$A10</f>
        <v>Other ACTs not reported individually</v>
      </c>
      <c r="AE93" s="133" t="s">
        <v>5</v>
      </c>
      <c r="AF93" s="133" t="s">
        <v>6</v>
      </c>
      <c r="AG93" s="132" t="str">
        <f>T_iii_strat3!$A11</f>
        <v>Quinine</v>
      </c>
      <c r="AH93" s="133" t="s">
        <v>5</v>
      </c>
      <c r="AI93" s="133" t="s">
        <v>6</v>
      </c>
      <c r="AJ93" s="132" t="str">
        <f>T_iii_strat3!$A12</f>
        <v>Chloroquine - packaged alone</v>
      </c>
      <c r="AK93" s="133" t="s">
        <v>5</v>
      </c>
      <c r="AL93" s="133" t="s">
        <v>6</v>
      </c>
      <c r="AM93" s="132" t="str">
        <f>T_iii_strat3!$A13</f>
        <v>Sulfaxoxine pyrimethamine</v>
      </c>
      <c r="AN93" s="133" t="s">
        <v>5</v>
      </c>
      <c r="AO93" s="133" t="s">
        <v>6</v>
      </c>
      <c r="AP93" s="132" t="str">
        <f>T_iii_strat3!$A14</f>
        <v>SP-Amodiaquine</v>
      </c>
      <c r="AQ93" s="133" t="s">
        <v>5</v>
      </c>
      <c r="AR93" s="133" t="s">
        <v>6</v>
      </c>
      <c r="AS93" s="132" t="str">
        <f>T_iii_strat3!$A15</f>
        <v>Other non-artemsinin therapy</v>
      </c>
      <c r="AT93" s="133" t="s">
        <v>5</v>
      </c>
      <c r="AU93" s="133" t="s">
        <v>6</v>
      </c>
      <c r="AV93" s="132" t="str">
        <f>T_iii_strat3!$A16</f>
        <v>Oral artemisinin monotherapy</v>
      </c>
      <c r="AW93" s="133" t="s">
        <v>5</v>
      </c>
      <c r="AX93" s="133" t="s">
        <v>6</v>
      </c>
      <c r="AY93" s="132" t="str">
        <f>T_iii_strat3!$A17</f>
        <v>Rectal artesunate</v>
      </c>
      <c r="AZ93" s="133" t="s">
        <v>5</v>
      </c>
      <c r="BA93" s="133" t="s">
        <v>6</v>
      </c>
      <c r="BB93" s="132" t="str">
        <f>T_iii_strat3!$A18</f>
        <v>Injectable artesunate</v>
      </c>
      <c r="BC93" s="133" t="s">
        <v>5</v>
      </c>
      <c r="BD93" s="133" t="s">
        <v>6</v>
      </c>
      <c r="BE93" s="132" t="str">
        <f>T_iii_strat3!$A19</f>
        <v>Injectable artemether</v>
      </c>
      <c r="BF93" s="133" t="s">
        <v>5</v>
      </c>
      <c r="BG93" s="133" t="s">
        <v>6</v>
      </c>
      <c r="BH93" s="132" t="str">
        <f>T_iii_strat3!$A20</f>
        <v>Injectable arteether/artemotil</v>
      </c>
      <c r="BI93" s="133" t="s">
        <v>5</v>
      </c>
      <c r="BJ93" s="133" t="s">
        <v>6</v>
      </c>
      <c r="BK93" s="132">
        <f>T_iii_strat3!$A21</f>
        <v>0</v>
      </c>
      <c r="BL93" s="133" t="s">
        <v>5</v>
      </c>
      <c r="BM93" s="133" t="s">
        <v>6</v>
      </c>
      <c r="BN93" s="132">
        <f>T_iii_strat3!$A22</f>
        <v>0</v>
      </c>
      <c r="BO93" s="133" t="s">
        <v>5</v>
      </c>
      <c r="BP93" s="133" t="s">
        <v>6</v>
      </c>
      <c r="BQ93" s="132">
        <f>T_iii_strat3!$A23</f>
        <v>0</v>
      </c>
      <c r="BR93" s="133" t="s">
        <v>5</v>
      </c>
      <c r="BS93" s="133" t="s">
        <v>6</v>
      </c>
      <c r="BT93" s="132">
        <f>T_iii_strat3!$A24</f>
        <v>0</v>
      </c>
      <c r="BU93" s="133" t="s">
        <v>5</v>
      </c>
      <c r="BV93" s="133" t="s">
        <v>6</v>
      </c>
      <c r="BW93" s="132">
        <f>T_iii_strat3!$A25</f>
        <v>0</v>
      </c>
      <c r="BX93" s="133" t="s">
        <v>5</v>
      </c>
      <c r="BY93" s="133" t="s">
        <v>6</v>
      </c>
      <c r="BZ93" s="132">
        <f>T_iii_strat3!$A26</f>
        <v>0</v>
      </c>
      <c r="CA93" s="133" t="s">
        <v>5</v>
      </c>
      <c r="CB93" s="133" t="s">
        <v>6</v>
      </c>
      <c r="CC93" s="132">
        <f>T_iii_strat3!$A27</f>
        <v>0</v>
      </c>
      <c r="CD93" s="133" t="s">
        <v>5</v>
      </c>
      <c r="CE93" s="133" t="s">
        <v>6</v>
      </c>
      <c r="CF93" s="132">
        <f>T_iii_strat3!$A28</f>
        <v>0</v>
      </c>
      <c r="CG93" s="133" t="s">
        <v>5</v>
      </c>
      <c r="CH93" s="133" t="s">
        <v>6</v>
      </c>
      <c r="CI93" s="132">
        <f>T_iii_strat3!$A29</f>
        <v>0</v>
      </c>
      <c r="CJ93" s="133" t="s">
        <v>5</v>
      </c>
      <c r="CK93" s="133" t="s">
        <v>6</v>
      </c>
      <c r="CL93" s="132">
        <f>T_iii_strat3!$A30</f>
        <v>0</v>
      </c>
      <c r="CM93" s="133" t="s">
        <v>5</v>
      </c>
      <c r="CN93" s="133" t="s">
        <v>6</v>
      </c>
      <c r="CO93" s="132">
        <f>T_iii_strat3!$A31</f>
        <v>0</v>
      </c>
      <c r="CP93" s="133" t="s">
        <v>5</v>
      </c>
      <c r="CQ93" s="133" t="s">
        <v>6</v>
      </c>
      <c r="CR93" s="132">
        <f>T_iii_strat3!$A32</f>
        <v>0</v>
      </c>
      <c r="CS93" s="133" t="s">
        <v>5</v>
      </c>
      <c r="CT93" s="133" t="s">
        <v>6</v>
      </c>
      <c r="CX93" s="151"/>
      <c r="CY93" s="151"/>
      <c r="CZ93" s="151"/>
      <c r="DA93" s="151"/>
      <c r="DB93" s="151"/>
      <c r="DC93" s="151"/>
    </row>
    <row r="94" spans="2:107" x14ac:dyDescent="0.25">
      <c r="B94" s="159"/>
      <c r="C94" s="159"/>
      <c r="D94" s="159"/>
      <c r="E94" s="159"/>
      <c r="F94" s="159"/>
      <c r="G94" s="159"/>
      <c r="K94" s="127" t="str">
        <f>T_iii_strat1!B$2</f>
        <v>Private Not For-Profit Facility</v>
      </c>
      <c r="L94" s="4">
        <f>T_iii_strat3!B$4</f>
        <v>5</v>
      </c>
      <c r="M94" s="4">
        <f>L94-T_iii_strat3!C$4</f>
        <v>2.5</v>
      </c>
      <c r="N94" s="4">
        <f>T_iii_strat3!D$4-L94</f>
        <v>1.6666669845581055</v>
      </c>
      <c r="O94" s="4">
        <f>T_iii_strat3!B$5</f>
        <v>10</v>
      </c>
      <c r="P94" s="4">
        <f>O94-T_iii_strat3!C$5</f>
        <v>5</v>
      </c>
      <c r="Q94" s="4">
        <f>T_iii_strat3!D$5-O94</f>
        <v>0</v>
      </c>
      <c r="R94" s="4">
        <f>T_iii_strat1!B$6</f>
        <v>0</v>
      </c>
      <c r="S94" s="4">
        <f>R94-T_iii_strat1!C$6</f>
        <v>0</v>
      </c>
      <c r="T94" s="4">
        <f>T_iii_strat1!D$6-R94</f>
        <v>0</v>
      </c>
      <c r="U94" s="4">
        <f>T_iii_strat1!B$7</f>
        <v>0</v>
      </c>
      <c r="V94" s="4">
        <f>U94-T_iii_strat1!C$7</f>
        <v>0</v>
      </c>
      <c r="W94" s="4">
        <f>T_iii_strat1!D$7-U94</f>
        <v>0</v>
      </c>
      <c r="X94" s="4">
        <f>T_iii_strat1!B$8</f>
        <v>0</v>
      </c>
      <c r="Y94" s="4">
        <f>X94-T_iii_strat1!C$8</f>
        <v>0</v>
      </c>
      <c r="Z94" s="4">
        <f>T_iii_strat1!D$8-X94</f>
        <v>0</v>
      </c>
      <c r="AA94" s="4">
        <f>T_iii_strat1!B$9</f>
        <v>0</v>
      </c>
      <c r="AB94" s="4">
        <f>AA94-T_iii_strat1!C$9</f>
        <v>0</v>
      </c>
      <c r="AC94" s="4">
        <f>T_iii_strat1!D$9-AA94</f>
        <v>0</v>
      </c>
      <c r="AD94" s="4">
        <f>T_iii_strat1!B$10</f>
        <v>0</v>
      </c>
      <c r="AE94" s="4">
        <f>AD94-T_iii_strat1!C$10</f>
        <v>0</v>
      </c>
      <c r="AF94" s="4">
        <f>T_iii_strat1!D$10-AD94</f>
        <v>0</v>
      </c>
      <c r="AG94" s="4">
        <f>T_iii_strat1!B$11</f>
        <v>0.18908530473709106</v>
      </c>
      <c r="AH94" s="4">
        <f>AG94-T_iii_strat1!C$11</f>
        <v>0</v>
      </c>
      <c r="AI94" s="4">
        <f>T_iii_strat1!D$11-AG94</f>
        <v>0</v>
      </c>
      <c r="AJ94" s="4">
        <f>T_iii_strat1!B$12</f>
        <v>0.76800000667572021</v>
      </c>
      <c r="AK94" s="4">
        <f>AJ94-T_iii_strat1!C$12</f>
        <v>0</v>
      </c>
      <c r="AL94" s="4">
        <f>T_iii_strat1!D$12-AJ94</f>
        <v>0</v>
      </c>
      <c r="AM94" s="4">
        <f>T_iii_strat1!B$13</f>
        <v>0.30000001192092896</v>
      </c>
      <c r="AN94" s="4">
        <f>AM94-T_iii_strat1!C$13</f>
        <v>0</v>
      </c>
      <c r="AO94" s="4">
        <f>T_iii_strat1!D$13-AM94</f>
        <v>0</v>
      </c>
      <c r="AP94" s="4">
        <f>T_iii_strat1!B$14</f>
        <v>0</v>
      </c>
      <c r="AQ94" s="4">
        <f>AP94-T_iii_strat1!C$14</f>
        <v>0</v>
      </c>
      <c r="AR94" s="4">
        <f>T_iii_strat1!D$14-AP94</f>
        <v>0</v>
      </c>
      <c r="AS94" s="4">
        <f>T_iii_strat1!B$15</f>
        <v>1.5299999713897705</v>
      </c>
      <c r="AT94" s="4">
        <f>AS94-T_iii_strat1!C$15</f>
        <v>0</v>
      </c>
      <c r="AU94" s="4">
        <f>T_iii_strat1!D$15-AS94</f>
        <v>0</v>
      </c>
      <c r="AV94" s="4">
        <f>T_iii_strat1!B$16</f>
        <v>0</v>
      </c>
      <c r="AW94" s="4">
        <f>AV94-T_iii_strat1!C$16</f>
        <v>0</v>
      </c>
      <c r="AX94" s="4">
        <f>T_iii_strat1!D$16-AV94</f>
        <v>0</v>
      </c>
      <c r="AY94" s="4">
        <f>T_iii_strat1!B$17</f>
        <v>0</v>
      </c>
      <c r="AZ94" s="4">
        <f>AY94-T_iii_strat1!C$17</f>
        <v>0</v>
      </c>
      <c r="BA94" s="4">
        <f>T_iii_strat1!D$17-AY94</f>
        <v>0</v>
      </c>
      <c r="BB94" s="4">
        <f>T_iii_strat1!B$18</f>
        <v>0</v>
      </c>
      <c r="BC94" s="4">
        <f>BB94-T_iii_strat1!C$18</f>
        <v>0</v>
      </c>
      <c r="BD94" s="4">
        <f>T_iii_strat1!D$18-BB94</f>
        <v>0</v>
      </c>
      <c r="BE94" s="4">
        <f>T_iii_strat1!B$19</f>
        <v>3</v>
      </c>
      <c r="BF94" s="4">
        <f>BE94-T_iii_strat1!C$19</f>
        <v>1.6666666269302368</v>
      </c>
      <c r="BG94" s="4">
        <f>T_iii_strat1!D$19-BE94</f>
        <v>0</v>
      </c>
      <c r="BH94" s="4">
        <f>T_iii_strat1!B$20</f>
        <v>1.1428571939468384</v>
      </c>
      <c r="BI94" s="4">
        <f>BH94-T_iii_strat1!C$20</f>
        <v>0</v>
      </c>
      <c r="BJ94" s="4">
        <f>T_iii_strat1!D$20-BH94</f>
        <v>0</v>
      </c>
      <c r="BK94" s="4">
        <f>T_iii_strat1!B$21</f>
        <v>0</v>
      </c>
      <c r="BL94" s="4">
        <f>BK94-T_iii_strat1!C$21</f>
        <v>0</v>
      </c>
      <c r="BM94" s="4">
        <f>T_iii_strat1!D$21-BK94</f>
        <v>0</v>
      </c>
      <c r="BN94" s="4">
        <f>T_iii_strat1!B$22</f>
        <v>0</v>
      </c>
      <c r="BO94" s="4">
        <f>BN94-T_iii_strat1!C$22</f>
        <v>0</v>
      </c>
      <c r="BP94" s="4">
        <f>T_iii_strat1!D$22-BN94</f>
        <v>0</v>
      </c>
      <c r="BQ94" s="4">
        <f>T_iii_strat1!B$23</f>
        <v>0</v>
      </c>
      <c r="BR94" s="4">
        <f>BQ94-T_iii_strat1!C$23</f>
        <v>0</v>
      </c>
      <c r="BS94" s="4">
        <f>T_iii_strat1!D$23-BQ94</f>
        <v>0</v>
      </c>
      <c r="BT94" s="4">
        <f>T_iii_strat1!B$24</f>
        <v>0</v>
      </c>
      <c r="BU94" s="4">
        <f>BT94-T_iii_strat1!C$24</f>
        <v>0</v>
      </c>
      <c r="BV94" s="4">
        <f>T_iii_strat1!D$24-BT94</f>
        <v>0</v>
      </c>
      <c r="BW94" s="4">
        <f>T_iii_strat1!B$25</f>
        <v>0</v>
      </c>
      <c r="BX94" s="4">
        <f>BW94-T_iii_strat1!C$25</f>
        <v>0</v>
      </c>
      <c r="BY94" s="4">
        <f>T_iii_strat1!D$25-BW94</f>
        <v>0</v>
      </c>
      <c r="BZ94" s="4">
        <f>T_iii_strat1!B$26</f>
        <v>0</v>
      </c>
      <c r="CA94" s="4">
        <f>BZ94-T_iii_strat1!C$26</f>
        <v>0</v>
      </c>
      <c r="CB94" s="4">
        <f>T_iii_strat1!D$26-BZ94</f>
        <v>0</v>
      </c>
      <c r="CC94" s="4">
        <f>T_iii_strat1!B$27</f>
        <v>0</v>
      </c>
      <c r="CD94" s="4">
        <f>CC94-T_iii_strat1!C$27</f>
        <v>0</v>
      </c>
      <c r="CE94" s="4">
        <f>T_iii_strat1!D$27-CC94</f>
        <v>0</v>
      </c>
      <c r="CF94" s="4">
        <f>T_iii_strat1!B$28</f>
        <v>0</v>
      </c>
      <c r="CG94" s="4">
        <f>CF94-T_iii_strat1!C$28</f>
        <v>0</v>
      </c>
      <c r="CH94" s="4">
        <f>T_iii_strat1!D$28-CF94</f>
        <v>0</v>
      </c>
      <c r="CI94" s="4">
        <f>T_iii_strat1!B$29</f>
        <v>0</v>
      </c>
      <c r="CJ94" s="4">
        <f>CI94-T_iii_strat1!C$29</f>
        <v>0</v>
      </c>
      <c r="CK94" s="4">
        <f>T_iii_strat1!D$29-CI94</f>
        <v>0</v>
      </c>
      <c r="CL94" s="4">
        <f>T_iii_strat1!B$30</f>
        <v>0</v>
      </c>
      <c r="CM94" s="4">
        <f>CL94-T_iii_strat1!C$30</f>
        <v>0</v>
      </c>
      <c r="CN94" s="4">
        <f>T_iii_strat1!D$30-CL94</f>
        <v>0</v>
      </c>
      <c r="CO94" s="4">
        <f>T_iii_strat1!B$31</f>
        <v>0</v>
      </c>
      <c r="CP94" s="4">
        <f>CO94-T_iii_strat1!C$31</f>
        <v>0</v>
      </c>
      <c r="CQ94" s="4">
        <f>T_iii_strat1!D$31-CO94</f>
        <v>0</v>
      </c>
      <c r="CR94" s="4">
        <f>T_iii_strat1!B$32</f>
        <v>0</v>
      </c>
      <c r="CS94" s="4">
        <f>CR94-T_iii_strat1!C$32</f>
        <v>0</v>
      </c>
      <c r="CT94" s="4">
        <f>T_iii_strat1!D$32-CR94</f>
        <v>0</v>
      </c>
      <c r="CX94" s="151"/>
      <c r="CY94" s="151"/>
      <c r="CZ94" s="151"/>
      <c r="DA94" s="151"/>
      <c r="DB94" s="151"/>
      <c r="DC94" s="151"/>
    </row>
    <row r="95" spans="2:107" x14ac:dyDescent="0.25">
      <c r="B95" s="159"/>
      <c r="C95" s="159"/>
      <c r="D95" s="159"/>
      <c r="E95" s="159"/>
      <c r="F95" s="159"/>
      <c r="G95" s="159"/>
      <c r="K95" s="127" t="str">
        <f>T_iii_strat1!F$2</f>
        <v>Private For-Profit Facility</v>
      </c>
      <c r="L95" s="4">
        <f>T_iii_strat3!F$4</f>
        <v>2.5</v>
      </c>
      <c r="M95" s="4">
        <f>L95-T_iii_strat3!G$4</f>
        <v>1.5</v>
      </c>
      <c r="N95" s="4">
        <f>T_iii_strat3!H$4-L95</f>
        <v>4.5</v>
      </c>
      <c r="O95" s="4">
        <f>T_iii_strat3!F$5</f>
        <v>5</v>
      </c>
      <c r="P95" s="4">
        <f>O95-T_iii_strat3!G$5</f>
        <v>2.75</v>
      </c>
      <c r="Q95" s="4">
        <f>T_iii_strat3!H$5-O95</f>
        <v>10</v>
      </c>
      <c r="R95" s="4">
        <f>T_iii_strat1!F$6</f>
        <v>4</v>
      </c>
      <c r="S95" s="4">
        <f>R95-T_iii_strat1!G$6</f>
        <v>0</v>
      </c>
      <c r="T95" s="4">
        <f>T_iii_strat1!H$6-R95</f>
        <v>0</v>
      </c>
      <c r="U95" s="4">
        <f>T_iii_strat1!F$7</f>
        <v>0</v>
      </c>
      <c r="V95" s="4">
        <f>U95-T_iii_strat1!G$7</f>
        <v>0</v>
      </c>
      <c r="W95" s="4">
        <f>T_iii_strat1!H$7-U95</f>
        <v>0</v>
      </c>
      <c r="X95" s="4">
        <f>T_iii_strat1!F$8</f>
        <v>8</v>
      </c>
      <c r="Y95" s="4">
        <f>X95-T_iii_strat1!G$8</f>
        <v>2</v>
      </c>
      <c r="Z95" s="4">
        <f>T_iii_strat1!H$8-X95</f>
        <v>0</v>
      </c>
      <c r="AA95" s="4">
        <f>T_iii_strat1!F$9</f>
        <v>0</v>
      </c>
      <c r="AB95" s="4">
        <f>AA95-T_iii_strat1!G$9</f>
        <v>0</v>
      </c>
      <c r="AC95" s="4">
        <f>T_iii_strat1!H$9-AA95</f>
        <v>0</v>
      </c>
      <c r="AD95" s="4">
        <f>T_iii_strat1!F$10</f>
        <v>0</v>
      </c>
      <c r="AE95" s="4">
        <f>AD95-T_iii_strat1!G$10</f>
        <v>0</v>
      </c>
      <c r="AF95" s="4">
        <f>T_iii_strat1!H$10-AD95</f>
        <v>0</v>
      </c>
      <c r="AG95" s="4">
        <f>T_iii_strat1!F$11</f>
        <v>1.4285165071487427</v>
      </c>
      <c r="AH95" s="4">
        <f>AG95-T_iii_strat1!G$11</f>
        <v>0</v>
      </c>
      <c r="AI95" s="4">
        <f>T_iii_strat1!H$11-AG95</f>
        <v>0</v>
      </c>
      <c r="AJ95" s="4">
        <f>T_iii_strat1!F$12</f>
        <v>0.63999998569488525</v>
      </c>
      <c r="AK95" s="4">
        <f>AJ95-T_iii_strat1!G$12</f>
        <v>0.25599998235702515</v>
      </c>
      <c r="AL95" s="4">
        <f>T_iii_strat1!H$12-AJ95</f>
        <v>0.51199996471405029</v>
      </c>
      <c r="AM95" s="4">
        <f>T_iii_strat1!F$13</f>
        <v>0.10000000149011612</v>
      </c>
      <c r="AN95" s="4">
        <f>AM95-T_iii_strat1!G$13</f>
        <v>0</v>
      </c>
      <c r="AO95" s="4">
        <f>T_iii_strat1!H$13-AM95</f>
        <v>2.8999999985098839</v>
      </c>
      <c r="AP95" s="4">
        <f>T_iii_strat1!F$14</f>
        <v>2.0399999618530273</v>
      </c>
      <c r="AQ95" s="4">
        <f>AP95-T_iii_strat1!G$14</f>
        <v>0</v>
      </c>
      <c r="AR95" s="4">
        <f>T_iii_strat1!H$14-AP95</f>
        <v>0</v>
      </c>
      <c r="AS95" s="4">
        <f>T_iii_strat1!F$15</f>
        <v>1.5299999713897705</v>
      </c>
      <c r="AT95" s="4">
        <f>AS95-T_iii_strat1!G$15</f>
        <v>0</v>
      </c>
      <c r="AU95" s="4">
        <f>T_iii_strat1!H$15-AS95</f>
        <v>0</v>
      </c>
      <c r="AV95" s="4">
        <f>T_iii_strat1!F$16</f>
        <v>0</v>
      </c>
      <c r="AW95" s="4">
        <f>AV95-T_iii_strat1!G$16</f>
        <v>0</v>
      </c>
      <c r="AX95" s="4">
        <f>T_iii_strat1!H$16-AV95</f>
        <v>0</v>
      </c>
      <c r="AY95" s="4">
        <f>T_iii_strat1!F$17</f>
        <v>0</v>
      </c>
      <c r="AZ95" s="4">
        <f>AY95-T_iii_strat1!G$17</f>
        <v>0</v>
      </c>
      <c r="BA95" s="4">
        <f>T_iii_strat1!H$17-AY95</f>
        <v>0</v>
      </c>
      <c r="BB95" s="4">
        <f>T_iii_strat1!F$18</f>
        <v>0.60000002384185791</v>
      </c>
      <c r="BC95" s="4">
        <f>BB95-T_iii_strat1!G$18</f>
        <v>0</v>
      </c>
      <c r="BD95" s="4">
        <f>T_iii_strat1!H$18-BB95</f>
        <v>0</v>
      </c>
      <c r="BE95" s="4">
        <f>T_iii_strat1!F$19</f>
        <v>0.5</v>
      </c>
      <c r="BF95" s="4">
        <f>BE95-T_iii_strat1!G$19</f>
        <v>0</v>
      </c>
      <c r="BG95" s="4">
        <f>T_iii_strat1!H$19-BE95</f>
        <v>0.83333337306976318</v>
      </c>
      <c r="BH95" s="4">
        <f>T_iii_strat1!F$20</f>
        <v>0.28571429848670959</v>
      </c>
      <c r="BI95" s="4">
        <f>BH95-T_iii_strat1!G$20</f>
        <v>0</v>
      </c>
      <c r="BJ95" s="4">
        <f>T_iii_strat1!H$20-BH95</f>
        <v>0.14285716414451599</v>
      </c>
      <c r="BK95" s="4">
        <f>T_iii_strat1!F$21</f>
        <v>0</v>
      </c>
      <c r="BL95" s="4">
        <f>BK95-T_iii_strat1!G$21</f>
        <v>0</v>
      </c>
      <c r="BM95" s="4">
        <f>T_iii_strat1!H$21-BK95</f>
        <v>0</v>
      </c>
      <c r="BN95" s="4">
        <f>T_iii_strat1!F$22</f>
        <v>0</v>
      </c>
      <c r="BO95" s="4">
        <f>BN95-T_iii_strat1!G$22</f>
        <v>0</v>
      </c>
      <c r="BP95" s="4">
        <f>T_iii_strat1!H$22-BN95</f>
        <v>0</v>
      </c>
      <c r="BQ95" s="4">
        <f>T_iii_strat1!F$23</f>
        <v>0</v>
      </c>
      <c r="BR95" s="4">
        <f>BQ95-T_iii_strat1!G$23</f>
        <v>0</v>
      </c>
      <c r="BS95" s="4">
        <f>T_iii_strat1!H$23-BQ95</f>
        <v>0</v>
      </c>
      <c r="BT95" s="4">
        <f>T_iii_strat1!F$24</f>
        <v>0</v>
      </c>
      <c r="BU95" s="4">
        <f>BT95-T_iii_strat1!G$24</f>
        <v>0</v>
      </c>
      <c r="BV95" s="4">
        <f>T_iii_strat1!H$24-BT95</f>
        <v>0</v>
      </c>
      <c r="BW95" s="4">
        <f>T_iii_strat1!F$25</f>
        <v>0</v>
      </c>
      <c r="BX95" s="4">
        <f>BW95-T_iii_strat1!G$25</f>
        <v>0</v>
      </c>
      <c r="BY95" s="4">
        <f>T_iii_strat1!H$25-BW95</f>
        <v>0</v>
      </c>
      <c r="BZ95" s="4">
        <f>T_iii_strat1!F$26</f>
        <v>0</v>
      </c>
      <c r="CA95" s="4">
        <f>BZ95-T_iii_strat1!G$26</f>
        <v>0</v>
      </c>
      <c r="CB95" s="4">
        <f>T_iii_strat1!H$26-BZ95</f>
        <v>0</v>
      </c>
      <c r="CC95" s="4">
        <f>T_iii_strat1!F$27</f>
        <v>0</v>
      </c>
      <c r="CD95" s="4">
        <f>CC95-T_iii_strat1!G$27</f>
        <v>0</v>
      </c>
      <c r="CE95" s="4">
        <f>T_iii_strat1!H$27-CC95</f>
        <v>0</v>
      </c>
      <c r="CF95" s="4">
        <f>T_iii_strat1!F$28</f>
        <v>0</v>
      </c>
      <c r="CG95" s="4">
        <f>CF95-T_iii_strat1!G$28</f>
        <v>0</v>
      </c>
      <c r="CH95" s="4">
        <f>T_iii_strat1!H$28-CF95</f>
        <v>0</v>
      </c>
      <c r="CI95" s="4">
        <f>T_iii_strat1!F$29</f>
        <v>0</v>
      </c>
      <c r="CJ95" s="4">
        <f>CI95-T_iii_strat1!G$29</f>
        <v>0</v>
      </c>
      <c r="CK95" s="4">
        <f>T_iii_strat1!H$29-CI95</f>
        <v>0</v>
      </c>
      <c r="CL95" s="4">
        <f>T_iii_strat1!F$30</f>
        <v>0</v>
      </c>
      <c r="CM95" s="4">
        <f>CL95-T_iii_strat1!G$30</f>
        <v>0</v>
      </c>
      <c r="CN95" s="4">
        <f>T_iii_strat1!H$30-CL95</f>
        <v>0</v>
      </c>
      <c r="CO95" s="4">
        <f>T_iii_strat1!F$31</f>
        <v>0</v>
      </c>
      <c r="CP95" s="4">
        <f>CO95-T_iii_strat1!G$31</f>
        <v>0</v>
      </c>
      <c r="CQ95" s="4">
        <f>T_iii_strat1!H$31-CO95</f>
        <v>0</v>
      </c>
      <c r="CR95" s="4">
        <f>T_iii_strat1!F$32</f>
        <v>0</v>
      </c>
      <c r="CS95" s="4">
        <f>CR95-T_iii_strat1!G$32</f>
        <v>0</v>
      </c>
      <c r="CT95" s="4">
        <f>T_iii_strat1!H$32-CR95</f>
        <v>0</v>
      </c>
      <c r="CX95" s="151"/>
      <c r="CY95" s="151"/>
      <c r="CZ95" s="151"/>
      <c r="DA95" s="151"/>
      <c r="DB95" s="151"/>
      <c r="DC95" s="151"/>
    </row>
    <row r="96" spans="2:107" x14ac:dyDescent="0.25">
      <c r="B96" s="159"/>
      <c r="C96" s="159"/>
      <c r="D96" s="159"/>
      <c r="E96" s="159"/>
      <c r="F96" s="159"/>
      <c r="G96" s="159"/>
      <c r="K96" s="127" t="str">
        <f>T_iii_strat1!J$2</f>
        <v>Pharmacy</v>
      </c>
      <c r="L96" s="4">
        <f>T_iii_strat3!J$4</f>
        <v>4</v>
      </c>
      <c r="M96" s="4">
        <f>L96-T_iii_strat3!K$4</f>
        <v>2</v>
      </c>
      <c r="N96" s="4">
        <f>T_iii_strat3!L$4-L96</f>
        <v>6</v>
      </c>
      <c r="O96" s="4">
        <f>T_iii_strat3!J$5</f>
        <v>5</v>
      </c>
      <c r="P96" s="4">
        <f>O96-T_iii_strat3!K$5</f>
        <v>2.75</v>
      </c>
      <c r="Q96" s="4">
        <f>T_iii_strat3!L$5-O96</f>
        <v>5</v>
      </c>
      <c r="R96" s="4">
        <f>T_iii_strat1!J$6</f>
        <v>4</v>
      </c>
      <c r="S96" s="4">
        <f>R96-T_iii_strat1!K$6</f>
        <v>1.5</v>
      </c>
      <c r="T96" s="4">
        <f>T_iii_strat1!L$6-R96</f>
        <v>4</v>
      </c>
      <c r="U96" s="4">
        <f>T_iii_strat1!J$7</f>
        <v>2.4801585674285889</v>
      </c>
      <c r="V96" s="4">
        <f>U96-T_iii_strat1!K$7</f>
        <v>0.49603164196014404</v>
      </c>
      <c r="W96" s="4">
        <f>T_iii_strat1!L$7-U96</f>
        <v>4.9603173732757568</v>
      </c>
      <c r="X96" s="4">
        <f>T_iii_strat1!J$8</f>
        <v>7</v>
      </c>
      <c r="Y96" s="4">
        <f>X96-T_iii_strat1!K$8</f>
        <v>4</v>
      </c>
      <c r="Z96" s="4">
        <f>T_iii_strat1!L$8-X96</f>
        <v>3</v>
      </c>
      <c r="AA96" s="4">
        <f>T_iii_strat1!J$9</f>
        <v>6</v>
      </c>
      <c r="AB96" s="4">
        <f>AA96-T_iii_strat1!K$9</f>
        <v>3</v>
      </c>
      <c r="AC96" s="4">
        <f>T_iii_strat1!L$9-AA96</f>
        <v>2</v>
      </c>
      <c r="AD96" s="4">
        <f>T_iii_strat1!J$10</f>
        <v>36</v>
      </c>
      <c r="AE96" s="4">
        <f>AD96-T_iii_strat1!K$10</f>
        <v>0</v>
      </c>
      <c r="AF96" s="4">
        <f>T_iii_strat1!L$10-AD96</f>
        <v>0</v>
      </c>
      <c r="AG96" s="4">
        <f>T_iii_strat1!J$11</f>
        <v>2.3808608055114746</v>
      </c>
      <c r="AH96" s="4">
        <f>AG96-T_iii_strat1!K$11</f>
        <v>0</v>
      </c>
      <c r="AI96" s="4">
        <f>T_iii_strat1!L$11-AG96</f>
        <v>60.64757776260376</v>
      </c>
      <c r="AJ96" s="4">
        <f>T_iii_strat1!J$12</f>
        <v>1.1519999504089355</v>
      </c>
      <c r="AK96" s="4">
        <f>AJ96-T_iii_strat1!K$12</f>
        <v>0.38399994373321533</v>
      </c>
      <c r="AL96" s="4">
        <f>T_iii_strat1!L$12-AJ96</f>
        <v>1.9200000762939453</v>
      </c>
      <c r="AM96" s="4">
        <f>T_iii_strat1!J$13</f>
        <v>4</v>
      </c>
      <c r="AN96" s="4">
        <f>AM96-T_iii_strat1!K$13</f>
        <v>3.5999999940395355</v>
      </c>
      <c r="AO96" s="4">
        <f>T_iii_strat1!L$13-AM96</f>
        <v>2</v>
      </c>
      <c r="AP96" s="4">
        <f>T_iii_strat1!J$14</f>
        <v>0</v>
      </c>
      <c r="AQ96" s="4">
        <f>AP96-T_iii_strat1!K$14</f>
        <v>0</v>
      </c>
      <c r="AR96" s="4">
        <f>T_iii_strat1!L$14-AP96</f>
        <v>0</v>
      </c>
      <c r="AS96" s="4">
        <f>T_iii_strat1!J$15</f>
        <v>0.76499998569488525</v>
      </c>
      <c r="AT96" s="4">
        <f>AS96-T_iii_strat1!K$15</f>
        <v>0</v>
      </c>
      <c r="AU96" s="4">
        <f>T_iii_strat1!L$15-AS96</f>
        <v>0</v>
      </c>
      <c r="AV96" s="4">
        <f>T_iii_strat1!J$16</f>
        <v>0</v>
      </c>
      <c r="AW96" s="4">
        <f>AV96-T_iii_strat1!K$16</f>
        <v>0</v>
      </c>
      <c r="AX96" s="4">
        <f>T_iii_strat1!L$16-AV96</f>
        <v>0</v>
      </c>
      <c r="AY96" s="4">
        <f>T_iii_strat1!J$17</f>
        <v>0</v>
      </c>
      <c r="AZ96" s="4">
        <f>AY96-T_iii_strat1!K$17</f>
        <v>0</v>
      </c>
      <c r="BA96" s="4">
        <f>T_iii_strat1!L$17-AY96</f>
        <v>0</v>
      </c>
      <c r="BB96" s="4">
        <f>T_iii_strat1!J$18</f>
        <v>0.69999998807907104</v>
      </c>
      <c r="BC96" s="4">
        <f>BB96-T_iii_strat1!K$18</f>
        <v>0.19999998807907104</v>
      </c>
      <c r="BD96" s="4">
        <f>T_iii_strat1!L$18-BB96</f>
        <v>1.5000000596046448</v>
      </c>
      <c r="BE96" s="4">
        <f>T_iii_strat1!J$19</f>
        <v>2</v>
      </c>
      <c r="BF96" s="4">
        <f>BE96-T_iii_strat1!K$19</f>
        <v>1</v>
      </c>
      <c r="BG96" s="4">
        <f>T_iii_strat1!L$19-BE96</f>
        <v>1</v>
      </c>
      <c r="BH96" s="4">
        <f>T_iii_strat1!J$20</f>
        <v>0.85714292526245117</v>
      </c>
      <c r="BI96" s="4">
        <f>BH96-T_iii_strat1!K$20</f>
        <v>0.42857146263122559</v>
      </c>
      <c r="BJ96" s="4">
        <f>T_iii_strat1!L$20-BH96</f>
        <v>0.28571426868438721</v>
      </c>
      <c r="BK96" s="4">
        <f>T_iii_strat1!J$21</f>
        <v>0</v>
      </c>
      <c r="BL96" s="4">
        <f>BK96-T_iii_strat1!K$21</f>
        <v>0</v>
      </c>
      <c r="BM96" s="4">
        <f>T_iii_strat1!L$21-BK96</f>
        <v>0</v>
      </c>
      <c r="BN96" s="4">
        <f>T_iii_strat1!J$22</f>
        <v>0</v>
      </c>
      <c r="BO96" s="4">
        <f>BN96-T_iii_strat1!K$22</f>
        <v>0</v>
      </c>
      <c r="BP96" s="4">
        <f>T_iii_strat1!L$22-BN96</f>
        <v>0</v>
      </c>
      <c r="BQ96" s="4">
        <f>T_iii_strat1!J$23</f>
        <v>0</v>
      </c>
      <c r="BR96" s="4">
        <f>BQ96-T_iii_strat1!K$23</f>
        <v>0</v>
      </c>
      <c r="BS96" s="4">
        <f>T_iii_strat1!L$23-BQ96</f>
        <v>0</v>
      </c>
      <c r="BT96" s="4">
        <f>T_iii_strat1!J$24</f>
        <v>0</v>
      </c>
      <c r="BU96" s="4">
        <f>BT96-T_iii_strat1!K$24</f>
        <v>0</v>
      </c>
      <c r="BV96" s="4">
        <f>T_iii_strat1!L$24-BT96</f>
        <v>0</v>
      </c>
      <c r="BW96" s="4">
        <f>T_iii_strat1!J$25</f>
        <v>0</v>
      </c>
      <c r="BX96" s="4">
        <f>BW96-T_iii_strat1!K$25</f>
        <v>0</v>
      </c>
      <c r="BY96" s="4">
        <f>T_iii_strat1!L$25-BW96</f>
        <v>0</v>
      </c>
      <c r="BZ96" s="4">
        <f>T_iii_strat1!J$26</f>
        <v>0</v>
      </c>
      <c r="CA96" s="4">
        <f>BZ96-T_iii_strat1!K$26</f>
        <v>0</v>
      </c>
      <c r="CB96" s="4">
        <f>T_iii_strat1!L$26-BZ96</f>
        <v>0</v>
      </c>
      <c r="CC96" s="4">
        <f>T_iii_strat1!J$27</f>
        <v>0</v>
      </c>
      <c r="CD96" s="4">
        <f>CC96-T_iii_strat1!K$27</f>
        <v>0</v>
      </c>
      <c r="CE96" s="4">
        <f>T_iii_strat1!L$27-CC96</f>
        <v>0</v>
      </c>
      <c r="CF96" s="4">
        <f>T_iii_strat1!J$28</f>
        <v>0</v>
      </c>
      <c r="CG96" s="4">
        <f>CF96-T_iii_strat1!K$28</f>
        <v>0</v>
      </c>
      <c r="CH96" s="4">
        <f>T_iii_strat1!L$28-CF96</f>
        <v>0</v>
      </c>
      <c r="CI96" s="4">
        <f>T_iii_strat1!J$29</f>
        <v>0</v>
      </c>
      <c r="CJ96" s="4">
        <f>CI96-T_iii_strat1!K$29</f>
        <v>0</v>
      </c>
      <c r="CK96" s="4">
        <f>T_iii_strat1!L$29-CI96</f>
        <v>0</v>
      </c>
      <c r="CL96" s="4">
        <f>T_iii_strat1!J$30</f>
        <v>0</v>
      </c>
      <c r="CM96" s="4">
        <f>CL96-T_iii_strat1!K$30</f>
        <v>0</v>
      </c>
      <c r="CN96" s="4">
        <f>T_iii_strat1!L$30-CL96</f>
        <v>0</v>
      </c>
      <c r="CO96" s="4">
        <f>T_iii_strat1!J$31</f>
        <v>0</v>
      </c>
      <c r="CP96" s="4">
        <f>CO96-T_iii_strat1!K$31</f>
        <v>0</v>
      </c>
      <c r="CQ96" s="4">
        <f>T_iii_strat1!L$31-CO96</f>
        <v>0</v>
      </c>
      <c r="CR96" s="4">
        <f>T_iii_strat1!J$32</f>
        <v>0</v>
      </c>
      <c r="CS96" s="4">
        <f>CR96-T_iii_strat1!K$32</f>
        <v>0</v>
      </c>
      <c r="CT96" s="4">
        <f>T_iii_strat1!L$32-CR96</f>
        <v>0</v>
      </c>
      <c r="CX96" s="151"/>
      <c r="CY96" s="151"/>
      <c r="CZ96" s="151"/>
      <c r="DA96" s="151"/>
      <c r="DB96" s="151"/>
      <c r="DC96" s="151"/>
    </row>
    <row r="97" spans="2:107" x14ac:dyDescent="0.25">
      <c r="B97" s="159"/>
      <c r="C97" s="159"/>
      <c r="D97" s="159"/>
      <c r="E97" s="159"/>
      <c r="F97" s="159"/>
      <c r="G97" s="159"/>
      <c r="K97" s="127" t="str">
        <f>T_iii_strat1!N$2</f>
        <v>Laboratory</v>
      </c>
      <c r="L97" s="4">
        <f>T_iii_strat3!N$4</f>
        <v>0</v>
      </c>
      <c r="M97" s="4">
        <f>L97-T_iii_strat3!O$4</f>
        <v>0</v>
      </c>
      <c r="N97" s="4">
        <f>T_iii_strat3!P$4-L97</f>
        <v>0</v>
      </c>
      <c r="O97" s="4">
        <f>T_iii_strat3!N$5</f>
        <v>0</v>
      </c>
      <c r="P97" s="4">
        <f>O97-T_iii_strat3!O$5</f>
        <v>0</v>
      </c>
      <c r="Q97" s="4">
        <f>T_iii_strat3!P$5-O97</f>
        <v>0</v>
      </c>
      <c r="R97" s="4">
        <f>T_iii_strat1!N$6</f>
        <v>0</v>
      </c>
      <c r="S97" s="4">
        <f>O97-T_iii_strat1!O$6</f>
        <v>0</v>
      </c>
      <c r="T97" s="4">
        <f>T_iii_strat1!P$6-O97</f>
        <v>0</v>
      </c>
      <c r="U97" s="4">
        <f>T_iii_strat1!N$7</f>
        <v>0</v>
      </c>
      <c r="V97" s="4">
        <f>U97-T_iii_strat1!U$7</f>
        <v>-8</v>
      </c>
      <c r="W97" s="4">
        <f>T_iii_strat1!P$7-U97</f>
        <v>0</v>
      </c>
      <c r="X97" s="4">
        <f>T_iii_strat1!N$8</f>
        <v>0</v>
      </c>
      <c r="Y97" s="4">
        <f>X97-T_iii_strat1!X$8</f>
        <v>-16.666666030883789</v>
      </c>
      <c r="Z97" s="4">
        <f>T_iii_strat1!P$8-X97</f>
        <v>0</v>
      </c>
      <c r="AA97" s="4">
        <f>T_iii_strat1!N$9</f>
        <v>0</v>
      </c>
      <c r="AB97" s="4">
        <f>AA97-T_iii_strat1!O$9</f>
        <v>0</v>
      </c>
      <c r="AC97" s="4">
        <f>T_iii_strat1!P$9-AA97</f>
        <v>0</v>
      </c>
      <c r="AD97" s="4">
        <f>T_iii_strat1!N$10</f>
        <v>0</v>
      </c>
      <c r="AE97" s="4">
        <f>AD97-T_iii_strat1!O$10</f>
        <v>0</v>
      </c>
      <c r="AF97" s="4">
        <f>T_iii_strat1!P$10-AD97</f>
        <v>0</v>
      </c>
      <c r="AG97" s="4">
        <f>T_iii_strat1!N$11</f>
        <v>0</v>
      </c>
      <c r="AH97" s="4">
        <f>AG97-T_iii_strat1!O$11</f>
        <v>0</v>
      </c>
      <c r="AI97" s="4">
        <f>T_iii_strat1!P$11-AG97</f>
        <v>0</v>
      </c>
      <c r="AJ97" s="4">
        <f>T_iii_strat1!N$12</f>
        <v>0</v>
      </c>
      <c r="AK97" s="4">
        <f>AJ97-T_iii_strat1!O$12</f>
        <v>0</v>
      </c>
      <c r="AL97" s="4">
        <f>T_iii_strat1!P$12-AJ97</f>
        <v>0</v>
      </c>
      <c r="AM97" s="4">
        <f>T_iii_strat1!N$13</f>
        <v>0</v>
      </c>
      <c r="AN97" s="4">
        <f>AM97-T_iii_strat1!O$13</f>
        <v>0</v>
      </c>
      <c r="AO97" s="4">
        <f>T_iii_strat1!P$13-AM97</f>
        <v>0</v>
      </c>
      <c r="AP97" s="4">
        <f>T_iii_strat1!N$14</f>
        <v>0</v>
      </c>
      <c r="AQ97" s="4">
        <f>AP97-T_iii_strat1!O$14</f>
        <v>0</v>
      </c>
      <c r="AR97" s="4">
        <f>T_iii_strat1!P$14-AP97</f>
        <v>0</v>
      </c>
      <c r="AS97" s="4">
        <f>T_iii_strat1!N$15</f>
        <v>0</v>
      </c>
      <c r="AT97" s="4">
        <f>AS97-T_iii_strat1!O$15</f>
        <v>0</v>
      </c>
      <c r="AU97" s="4">
        <f>T_iii_strat1!P$15-AS97</f>
        <v>0</v>
      </c>
      <c r="AV97" s="4">
        <f>T_iii_strat1!N$16</f>
        <v>0</v>
      </c>
      <c r="AW97" s="4">
        <f>AV97-T_iii_strat1!O$16</f>
        <v>0</v>
      </c>
      <c r="AX97" s="4">
        <f>T_iii_strat1!P$16-AV97</f>
        <v>0</v>
      </c>
      <c r="AY97" s="4">
        <f>T_iii_strat1!N$17</f>
        <v>0</v>
      </c>
      <c r="AZ97" s="4">
        <f>AY97-T_iii_strat1!O$17</f>
        <v>0</v>
      </c>
      <c r="BA97" s="4">
        <f>T_iii_strat1!P$17-AY97</f>
        <v>0</v>
      </c>
      <c r="BB97" s="4">
        <f>T_iii_strat1!N$18</f>
        <v>0</v>
      </c>
      <c r="BC97" s="4">
        <f>BB97-T_iii_strat1!O$18</f>
        <v>0</v>
      </c>
      <c r="BD97" s="4">
        <f>T_iii_strat1!P$18-BB97</f>
        <v>0</v>
      </c>
      <c r="BE97" s="4">
        <f>T_iii_strat1!N$19</f>
        <v>0</v>
      </c>
      <c r="BF97" s="4">
        <f>BE97-T_iii_strat1!O$19</f>
        <v>0</v>
      </c>
      <c r="BG97" s="4">
        <f>T_iii_strat1!P$19-BE97</f>
        <v>0</v>
      </c>
      <c r="BH97" s="4">
        <f>T_iii_strat1!N$20</f>
        <v>0</v>
      </c>
      <c r="BI97" s="4">
        <f>BH97-T_iii_strat1!O$20</f>
        <v>0</v>
      </c>
      <c r="BJ97" s="4">
        <f>T_iii_strat1!P$20-BH97</f>
        <v>0</v>
      </c>
      <c r="BK97" s="4">
        <f>T_iii_strat1!N$21</f>
        <v>0</v>
      </c>
      <c r="BL97" s="4">
        <f>BK97-T_iii_strat1!O$21</f>
        <v>0</v>
      </c>
      <c r="BM97" s="4">
        <f>T_iii_strat1!P$21-BK97</f>
        <v>0</v>
      </c>
      <c r="BN97" s="4">
        <f>T_iii_strat1!N$22</f>
        <v>0</v>
      </c>
      <c r="BO97" s="4">
        <f>BN97-T_iii_strat1!O$22</f>
        <v>0</v>
      </c>
      <c r="BP97" s="4">
        <f>T_iii_strat1!P$22-BN97</f>
        <v>0</v>
      </c>
      <c r="BQ97" s="4">
        <f>T_iii_strat1!N$23</f>
        <v>0</v>
      </c>
      <c r="BR97" s="4">
        <f>BQ97-T_iii_strat1!O$23</f>
        <v>0</v>
      </c>
      <c r="BS97" s="4">
        <f>T_iii_strat1!P$23-BQ97</f>
        <v>0</v>
      </c>
      <c r="BT97" s="4">
        <f>T_iii_strat1!N$24</f>
        <v>0</v>
      </c>
      <c r="BU97" s="4">
        <f>BT97-T_iii_strat1!O$24</f>
        <v>0</v>
      </c>
      <c r="BV97" s="4">
        <f>T_iii_strat1!P$24-BT97</f>
        <v>0</v>
      </c>
      <c r="BW97" s="4">
        <f>T_iii_strat1!N$25</f>
        <v>0</v>
      </c>
      <c r="BX97" s="4">
        <f>BW97-T_iii_strat1!O$25</f>
        <v>0</v>
      </c>
      <c r="BY97" s="4">
        <f>T_iii_strat1!P$25-BW97</f>
        <v>0</v>
      </c>
      <c r="BZ97" s="4">
        <f>T_iii_strat1!N$26</f>
        <v>0</v>
      </c>
      <c r="CA97" s="4">
        <f>BZ97-T_iii_strat1!O$26</f>
        <v>0</v>
      </c>
      <c r="CB97" s="4">
        <f>T_iii_strat1!P$26-BZ97</f>
        <v>0</v>
      </c>
      <c r="CC97" s="4">
        <f>T_iii_strat1!N$27</f>
        <v>0</v>
      </c>
      <c r="CD97" s="4">
        <f>CC97-T_iii_strat1!O$27</f>
        <v>0</v>
      </c>
      <c r="CE97" s="4">
        <f>T_iii_strat1!P$27-CC97</f>
        <v>0</v>
      </c>
      <c r="CF97" s="4">
        <f>T_iii_strat1!N$28</f>
        <v>0</v>
      </c>
      <c r="CG97" s="4">
        <f>CF97-T_iii_strat1!O$28</f>
        <v>0</v>
      </c>
      <c r="CH97" s="4">
        <f>T_iii_strat1!P$28-CF97</f>
        <v>0</v>
      </c>
      <c r="CI97" s="4">
        <f>T_iii_strat1!N$29</f>
        <v>0</v>
      </c>
      <c r="CJ97" s="4">
        <f>CI97-T_iii_strat1!O$29</f>
        <v>0</v>
      </c>
      <c r="CK97" s="4">
        <f>T_iii_strat1!P$29-CI97</f>
        <v>0</v>
      </c>
      <c r="CL97" s="4">
        <f>T_iii_strat1!N$30</f>
        <v>0</v>
      </c>
      <c r="CM97" s="4">
        <f>CL97-T_iii_strat1!O$30</f>
        <v>0</v>
      </c>
      <c r="CN97" s="4">
        <f>T_iii_strat1!P$30-CL97</f>
        <v>0</v>
      </c>
      <c r="CO97" s="4">
        <f>T_iii_strat1!N$31</f>
        <v>0</v>
      </c>
      <c r="CP97" s="4">
        <f>CO97-T_iii_strat1!O$31</f>
        <v>0</v>
      </c>
      <c r="CQ97" s="4">
        <f>T_iii_strat1!P$31-CO97</f>
        <v>0</v>
      </c>
      <c r="CR97" s="4">
        <f>T_iii_strat1!N$32</f>
        <v>0</v>
      </c>
      <c r="CS97" s="4">
        <f>CR97-T_iii_strat1!O$32</f>
        <v>0</v>
      </c>
      <c r="CT97" s="4">
        <f>T_iii_strat1!P$32-CR97</f>
        <v>0</v>
      </c>
      <c r="CX97" s="151"/>
      <c r="CY97" s="151"/>
      <c r="CZ97" s="151"/>
      <c r="DA97" s="151"/>
      <c r="DB97" s="151"/>
      <c r="DC97" s="151"/>
    </row>
    <row r="98" spans="2:107" x14ac:dyDescent="0.25">
      <c r="B98" s="159"/>
      <c r="C98" s="159"/>
      <c r="D98" s="159"/>
      <c r="E98" s="159"/>
      <c r="F98" s="159"/>
      <c r="G98" s="159"/>
      <c r="K98" s="127" t="str">
        <f>T_iii_strat1!R$2</f>
        <v>Drug store</v>
      </c>
      <c r="L98" s="4">
        <f>T_iii_strat3!R$4</f>
        <v>2</v>
      </c>
      <c r="M98" s="4">
        <f>L98-T_iii_strat3!S$4</f>
        <v>1</v>
      </c>
      <c r="N98" s="4">
        <f>T_iii_strat3!T$4-L98</f>
        <v>3</v>
      </c>
      <c r="O98" s="4">
        <f>T_iii_strat3!R$5</f>
        <v>2.5</v>
      </c>
      <c r="P98" s="4">
        <f>O98-T_iii_strat3!S$5</f>
        <v>1.5</v>
      </c>
      <c r="Q98" s="4">
        <f>T_iii_strat3!T$5-O98</f>
        <v>2.5</v>
      </c>
      <c r="R98" s="4">
        <f>T_iii_strat1!R$6</f>
        <v>4</v>
      </c>
      <c r="S98" s="4">
        <f>R98-T_iii_strat1!S$6</f>
        <v>2</v>
      </c>
      <c r="T98" s="4">
        <f>T_iii_strat1!T$6-R98</f>
        <v>2</v>
      </c>
      <c r="U98" s="4">
        <f>T_iii_strat1!R$7</f>
        <v>3.9682538509368896</v>
      </c>
      <c r="V98" s="4">
        <f>U98-T_iii_strat1!S$7</f>
        <v>0.99206352233886719</v>
      </c>
      <c r="W98" s="4">
        <f>T_iii_strat1!T$7-U98</f>
        <v>0</v>
      </c>
      <c r="X98" s="4">
        <f>T_iii_strat1!R$8</f>
        <v>4</v>
      </c>
      <c r="Y98" s="4">
        <f>X98-T_iii_strat1!S$8</f>
        <v>2</v>
      </c>
      <c r="Z98" s="4">
        <f>T_iii_strat1!T$8-X98</f>
        <v>2</v>
      </c>
      <c r="AA98" s="4">
        <f>T_iii_strat1!R$9</f>
        <v>2</v>
      </c>
      <c r="AB98" s="4">
        <f>AA98-T_iii_strat1!S$9</f>
        <v>0</v>
      </c>
      <c r="AC98" s="4">
        <f>T_iii_strat1!T$9-AA98</f>
        <v>0</v>
      </c>
      <c r="AD98" s="4">
        <f>T_iii_strat1!R$10</f>
        <v>60</v>
      </c>
      <c r="AE98" s="4">
        <f>AD98-T_iii_strat1!S$10</f>
        <v>0</v>
      </c>
      <c r="AF98" s="4">
        <f>T_iii_strat1!T$10-AD98</f>
        <v>0</v>
      </c>
      <c r="AG98" s="4">
        <f>T_iii_strat1!R$11</f>
        <v>0.9454265832901001</v>
      </c>
      <c r="AH98" s="4">
        <f>AG98-T_iii_strat1!S$11</f>
        <v>0.31514221429824829</v>
      </c>
      <c r="AI98" s="4">
        <f>T_iii_strat1!T$11-AG98</f>
        <v>0.24500381946563721</v>
      </c>
      <c r="AJ98" s="4">
        <f>T_iii_strat1!R$12</f>
        <v>1.1519999504089355</v>
      </c>
      <c r="AK98" s="4">
        <f>AJ98-T_iii_strat1!S$12</f>
        <v>0.38399994373321533</v>
      </c>
      <c r="AL98" s="4">
        <f>T_iii_strat1!T$12-AJ98</f>
        <v>1.1519999504089355</v>
      </c>
      <c r="AM98" s="4">
        <f>T_iii_strat1!R$13</f>
        <v>3</v>
      </c>
      <c r="AN98" s="4">
        <f>AM98-T_iii_strat1!S$13</f>
        <v>2.699999988079071</v>
      </c>
      <c r="AO98" s="4">
        <f>T_iii_strat1!T$13-AM98</f>
        <v>2</v>
      </c>
      <c r="AP98" s="4">
        <f>T_iii_strat1!R$14</f>
        <v>3.3333334922790527</v>
      </c>
      <c r="AQ98" s="4">
        <f>AP98-T_iii_strat1!S$14</f>
        <v>1.973333477973938</v>
      </c>
      <c r="AR98" s="4">
        <f>T_iii_strat1!T$14-AP98</f>
        <v>0.66666650772094727</v>
      </c>
      <c r="AS98" s="4">
        <f>T_iii_strat1!R$15</f>
        <v>0.50999999046325684</v>
      </c>
      <c r="AT98" s="4">
        <f>AS98-T_iii_strat1!S$15</f>
        <v>0</v>
      </c>
      <c r="AU98" s="4">
        <f>T_iii_strat1!T$15-AS98</f>
        <v>1.6150000095367432</v>
      </c>
      <c r="AV98" s="4">
        <f>T_iii_strat1!R$16</f>
        <v>0</v>
      </c>
      <c r="AW98" s="4">
        <f>AV98-T_iii_strat1!S$16</f>
        <v>0</v>
      </c>
      <c r="AX98" s="4">
        <f>T_iii_strat1!T$16-AV98</f>
        <v>0</v>
      </c>
      <c r="AY98" s="4">
        <f>T_iii_strat1!R$17</f>
        <v>0</v>
      </c>
      <c r="AZ98" s="4">
        <f>AY98-T_iii_strat1!S$17</f>
        <v>0</v>
      </c>
      <c r="BA98" s="4">
        <f>T_iii_strat1!T$17-AY98</f>
        <v>0</v>
      </c>
      <c r="BB98" s="4">
        <f>T_iii_strat1!R$18</f>
        <v>0.40000000596046448</v>
      </c>
      <c r="BC98" s="4">
        <f>BB98-T_iii_strat1!S$18</f>
        <v>9.9999994039535522E-2</v>
      </c>
      <c r="BD98" s="4">
        <f>T_iii_strat1!T$18-BB98</f>
        <v>0.59999999403953552</v>
      </c>
      <c r="BE98" s="4">
        <f>T_iii_strat1!R$19</f>
        <v>0.83333337306976318</v>
      </c>
      <c r="BF98" s="4">
        <f>BE98-T_iii_strat1!S$19</f>
        <v>0.16666668653488159</v>
      </c>
      <c r="BG98" s="4">
        <f>T_iii_strat1!T$19-BE98</f>
        <v>0.5</v>
      </c>
      <c r="BH98" s="4">
        <f>T_iii_strat1!R$20</f>
        <v>0.71428573131561279</v>
      </c>
      <c r="BI98" s="4">
        <f>BH98-T_iii_strat1!S$20</f>
        <v>0.28571426868438721</v>
      </c>
      <c r="BJ98" s="4">
        <f>T_iii_strat1!T$20-BH98</f>
        <v>0</v>
      </c>
      <c r="BK98" s="4">
        <f>T_iii_strat1!R$21</f>
        <v>0</v>
      </c>
      <c r="BL98" s="4">
        <f>BK98-T_iii_strat1!S$21</f>
        <v>0</v>
      </c>
      <c r="BM98" s="4">
        <f>T_iii_strat1!T$21-BK98</f>
        <v>0</v>
      </c>
      <c r="BN98" s="4">
        <f>T_iii_strat1!R$22</f>
        <v>0</v>
      </c>
      <c r="BO98" s="4">
        <f>BN98-T_iii_strat1!S$22</f>
        <v>0</v>
      </c>
      <c r="BP98" s="4">
        <f>T_iii_strat1!T$22-BN98</f>
        <v>0</v>
      </c>
      <c r="BQ98" s="4">
        <f>T_iii_strat1!R$23</f>
        <v>0</v>
      </c>
      <c r="BR98" s="4">
        <f>BQ98-T_iii_strat1!S$23</f>
        <v>0</v>
      </c>
      <c r="BS98" s="4">
        <f>T_iii_strat1!T$23-BQ98</f>
        <v>0</v>
      </c>
      <c r="BT98" s="4">
        <f>T_iii_strat1!R$24</f>
        <v>0</v>
      </c>
      <c r="BU98" s="4">
        <f>BT98-T_iii_strat1!S$24</f>
        <v>0</v>
      </c>
      <c r="BV98" s="4">
        <f>T_iii_strat1!T$24-BT98</f>
        <v>0</v>
      </c>
      <c r="BW98" s="4">
        <f>T_iii_strat1!R$25</f>
        <v>0</v>
      </c>
      <c r="BX98" s="4">
        <f>BW98-T_iii_strat1!S$25</f>
        <v>0</v>
      </c>
      <c r="BY98" s="4">
        <f>T_iii_strat1!T$25-BW98</f>
        <v>0</v>
      </c>
      <c r="BZ98" s="4">
        <f>T_iii_strat1!R$26</f>
        <v>0</v>
      </c>
      <c r="CA98" s="4">
        <f>BZ98-T_iii_strat1!S$26</f>
        <v>0</v>
      </c>
      <c r="CB98" s="4">
        <f>T_iii_strat1!T$26-BZ98</f>
        <v>0</v>
      </c>
      <c r="CC98" s="4">
        <f>T_iii_strat1!R$27</f>
        <v>0</v>
      </c>
      <c r="CD98" s="4">
        <f>CC98-T_iii_strat1!S$27</f>
        <v>0</v>
      </c>
      <c r="CE98" s="4">
        <f>T_iii_strat1!T$27-CC98</f>
        <v>0</v>
      </c>
      <c r="CF98" s="4">
        <f>T_iii_strat1!R$28</f>
        <v>0</v>
      </c>
      <c r="CG98" s="4">
        <f>CF98-T_iii_strat1!S$28</f>
        <v>0</v>
      </c>
      <c r="CH98" s="4">
        <f>T_iii_strat1!T$28-CF98</f>
        <v>0</v>
      </c>
      <c r="CI98" s="4">
        <f>T_iii_strat1!R$29</f>
        <v>0</v>
      </c>
      <c r="CJ98" s="4">
        <f>CI98-T_iii_strat1!S$29</f>
        <v>0</v>
      </c>
      <c r="CK98" s="4">
        <f>T_iii_strat1!T$29-CI98</f>
        <v>0</v>
      </c>
      <c r="CL98" s="4">
        <f>T_iii_strat1!R$30</f>
        <v>0</v>
      </c>
      <c r="CM98" s="4">
        <f>CL98-T_iii_strat1!S$30</f>
        <v>0</v>
      </c>
      <c r="CN98" s="4">
        <f>T_iii_strat1!T$30-CL98</f>
        <v>0</v>
      </c>
      <c r="CO98" s="4">
        <f>T_iii_strat1!R$31</f>
        <v>0</v>
      </c>
      <c r="CP98" s="4">
        <f>CO98-T_iii_strat1!S$31</f>
        <v>0</v>
      </c>
      <c r="CQ98" s="4">
        <f>T_iii_strat1!T$31-CO98</f>
        <v>0</v>
      </c>
      <c r="CR98" s="4">
        <f>T_iii_strat1!R$32</f>
        <v>0</v>
      </c>
      <c r="CS98" s="4">
        <f>CR98-T_iii_strat1!S$32</f>
        <v>0</v>
      </c>
      <c r="CT98" s="4">
        <f>T_iii_strat1!T$32-CR98</f>
        <v>0</v>
      </c>
      <c r="CX98" s="151"/>
      <c r="CY98" s="151"/>
      <c r="CZ98" s="151"/>
      <c r="DA98" s="151"/>
      <c r="DB98" s="151"/>
      <c r="DC98" s="151"/>
    </row>
    <row r="99" spans="2:107" x14ac:dyDescent="0.25">
      <c r="B99" s="159"/>
      <c r="C99" s="159"/>
      <c r="D99" s="159"/>
      <c r="E99" s="159"/>
      <c r="F99" s="159"/>
      <c r="G99" s="159"/>
      <c r="K99" s="127" t="str">
        <f>T_iii_strat1!V$2</f>
        <v>Informal</v>
      </c>
      <c r="L99" s="4">
        <f>T_iii_strat3!V$4</f>
        <v>3</v>
      </c>
      <c r="M99" s="4">
        <f>L99-T_iii_strat3!W$4</f>
        <v>1</v>
      </c>
      <c r="N99" s="4">
        <f>T_iii_strat3!X$4-L99</f>
        <v>2</v>
      </c>
      <c r="O99" s="4">
        <f>T_iii_strat3!V$5</f>
        <v>3</v>
      </c>
      <c r="P99" s="4">
        <f>O99-T_iii_strat3!W$5</f>
        <v>1</v>
      </c>
      <c r="Q99" s="4">
        <f>T_iii_strat3!X$5-O99</f>
        <v>3</v>
      </c>
      <c r="R99" s="4">
        <f>T_iii_strat1!V$6</f>
        <v>8</v>
      </c>
      <c r="S99" s="4">
        <f>R99-T_iii_strat1!W$6</f>
        <v>0</v>
      </c>
      <c r="T99" s="4">
        <f>T_iii_strat1!X$6-R99</f>
        <v>0</v>
      </c>
      <c r="U99" s="4">
        <f>T_iii_strat1!V$7</f>
        <v>4.9603171348571777</v>
      </c>
      <c r="V99" s="4">
        <f>U99-T_iii_strat1!W$7</f>
        <v>0</v>
      </c>
      <c r="W99" s="4">
        <f>T_iii_strat1!X$7-U99</f>
        <v>0</v>
      </c>
      <c r="X99" s="4">
        <f>T_iii_strat1!V$8</f>
        <v>16.666666030883789</v>
      </c>
      <c r="Y99" s="4">
        <f>X99-T_iii_strat1!W$8</f>
        <v>0</v>
      </c>
      <c r="Z99" s="4">
        <f>T_iii_strat1!X$8-X99</f>
        <v>0</v>
      </c>
      <c r="AA99" s="4">
        <f>T_iii_strat1!V$9</f>
        <v>0</v>
      </c>
      <c r="AB99" s="4">
        <f>AA99-T_iii_strat1!W$9</f>
        <v>0</v>
      </c>
      <c r="AC99" s="4">
        <f>T_iii_strat1!X$9-AA99</f>
        <v>0</v>
      </c>
      <c r="AD99" s="4">
        <f>T_iii_strat1!V$10</f>
        <v>0</v>
      </c>
      <c r="AE99" s="4">
        <f>AD99-T_iii_strat1!W$10</f>
        <v>0</v>
      </c>
      <c r="AF99" s="4">
        <f>T_iii_strat1!X$10-AD99</f>
        <v>0</v>
      </c>
      <c r="AG99" s="4">
        <f>T_iii_strat1!V$11</f>
        <v>0</v>
      </c>
      <c r="AH99" s="4">
        <f>AG99-T_iii_strat1!W$11</f>
        <v>0</v>
      </c>
      <c r="AI99" s="4">
        <f>T_iii_strat1!X$11-AG99</f>
        <v>0</v>
      </c>
      <c r="AJ99" s="4">
        <f>T_iii_strat1!V$12</f>
        <v>7.679999828338623</v>
      </c>
      <c r="AK99" s="4">
        <f>AJ99-T_iii_strat1!W$12</f>
        <v>0</v>
      </c>
      <c r="AL99" s="4">
        <f>T_iii_strat1!X$12-AJ99</f>
        <v>0</v>
      </c>
      <c r="AM99" s="4">
        <f>T_iii_strat1!V$13</f>
        <v>7</v>
      </c>
      <c r="AN99" s="4">
        <f>AM99-T_iii_strat1!W$13</f>
        <v>6.25</v>
      </c>
      <c r="AO99" s="4">
        <f>T_iii_strat1!X$13-AM99</f>
        <v>8</v>
      </c>
      <c r="AP99" s="4">
        <f>T_iii_strat1!V$14</f>
        <v>0</v>
      </c>
      <c r="AQ99" s="4">
        <f>AP99-T_iii_strat1!W$14</f>
        <v>0</v>
      </c>
      <c r="AR99" s="4">
        <f>T_iii_strat1!X$14-AP99</f>
        <v>0</v>
      </c>
      <c r="AS99" s="4">
        <f>T_iii_strat1!V$15</f>
        <v>0</v>
      </c>
      <c r="AT99" s="4">
        <f>AS99-T_iii_strat1!W$15</f>
        <v>0</v>
      </c>
      <c r="AU99" s="4">
        <f>T_iii_strat1!X$15-AS99</f>
        <v>0</v>
      </c>
      <c r="AV99" s="4">
        <f>T_iii_strat1!V$16</f>
        <v>0</v>
      </c>
      <c r="AW99" s="4">
        <f>AV99-T_iii_strat1!W$16</f>
        <v>0</v>
      </c>
      <c r="AX99" s="4">
        <f>T_iii_strat1!X$16-AV99</f>
        <v>0</v>
      </c>
      <c r="AY99" s="4">
        <f>T_iii_strat1!V$17</f>
        <v>0</v>
      </c>
      <c r="AZ99" s="4">
        <f>AY99-T_iii_strat1!W$17</f>
        <v>0</v>
      </c>
      <c r="BA99" s="4">
        <f>T_iii_strat1!X$17-AY99</f>
        <v>0</v>
      </c>
      <c r="BB99" s="4">
        <f>T_iii_strat1!V$18</f>
        <v>0</v>
      </c>
      <c r="BC99" s="4">
        <f>BB99-T_iii_strat1!W$18</f>
        <v>0</v>
      </c>
      <c r="BD99" s="4">
        <f>T_iii_strat1!X$18-BB99</f>
        <v>0</v>
      </c>
      <c r="BE99" s="4">
        <f>T_iii_strat1!V$19</f>
        <v>0</v>
      </c>
      <c r="BF99" s="4">
        <f>BE99-T_iii_strat1!W$19</f>
        <v>0</v>
      </c>
      <c r="BG99" s="4">
        <f>T_iii_strat1!X$19-BE99</f>
        <v>0</v>
      </c>
      <c r="BH99" s="4">
        <f>T_iii_strat1!V$20</f>
        <v>0</v>
      </c>
      <c r="BI99" s="4">
        <f>BH99-T_iii_strat1!W$20</f>
        <v>0</v>
      </c>
      <c r="BJ99" s="4">
        <f>T_iii_strat1!X$20-BH99</f>
        <v>0</v>
      </c>
      <c r="BK99" s="4">
        <f>T_iii_strat1!V$21</f>
        <v>0</v>
      </c>
      <c r="BL99" s="4">
        <f>BK99-T_iii_strat1!W$21</f>
        <v>0</v>
      </c>
      <c r="BM99" s="4">
        <f>T_iii_strat1!X$21-BK99</f>
        <v>0</v>
      </c>
      <c r="BN99" s="4">
        <f>T_iii_strat1!V$22</f>
        <v>0</v>
      </c>
      <c r="BO99" s="4">
        <f>BN99-T_iii_strat1!W$22</f>
        <v>0</v>
      </c>
      <c r="BP99" s="4">
        <f>T_iii_strat1!X$22-BN99</f>
        <v>0</v>
      </c>
      <c r="BQ99" s="4">
        <f>T_iii_strat1!V$23</f>
        <v>0</v>
      </c>
      <c r="BR99" s="4">
        <f>BQ99-T_iii_strat1!W$23</f>
        <v>0</v>
      </c>
      <c r="BS99" s="4">
        <f>T_iii_strat1!X$23-BQ99</f>
        <v>0</v>
      </c>
      <c r="BT99" s="4">
        <f>T_iii_strat1!V$24</f>
        <v>0</v>
      </c>
      <c r="BU99" s="4">
        <f>BT99-T_iii_strat1!W$24</f>
        <v>0</v>
      </c>
      <c r="BV99" s="4">
        <f>T_iii_strat1!X$24-BT99</f>
        <v>0</v>
      </c>
      <c r="BW99" s="4">
        <f>T_iii_strat1!V$25</f>
        <v>0</v>
      </c>
      <c r="BX99" s="4">
        <f>BW99-T_iii_strat1!W$25</f>
        <v>0</v>
      </c>
      <c r="BY99" s="4">
        <f>T_iii_strat1!X$25-BW99</f>
        <v>0</v>
      </c>
      <c r="BZ99" s="4">
        <f>T_iii_strat1!V$26</f>
        <v>0</v>
      </c>
      <c r="CA99" s="4">
        <f>BZ99-T_iii_strat1!W$26</f>
        <v>0</v>
      </c>
      <c r="CB99" s="4">
        <f>T_iii_strat1!X$26-BZ99</f>
        <v>0</v>
      </c>
      <c r="CC99" s="4">
        <f>T_iii_strat1!V$27</f>
        <v>0</v>
      </c>
      <c r="CD99" s="4">
        <f>CC99-T_iii_strat1!W$27</f>
        <v>0</v>
      </c>
      <c r="CE99" s="4">
        <f>T_iii_strat1!X$27-CC99</f>
        <v>0</v>
      </c>
      <c r="CF99" s="4">
        <f>T_iii_strat1!V$28</f>
        <v>0</v>
      </c>
      <c r="CG99" s="4">
        <f>CF99-T_iii_strat1!W$28</f>
        <v>0</v>
      </c>
      <c r="CH99" s="4">
        <f>T_iii_strat1!X$28-CF99</f>
        <v>0</v>
      </c>
      <c r="CI99" s="4">
        <f>T_iii_strat1!V$29</f>
        <v>0</v>
      </c>
      <c r="CJ99" s="4">
        <f>CI99-T_iii_strat1!W$29</f>
        <v>0</v>
      </c>
      <c r="CK99" s="4">
        <f>T_iii_strat1!X$29-CI99</f>
        <v>0</v>
      </c>
      <c r="CL99" s="4">
        <f>T_iii_strat1!V$30</f>
        <v>0</v>
      </c>
      <c r="CM99" s="4">
        <f>CL99-T_iii_strat1!W$30</f>
        <v>0</v>
      </c>
      <c r="CN99" s="4">
        <f>T_iii_strat1!X$30-CL99</f>
        <v>0</v>
      </c>
      <c r="CO99" s="4">
        <f>T_iii_strat1!V$31</f>
        <v>0</v>
      </c>
      <c r="CP99" s="4">
        <f>CO99-T_iii_strat1!W$31</f>
        <v>0</v>
      </c>
      <c r="CQ99" s="4">
        <f>T_iii_strat1!X$31-CO99</f>
        <v>0</v>
      </c>
      <c r="CR99" s="4">
        <f>T_iii_strat1!V$32</f>
        <v>0</v>
      </c>
      <c r="CS99" s="4">
        <f>CR99-T_iii_strat1!W$32</f>
        <v>0</v>
      </c>
      <c r="CT99" s="4">
        <f>T_iii_strat1!X$32-CR99</f>
        <v>0</v>
      </c>
      <c r="CX99" s="151"/>
      <c r="CY99" s="151"/>
      <c r="CZ99" s="151"/>
      <c r="DA99" s="151"/>
      <c r="DB99" s="151"/>
      <c r="DC99" s="151"/>
    </row>
    <row r="100" spans="2:107" x14ac:dyDescent="0.25">
      <c r="B100" s="159"/>
      <c r="C100" s="159"/>
      <c r="D100" s="159"/>
      <c r="E100" s="159"/>
      <c r="F100" s="159"/>
      <c r="G100" s="159"/>
      <c r="K100" s="127" t="str">
        <f>T_iii_strat1!Z$2</f>
        <v>Retail total</v>
      </c>
      <c r="L100" s="4">
        <f>T_iii_strat3!Z$4</f>
        <v>3</v>
      </c>
      <c r="M100" s="4">
        <f>L100-T_iii_strat3!AA$4</f>
        <v>1.7200000286102295</v>
      </c>
      <c r="N100" s="4">
        <f>T_iii_strat3!AB$4-L100</f>
        <v>3</v>
      </c>
      <c r="O100" s="4">
        <f>T_iii_strat3!Z$5</f>
        <v>3</v>
      </c>
      <c r="P100" s="4">
        <f>O100-T_iii_strat3!AA$5</f>
        <v>1.5</v>
      </c>
      <c r="Q100" s="4">
        <f>T_iii_strat3!AB$5-O100</f>
        <v>3.75</v>
      </c>
      <c r="R100" s="4">
        <f>T_iii_strat1!Z$6</f>
        <v>4</v>
      </c>
      <c r="S100" s="4">
        <f>R100-T_iii_strat1!AA$6</f>
        <v>2</v>
      </c>
      <c r="T100" s="4">
        <f>T_iii_strat1!AB$6-R100</f>
        <v>2</v>
      </c>
      <c r="U100" s="4">
        <f>T_iii_strat1!Z$7</f>
        <v>3.9682538509368896</v>
      </c>
      <c r="V100" s="4">
        <f>U100-T_iii_strat1!AA$7</f>
        <v>1.4880952835083008</v>
      </c>
      <c r="W100" s="4">
        <f>T_iii_strat1!AB$7-U100</f>
        <v>0.99206328392028809</v>
      </c>
      <c r="X100" s="4">
        <f>T_iii_strat1!Z$8</f>
        <v>4</v>
      </c>
      <c r="Y100" s="4">
        <f>X100-T_iii_strat1!AA$8</f>
        <v>2</v>
      </c>
      <c r="Z100" s="4">
        <f>T_iii_strat1!AB$8-X100</f>
        <v>2</v>
      </c>
      <c r="AA100" s="4">
        <f>T_iii_strat1!Z$9</f>
        <v>6</v>
      </c>
      <c r="AB100" s="4">
        <f>AA100-T_iii_strat1!AA$9</f>
        <v>3</v>
      </c>
      <c r="AC100" s="4">
        <f>T_iii_strat1!AB$9-AA100</f>
        <v>1</v>
      </c>
      <c r="AD100" s="4">
        <f>T_iii_strat1!Z$10</f>
        <v>48</v>
      </c>
      <c r="AE100" s="4">
        <f>AD100-T_iii_strat1!AA$10</f>
        <v>12</v>
      </c>
      <c r="AF100" s="4">
        <f>T_iii_strat1!AB$10-AD100</f>
        <v>12</v>
      </c>
      <c r="AG100" s="4">
        <f>T_iii_strat1!Z$11</f>
        <v>0.9454265832901001</v>
      </c>
      <c r="AH100" s="4">
        <f>AG100-T_iii_strat1!AA$11</f>
        <v>0.31514221429824829</v>
      </c>
      <c r="AI100" s="4">
        <f>T_iii_strat1!AB$11-AG100</f>
        <v>0.24500381946563721</v>
      </c>
      <c r="AJ100" s="4">
        <f>T_iii_strat1!Z$12</f>
        <v>1.1519999504089355</v>
      </c>
      <c r="AK100" s="4">
        <f>AJ100-T_iii_strat1!AA$12</f>
        <v>0.38399994373321533</v>
      </c>
      <c r="AL100" s="4">
        <f>T_iii_strat1!AB$12-AJ100</f>
        <v>1.1519999504089355</v>
      </c>
      <c r="AM100" s="4">
        <f>T_iii_strat1!Z$13</f>
        <v>3</v>
      </c>
      <c r="AN100" s="4">
        <f>AM100-T_iii_strat1!AA$13</f>
        <v>2.699999988079071</v>
      </c>
      <c r="AO100" s="4">
        <f>T_iii_strat1!AB$13-AM100</f>
        <v>2</v>
      </c>
      <c r="AP100" s="4">
        <f>T_iii_strat1!Z$14</f>
        <v>3</v>
      </c>
      <c r="AQ100" s="4">
        <f>AP100-T_iii_strat1!AA$14</f>
        <v>1.6399999856948853</v>
      </c>
      <c r="AR100" s="4">
        <f>T_iii_strat1!AB$14-AP100</f>
        <v>1</v>
      </c>
      <c r="AS100" s="4">
        <f>T_iii_strat1!Z$15</f>
        <v>1.2749999761581421</v>
      </c>
      <c r="AT100" s="4">
        <f>AS100-T_iii_strat1!AA$15</f>
        <v>0.76499998569488525</v>
      </c>
      <c r="AU100" s="4">
        <f>T_iii_strat1!AB$15-AS100</f>
        <v>0.25499999523162842</v>
      </c>
      <c r="AV100" s="4">
        <f>T_iii_strat1!Z$16</f>
        <v>0</v>
      </c>
      <c r="AW100" s="4">
        <f>AV100-T_iii_strat1!AA$16</f>
        <v>0</v>
      </c>
      <c r="AX100" s="4">
        <f>T_iii_strat1!AB$16-AV100</f>
        <v>0</v>
      </c>
      <c r="AY100" s="4">
        <f>T_iii_strat1!Z$17</f>
        <v>0</v>
      </c>
      <c r="AZ100" s="4">
        <f>AY100-T_iii_strat1!AA$17</f>
        <v>0</v>
      </c>
      <c r="BA100" s="4">
        <f>T_iii_strat1!AB$17-AY100</f>
        <v>0</v>
      </c>
      <c r="BB100" s="4">
        <f>T_iii_strat1!Z$18</f>
        <v>0.60000002384185791</v>
      </c>
      <c r="BC100" s="4">
        <f>BB100-T_iii_strat1!AA$18</f>
        <v>0.20000001788139343</v>
      </c>
      <c r="BD100" s="4">
        <f>T_iii_strat1!AB$18-BB100</f>
        <v>0.39999997615814209</v>
      </c>
      <c r="BE100" s="4">
        <f>T_iii_strat1!Z$19</f>
        <v>1</v>
      </c>
      <c r="BF100" s="4">
        <f>BE100-T_iii_strat1!AA$19</f>
        <v>0.16666662693023682</v>
      </c>
      <c r="BG100" s="4">
        <f>T_iii_strat1!AB$19-BE100</f>
        <v>2</v>
      </c>
      <c r="BH100" s="4">
        <f>T_iii_strat1!Z$20</f>
        <v>0.71428573131561279</v>
      </c>
      <c r="BI100" s="4">
        <f>BH100-T_iii_strat1!AA$20</f>
        <v>0.28571426868438721</v>
      </c>
      <c r="BJ100" s="4">
        <f>T_iii_strat1!AB$20-BH100</f>
        <v>0.14285719394683838</v>
      </c>
      <c r="BK100" s="4">
        <f>T_iii_strat1!Z$21</f>
        <v>0</v>
      </c>
      <c r="BL100" s="4">
        <f>BK100-T_iii_strat1!AA$21</f>
        <v>0</v>
      </c>
      <c r="BM100" s="4">
        <f>T_iii_strat1!AB$21-BK100</f>
        <v>0</v>
      </c>
      <c r="BN100" s="4">
        <f>T_iii_strat1!Z$22</f>
        <v>0</v>
      </c>
      <c r="BO100" s="4">
        <f>BN100-T_iii_strat1!AA$22</f>
        <v>0</v>
      </c>
      <c r="BP100" s="4">
        <f>T_iii_strat1!AB$22-BN100</f>
        <v>0</v>
      </c>
      <c r="BQ100" s="4">
        <f>T_iii_strat1!Z$23</f>
        <v>0</v>
      </c>
      <c r="BR100" s="4">
        <f>BQ100-T_iii_strat1!AA$23</f>
        <v>0</v>
      </c>
      <c r="BS100" s="4">
        <f>T_iii_strat1!AB$23-BQ100</f>
        <v>0</v>
      </c>
      <c r="BT100" s="4">
        <f>T_iii_strat1!Z$24</f>
        <v>0</v>
      </c>
      <c r="BU100" s="4">
        <f>BT100-T_iii_strat1!AA$24</f>
        <v>0</v>
      </c>
      <c r="BV100" s="4">
        <f>T_iii_strat1!AB$24-BT100</f>
        <v>0</v>
      </c>
      <c r="BW100" s="4">
        <f>T_iii_strat1!Z$25</f>
        <v>0</v>
      </c>
      <c r="BX100" s="4">
        <f>BW100-T_iii_strat1!AA$25</f>
        <v>0</v>
      </c>
      <c r="BY100" s="4">
        <f>T_iii_strat1!AB$25-BW100</f>
        <v>0</v>
      </c>
      <c r="BZ100" s="4">
        <f>T_iii_strat1!Z$26</f>
        <v>0</v>
      </c>
      <c r="CA100" s="4">
        <f>BZ100-T_iii_strat1!AA$26</f>
        <v>0</v>
      </c>
      <c r="CB100" s="4">
        <f>T_iii_strat1!AB$26-BZ100</f>
        <v>0</v>
      </c>
      <c r="CC100" s="4">
        <f>T_iii_strat1!Z$27</f>
        <v>0</v>
      </c>
      <c r="CD100" s="4">
        <f>CC100-T_iii_strat1!AA$27</f>
        <v>0</v>
      </c>
      <c r="CE100" s="4">
        <f>T_iii_strat1!AB$27-CC100</f>
        <v>0</v>
      </c>
      <c r="CF100" s="4">
        <f>T_iii_strat1!Z$28</f>
        <v>0</v>
      </c>
      <c r="CG100" s="4">
        <f>CF100-T_iii_strat1!AA$28</f>
        <v>0</v>
      </c>
      <c r="CH100" s="4">
        <f>T_iii_strat1!AB$28-CF100</f>
        <v>0</v>
      </c>
      <c r="CI100" s="4">
        <f>T_iii_strat1!Z$29</f>
        <v>0</v>
      </c>
      <c r="CJ100" s="4">
        <f>CI100-T_iii_strat1!AA$29</f>
        <v>0</v>
      </c>
      <c r="CK100" s="4">
        <f>T_iii_strat1!AB$29-CI100</f>
        <v>0</v>
      </c>
      <c r="CL100" s="4">
        <f>T_iii_strat1!Z$30</f>
        <v>0</v>
      </c>
      <c r="CM100" s="4">
        <f>CL100-T_iii_strat1!AA$30</f>
        <v>0</v>
      </c>
      <c r="CN100" s="4">
        <f>T_iii_strat1!AB$30-CL100</f>
        <v>0</v>
      </c>
      <c r="CO100" s="4">
        <f>T_iii_strat1!Z$31</f>
        <v>0</v>
      </c>
      <c r="CP100" s="4">
        <f>CO100-T_iii_strat1!AA$31</f>
        <v>0</v>
      </c>
      <c r="CQ100" s="4">
        <f>T_iii_strat1!AB$31-CO100</f>
        <v>0</v>
      </c>
      <c r="CR100" s="4">
        <f>T_iii_strat1!Z$32</f>
        <v>0</v>
      </c>
      <c r="CS100" s="4">
        <f>CR100-T_iii_strat1!AA$32</f>
        <v>0</v>
      </c>
      <c r="CT100" s="4">
        <f>T_iii_strat1!AB$32-CR100</f>
        <v>0</v>
      </c>
      <c r="CX100" s="151"/>
      <c r="CY100" s="151"/>
      <c r="CZ100" s="151"/>
      <c r="DA100" s="151"/>
      <c r="DB100" s="151"/>
      <c r="DC100" s="151"/>
    </row>
    <row r="101" spans="2:107" x14ac:dyDescent="0.25">
      <c r="B101" s="159"/>
      <c r="C101" s="159"/>
      <c r="D101" s="159"/>
      <c r="E101" s="159"/>
      <c r="F101" s="159"/>
      <c r="G101" s="159"/>
      <c r="K101" s="127" t="str">
        <f>T_iii_strat1!AD$2</f>
        <v>Wholesale</v>
      </c>
      <c r="L101" s="4">
        <f>T_iii_strat3!AD$4</f>
        <v>50</v>
      </c>
      <c r="M101" s="4">
        <f>L101-T_iii_strat3!AE$4</f>
        <v>42.5</v>
      </c>
      <c r="N101" s="4">
        <f>T_iii_strat3!AF$4-L101</f>
        <v>750</v>
      </c>
      <c r="O101" s="4">
        <f>T_iii_strat3!AD$5</f>
        <v>80</v>
      </c>
      <c r="P101" s="4">
        <f>O101-T_iii_strat3!AE$5</f>
        <v>50</v>
      </c>
      <c r="Q101" s="4">
        <f>T_iii_strat3!AF$5-O101</f>
        <v>720</v>
      </c>
      <c r="R101" s="4">
        <f>T_iii_strat1!AD$6</f>
        <v>26</v>
      </c>
      <c r="S101" s="4">
        <f>R101-T_iii_strat1!AE$6</f>
        <v>0</v>
      </c>
      <c r="T101" s="4">
        <f>T_iii_strat1!AF$6-R101</f>
        <v>0</v>
      </c>
      <c r="U101" s="4">
        <f>T_iii_strat1!AD$7</f>
        <v>0</v>
      </c>
      <c r="V101" s="4">
        <f>U101-T_iii_strat1!AE$7</f>
        <v>0</v>
      </c>
      <c r="W101" s="4">
        <f>T_iii_strat1!AF$7-U101</f>
        <v>0</v>
      </c>
      <c r="X101" s="4">
        <f>T_iii_strat1!AD$8</f>
        <v>18</v>
      </c>
      <c r="Y101" s="4">
        <f>X101-T_iii_strat1!AE$8</f>
        <v>7.3333330154418945</v>
      </c>
      <c r="Z101" s="4">
        <f>T_iii_strat1!AF$8-X101</f>
        <v>0</v>
      </c>
      <c r="AA101" s="4">
        <f>T_iii_strat1!AD$9</f>
        <v>0</v>
      </c>
      <c r="AB101" s="4">
        <f>AA101-T_iii_strat1!AE$9</f>
        <v>0</v>
      </c>
      <c r="AC101" s="4">
        <f>T_iii_strat1!AF$9-AA101</f>
        <v>0</v>
      </c>
      <c r="AD101" s="4">
        <f>T_iii_strat1!AD$10</f>
        <v>0</v>
      </c>
      <c r="AE101" s="4">
        <f>AD101-T_iii_strat1!AE$10</f>
        <v>0</v>
      </c>
      <c r="AF101" s="4">
        <f>T_iii_strat1!AF$10-AD101</f>
        <v>0</v>
      </c>
      <c r="AG101" s="4">
        <f>T_iii_strat1!AD$11</f>
        <v>0</v>
      </c>
      <c r="AH101" s="4">
        <f>AG101-T_iii_strat1!AE$11</f>
        <v>0</v>
      </c>
      <c r="AI101" s="4">
        <f>T_iii_strat1!AF$11-AG101</f>
        <v>0</v>
      </c>
      <c r="AJ101" s="4">
        <f>T_iii_strat1!AD$12</f>
        <v>51.920000076293945</v>
      </c>
      <c r="AK101" s="4">
        <f>AJ101-T_iii_strat1!AE$12</f>
        <v>48.079999923706055</v>
      </c>
      <c r="AL101" s="4">
        <f>T_iii_strat1!AF$12-AJ101</f>
        <v>48.079999923706055</v>
      </c>
      <c r="AM101" s="4">
        <f>T_iii_strat1!AD$13</f>
        <v>18</v>
      </c>
      <c r="AN101" s="4">
        <f>AM101-T_iii_strat1!AE$13</f>
        <v>0</v>
      </c>
      <c r="AO101" s="4">
        <f>T_iii_strat1!AF$13-AM101</f>
        <v>0</v>
      </c>
      <c r="AP101" s="4">
        <f>T_iii_strat1!AD$14</f>
        <v>0</v>
      </c>
      <c r="AQ101" s="4">
        <f>AP101-T_iii_strat1!AE$14</f>
        <v>0</v>
      </c>
      <c r="AR101" s="4">
        <f>T_iii_strat1!AF$14-AP101</f>
        <v>0</v>
      </c>
      <c r="AS101" s="4">
        <f>T_iii_strat1!AD$15</f>
        <v>0</v>
      </c>
      <c r="AT101" s="4">
        <f>AS101-T_iii_strat1!AE$15</f>
        <v>0</v>
      </c>
      <c r="AU101" s="4">
        <f>T_iii_strat1!AF$15-AS101</f>
        <v>0</v>
      </c>
      <c r="AV101" s="4">
        <f>T_iii_strat1!AD$16</f>
        <v>0</v>
      </c>
      <c r="AW101" s="4">
        <f>AV101-T_iii_strat1!AE$16</f>
        <v>0</v>
      </c>
      <c r="AX101" s="4">
        <f>T_iii_strat1!AF$16-AV101</f>
        <v>0</v>
      </c>
      <c r="AY101" s="4">
        <f>T_iii_strat1!AD$17</f>
        <v>0</v>
      </c>
      <c r="AZ101" s="4">
        <f>AY101-T_iii_strat1!AE$17</f>
        <v>0</v>
      </c>
      <c r="BA101" s="4">
        <f>T_iii_strat1!AF$17-AY101</f>
        <v>0</v>
      </c>
      <c r="BB101" s="4">
        <f>T_iii_strat1!AD$18</f>
        <v>0</v>
      </c>
      <c r="BC101" s="4">
        <f>BB101-T_iii_strat1!AE$18</f>
        <v>0</v>
      </c>
      <c r="BD101" s="4">
        <f>T_iii_strat1!AF$18-BB101</f>
        <v>0</v>
      </c>
      <c r="BE101" s="4">
        <f>T_iii_strat1!AD$19</f>
        <v>2</v>
      </c>
      <c r="BF101" s="4">
        <f>BE101-T_iii_strat1!AE$19</f>
        <v>0</v>
      </c>
      <c r="BG101" s="4">
        <f>T_iii_strat1!AF$19-BE101</f>
        <v>1.3333334922790527</v>
      </c>
      <c r="BH101" s="4">
        <f>T_iii_strat1!AD$20</f>
        <v>4.2857146263122559</v>
      </c>
      <c r="BI101" s="4">
        <f>BH101-T_iii_strat1!AE$20</f>
        <v>0</v>
      </c>
      <c r="BJ101" s="4">
        <f>T_iii_strat1!AF$20-BH101</f>
        <v>0</v>
      </c>
      <c r="BK101" s="4">
        <f>T_iii_strat1!AD$21</f>
        <v>0</v>
      </c>
      <c r="BL101" s="4">
        <f>BK101-T_iii_strat1!AE$21</f>
        <v>0</v>
      </c>
      <c r="BM101" s="4">
        <f>T_iii_strat1!AF$21-BK101</f>
        <v>0</v>
      </c>
      <c r="BN101" s="4">
        <f>T_iii_strat1!AD$22</f>
        <v>0</v>
      </c>
      <c r="BO101" s="4">
        <f>BN101-T_iii_strat1!AE$22</f>
        <v>0</v>
      </c>
      <c r="BP101" s="4">
        <f>T_iii_strat1!AF$22-BN101</f>
        <v>0</v>
      </c>
      <c r="BQ101" s="4">
        <f>T_iii_strat1!AD$23</f>
        <v>0</v>
      </c>
      <c r="BR101" s="4">
        <f>BQ101-T_iii_strat1!AE$23</f>
        <v>0</v>
      </c>
      <c r="BS101" s="4">
        <f>T_iii_strat1!AF$23-BQ101</f>
        <v>0</v>
      </c>
      <c r="BT101" s="4">
        <f>T_iii_strat1!AD$24</f>
        <v>0</v>
      </c>
      <c r="BU101" s="4">
        <f>BT101-T_iii_strat1!AE$24</f>
        <v>0</v>
      </c>
      <c r="BV101" s="4">
        <f>T_iii_strat1!AF$24-BT101</f>
        <v>0</v>
      </c>
      <c r="BW101" s="4">
        <f>T_iii_strat1!AD$25</f>
        <v>0</v>
      </c>
      <c r="BX101" s="4">
        <f>BW101-T_iii_strat1!AE$25</f>
        <v>0</v>
      </c>
      <c r="BY101" s="4">
        <f>T_iii_strat1!AF$25-BW101</f>
        <v>0</v>
      </c>
      <c r="BZ101" s="4">
        <f>T_iii_strat1!AD$26</f>
        <v>0</v>
      </c>
      <c r="CA101" s="4">
        <f>BZ101-T_iii_strat1!AE$26</f>
        <v>0</v>
      </c>
      <c r="CB101" s="4">
        <f>T_iii_strat1!AF$26-BZ101</f>
        <v>0</v>
      </c>
      <c r="CC101" s="4">
        <f>T_iii_strat1!AD$27</f>
        <v>0</v>
      </c>
      <c r="CD101" s="4">
        <f>CC101-T_iii_strat1!AE$27</f>
        <v>0</v>
      </c>
      <c r="CE101" s="4">
        <f>T_iii_strat1!AF$27-CC101</f>
        <v>0</v>
      </c>
      <c r="CF101" s="4">
        <f>T_iii_strat1!AD$28</f>
        <v>0</v>
      </c>
      <c r="CG101" s="4">
        <f>CF101-T_iii_strat1!AE$28</f>
        <v>0</v>
      </c>
      <c r="CH101" s="4">
        <f>T_iii_strat1!AF$28-CF101</f>
        <v>0</v>
      </c>
      <c r="CI101" s="4">
        <f>T_iii_strat1!AD$29</f>
        <v>0</v>
      </c>
      <c r="CJ101" s="4">
        <f>CI101-T_iii_strat1!AE$29</f>
        <v>0</v>
      </c>
      <c r="CK101" s="4">
        <f>T_iii_strat1!AF$29-CI101</f>
        <v>0</v>
      </c>
      <c r="CL101" s="4">
        <f>T_iii_strat1!AD$30</f>
        <v>0</v>
      </c>
      <c r="CM101" s="4">
        <f>CL101-T_iii_strat1!AE$30</f>
        <v>0</v>
      </c>
      <c r="CN101" s="4">
        <f>T_iii_strat1!AF$30-CL101</f>
        <v>0</v>
      </c>
      <c r="CO101" s="4">
        <f>T_iii_strat1!AD$31</f>
        <v>0</v>
      </c>
      <c r="CP101" s="4">
        <f>CO101-T_iii_strat1!AE$31</f>
        <v>0</v>
      </c>
      <c r="CQ101" s="4">
        <f>T_iii_strat1!AF$31-CO101</f>
        <v>0</v>
      </c>
      <c r="CR101" s="4">
        <f>T_iii_strat1!AD$32</f>
        <v>0</v>
      </c>
      <c r="CS101" s="4">
        <f>CR101-T_iii_strat1!AE$32</f>
        <v>0</v>
      </c>
      <c r="CT101" s="4">
        <f>T_iii_strat1!AF$32-CR101</f>
        <v>0</v>
      </c>
      <c r="CX101" s="151"/>
      <c r="CY101" s="151"/>
      <c r="CZ101" s="151"/>
      <c r="DA101" s="151"/>
      <c r="DB101" s="151"/>
      <c r="DC101" s="151"/>
    </row>
    <row r="102" spans="2:107" x14ac:dyDescent="0.25">
      <c r="B102" s="159"/>
      <c r="C102" s="159"/>
      <c r="D102" s="159"/>
      <c r="E102" s="159"/>
      <c r="F102" s="159"/>
      <c r="G102" s="159"/>
      <c r="K102" s="127"/>
      <c r="L102" s="127"/>
      <c r="M102" s="127"/>
      <c r="N102" s="127"/>
      <c r="O102" s="127"/>
      <c r="CX102" s="151"/>
      <c r="CY102" s="151"/>
      <c r="CZ102" s="151"/>
      <c r="DA102" s="151"/>
      <c r="DB102" s="151"/>
      <c r="DC102" s="151"/>
    </row>
    <row r="103" spans="2:107" x14ac:dyDescent="0.25">
      <c r="B103" s="159"/>
      <c r="C103" s="159"/>
      <c r="D103" s="159"/>
      <c r="E103" s="159"/>
      <c r="F103" s="159"/>
      <c r="G103" s="159"/>
      <c r="K103" s="127"/>
      <c r="L103" s="127"/>
      <c r="M103" s="127"/>
      <c r="N103" s="127"/>
      <c r="O103" s="127"/>
      <c r="CX103" s="151"/>
      <c r="CY103" s="151"/>
      <c r="CZ103" s="151"/>
      <c r="DA103" s="151"/>
      <c r="DB103" s="151"/>
      <c r="DC103" s="151"/>
    </row>
    <row r="104" spans="2:107" x14ac:dyDescent="0.25">
      <c r="B104" s="159"/>
      <c r="C104" s="159"/>
      <c r="D104" s="159"/>
      <c r="E104" s="159"/>
      <c r="F104" s="159"/>
      <c r="G104" s="159"/>
      <c r="K104" s="127"/>
      <c r="L104" s="127"/>
      <c r="M104" s="127"/>
      <c r="N104" s="127"/>
      <c r="O104" s="127"/>
      <c r="CX104" s="151"/>
      <c r="CY104" s="151"/>
      <c r="CZ104" s="151"/>
      <c r="DA104" s="151"/>
      <c r="DB104" s="151"/>
      <c r="DC104" s="151"/>
    </row>
    <row r="105" spans="2:107" x14ac:dyDescent="0.25">
      <c r="B105" s="159"/>
      <c r="C105" s="159"/>
      <c r="D105" s="159"/>
      <c r="E105" s="159"/>
      <c r="F105" s="159"/>
      <c r="G105" s="159"/>
      <c r="CX105" s="151"/>
      <c r="CY105" s="151"/>
      <c r="CZ105" s="151"/>
      <c r="DA105" s="151"/>
      <c r="DB105" s="151"/>
      <c r="DC105" s="151"/>
    </row>
    <row r="106" spans="2:107" x14ac:dyDescent="0.25">
      <c r="B106" s="159"/>
      <c r="C106" s="159"/>
      <c r="D106" s="159"/>
      <c r="E106" s="159"/>
      <c r="F106" s="159"/>
      <c r="G106" s="159"/>
      <c r="CX106" s="151"/>
      <c r="CY106" s="151"/>
      <c r="CZ106" s="151"/>
      <c r="DA106" s="151"/>
      <c r="DB106" s="151"/>
      <c r="DC106" s="151"/>
    </row>
    <row r="107" spans="2:107" x14ac:dyDescent="0.25">
      <c r="B107" s="159"/>
      <c r="C107" s="159"/>
      <c r="D107" s="159"/>
      <c r="E107" s="159"/>
      <c r="F107" s="159"/>
      <c r="G107" s="159"/>
      <c r="CX107" s="151"/>
      <c r="CY107" s="151"/>
      <c r="CZ107" s="151"/>
      <c r="DA107" s="151"/>
      <c r="DB107" s="151"/>
      <c r="DC107" s="151"/>
    </row>
    <row r="108" spans="2:107" x14ac:dyDescent="0.25">
      <c r="B108" s="159"/>
      <c r="C108" s="159"/>
      <c r="D108" s="159"/>
      <c r="E108" s="159"/>
      <c r="F108" s="159"/>
      <c r="G108" s="159"/>
      <c r="CX108" s="151"/>
      <c r="CY108" s="151"/>
      <c r="CZ108" s="151"/>
      <c r="DA108" s="151"/>
      <c r="DB108" s="151"/>
      <c r="DC108" s="151"/>
    </row>
    <row r="109" spans="2:107" x14ac:dyDescent="0.25">
      <c r="B109" s="158" t="s">
        <v>11</v>
      </c>
      <c r="C109" s="158"/>
      <c r="D109" s="158"/>
      <c r="E109" s="158"/>
      <c r="F109" s="158"/>
      <c r="G109" s="158"/>
    </row>
    <row r="110" spans="2:107" ht="15.75" customHeight="1" thickBot="1" x14ac:dyDescent="0.3">
      <c r="B110" s="152" t="s">
        <v>49</v>
      </c>
      <c r="C110" s="153"/>
      <c r="D110" s="153"/>
      <c r="E110" s="153"/>
      <c r="F110" s="153"/>
      <c r="G110" s="153"/>
    </row>
    <row r="111" spans="2:107" ht="15.75" thickTop="1" x14ac:dyDescent="0.25"/>
    <row r="116" spans="8:16" ht="51" customHeight="1" x14ac:dyDescent="0.25"/>
    <row r="118" spans="8:16" x14ac:dyDescent="0.25">
      <c r="H118" s="129"/>
      <c r="P118" s="4" t="s">
        <v>0</v>
      </c>
    </row>
    <row r="133" ht="56.1" customHeight="1" x14ac:dyDescent="0.25"/>
    <row r="169" ht="15.75" customHeight="1" x14ac:dyDescent="0.25"/>
    <row r="172" ht="42" customHeight="1" x14ac:dyDescent="0.25"/>
  </sheetData>
  <mergeCells count="20">
    <mergeCell ref="B109:G109"/>
    <mergeCell ref="B110:G110"/>
    <mergeCell ref="B57:G57"/>
    <mergeCell ref="B59:G74"/>
    <mergeCell ref="B76:G91"/>
    <mergeCell ref="B93:G108"/>
    <mergeCell ref="CX57:DC57"/>
    <mergeCell ref="CX59:DC74"/>
    <mergeCell ref="CX76:DC91"/>
    <mergeCell ref="CX93:DC108"/>
    <mergeCell ref="B58:G58"/>
    <mergeCell ref="B75:G75"/>
    <mergeCell ref="B92:G92"/>
    <mergeCell ref="B15:G15"/>
    <mergeCell ref="B16:G32"/>
    <mergeCell ref="B37:G37"/>
    <mergeCell ref="B33:G33"/>
    <mergeCell ref="B34:G34"/>
    <mergeCell ref="B35:G35"/>
    <mergeCell ref="B36:G36"/>
  </mergeCells>
  <conditionalFormatting sqref="J3:M10">
    <cfRule type="cellIs" dxfId="30" priority="6" operator="equal">
      <formula>-100</formula>
    </cfRule>
  </conditionalFormatting>
  <conditionalFormatting sqref="J1:Q2">
    <cfRule type="cellIs" dxfId="29" priority="7" operator="equal">
      <formula>-100</formula>
    </cfRule>
  </conditionalFormatting>
  <conditionalFormatting sqref="J11:Q15 J77:J87">
    <cfRule type="cellIs" dxfId="28" priority="18" operator="equal">
      <formula>-100</formula>
    </cfRule>
  </conditionalFormatting>
  <conditionalFormatting sqref="J18:Q45 K46:S47 J46:J48 K48:Q48 J49:Q57 K59:CT59 J60:CT68 K76:CT76 K93:CT93">
    <cfRule type="cellIs" dxfId="27" priority="23" operator="equal">
      <formula>-100</formula>
    </cfRule>
  </conditionalFormatting>
  <conditionalFormatting sqref="J69:Q74 J88:Q91 J94:J104 J105:Q1048576">
    <cfRule type="cellIs" dxfId="26" priority="19" operator="equal">
      <formula>-100</formula>
    </cfRule>
  </conditionalFormatting>
  <conditionalFormatting sqref="J16:S17">
    <cfRule type="cellIs" dxfId="25" priority="2" operator="equal">
      <formula>-100</formula>
    </cfRule>
  </conditionalFormatting>
  <conditionalFormatting sqref="K77:K86">
    <cfRule type="cellIs" dxfId="24" priority="9" operator="equal">
      <formula>-100</formula>
    </cfRule>
  </conditionalFormatting>
  <conditionalFormatting sqref="K94:K103">
    <cfRule type="cellIs" dxfId="23" priority="8" operator="equal">
      <formula>-100</formula>
    </cfRule>
  </conditionalFormatting>
  <conditionalFormatting sqref="K58:Q58">
    <cfRule type="cellIs" dxfId="22" priority="5" operator="equal">
      <formula>-100</formula>
    </cfRule>
  </conditionalFormatting>
  <conditionalFormatting sqref="K75:Q75">
    <cfRule type="cellIs" dxfId="21" priority="3" operator="equal">
      <formula>-100</formula>
    </cfRule>
  </conditionalFormatting>
  <conditionalFormatting sqref="K92:Q92">
    <cfRule type="cellIs" dxfId="20" priority="1" operator="equal">
      <formula>-100</formula>
    </cfRule>
  </conditionalFormatting>
  <conditionalFormatting sqref="L56:Q58 L69:Q75 L103:Q185">
    <cfRule type="cellIs" dxfId="19" priority="22" operator="equal">
      <formula>#VALUE!</formula>
    </cfRule>
  </conditionalFormatting>
  <conditionalFormatting sqref="L86:Q86 K87:Q87">
    <cfRule type="cellIs" dxfId="18" priority="16" operator="equal">
      <formula>-100</formula>
    </cfRule>
  </conditionalFormatting>
  <conditionalFormatting sqref="L86:Q92">
    <cfRule type="cellIs" dxfId="17" priority="15" operator="equal">
      <formula>#VALUE!</formula>
    </cfRule>
  </conditionalFormatting>
  <conditionalFormatting sqref="L103:Q103 K104:Q104">
    <cfRule type="cellIs" dxfId="16" priority="12" operator="equal">
      <formula>-100</formula>
    </cfRule>
  </conditionalFormatting>
  <conditionalFormatting sqref="L59:CT68">
    <cfRule type="cellIs" dxfId="15" priority="20" operator="equal">
      <formula>#VALUE!</formula>
    </cfRule>
  </conditionalFormatting>
  <conditionalFormatting sqref="L76:CT85">
    <cfRule type="cellIs" dxfId="14" priority="13" operator="equal">
      <formula>#VALUE!</formula>
    </cfRule>
  </conditionalFormatting>
  <conditionalFormatting sqref="L77:CT85">
    <cfRule type="cellIs" dxfId="13" priority="14" operator="equal">
      <formula>-100</formula>
    </cfRule>
  </conditionalFormatting>
  <conditionalFormatting sqref="L93:CT102">
    <cfRule type="cellIs" dxfId="12" priority="10" operator="equal">
      <formula>#VALUE!</formula>
    </cfRule>
  </conditionalFormatting>
  <conditionalFormatting sqref="L94:CT102">
    <cfRule type="cellIs" dxfId="11" priority="11" operator="equal">
      <formula>-100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5AFC-BEC5-4237-85BF-5257E0DF7BBE}">
  <sheetPr>
    <tabColor rgb="FFFFFF00"/>
  </sheetPr>
  <dimension ref="A1:AH51"/>
  <sheetViews>
    <sheetView zoomScale="101" workbookViewId="0">
      <selection activeCell="B33" sqref="B33"/>
    </sheetView>
  </sheetViews>
  <sheetFormatPr defaultColWidth="10.85546875" defaultRowHeight="11.25" x14ac:dyDescent="0.2"/>
  <cols>
    <col min="1" max="1" width="46.140625" style="48" customWidth="1"/>
    <col min="2" max="9" width="21.42578125" style="43" customWidth="1"/>
    <col min="10" max="16384" width="10.85546875" style="48"/>
  </cols>
  <sheetData>
    <row r="1" spans="1:34" s="42" customFormat="1" x14ac:dyDescent="0.2">
      <c r="A1" s="42" t="s">
        <v>12</v>
      </c>
      <c r="K1" s="42" t="str">
        <f>IFERROR(IF((RIGHT(#REF!,LEN(#REF!)-2)*1)&gt;50,0,1), "")</f>
        <v/>
      </c>
      <c r="L1" s="42" t="str">
        <f>IFERROR(IF((RIGHT(#REF!,LEN(#REF!)-2)*1)&gt;50,0,1), "")</f>
        <v/>
      </c>
      <c r="M1" s="42" t="str">
        <f>IFERROR(IF((RIGHT(#REF!,LEN(#REF!)-2)*1)&gt;50,0,1), "")</f>
        <v/>
      </c>
      <c r="N1" s="42" t="str">
        <f>IFERROR(IF((RIGHT(#REF!,LEN(#REF!)-2)*1)&gt;50,0,1), "")</f>
        <v/>
      </c>
      <c r="O1" s="42" t="str">
        <f>IFERROR(IF((RIGHT(#REF!,LEN(#REF!)-2)*1)&gt;50,0,1), "")</f>
        <v/>
      </c>
      <c r="P1" s="42" t="str">
        <f>IFERROR(IF((RIGHT(#REF!,LEN(#REF!)-2)*1)&gt;50,0,1), "")</f>
        <v/>
      </c>
      <c r="Q1" s="42" t="str">
        <f>IFERROR(IF((RIGHT(#REF!,LEN(#REF!)-2)*1)&gt;50,0,1), "")</f>
        <v/>
      </c>
      <c r="R1" s="42" t="str">
        <f>IFERROR(IF((RIGHT(#REF!,LEN(#REF!)-2)*1)&gt;50,0,1), "")</f>
        <v/>
      </c>
      <c r="S1" s="42" t="str">
        <f>IFERROR(IF((RIGHT(#REF!,LEN(#REF!)-2)*1)&gt;50,0,1), "")</f>
        <v/>
      </c>
      <c r="T1" s="42" t="str">
        <f>IFERROR(IF((RIGHT(#REF!,LEN(#REF!)-2)*1)&gt;50,0,1), "")</f>
        <v/>
      </c>
      <c r="U1" s="42" t="str">
        <f>IFERROR(IF((RIGHT(#REF!,LEN(#REF!)-2)*1)&gt;50,0,1), "")</f>
        <v/>
      </c>
      <c r="V1" s="42" t="str">
        <f>IFERROR(IF((RIGHT(#REF!,LEN(#REF!)-2)*1)&gt;50,0,1), "")</f>
        <v/>
      </c>
      <c r="W1" s="42" t="str">
        <f>IFERROR(IF((RIGHT(#REF!,LEN(#REF!)-2)*1)&gt;50,0,1), "")</f>
        <v/>
      </c>
      <c r="X1" s="42" t="str">
        <f>IFERROR(IF((RIGHT(#REF!,LEN(#REF!)-2)*1)&gt;50,0,1), "")</f>
        <v/>
      </c>
      <c r="Y1" s="42" t="str">
        <f>IFERROR(IF((RIGHT(#REF!,LEN(#REF!)-2)*1)&gt;50,0,1), "")</f>
        <v/>
      </c>
      <c r="Z1" s="42" t="str">
        <f>IFERROR(IF((RIGHT(#REF!,LEN(#REF!)-2)*1)&gt;50,1,0), "")</f>
        <v/>
      </c>
      <c r="AA1" s="42" t="str">
        <f>IFERROR(IF((RIGHT(#REF!,LEN(#REF!)-2)*1)&gt;50,1,0), "")</f>
        <v/>
      </c>
      <c r="AB1" s="42" t="str">
        <f>IFERROR(IF((RIGHT(#REF!,LEN(#REF!)-2)*1)&gt;50,1,0), "")</f>
        <v/>
      </c>
      <c r="AC1" s="42" t="str">
        <f>IFERROR(IF((RIGHT(#REF!,LEN(#REF!)-2)*1)&gt;50,1,0), "")</f>
        <v/>
      </c>
      <c r="AD1" s="42" t="str">
        <f>IFERROR(IF((RIGHT(#REF!,LEN(#REF!)-2)*1)&gt;50,1,0), "")</f>
        <v/>
      </c>
      <c r="AE1" s="42" t="str">
        <f>IFERROR(IF((RIGHT(#REF!,LEN(#REF!)-2)*1)&gt;50,1,0), "")</f>
        <v/>
      </c>
      <c r="AF1" s="42" t="str">
        <f>IFERROR(IF((RIGHT(#REF!,LEN(#REF!)-2)*1)&gt;50,1,0), "")</f>
        <v/>
      </c>
      <c r="AG1" s="42" t="str">
        <f>IFERROR(IF((RIGHT(#REF!,LEN(#REF!)-2)*1)&gt;50,1,0), "")</f>
        <v/>
      </c>
      <c r="AH1" s="42" t="str">
        <f>IFERROR(IF((RIGHT(#REF!,LEN(#REF!)-2)*1)&gt;50,1,0), "")</f>
        <v/>
      </c>
    </row>
    <row r="3" spans="1:34" x14ac:dyDescent="0.2">
      <c r="A3" s="48" t="str">
        <f>T_i!A1</f>
        <v>T_i</v>
      </c>
    </row>
    <row r="4" spans="1:34" ht="12" thickBot="1" x14ac:dyDescent="0.25">
      <c r="A4" s="136"/>
      <c r="B4" s="137"/>
      <c r="C4" s="137"/>
      <c r="D4" s="137"/>
      <c r="E4" s="137"/>
      <c r="F4" s="137"/>
      <c r="G4" s="137"/>
      <c r="H4" s="137"/>
      <c r="I4" s="137"/>
    </row>
    <row r="5" spans="1:34" s="67" customFormat="1" ht="15.75" x14ac:dyDescent="0.25">
      <c r="A5" s="160" t="str">
        <f>'[1]Quantitative Indicators '!$B$12</f>
        <v>Median sales volume of antimalarial AETDs [3] among outlets with any sales of that antimalarial type</v>
      </c>
      <c r="B5" s="160"/>
      <c r="C5" s="160"/>
      <c r="D5" s="160"/>
      <c r="E5" s="160"/>
      <c r="F5" s="160"/>
      <c r="G5" s="160"/>
      <c r="H5" s="160"/>
      <c r="I5" s="160"/>
    </row>
    <row r="6" spans="1:34" s="69" customFormat="1" ht="11.25" customHeight="1" x14ac:dyDescent="0.25">
      <c r="A6" s="161" t="s">
        <v>16</v>
      </c>
      <c r="B6" s="44" t="str">
        <f>IF(T_i!B2="","",T_i!B2)</f>
        <v>Private Not For-Profit Facility</v>
      </c>
      <c r="C6" s="44" t="str">
        <f>IF(T_i!F2="","",T_i!F2)</f>
        <v>Private For-Profit Facility</v>
      </c>
      <c r="D6" s="44" t="str">
        <f>IF(T_i!J2="","",T_i!J2)</f>
        <v>Pharmacy</v>
      </c>
      <c r="E6" s="44" t="str">
        <f>IF(T_i!N2="","",T_i!N2)</f>
        <v>Laboratory</v>
      </c>
      <c r="F6" s="44" t="str">
        <f>IF(T_i!R2="","",T_i!R2)</f>
        <v>Drug store</v>
      </c>
      <c r="G6" s="44" t="str">
        <f>IF(T_i!V2="","",T_i!V2)</f>
        <v>Informal</v>
      </c>
      <c r="H6" s="44" t="str">
        <f>IF(T_i!Z2="","",T_i!Z2)</f>
        <v>Retail total</v>
      </c>
      <c r="I6" s="44" t="str">
        <f>IF(T_i!AD2="","",T_i!AD2)</f>
        <v>Wholesale</v>
      </c>
    </row>
    <row r="7" spans="1:34" s="72" customFormat="1" ht="16.5" customHeight="1" x14ac:dyDescent="0.15">
      <c r="A7" s="162"/>
      <c r="B7" s="141" t="s">
        <v>61</v>
      </c>
      <c r="C7" s="141" t="s">
        <v>61</v>
      </c>
      <c r="D7" s="141" t="s">
        <v>61</v>
      </c>
      <c r="E7" s="141" t="s">
        <v>61</v>
      </c>
      <c r="F7" s="141" t="s">
        <v>61</v>
      </c>
      <c r="G7" s="141" t="s">
        <v>61</v>
      </c>
      <c r="H7" s="141" t="s">
        <v>61</v>
      </c>
      <c r="I7" s="141" t="s">
        <v>61</v>
      </c>
    </row>
    <row r="8" spans="1:34" s="72" customFormat="1" ht="8.25" customHeight="1" x14ac:dyDescent="0.15">
      <c r="A8" s="163"/>
      <c r="B8" s="45" t="str">
        <f t="shared" ref="B8:I8" si="0">"[IQR](N)"</f>
        <v>[IQR](N)</v>
      </c>
      <c r="C8" s="45" t="str">
        <f t="shared" si="0"/>
        <v>[IQR](N)</v>
      </c>
      <c r="D8" s="45" t="str">
        <f t="shared" si="0"/>
        <v>[IQR](N)</v>
      </c>
      <c r="E8" s="45" t="str">
        <f t="shared" si="0"/>
        <v>[IQR](N)</v>
      </c>
      <c r="F8" s="45" t="str">
        <f t="shared" si="0"/>
        <v>[IQR](N)</v>
      </c>
      <c r="G8" s="45" t="str">
        <f t="shared" si="0"/>
        <v>[IQR](N)</v>
      </c>
      <c r="H8" s="45" t="str">
        <f t="shared" si="0"/>
        <v>[IQR](N)</v>
      </c>
      <c r="I8" s="45" t="str">
        <f t="shared" si="0"/>
        <v>[IQR](N)</v>
      </c>
    </row>
    <row r="9" spans="1:34" s="77" customFormat="1" x14ac:dyDescent="0.2">
      <c r="A9" s="78" t="str">
        <f>T_i!$A$4</f>
        <v>Any Antimalarial</v>
      </c>
      <c r="B9" s="46">
        <f>ROUND(T_i!B4,1)</f>
        <v>5.5</v>
      </c>
      <c r="C9" s="46">
        <f>ROUND(T_i!F4,1)</f>
        <v>5</v>
      </c>
      <c r="D9" s="46">
        <f>ROUND(T_i!J4,1)</f>
        <v>4</v>
      </c>
      <c r="E9" s="46">
        <f>ROUND(T_i!N4,1)</f>
        <v>5</v>
      </c>
      <c r="F9" s="46">
        <f>ROUND(T_i!R4,1)</f>
        <v>4</v>
      </c>
      <c r="G9" s="46">
        <f>ROUND(T_i!V4,1)</f>
        <v>3.3</v>
      </c>
      <c r="H9" s="46">
        <f>ROUND(T_i!Z4,1)</f>
        <v>4</v>
      </c>
      <c r="I9" s="46">
        <f>ROUND(T_i!AD4,1)</f>
        <v>10</v>
      </c>
    </row>
    <row r="10" spans="1:34" x14ac:dyDescent="0.2">
      <c r="A10" s="72"/>
      <c r="B10" s="47" t="str">
        <f>IF(T_i!C4="","-", (CONCATENATE("[",ROUND(T_i!C4,1),"; ",ROUND(T_i!D4,1),"]", " (", T_i!E4, ")")))</f>
        <v>[2.1; 10] (44)</v>
      </c>
      <c r="C10" s="47" t="str">
        <f>IF(T_i!G4="","-", (CONCATENATE("[",ROUND(T_i!G4,1),"; ",ROUND(T_i!H4,1),"]", " (", T_i!I4, ")")))</f>
        <v>[2; 10] (208)</v>
      </c>
      <c r="D10" s="47" t="str">
        <f>IF(T_i!K4="","-", (CONCATENATE("[",ROUND(T_i!K4,1),"; ",ROUND(T_i!L4,1),"]", " (", T_i!M4, ")")))</f>
        <v>[1.5; 9] (1795)</v>
      </c>
      <c r="E10" s="47" t="str">
        <f>IF(T_i!O4="","-", (CONCATENATE("[",ROUND(T_i!O4,1),"; ",ROUND(T_i!P4,1),"]", " (", T_i!Q4, ")")))</f>
        <v>[4; 8] (9)</v>
      </c>
      <c r="F10" s="47" t="str">
        <f>IF(T_i!S4="","-", (CONCATENATE("[",ROUND(T_i!S4,1),"; ",ROUND(T_i!T4,1),"]", " (", T_i!U4, ")")))</f>
        <v>[1.9; 7.5] (7247)</v>
      </c>
      <c r="G10" s="47" t="str">
        <f>IF(T_i!W4="","-", (CONCATENATE("[",ROUND(T_i!W4,1),"; ",ROUND(T_i!X4,1),"]", " (", T_i!Y4, ")")))</f>
        <v>[2; 10] (209)</v>
      </c>
      <c r="H10" s="47" t="str">
        <f>IF(T_i!AA4="","-", (CONCATENATE("[",ROUND(T_i!AA4,1),"; ",ROUND(T_i!AB4,1),"]", " (", T_i!AC4, ")")))</f>
        <v>[1.9; 8] (9512)</v>
      </c>
      <c r="I10" s="47" t="str">
        <f>IF(T_i!AE4="","-", (CONCATENATE("[",ROUND(T_i!AE4,1),"; ",ROUND(T_i!AF4,1),"]", " (", T_i!AG4, ")")))</f>
        <v>[4; 30] (154)</v>
      </c>
      <c r="J10" s="72"/>
    </row>
    <row r="11" spans="1:34" s="77" customFormat="1" x14ac:dyDescent="0.2">
      <c r="A11" s="78" t="str">
        <f>T_i!$A$5</f>
        <v>Artemether lumefantrine</v>
      </c>
      <c r="B11" s="46">
        <f>ROUND(T_i!B5,1)</f>
        <v>8</v>
      </c>
      <c r="C11" s="46">
        <f>ROUND(T_i!F5,1)</f>
        <v>7</v>
      </c>
      <c r="D11" s="46">
        <f>ROUND(T_i!J5,1)</f>
        <v>5</v>
      </c>
      <c r="E11" s="46">
        <f>ROUND(T_i!N5,1)</f>
        <v>5</v>
      </c>
      <c r="F11" s="46">
        <f>ROUND(T_i!R5,1)</f>
        <v>4</v>
      </c>
      <c r="G11" s="46">
        <f>ROUND(T_i!V5,1)</f>
        <v>4</v>
      </c>
      <c r="H11" s="46">
        <f>ROUND(T_i!Z5,1)</f>
        <v>4</v>
      </c>
      <c r="I11" s="46">
        <f>ROUND(T_i!AD5,1)</f>
        <v>10</v>
      </c>
    </row>
    <row r="12" spans="1:34" x14ac:dyDescent="0.2">
      <c r="A12" s="72"/>
      <c r="B12" s="47" t="str">
        <f>IF(T_i!C5="","-", (CONCATENATE("[",ROUND(T_i!C5,1),"; ",ROUND(T_i!D5,1),"]", " (", T_i!E5, ")")))</f>
        <v>[5; 10] (29)</v>
      </c>
      <c r="C12" s="47" t="str">
        <f>IF(T_i!G5="","-", (CONCATENATE("[",ROUND(T_i!G5,1),"; ",ROUND(T_i!H5,1),"]", " (", T_i!I5, ")")))</f>
        <v>[3.5; 15] (150)</v>
      </c>
      <c r="D12" s="47" t="str">
        <f>IF(T_i!K5="","-", (CONCATENATE("[",ROUND(T_i!K5,1),"; ",ROUND(T_i!L5,1),"]", " (", T_i!M5, ")")))</f>
        <v>[2; 10] (1230)</v>
      </c>
      <c r="E12" s="47" t="str">
        <f>IF(T_i!O5="","-", (CONCATENATE("[",ROUND(T_i!O5,1),"; ",ROUND(T_i!P5,1),"]", " (", T_i!Q5, ")")))</f>
        <v>[4; 8] (8)</v>
      </c>
      <c r="F12" s="47" t="str">
        <f>IF(T_i!S5="","-", (CONCATENATE("[",ROUND(T_i!S5,1),"; ",ROUND(T_i!T5,1),"]", " (", T_i!U5, ")")))</f>
        <v>[2; 7.5] (5787)</v>
      </c>
      <c r="G12" s="47" t="str">
        <f>IF(T_i!W5="","-", (CONCATENATE("[",ROUND(T_i!W5,1),"; ",ROUND(T_i!X5,1),"]", " (", T_i!Y5, ")")))</f>
        <v>[2.5; 10] (161)</v>
      </c>
      <c r="H12" s="47" t="str">
        <f>IF(T_i!AA5="","-", (CONCATENATE("[",ROUND(T_i!AA5,1),"; ",ROUND(T_i!AB5,1),"]", " (", T_i!AC5, ")")))</f>
        <v>[2; 8] (7365)</v>
      </c>
      <c r="I12" s="47" t="str">
        <f>IF(T_i!AE5="","-", (CONCATENATE("[",ROUND(T_i!AE5,1),"; ",ROUND(T_i!AF5,1),"]", " (", T_i!AG5, ")")))</f>
        <v>[4; 30] (120)</v>
      </c>
      <c r="J12" s="72"/>
    </row>
    <row r="13" spans="1:34" s="77" customFormat="1" x14ac:dyDescent="0.2">
      <c r="A13" s="78" t="str">
        <f>T_i!$A$6</f>
        <v>Artesunate amodiaquine</v>
      </c>
      <c r="B13" s="46">
        <f>ROUND(T_i!B6,1)</f>
        <v>2</v>
      </c>
      <c r="C13" s="46">
        <f>ROUND(T_i!F6,1)</f>
        <v>4</v>
      </c>
      <c r="D13" s="46">
        <f>ROUND(T_i!J6,1)</f>
        <v>4</v>
      </c>
      <c r="E13" s="46">
        <f>ROUND(T_i!N6,1)</f>
        <v>0</v>
      </c>
      <c r="F13" s="46">
        <f>ROUND(T_i!R6,1)</f>
        <v>4</v>
      </c>
      <c r="G13" s="46">
        <f>ROUND(T_i!V6,1)</f>
        <v>2.5</v>
      </c>
      <c r="H13" s="46">
        <f>ROUND(T_i!Z6,1)</f>
        <v>4</v>
      </c>
      <c r="I13" s="46">
        <f>ROUND(T_i!AD6,1)</f>
        <v>2</v>
      </c>
    </row>
    <row r="14" spans="1:34" x14ac:dyDescent="0.2">
      <c r="A14" s="72"/>
      <c r="B14" s="47" t="str">
        <f>IF(T_i!C6="","-", (CONCATENATE("[",ROUND(T_i!C6,1),"; ",ROUND(T_i!D6,1),"]", " (", T_i!E6, ")")))</f>
        <v>[0.5; 2.5] (3)</v>
      </c>
      <c r="C14" s="47" t="str">
        <f>IF(T_i!G6="","-", (CONCATENATE("[",ROUND(T_i!G6,1),"; ",ROUND(T_i!H6,1),"]", " (", T_i!I6, ")")))</f>
        <v>[2.5; 7] (9)</v>
      </c>
      <c r="D14" s="47" t="str">
        <f>IF(T_i!K6="","-", (CONCATENATE("[",ROUND(T_i!K6,1),"; ",ROUND(T_i!L6,1),"]", " (", T_i!M6, ")")))</f>
        <v>[1; 10] (118)</v>
      </c>
      <c r="E14" s="47" t="str">
        <f>IF(T_i!O6="","-", (CONCATENATE("[",ROUND(T_i!O6,1),"; ",ROUND(T_i!P6,1),"]", " (", T_i!Q6, ")")))</f>
        <v>-</v>
      </c>
      <c r="F14" s="47" t="str">
        <f>IF(T_i!S6="","-", (CONCATENATE("[",ROUND(T_i!S6,1),"; ",ROUND(T_i!T6,1),"]", " (", T_i!U6, ")")))</f>
        <v>[2; 6] (96)</v>
      </c>
      <c r="G14" s="47" t="str">
        <f>IF(T_i!W6="","-", (CONCATENATE("[",ROUND(T_i!W6,1),"; ",ROUND(T_i!X6,1),"]", " (", T_i!Y6, ")")))</f>
        <v>[0.8; 2.5] (1)</v>
      </c>
      <c r="H14" s="47" t="str">
        <f>IF(T_i!AA6="","-", (CONCATENATE("[",ROUND(T_i!AA6,1),"; ",ROUND(T_i!AB6,1),"]", " (", T_i!AC6, ")")))</f>
        <v>[1.5; 8] (227)</v>
      </c>
      <c r="I14" s="47" t="str">
        <f>IF(T_i!AE6="","-", (CONCATENATE("[",ROUND(T_i!AE6,1),"; ",ROUND(T_i!AF6,1),"]", " (", T_i!AG6, ")")))</f>
        <v>[1; 16] (2)</v>
      </c>
      <c r="J14" s="72"/>
    </row>
    <row r="15" spans="1:34" s="77" customFormat="1" x14ac:dyDescent="0.2">
      <c r="A15" s="78" t="str">
        <f>T_i!$A$7</f>
        <v>Artemisinin-PPQ</v>
      </c>
      <c r="B15" s="46">
        <f>ROUND(T_i!B7,1)</f>
        <v>5.5</v>
      </c>
      <c r="C15" s="46">
        <f>ROUND(T_i!F7,1)</f>
        <v>2.5</v>
      </c>
      <c r="D15" s="46">
        <f>ROUND(T_i!J7,1)</f>
        <v>2.5</v>
      </c>
      <c r="E15" s="46">
        <f>ROUND(T_i!N7,1)</f>
        <v>0</v>
      </c>
      <c r="F15" s="46">
        <f>ROUND(T_i!R7,1)</f>
        <v>1.5</v>
      </c>
      <c r="G15" s="46">
        <f>ROUND(T_i!V7,1)</f>
        <v>2</v>
      </c>
      <c r="H15" s="46">
        <f>ROUND(T_i!Z7,1)</f>
        <v>2</v>
      </c>
      <c r="I15" s="46">
        <f>ROUND(T_i!AD7,1)</f>
        <v>0</v>
      </c>
    </row>
    <row r="16" spans="1:34" x14ac:dyDescent="0.2">
      <c r="A16" s="72"/>
      <c r="B16" s="47" t="str">
        <f>IF(T_i!C7="","-", (CONCATENATE("[",ROUND(T_i!C7,1),"; ",ROUND(T_i!D7,1),"]", " (", T_i!E7, ")")))</f>
        <v>[5.5; 5.5] (1)</v>
      </c>
      <c r="C16" s="47" t="str">
        <f>IF(T_i!G7="","-", (CONCATENATE("[",ROUND(T_i!G7,1),"; ",ROUND(T_i!H7,1),"]", " (", T_i!I7, ")")))</f>
        <v>[2.5; 2.5] (1)</v>
      </c>
      <c r="D16" s="47" t="str">
        <f>IF(T_i!K7="","-", (CONCATENATE("[",ROUND(T_i!K7,1),"; ",ROUND(T_i!L7,1),"]", " (", T_i!M7, ")")))</f>
        <v>[1; 3] (51)</v>
      </c>
      <c r="E16" s="47" t="str">
        <f>IF(T_i!O7="","-", (CONCATENATE("[",ROUND(T_i!O7,1),"; ",ROUND(T_i!P7,1),"]", " (", T_i!Q7, ")")))</f>
        <v>-</v>
      </c>
      <c r="F16" s="47" t="str">
        <f>IF(T_i!S7="","-", (CONCATENATE("[",ROUND(T_i!S7,1),"; ",ROUND(T_i!T7,1),"]", " (", T_i!U7, ")")))</f>
        <v>[1; 4] (36)</v>
      </c>
      <c r="G16" s="47" t="str">
        <f>IF(T_i!W7="","-", (CONCATENATE("[",ROUND(T_i!W7,1),"; ",ROUND(T_i!X7,1),"]", " (", T_i!Y7, ")")))</f>
        <v>[2; 2] (1)</v>
      </c>
      <c r="H16" s="47" t="str">
        <f>IF(T_i!AA7="","-", (CONCATENATE("[",ROUND(T_i!AA7,1),"; ",ROUND(T_i!AB7,1),"]", " (", T_i!AC7, ")")))</f>
        <v>[1; 3] (90)</v>
      </c>
      <c r="I16" s="47" t="str">
        <f>IF(T_i!AE7="","-", (CONCATENATE("[",ROUND(T_i!AE7,1),"; ",ROUND(T_i!AF7,1),"]", " (", T_i!AG7, ")")))</f>
        <v>-</v>
      </c>
      <c r="J16" s="72"/>
    </row>
    <row r="17" spans="1:10" s="77" customFormat="1" x14ac:dyDescent="0.2">
      <c r="A17" s="78" t="str">
        <f>T_i!$A$8</f>
        <v>Dihydroartemisinin-Piperaquine</v>
      </c>
      <c r="B17" s="46">
        <f>ROUND(T_i!B8,1)</f>
        <v>0</v>
      </c>
      <c r="C17" s="46">
        <f>ROUND(T_i!F8,1)</f>
        <v>2.2000000000000002</v>
      </c>
      <c r="D17" s="46">
        <f>ROUND(T_i!J8,1)</f>
        <v>3</v>
      </c>
      <c r="E17" s="46">
        <f>ROUND(T_i!N8,1)</f>
        <v>0</v>
      </c>
      <c r="F17" s="46">
        <f>ROUND(T_i!R8,1)</f>
        <v>3</v>
      </c>
      <c r="G17" s="46">
        <f>ROUND(T_i!V8,1)</f>
        <v>6.7</v>
      </c>
      <c r="H17" s="46">
        <f>ROUND(T_i!Z8,1)</f>
        <v>3</v>
      </c>
      <c r="I17" s="46">
        <f>ROUND(T_i!AD8,1)</f>
        <v>10</v>
      </c>
    </row>
    <row r="18" spans="1:10" x14ac:dyDescent="0.2">
      <c r="A18" s="72"/>
      <c r="B18" s="47" t="str">
        <f>IF(T_i!C8="","-", (CONCATENATE("[",ROUND(T_i!C8,1),"; ",ROUND(T_i!D8,1),"]", " (", T_i!E8, ")")))</f>
        <v>[0; 0] (2)</v>
      </c>
      <c r="C18" s="47" t="str">
        <f>IF(T_i!G8="","-", (CONCATENATE("[",ROUND(T_i!G8,1),"; ",ROUND(T_i!H8,1),"]", " (", T_i!I8, ")")))</f>
        <v>[2; 5.6] (16)</v>
      </c>
      <c r="D18" s="47" t="str">
        <f>IF(T_i!K8="","-", (CONCATENATE("[",ROUND(T_i!K8,1),"; ",ROUND(T_i!L8,1),"]", " (", T_i!M8, ")")))</f>
        <v>[1; 6.7] (231)</v>
      </c>
      <c r="E18" s="47" t="str">
        <f>IF(T_i!O8="","-", (CONCATENATE("[",ROUND(T_i!O8,1),"; ",ROUND(T_i!P8,1),"]", " (", T_i!Q8, ")")))</f>
        <v>-</v>
      </c>
      <c r="F18" s="47" t="str">
        <f>IF(T_i!S8="","-", (CONCATENATE("[",ROUND(T_i!S8,1),"; ",ROUND(T_i!T8,1),"]", " (", T_i!U8, ")")))</f>
        <v>[1.2; 5] (453)</v>
      </c>
      <c r="G18" s="47" t="str">
        <f>IF(T_i!W8="","-", (CONCATENATE("[",ROUND(T_i!W8,1),"; ",ROUND(T_i!X8,1),"]", " (", T_i!Y8, ")")))</f>
        <v>[1; 7] (13)</v>
      </c>
      <c r="H18" s="47" t="str">
        <f>IF(T_i!AA8="","-", (CONCATENATE("[",ROUND(T_i!AA8,1),"; ",ROUND(T_i!AB8,1),"]", " (", T_i!AC8, ")")))</f>
        <v>[1; 5] (715)</v>
      </c>
      <c r="I18" s="47" t="str">
        <f>IF(T_i!AE8="","-", (CONCATENATE("[",ROUND(T_i!AE8,1),"; ",ROUND(T_i!AF8,1),"]", " (", T_i!AG8, ")")))</f>
        <v>[5; 20] (20)</v>
      </c>
      <c r="J18" s="72"/>
    </row>
    <row r="19" spans="1:10" s="77" customFormat="1" x14ac:dyDescent="0.2">
      <c r="A19" s="78" t="str">
        <f>T_i!$A$9</f>
        <v>Arterolane PPQ</v>
      </c>
      <c r="B19" s="46">
        <f>ROUND(T_i!B9,1)</f>
        <v>0</v>
      </c>
      <c r="C19" s="46">
        <f>ROUND(T_i!F9,1)</f>
        <v>0</v>
      </c>
      <c r="D19" s="46">
        <f>ROUND(T_i!J9,1)</f>
        <v>2</v>
      </c>
      <c r="E19" s="46">
        <f>ROUND(T_i!N9,1)</f>
        <v>0</v>
      </c>
      <c r="F19" s="46">
        <f>ROUND(T_i!R9,1)</f>
        <v>5</v>
      </c>
      <c r="G19" s="46">
        <f>ROUND(T_i!V9,1)</f>
        <v>0</v>
      </c>
      <c r="H19" s="46">
        <f>ROUND(T_i!Z9,1)</f>
        <v>3</v>
      </c>
      <c r="I19" s="46">
        <f>ROUND(T_i!AD9,1)</f>
        <v>0</v>
      </c>
    </row>
    <row r="20" spans="1:10" x14ac:dyDescent="0.2">
      <c r="A20" s="72"/>
      <c r="B20" s="47" t="str">
        <f>IF(T_i!C9="","-", (CONCATENATE("[",ROUND(T_i!C9,1),"; ",ROUND(T_i!D9,1),"]", " (", T_i!E9, ")")))</f>
        <v>-</v>
      </c>
      <c r="C20" s="47" t="str">
        <f>IF(T_i!G9="","-", (CONCATENATE("[",ROUND(T_i!G9,1),"; ",ROUND(T_i!H9,1),"]", " (", T_i!I9, ")")))</f>
        <v>-</v>
      </c>
      <c r="D20" s="47" t="str">
        <f>IF(T_i!K9="","-", (CONCATENATE("[",ROUND(T_i!K9,1),"; ",ROUND(T_i!L9,1),"]", " (", T_i!M9, ")")))</f>
        <v>[2; 7] (20)</v>
      </c>
      <c r="E20" s="47" t="str">
        <f>IF(T_i!O9="","-", (CONCATENATE("[",ROUND(T_i!O9,1),"; ",ROUND(T_i!P9,1),"]", " (", T_i!Q9, ")")))</f>
        <v>-</v>
      </c>
      <c r="F20" s="47" t="str">
        <f>IF(T_i!S9="","-", (CONCATENATE("[",ROUND(T_i!S9,1),"; ",ROUND(T_i!T9,1),"]", " (", T_i!U9, ")")))</f>
        <v>[2; 10] (7)</v>
      </c>
      <c r="G20" s="47" t="str">
        <f>IF(T_i!W9="","-", (CONCATENATE("[",ROUND(T_i!W9,1),"; ",ROUND(T_i!X9,1),"]", " (", T_i!Y9, ")")))</f>
        <v>-</v>
      </c>
      <c r="H20" s="47" t="str">
        <f>IF(T_i!AA9="","-", (CONCATENATE("[",ROUND(T_i!AA9,1),"; ",ROUND(T_i!AB9,1),"]", " (", T_i!AC9, ")")))</f>
        <v>[2; 7] (27)</v>
      </c>
      <c r="I20" s="47" t="str">
        <f>IF(T_i!AE9="","-", (CONCATENATE("[",ROUND(T_i!AE9,1),"; ",ROUND(T_i!AF9,1),"]", " (", T_i!AG9, ")")))</f>
        <v>-</v>
      </c>
      <c r="J20" s="72"/>
    </row>
    <row r="21" spans="1:10" s="77" customFormat="1" x14ac:dyDescent="0.2">
      <c r="A21" s="78" t="str">
        <f>T_i!$A$10</f>
        <v>Other ACTs not reported individually</v>
      </c>
      <c r="B21" s="46">
        <f>ROUND(T_i!B10,1)</f>
        <v>0</v>
      </c>
      <c r="C21" s="46">
        <f>ROUND(T_i!F10,1)</f>
        <v>0</v>
      </c>
      <c r="D21" s="46">
        <f>ROUND(T_i!J10,1)</f>
        <v>6</v>
      </c>
      <c r="E21" s="46">
        <f>ROUND(T_i!N10,1)</f>
        <v>0</v>
      </c>
      <c r="F21" s="46">
        <f>ROUND(T_i!R10,1)</f>
        <v>0</v>
      </c>
      <c r="G21" s="46">
        <f>ROUND(T_i!V10,1)</f>
        <v>0</v>
      </c>
      <c r="H21" s="46">
        <f>ROUND(T_i!Z10,1)</f>
        <v>6</v>
      </c>
      <c r="I21" s="46">
        <f>ROUND(T_i!AD10,1)</f>
        <v>0</v>
      </c>
    </row>
    <row r="22" spans="1:10" x14ac:dyDescent="0.2">
      <c r="A22" s="72"/>
      <c r="B22" s="47" t="str">
        <f>IF(T_i!C10="","-", (CONCATENATE("[",ROUND(T_i!C10,1),"; ",ROUND(T_i!D10,1),"]", " (", T_i!E10, ")")))</f>
        <v>-</v>
      </c>
      <c r="C22" s="47" t="str">
        <f>IF(T_i!G10="","-", (CONCATENATE("[",ROUND(T_i!G10,1),"; ",ROUND(T_i!H10,1),"]", " (", T_i!I10, ")")))</f>
        <v>-</v>
      </c>
      <c r="D22" s="47" t="str">
        <f>IF(T_i!K10="","-", (CONCATENATE("[",ROUND(T_i!K10,1),"; ",ROUND(T_i!L10,1),"]", " (", T_i!M10, ")")))</f>
        <v>[6; 6] (1)</v>
      </c>
      <c r="E22" s="47" t="str">
        <f>IF(T_i!O10="","-", (CONCATENATE("[",ROUND(T_i!O10,1),"; ",ROUND(T_i!P10,1),"]", " (", T_i!Q10, ")")))</f>
        <v>-</v>
      </c>
      <c r="F22" s="47" t="str">
        <f>IF(T_i!S10="","-", (CONCATENATE("[",ROUND(T_i!S10,1),"; ",ROUND(T_i!T10,1),"]", " (", T_i!U10, ")")))</f>
        <v>-</v>
      </c>
      <c r="G22" s="47" t="str">
        <f>IF(T_i!W10="","-", (CONCATENATE("[",ROUND(T_i!W10,1),"; ",ROUND(T_i!X10,1),"]", " (", T_i!Y10, ")")))</f>
        <v>-</v>
      </c>
      <c r="H22" s="47" t="str">
        <f>IF(T_i!AA10="","-", (CONCATENATE("[",ROUND(T_i!AA10,1),"; ",ROUND(T_i!AB10,1),"]", " (", T_i!AC10, ")")))</f>
        <v>[6; 6] (1)</v>
      </c>
      <c r="I22" s="47" t="str">
        <f>IF(T_i!AE10="","-", (CONCATENATE("[",ROUND(T_i!AE10,1),"; ",ROUND(T_i!AF10,1),"]", " (", T_i!AG10, ")")))</f>
        <v>-</v>
      </c>
      <c r="J22" s="72"/>
    </row>
    <row r="23" spans="1:10" s="77" customFormat="1" x14ac:dyDescent="0.2">
      <c r="A23" s="78" t="str">
        <f>T_i!$A$11</f>
        <v>Quinine</v>
      </c>
      <c r="B23" s="46">
        <f>ROUND(T_i!B11,1)</f>
        <v>0.2</v>
      </c>
      <c r="C23" s="46">
        <f>ROUND(T_i!F11,1)</f>
        <v>0.9</v>
      </c>
      <c r="D23" s="46">
        <f>ROUND(T_i!J11,1)</f>
        <v>1.4</v>
      </c>
      <c r="E23" s="46">
        <f>ROUND(T_i!N11,1)</f>
        <v>0</v>
      </c>
      <c r="F23" s="46">
        <f>ROUND(T_i!R11,1)</f>
        <v>1</v>
      </c>
      <c r="G23" s="46">
        <f>ROUND(T_i!V11,1)</f>
        <v>0</v>
      </c>
      <c r="H23" s="46">
        <f>ROUND(T_i!Z11,1)</f>
        <v>1</v>
      </c>
      <c r="I23" s="46">
        <f>ROUND(T_i!AD11,1)</f>
        <v>9.5</v>
      </c>
    </row>
    <row r="24" spans="1:10" x14ac:dyDescent="0.2">
      <c r="A24" s="72"/>
      <c r="B24" s="47" t="str">
        <f>IF(T_i!C11="","-", (CONCATENATE("[",ROUND(T_i!C11,1),"; ",ROUND(T_i!D11,1),"]", " (", T_i!E11, ")")))</f>
        <v>[0.2; 0.9] (2)</v>
      </c>
      <c r="C24" s="47" t="str">
        <f>IF(T_i!G11="","-", (CONCATENATE("[",ROUND(T_i!G11,1),"; ",ROUND(T_i!H11,1),"]", " (", T_i!I11, ")")))</f>
        <v>[0.3; 2.4] (6)</v>
      </c>
      <c r="D24" s="47" t="str">
        <f>IF(T_i!K11="","-", (CONCATENATE("[",ROUND(T_i!K11,1),"; ",ROUND(T_i!L11,1),"]", " (", T_i!M11, ")")))</f>
        <v>[0.6; 1.9] (8)</v>
      </c>
      <c r="E24" s="47" t="str">
        <f>IF(T_i!O11="","-", (CONCATENATE("[",ROUND(T_i!O11,1),"; ",ROUND(T_i!P11,1),"]", " (", T_i!Q11, ")")))</f>
        <v>-</v>
      </c>
      <c r="F24" s="47" t="str">
        <f>IF(T_i!S11="","-", (CONCATENATE("[",ROUND(T_i!S11,1),"; ",ROUND(T_i!T11,1),"]", " (", T_i!U11, ")")))</f>
        <v>[0.4; 1.2] (21)</v>
      </c>
      <c r="G24" s="47" t="str">
        <f>IF(T_i!W11="","-", (CONCATENATE("[",ROUND(T_i!W11,1),"; ",ROUND(T_i!X11,1),"]", " (", T_i!Y11, ")")))</f>
        <v>-</v>
      </c>
      <c r="H24" s="47" t="str">
        <f>IF(T_i!AA11="","-", (CONCATENATE("[",ROUND(T_i!AA11,1),"; ",ROUND(T_i!AB11,1),"]", " (", T_i!AC11, ")")))</f>
        <v>[0.4; 1.4] (37)</v>
      </c>
      <c r="I24" s="47" t="str">
        <f>IF(T_i!AE11="","-", (CONCATENATE("[",ROUND(T_i!AE11,1),"; ",ROUND(T_i!AF11,1),"]", " (", T_i!AG11, ")")))</f>
        <v>[9.5; 9.5] (1)</v>
      </c>
      <c r="J24" s="72"/>
    </row>
    <row r="25" spans="1:10" s="77" customFormat="1" x14ac:dyDescent="0.2">
      <c r="A25" s="78" t="str">
        <f>T_i!$A$12</f>
        <v>Chloroquine - packaged alone</v>
      </c>
      <c r="B25" s="46">
        <f>ROUND(T_i!B12,1)</f>
        <v>2.2999999999999998</v>
      </c>
      <c r="C25" s="46">
        <f>ROUND(T_i!F12,1)</f>
        <v>0.5</v>
      </c>
      <c r="D25" s="46">
        <f>ROUND(T_i!J12,1)</f>
        <v>3</v>
      </c>
      <c r="E25" s="46">
        <f>ROUND(T_i!N12,1)</f>
        <v>0</v>
      </c>
      <c r="F25" s="46">
        <f>ROUND(T_i!R12,1)</f>
        <v>1.9</v>
      </c>
      <c r="G25" s="46">
        <f>ROUND(T_i!V12,1)</f>
        <v>0.7</v>
      </c>
      <c r="H25" s="46">
        <f>ROUND(T_i!Z12,1)</f>
        <v>1.9</v>
      </c>
      <c r="I25" s="46">
        <f>ROUND(T_i!AD12,1)</f>
        <v>5</v>
      </c>
    </row>
    <row r="26" spans="1:10" x14ac:dyDescent="0.2">
      <c r="A26" s="72"/>
      <c r="B26" s="47" t="str">
        <f>IF(T_i!C12="","-", (CONCATENATE("[",ROUND(T_i!C12,1),"; ",ROUND(T_i!D12,1),"]", " (", T_i!E12, ")")))</f>
        <v>[0.2; 2.7] (1)</v>
      </c>
      <c r="C26" s="47" t="str">
        <f>IF(T_i!G12="","-", (CONCATENATE("[",ROUND(T_i!G12,1),"; ",ROUND(T_i!H12,1),"]", " (", T_i!I12, ")")))</f>
        <v>[0.2; 1.2] (1)</v>
      </c>
      <c r="D26" s="47" t="str">
        <f>IF(T_i!K12="","-", (CONCATENATE("[",ROUND(T_i!K12,1),"; ",ROUND(T_i!L12,1),"]", " (", T_i!M12, ")")))</f>
        <v>[1.2; 7] (21)</v>
      </c>
      <c r="E26" s="47" t="str">
        <f>IF(T_i!O12="","-", (CONCATENATE("[",ROUND(T_i!O12,1),"; ",ROUND(T_i!P12,1),"]", " (", T_i!Q12, ")")))</f>
        <v>-</v>
      </c>
      <c r="F26" s="47" t="str">
        <f>IF(T_i!S12="","-", (CONCATENATE("[",ROUND(T_i!S12,1),"; ",ROUND(T_i!T12,1),"]", " (", T_i!U12, ")")))</f>
        <v>[0.8; 3.8] (99)</v>
      </c>
      <c r="G26" s="47" t="str">
        <f>IF(T_i!W12="","-", (CONCATENATE("[",ROUND(T_i!W12,1),"; ",ROUND(T_i!X12,1),"]", " (", T_i!Y12, ")")))</f>
        <v>[0; 7.7] (4)</v>
      </c>
      <c r="H26" s="47" t="str">
        <f>IF(T_i!AA12="","-", (CONCATENATE("[",ROUND(T_i!AA12,1),"; ",ROUND(T_i!AB12,1),"]", " (", T_i!AC12, ")")))</f>
        <v>[0.7; 3.8] (126)</v>
      </c>
      <c r="I26" s="47" t="str">
        <f>IF(T_i!AE12="","-", (CONCATENATE("[",ROUND(T_i!AE12,1),"; ",ROUND(T_i!AF12,1),"]", " (", T_i!AG12, ")")))</f>
        <v>[4; 5] (2)</v>
      </c>
      <c r="J26" s="72"/>
    </row>
    <row r="27" spans="1:10" s="77" customFormat="1" x14ac:dyDescent="0.2">
      <c r="A27" s="78" t="str">
        <f>T_i!$A$13</f>
        <v>Sulfadoxine pyrimethamine</v>
      </c>
      <c r="B27" s="46">
        <f>ROUND(T_i!B13,1)</f>
        <v>10</v>
      </c>
      <c r="C27" s="46">
        <f>ROUND(T_i!F13,1)</f>
        <v>5</v>
      </c>
      <c r="D27" s="46">
        <f>ROUND(T_i!J13,1)</f>
        <v>1.1000000000000001</v>
      </c>
      <c r="E27" s="46">
        <f>ROUND(T_i!N13,1)</f>
        <v>5</v>
      </c>
      <c r="F27" s="46">
        <f>ROUND(T_i!R13,1)</f>
        <v>6</v>
      </c>
      <c r="G27" s="46">
        <f>ROUND(T_i!V13,1)</f>
        <v>0.5</v>
      </c>
      <c r="H27" s="46">
        <f>ROUND(T_i!Z13,1)</f>
        <v>5</v>
      </c>
      <c r="I27" s="46">
        <f>ROUND(T_i!AD13,1)</f>
        <v>15</v>
      </c>
    </row>
    <row r="28" spans="1:10" x14ac:dyDescent="0.2">
      <c r="A28" s="72"/>
      <c r="B28" s="47" t="str">
        <f>IF(T_i!C13="","-", (CONCATENATE("[",ROUND(T_i!C13,1),"; ",ROUND(T_i!D13,1),"]", " (", T_i!E13, ")")))</f>
        <v>[2; 10] (6)</v>
      </c>
      <c r="C28" s="47" t="str">
        <f>IF(T_i!G13="","-", (CONCATENATE("[",ROUND(T_i!G13,1),"; ",ROUND(T_i!H13,1),"]", " (", T_i!I13, ")")))</f>
        <v>[0.2; 6] (21)</v>
      </c>
      <c r="D28" s="47" t="str">
        <f>IF(T_i!K13="","-", (CONCATENATE("[",ROUND(T_i!K13,1),"; ",ROUND(T_i!L13,1),"]", " (", T_i!M13, ")")))</f>
        <v>[0.3; 5] (113)</v>
      </c>
      <c r="E28" s="47" t="str">
        <f>IF(T_i!O13="","-", (CONCATENATE("[",ROUND(T_i!O13,1),"; ",ROUND(T_i!P13,1),"]", " (", T_i!Q13, ")")))</f>
        <v>[5; 5] (1)</v>
      </c>
      <c r="F28" s="47" t="str">
        <f>IF(T_i!S13="","-", (CONCATENATE("[",ROUND(T_i!S13,1),"; ",ROUND(T_i!T13,1),"]", " (", T_i!U13, ")")))</f>
        <v>[3; 12] (712)</v>
      </c>
      <c r="G28" s="47" t="str">
        <f>IF(T_i!W13="","-", (CONCATENATE("[",ROUND(T_i!W13,1),"; ",ROUND(T_i!X13,1),"]", " (", T_i!Y13, ")")))</f>
        <v>[0.2; 5] (26)</v>
      </c>
      <c r="H28" s="47" t="str">
        <f>IF(T_i!AA13="","-", (CONCATENATE("[",ROUND(T_i!AA13,1),"; ",ROUND(T_i!AB13,1),"]", " (", T_i!AC13, ")")))</f>
        <v>[2; 10] (879)</v>
      </c>
      <c r="I28" s="47" t="str">
        <f>IF(T_i!AE13="","-", (CONCATENATE("[",ROUND(T_i!AE13,1),"; ",ROUND(T_i!AF13,1),"]", " (", T_i!AG13, ")")))</f>
        <v>[10; 30] (9)</v>
      </c>
      <c r="J28" s="72"/>
    </row>
    <row r="29" spans="1:10" s="77" customFormat="1" x14ac:dyDescent="0.2">
      <c r="A29" s="81" t="str">
        <f>T_i!$A$14</f>
        <v>SP-Amodiaquine</v>
      </c>
      <c r="B29" s="46">
        <f>ROUND(T_i!B14,1)</f>
        <v>0</v>
      </c>
      <c r="C29" s="46">
        <f>ROUND(T_i!F14,1)</f>
        <v>2</v>
      </c>
      <c r="D29" s="46">
        <f>ROUND(T_i!J14,1)</f>
        <v>1.7</v>
      </c>
      <c r="E29" s="46">
        <f>ROUND(T_i!N14,1)</f>
        <v>0</v>
      </c>
      <c r="F29" s="46">
        <f>ROUND(T_i!R14,1)</f>
        <v>3.3</v>
      </c>
      <c r="G29" s="46">
        <f>ROUND(T_i!V14,1)</f>
        <v>2.5</v>
      </c>
      <c r="H29" s="46">
        <f>ROUND(T_i!Z14,1)</f>
        <v>2.5</v>
      </c>
      <c r="I29" s="46">
        <f>ROUND(T_i!AD14,1)</f>
        <v>0</v>
      </c>
    </row>
    <row r="30" spans="1:10" x14ac:dyDescent="0.2">
      <c r="A30" s="82"/>
      <c r="B30" s="47" t="str">
        <f>IF(T_i!C14="","-", (CONCATENATE("[",ROUND(T_i!C14,1),"; ",ROUND(T_i!D14,1),"]", " (", T_i!E14, ")")))</f>
        <v>-</v>
      </c>
      <c r="C30" s="47" t="str">
        <f>IF(T_i!G14="","-", (CONCATENATE("[",ROUND(T_i!G14,1),"; ",ROUND(T_i!H14,1),"]", " (", T_i!I14, ")")))</f>
        <v>[0; 85] (3)</v>
      </c>
      <c r="D30" s="47" t="str">
        <f>IF(T_i!K14="","-", (CONCATENATE("[",ROUND(T_i!K14,1),"; ",ROUND(T_i!L14,1),"]", " (", T_i!M14, ")")))</f>
        <v>[0.4; 1.7] (2)</v>
      </c>
      <c r="E30" s="47" t="str">
        <f>IF(T_i!O14="","-", (CONCATENATE("[",ROUND(T_i!O14,1),"; ",ROUND(T_i!P14,1),"]", " (", T_i!Q14, ")")))</f>
        <v>-</v>
      </c>
      <c r="F30" s="47" t="str">
        <f>IF(T_i!S14="","-", (CONCATENATE("[",ROUND(T_i!S14,1),"; ",ROUND(T_i!T14,1),"]", " (", T_i!U14, ")")))</f>
        <v>[1.2; 4.3] (36)</v>
      </c>
      <c r="G30" s="47" t="str">
        <f>IF(T_i!W14="","-", (CONCATENATE("[",ROUND(T_i!W14,1),"; ",ROUND(T_i!X14,1),"]", " (", T_i!Y14, ")")))</f>
        <v>[2.5; 2.5] (3)</v>
      </c>
      <c r="H30" s="47" t="str">
        <f>IF(T_i!AA14="","-", (CONCATENATE("[",ROUND(T_i!AA14,1),"; ",ROUND(T_i!AB14,1),"]", " (", T_i!AC14, ")")))</f>
        <v>[1.9; 3.3] (44)</v>
      </c>
      <c r="I30" s="47" t="str">
        <f>IF(T_i!AE14="","-", (CONCATENATE("[",ROUND(T_i!AE14,1),"; ",ROUND(T_i!AF14,1),"]", " (", T_i!AG14, ")")))</f>
        <v>-</v>
      </c>
      <c r="J30" s="72"/>
    </row>
    <row r="31" spans="1:10" s="77" customFormat="1" x14ac:dyDescent="0.2">
      <c r="A31" s="81" t="str">
        <f>T_i!$A$15</f>
        <v>Other non-artemsinin therapy</v>
      </c>
      <c r="B31" s="46">
        <f>ROUND(T_i!B15,1)</f>
        <v>1.5</v>
      </c>
      <c r="C31" s="46">
        <f>ROUND(T_i!F15,1)</f>
        <v>38.299999999999997</v>
      </c>
      <c r="D31" s="46">
        <f>ROUND(T_i!J15,1)</f>
        <v>2</v>
      </c>
      <c r="E31" s="46">
        <f>ROUND(T_i!N15,1)</f>
        <v>0</v>
      </c>
      <c r="F31" s="46">
        <f>ROUND(T_i!R15,1)</f>
        <v>0.8</v>
      </c>
      <c r="G31" s="46">
        <f>ROUND(T_i!V15,1)</f>
        <v>0</v>
      </c>
      <c r="H31" s="46">
        <f>ROUND(T_i!Z15,1)</f>
        <v>0.8</v>
      </c>
      <c r="I31" s="46">
        <f>ROUND(T_i!AD15,1)</f>
        <v>0</v>
      </c>
    </row>
    <row r="32" spans="1:10" x14ac:dyDescent="0.2">
      <c r="A32" s="82"/>
      <c r="B32" s="47" t="str">
        <f>IF(T_i!C15="","-", (CONCATENATE("[",ROUND(T_i!C15,1),"; ",ROUND(T_i!D15,1),"]", " (", T_i!E15, ")")))</f>
        <v>[1.5; 1.5] (0)</v>
      </c>
      <c r="C32" s="47" t="str">
        <f>IF(T_i!G15="","-", (CONCATENATE("[",ROUND(T_i!G15,1),"; ",ROUND(T_i!H15,1),"]", " (", T_i!I15, ")")))</f>
        <v>[38.3; 38.3] (1)</v>
      </c>
      <c r="D32" s="47" t="str">
        <f>IF(T_i!K15="","-", (CONCATENATE("[",ROUND(T_i!K15,1),"; ",ROUND(T_i!L15,1),"]", " (", T_i!M15, ")")))</f>
        <v>[0.8; 2] (0)</v>
      </c>
      <c r="E32" s="47" t="str">
        <f>IF(T_i!O15="","-", (CONCATENATE("[",ROUND(T_i!O15,1),"; ",ROUND(T_i!P15,1),"]", " (", T_i!Q15, ")")))</f>
        <v>-</v>
      </c>
      <c r="F32" s="47" t="str">
        <f>IF(T_i!S15="","-", (CONCATENATE("[",ROUND(T_i!S15,1),"; ",ROUND(T_i!T15,1),"]", " (", T_i!U15, ")")))</f>
        <v>[0.8; 1.3] (0)</v>
      </c>
      <c r="G32" s="47" t="str">
        <f>IF(T_i!W15="","-", (CONCATENATE("[",ROUND(T_i!W15,1),"; ",ROUND(T_i!X15,1),"]", " (", T_i!Y15, ")")))</f>
        <v>-</v>
      </c>
      <c r="H32" s="47" t="str">
        <f>IF(T_i!AA15="","-", (CONCATENATE("[",ROUND(T_i!AA15,1),"; ",ROUND(T_i!AB15,1),"]", " (", T_i!AC15, ")")))</f>
        <v>[0.8; 1.5] (1)</v>
      </c>
      <c r="I32" s="47" t="str">
        <f>IF(T_i!AE15="","-", (CONCATENATE("[",ROUND(T_i!AE15,1),"; ",ROUND(T_i!AF15,1),"]", " (", T_i!AG15, ")")))</f>
        <v>-</v>
      </c>
      <c r="J32" s="72"/>
    </row>
    <row r="33" spans="1:10" s="77" customFormat="1" x14ac:dyDescent="0.2">
      <c r="A33" s="81" t="str">
        <f>T_i!$A$16</f>
        <v>Oral artemisinin monotherapy</v>
      </c>
      <c r="B33" s="46">
        <f>ROUND(T_i!B16,1)</f>
        <v>0</v>
      </c>
      <c r="C33" s="46">
        <f>ROUND(T_i!F16,1)</f>
        <v>0</v>
      </c>
      <c r="D33" s="46">
        <f>ROUND(T_i!J16,1)</f>
        <v>0</v>
      </c>
      <c r="E33" s="46">
        <f>ROUND(T_i!N16,1)</f>
        <v>0</v>
      </c>
      <c r="F33" s="46">
        <f>ROUND(T_i!R16,1)</f>
        <v>0</v>
      </c>
      <c r="G33" s="46">
        <f>ROUND(T_i!V16,1)</f>
        <v>0</v>
      </c>
      <c r="H33" s="46">
        <f>ROUND(T_i!Z16,1)</f>
        <v>0</v>
      </c>
      <c r="I33" s="46">
        <f>ROUND(T_i!AD16,1)</f>
        <v>0</v>
      </c>
    </row>
    <row r="34" spans="1:10" x14ac:dyDescent="0.2">
      <c r="A34" s="82"/>
      <c r="B34" s="47" t="str">
        <f>IF(T_i!C16="","-", (CONCATENATE("[",ROUND(T_i!C16,1),"; ",ROUND(T_i!D16,1),"]", " (", T_i!E16, ")")))</f>
        <v>-</v>
      </c>
      <c r="C34" s="47" t="str">
        <f>IF(T_i!G16="","-", (CONCATENATE("[",ROUND(T_i!G16,1),"; ",ROUND(T_i!H16,1),"]", " (", T_i!I16, ")")))</f>
        <v>-</v>
      </c>
      <c r="D34" s="47" t="str">
        <f>IF(T_i!K16="","-", (CONCATENATE("[",ROUND(T_i!K16,1),"; ",ROUND(T_i!L16,1),"]", " (", T_i!M16, ")")))</f>
        <v>-</v>
      </c>
      <c r="E34" s="47" t="str">
        <f>IF(T_i!O16="","-", (CONCATENATE("[",ROUND(T_i!O16,1),"; ",ROUND(T_i!P16,1),"]", " (", T_i!Q16, ")")))</f>
        <v>-</v>
      </c>
      <c r="F34" s="47" t="str">
        <f>IF(T_i!S16="","-", (CONCATENATE("[",ROUND(T_i!S16,1),"; ",ROUND(T_i!T16,1),"]", " (", T_i!U16, ")")))</f>
        <v>-</v>
      </c>
      <c r="G34" s="47" t="str">
        <f>IF(T_i!W16="","-", (CONCATENATE("[",ROUND(T_i!W16,1),"; ",ROUND(T_i!X16,1),"]", " (", T_i!Y16, ")")))</f>
        <v>-</v>
      </c>
      <c r="H34" s="47" t="str">
        <f>IF(T_i!AA16="","-", (CONCATENATE("[",ROUND(T_i!AA16,1),"; ",ROUND(T_i!AB16,1),"]", " (", T_i!AC16, ")")))</f>
        <v>-</v>
      </c>
      <c r="I34" s="47" t="str">
        <f>IF(T_i!AE16="","-", (CONCATENATE("[",ROUND(T_i!AE16,1),"; ",ROUND(T_i!AF16,1),"]", " (", T_i!AG16, ")")))</f>
        <v>-</v>
      </c>
      <c r="J34" s="72"/>
    </row>
    <row r="35" spans="1:10" s="77" customFormat="1" x14ac:dyDescent="0.2">
      <c r="A35" s="81" t="str">
        <f>T_i!$A$17</f>
        <v>Rectal artesunate</v>
      </c>
      <c r="B35" s="46">
        <f>ROUND(T_i!B17,1)</f>
        <v>0</v>
      </c>
      <c r="C35" s="46">
        <f>ROUND(T_i!F17,1)</f>
        <v>0</v>
      </c>
      <c r="D35" s="46">
        <f>ROUND(T_i!J17,1)</f>
        <v>0</v>
      </c>
      <c r="E35" s="46">
        <f>ROUND(T_i!N17,1)</f>
        <v>0</v>
      </c>
      <c r="F35" s="46">
        <f>ROUND(T_i!R17,1)</f>
        <v>0</v>
      </c>
      <c r="G35" s="46">
        <f>ROUND(T_i!V17,1)</f>
        <v>0</v>
      </c>
      <c r="H35" s="46">
        <f>ROUND(T_i!Z17,1)</f>
        <v>0</v>
      </c>
      <c r="I35" s="46">
        <f>ROUND(T_i!AD17,1)</f>
        <v>0</v>
      </c>
    </row>
    <row r="36" spans="1:10" x14ac:dyDescent="0.2">
      <c r="A36" s="83"/>
      <c r="B36" s="47" t="str">
        <f>IF(T_i!C17="","-", (CONCATENATE("[",ROUND(T_i!C17,1),"; ",ROUND(T_i!D17,1),"]", " (", T_i!E17, ")")))</f>
        <v>-</v>
      </c>
      <c r="C36" s="47" t="str">
        <f>IF(T_i!G17="","-", (CONCATENATE("[",ROUND(T_i!G17,1),"; ",ROUND(T_i!H17,1),"]", " (", T_i!I17, ")")))</f>
        <v>-</v>
      </c>
      <c r="D36" s="47" t="str">
        <f>IF(T_i!K17="","-", (CONCATENATE("[",ROUND(T_i!K17,1),"; ",ROUND(T_i!L17,1),"]", " (", T_i!M17, ")")))</f>
        <v>-</v>
      </c>
      <c r="E36" s="47" t="str">
        <f>IF(T_i!O17="","-", (CONCATENATE("[",ROUND(T_i!O17,1),"; ",ROUND(T_i!P17,1),"]", " (", T_i!Q17, ")")))</f>
        <v>-</v>
      </c>
      <c r="F36" s="47" t="str">
        <f>IF(T_i!S17="","-", (CONCATENATE("[",ROUND(T_i!S17,1),"; ",ROUND(T_i!T17,1),"]", " (", T_i!U17, ")")))</f>
        <v>-</v>
      </c>
      <c r="G36" s="47" t="str">
        <f>IF(T_i!W17="","-", (CONCATENATE("[",ROUND(T_i!W17,1),"; ",ROUND(T_i!X17,1),"]", " (", T_i!Y17, ")")))</f>
        <v>-</v>
      </c>
      <c r="H36" s="47" t="str">
        <f>IF(T_i!AA17="","-", (CONCATENATE("[",ROUND(T_i!AA17,1),"; ",ROUND(T_i!AB17,1),"]", " (", T_i!AC17, ")")))</f>
        <v>-</v>
      </c>
      <c r="I36" s="47" t="str">
        <f>IF(T_i!AE17="","-", (CONCATENATE("[",ROUND(T_i!AE17,1),"; ",ROUND(T_i!AF17,1),"]", " (", T_i!AG17, ")")))</f>
        <v>-</v>
      </c>
      <c r="J36" s="72"/>
    </row>
    <row r="37" spans="1:10" s="77" customFormat="1" x14ac:dyDescent="0.2">
      <c r="A37" s="78" t="str">
        <f>T_i!$A$18</f>
        <v>Injectable artesunate</v>
      </c>
      <c r="B37" s="46">
        <f>ROUND(T_i!B18,1)</f>
        <v>5</v>
      </c>
      <c r="C37" s="46">
        <f>ROUND(T_i!F18,1)</f>
        <v>3</v>
      </c>
      <c r="D37" s="46">
        <f>ROUND(T_i!J18,1)</f>
        <v>1</v>
      </c>
      <c r="E37" s="46">
        <f>ROUND(T_i!N18,1)</f>
        <v>0</v>
      </c>
      <c r="F37" s="46">
        <f>ROUND(T_i!R18,1)</f>
        <v>1</v>
      </c>
      <c r="G37" s="46">
        <f>ROUND(T_i!V18,1)</f>
        <v>0.4</v>
      </c>
      <c r="H37" s="46">
        <f>ROUND(T_i!Z18,1)</f>
        <v>1</v>
      </c>
      <c r="I37" s="46">
        <f>ROUND(T_i!AD18,1)</f>
        <v>2.5</v>
      </c>
    </row>
    <row r="38" spans="1:10" x14ac:dyDescent="0.2">
      <c r="A38" s="84"/>
      <c r="B38" s="47" t="str">
        <f>IF(T_i!C18="","-", (CONCATENATE("[",ROUND(T_i!C18,1),"; ",ROUND(T_i!D18,1),"]", " (", T_i!E18, ")")))</f>
        <v>[0.6; 5] (0)</v>
      </c>
      <c r="C38" s="47" t="str">
        <f>IF(T_i!G18="","-", (CONCATENATE("[",ROUND(T_i!G18,1),"; ",ROUND(T_i!H18,1),"]", " (", T_i!I18, ")")))</f>
        <v>[0.6; 6] (0)</v>
      </c>
      <c r="D38" s="47" t="str">
        <f>IF(T_i!K18="","-", (CONCATENATE("[",ROUND(T_i!K18,1),"; ",ROUND(T_i!L18,1),"]", " (", T_i!M18, ")")))</f>
        <v>[0.2; 2] (0)</v>
      </c>
      <c r="E38" s="47" t="str">
        <f>IF(T_i!O18="","-", (CONCATENATE("[",ROUND(T_i!O18,1),"; ",ROUND(T_i!P18,1),"]", " (", T_i!Q18, ")")))</f>
        <v>-</v>
      </c>
      <c r="F38" s="47" t="str">
        <f>IF(T_i!S18="","-", (CONCATENATE("[",ROUND(T_i!S18,1),"; ",ROUND(T_i!T18,1),"]", " (", T_i!U18, ")")))</f>
        <v>[0.5; 1.6] (0)</v>
      </c>
      <c r="G38" s="47" t="str">
        <f>IF(T_i!W18="","-", (CONCATENATE("[",ROUND(T_i!W18,1),"; ",ROUND(T_i!X18,1),"]", " (", T_i!Y18, ")")))</f>
        <v>[0.4; 1] (0)</v>
      </c>
      <c r="H38" s="47" t="str">
        <f>IF(T_i!AA18="","-", (CONCATENATE("[",ROUND(T_i!AA18,1),"; ",ROUND(T_i!AB18,1),"]", " (", T_i!AC18, ")")))</f>
        <v>[0.5; 2] (0)</v>
      </c>
      <c r="I38" s="47" t="str">
        <f>IF(T_i!AE18="","-", (CONCATENATE("[",ROUND(T_i!AE18,1),"; ",ROUND(T_i!AF18,1),"]", " (", T_i!AG18, ")")))</f>
        <v>[1; 60] (0)</v>
      </c>
      <c r="J38" s="72"/>
    </row>
    <row r="39" spans="1:10" s="77" customFormat="1" x14ac:dyDescent="0.2">
      <c r="A39" s="85" t="str">
        <f>T_i!$A$19</f>
        <v>Injectable artemether</v>
      </c>
      <c r="B39" s="46">
        <f>ROUND(T_i!B19,1)</f>
        <v>11.7</v>
      </c>
      <c r="C39" s="46">
        <f>ROUND(T_i!F19,1)</f>
        <v>3</v>
      </c>
      <c r="D39" s="46">
        <f>ROUND(T_i!J19,1)</f>
        <v>3</v>
      </c>
      <c r="E39" s="46">
        <f>ROUND(T_i!N19,1)</f>
        <v>0</v>
      </c>
      <c r="F39" s="46">
        <f>ROUND(T_i!R19,1)</f>
        <v>6</v>
      </c>
      <c r="G39" s="46">
        <f>ROUND(T_i!V19,1)</f>
        <v>3.3</v>
      </c>
      <c r="H39" s="46">
        <f>ROUND(T_i!Z19,1)</f>
        <v>5.3</v>
      </c>
      <c r="I39" s="46">
        <f>ROUND(T_i!AD19,1)</f>
        <v>6.7</v>
      </c>
    </row>
    <row r="40" spans="1:10" x14ac:dyDescent="0.2">
      <c r="A40" s="86"/>
      <c r="B40" s="47" t="str">
        <f>IF(T_i!C19="","-", (CONCATENATE("[",ROUND(T_i!C19,1),"; ",ROUND(T_i!D19,1),"]", " (", T_i!E19, ")")))</f>
        <v>[11.7; 20] (0)</v>
      </c>
      <c r="C40" s="47" t="str">
        <f>IF(T_i!G19="","-", (CONCATENATE("[",ROUND(T_i!G19,1),"; ",ROUND(T_i!H19,1),"]", " (", T_i!I19, ")")))</f>
        <v>[1.7; 8] (0)</v>
      </c>
      <c r="D40" s="47" t="str">
        <f>IF(T_i!K19="","-", (CONCATENATE("[",ROUND(T_i!K19,1),"; ",ROUND(T_i!L19,1),"]", " (", T_i!M19, ")")))</f>
        <v>[0.8; 10] (0)</v>
      </c>
      <c r="E40" s="47" t="str">
        <f>IF(T_i!O19="","-", (CONCATENATE("[",ROUND(T_i!O19,1),"; ",ROUND(T_i!P19,1),"]", " (", T_i!Q19, ")")))</f>
        <v>-</v>
      </c>
      <c r="F40" s="47" t="str">
        <f>IF(T_i!S19="","-", (CONCATENATE("[",ROUND(T_i!S19,1),"; ",ROUND(T_i!T19,1),"]", " (", T_i!U19, ")")))</f>
        <v>[3; 14] (0)</v>
      </c>
      <c r="G40" s="47" t="str">
        <f>IF(T_i!W19="","-", (CONCATENATE("[",ROUND(T_i!W19,1),"; ",ROUND(T_i!X19,1),"]", " (", T_i!Y19, ")")))</f>
        <v>[3.3; 10] (0)</v>
      </c>
      <c r="H40" s="47" t="str">
        <f>IF(T_i!AA19="","-", (CONCATENATE("[",ROUND(T_i!AA19,1),"; ",ROUND(T_i!AB19,1),"]", " (", T_i!AC19, ")")))</f>
        <v>[3; 11.7] (0)</v>
      </c>
      <c r="I40" s="47" t="str">
        <f>IF(T_i!AE19="","-", (CONCATENATE("[",ROUND(T_i!AE19,1),"; ",ROUND(T_i!AF19,1),"]", " (", T_i!AG19, ")")))</f>
        <v>[5; 66.7] (0)</v>
      </c>
      <c r="J40" s="72"/>
    </row>
    <row r="41" spans="1:10" s="77" customFormat="1" x14ac:dyDescent="0.2">
      <c r="A41" s="78" t="str">
        <f>T_i!$A$20</f>
        <v>Injectable arteether/artemotil</v>
      </c>
      <c r="B41" s="46">
        <f>ROUND(T_i!B20,1)</f>
        <v>1.4</v>
      </c>
      <c r="C41" s="46">
        <f>ROUND(T_i!F20,1)</f>
        <v>1.1000000000000001</v>
      </c>
      <c r="D41" s="46">
        <f>ROUND(T_i!J20,1)</f>
        <v>2.1</v>
      </c>
      <c r="E41" s="46">
        <f>ROUND(T_i!N20,1)</f>
        <v>0</v>
      </c>
      <c r="F41" s="46">
        <f>ROUND(T_i!R20,1)</f>
        <v>2.1</v>
      </c>
      <c r="G41" s="46">
        <f>ROUND(T_i!V20,1)</f>
        <v>2.9</v>
      </c>
      <c r="H41" s="46">
        <f>ROUND(T_i!Z20,1)</f>
        <v>2.1</v>
      </c>
      <c r="I41" s="46">
        <f>ROUND(T_i!AD20,1)</f>
        <v>3</v>
      </c>
    </row>
    <row r="42" spans="1:10" x14ac:dyDescent="0.2">
      <c r="A42" s="87"/>
      <c r="B42" s="47" t="str">
        <f>IF(T_i!C20="","-", (CONCATENATE("[",ROUND(T_i!C20,1),"; ",ROUND(T_i!D20,1),"]", " (", T_i!E20, ")")))</f>
        <v>[1.4; 3.9] (0)</v>
      </c>
      <c r="C42" s="47" t="str">
        <f>IF(T_i!G20="","-", (CONCATENATE("[",ROUND(T_i!G20,1),"; ",ROUND(T_i!H20,1),"]", " (", T_i!I20, ")")))</f>
        <v>[0.9; 4.3] (0)</v>
      </c>
      <c r="D42" s="47" t="str">
        <f>IF(T_i!K20="","-", (CONCATENATE("[",ROUND(T_i!K20,1),"; ",ROUND(T_i!L20,1),"]", " (", T_i!M20, ")")))</f>
        <v>[0.9; 4.3] (0)</v>
      </c>
      <c r="E42" s="47" t="str">
        <f>IF(T_i!O20="","-", (CONCATENATE("[",ROUND(T_i!O20,1),"; ",ROUND(T_i!P20,1),"]", " (", T_i!Q20, ")")))</f>
        <v>-</v>
      </c>
      <c r="F42" s="47" t="str">
        <f>IF(T_i!S20="","-", (CONCATENATE("[",ROUND(T_i!S20,1),"; ",ROUND(T_i!T20,1),"]", " (", T_i!U20, ")")))</f>
        <v>[1.3; 3.9] (0)</v>
      </c>
      <c r="G42" s="47" t="str">
        <f>IF(T_i!W20="","-", (CONCATENATE("[",ROUND(T_i!W20,1),"; ",ROUND(T_i!X20,1),"]", " (", T_i!Y20, ")")))</f>
        <v>[1.1; 4.3] (0)</v>
      </c>
      <c r="H42" s="47" t="str">
        <f>IF(T_i!AA20="","-", (CONCATENATE("[",ROUND(T_i!AA20,1),"; ",ROUND(T_i!AB20,1),"]", " (", T_i!AC20, ")")))</f>
        <v>[1.1; 4.3] (0)</v>
      </c>
      <c r="I42" s="47" t="str">
        <f>IF(T_i!AE20="","-", (CONCATENATE("[",ROUND(T_i!AE20,1),"; ",ROUND(T_i!AF20,1),"]", " (", T_i!AG20, ")")))</f>
        <v>[3; 142.9] (0)</v>
      </c>
      <c r="J42" s="72"/>
    </row>
    <row r="43" spans="1:10" s="77" customFormat="1" x14ac:dyDescent="0.2">
      <c r="A43" s="78">
        <f>T_i!$A$21</f>
        <v>0</v>
      </c>
      <c r="B43" s="46">
        <f>ROUND(T_i!B21,1)</f>
        <v>0</v>
      </c>
      <c r="C43" s="46">
        <f>ROUND(T_i!F21,1)</f>
        <v>0</v>
      </c>
      <c r="D43" s="46">
        <f>ROUND(T_i!J21,1)</f>
        <v>0</v>
      </c>
      <c r="E43" s="46">
        <f>ROUND(T_i!N21,1)</f>
        <v>0</v>
      </c>
      <c r="F43" s="46">
        <f>ROUND(T_i!R21,1)</f>
        <v>0</v>
      </c>
      <c r="G43" s="46">
        <f>ROUND(T_i!V21,1)</f>
        <v>0</v>
      </c>
      <c r="H43" s="46">
        <f>ROUND(T_i!Z21,1)</f>
        <v>0</v>
      </c>
      <c r="I43" s="46">
        <f>ROUND(T_i!AD21,1)</f>
        <v>0</v>
      </c>
    </row>
    <row r="44" spans="1:10" x14ac:dyDescent="0.2">
      <c r="A44" s="88"/>
      <c r="B44" s="47" t="str">
        <f>IF(T_i!C21="","-", (CONCATENATE("[",ROUND(T_i!C21,1),"; ",ROUND(T_i!D21,1),"]", " (", T_i!E21, ")")))</f>
        <v>-</v>
      </c>
      <c r="C44" s="47" t="str">
        <f>IF(T_i!G21="","-", (CONCATENATE("[",ROUND(T_i!G21,1),"; ",ROUND(T_i!H21,1),"]", " (", T_i!I21, ")")))</f>
        <v>-</v>
      </c>
      <c r="D44" s="47" t="str">
        <f>IF(T_i!K21="","-", (CONCATENATE("[",ROUND(T_i!K21,1),"; ",ROUND(T_i!L21,1),"]", " (", T_i!M21, ")")))</f>
        <v>-</v>
      </c>
      <c r="E44" s="47" t="str">
        <f>IF(T_i!O21="","-", (CONCATENATE("[",ROUND(T_i!O21,1),"; ",ROUND(T_i!P21,1),"]", " (", T_i!Q21, ")")))</f>
        <v>-</v>
      </c>
      <c r="F44" s="47" t="str">
        <f>IF(T_i!S21="","-", (CONCATENATE("[",ROUND(T_i!S21,1),"; ",ROUND(T_i!T21,1),"]", " (", T_i!U21, ")")))</f>
        <v>-</v>
      </c>
      <c r="G44" s="47" t="str">
        <f>IF(T_i!W21="","-", (CONCATENATE("[",ROUND(T_i!W21,1),"; ",ROUND(T_i!X21,1),"]", " (", T_i!Y21, ")")))</f>
        <v>-</v>
      </c>
      <c r="H44" s="47" t="str">
        <f>IF(T_i!AA21="","-", (CONCATENATE("[",ROUND(T_i!AA21,1),"; ",ROUND(T_i!AB21,1),"]", " (", T_i!AC21, ")")))</f>
        <v>-</v>
      </c>
      <c r="I44" s="47" t="str">
        <f>IF(T_i!AE21="","-", (CONCATENATE("[",ROUND(T_i!AE21,1),"; ",ROUND(T_i!AF21,1),"]", " (", T_i!AG21, ")")))</f>
        <v>-</v>
      </c>
      <c r="J44" s="72"/>
    </row>
    <row r="45" spans="1:10" s="77" customFormat="1" x14ac:dyDescent="0.2">
      <c r="A45" s="78">
        <f>T_i!$A$22</f>
        <v>0</v>
      </c>
      <c r="B45" s="46">
        <f>ROUND(T_i!B22,1)</f>
        <v>0</v>
      </c>
      <c r="C45" s="46">
        <f>ROUND(T_i!F22,1)</f>
        <v>0</v>
      </c>
      <c r="D45" s="46">
        <f>ROUND(T_i!J22,1)</f>
        <v>0</v>
      </c>
      <c r="E45" s="46">
        <f>ROUND(T_i!N22,1)</f>
        <v>0</v>
      </c>
      <c r="F45" s="46">
        <f>ROUND(T_i!R22,1)</f>
        <v>0</v>
      </c>
      <c r="G45" s="46">
        <f>ROUND(T_i!V22,1)</f>
        <v>0</v>
      </c>
      <c r="H45" s="46">
        <f>ROUND(T_i!Z22,1)</f>
        <v>0</v>
      </c>
      <c r="I45" s="46">
        <f>ROUND(T_i!AD22,1)</f>
        <v>0</v>
      </c>
    </row>
    <row r="46" spans="1:10" x14ac:dyDescent="0.2">
      <c r="A46" s="87"/>
      <c r="B46" s="47" t="str">
        <f>IF(T_i!C22="","-", (CONCATENATE("[",ROUND(T_i!C22,1),"; ",ROUND(T_i!D22,1),"]", " (", T_i!E22, ")")))</f>
        <v>-</v>
      </c>
      <c r="C46" s="47" t="str">
        <f>IF(T_i!G22="","-", (CONCATENATE("[",ROUND(T_i!G22,1),"; ",ROUND(T_i!H22,1),"]", " (", T_i!I22, ")")))</f>
        <v>-</v>
      </c>
      <c r="D46" s="47" t="str">
        <f>IF(T_i!K22="","-", (CONCATENATE("[",ROUND(T_i!K22,1),"; ",ROUND(T_i!L22,1),"]", " (", T_i!M22, ")")))</f>
        <v>-</v>
      </c>
      <c r="E46" s="47" t="str">
        <f>IF(T_i!O22="","-", (CONCATENATE("[",ROUND(T_i!O22,1),"; ",ROUND(T_i!P22,1),"]", " (", T_i!Q22, ")")))</f>
        <v>-</v>
      </c>
      <c r="F46" s="47" t="str">
        <f>IF(T_i!S22="","-", (CONCATENATE("[",ROUND(T_i!S22,1),"; ",ROUND(T_i!T22,1),"]", " (", T_i!U22, ")")))</f>
        <v>-</v>
      </c>
      <c r="G46" s="47" t="str">
        <f>IF(T_i!W22="","-", (CONCATENATE("[",ROUND(T_i!W22,1),"; ",ROUND(T_i!X22,1),"]", " (", T_i!Y22, ")")))</f>
        <v>-</v>
      </c>
      <c r="H46" s="47" t="str">
        <f>IF(T_i!AA22="","-", (CONCATENATE("[",ROUND(T_i!AA22,1),"; ",ROUND(T_i!AB22,1),"]", " (", T_i!AC22, ")")))</f>
        <v>-</v>
      </c>
      <c r="I46" s="47" t="str">
        <f>IF(T_i!AE22="","-", (CONCATENATE("[",ROUND(T_i!AE22,1),"; ",ROUND(T_i!AF22,1),"]", " (", T_i!AG22, ")")))</f>
        <v>-</v>
      </c>
      <c r="J46" s="72"/>
    </row>
    <row r="47" spans="1:10" s="77" customFormat="1" x14ac:dyDescent="0.2">
      <c r="A47" s="78">
        <f>T_i!$A$23</f>
        <v>0</v>
      </c>
      <c r="B47" s="46">
        <f>ROUND(T_i!B23,1)</f>
        <v>0</v>
      </c>
      <c r="C47" s="46">
        <f>ROUND(T_i!F23,1)</f>
        <v>0</v>
      </c>
      <c r="D47" s="46">
        <f>ROUND(T_i!J23,1)</f>
        <v>0</v>
      </c>
      <c r="E47" s="46">
        <f>ROUND(T_i!N23,1)</f>
        <v>0</v>
      </c>
      <c r="F47" s="46">
        <f>ROUND(T_i!R23,1)</f>
        <v>0</v>
      </c>
      <c r="G47" s="46">
        <f>ROUND(T_i!V23,1)</f>
        <v>0</v>
      </c>
      <c r="H47" s="46">
        <f>ROUND(T_i!Z23,1)</f>
        <v>0</v>
      </c>
      <c r="I47" s="46">
        <f>ROUND(T_i!AD23,1)</f>
        <v>0</v>
      </c>
    </row>
    <row r="48" spans="1:10" x14ac:dyDescent="0.2">
      <c r="A48" s="87"/>
      <c r="B48" s="47" t="str">
        <f>IF(T_i!C23="","-", (CONCATENATE("[",ROUND(T_i!C23,1),"; ",ROUND(T_i!D23,1),"]", " (", T_i!E23, ")")))</f>
        <v>-</v>
      </c>
      <c r="C48" s="47" t="str">
        <f>IF(T_i!G23="","-", (CONCATENATE("[",ROUND(T_i!G23,1),"; ",ROUND(T_i!H23,1),"]", " (", T_i!I23, ")")))</f>
        <v>-</v>
      </c>
      <c r="D48" s="47" t="str">
        <f>IF(T_i!K23="","-", (CONCATENATE("[",ROUND(T_i!K23,1),"; ",ROUND(T_i!L23,1),"]", " (", T_i!M23, ")")))</f>
        <v>-</v>
      </c>
      <c r="E48" s="47" t="str">
        <f>IF(T_i!O23="","-", (CONCATENATE("[",ROUND(T_i!O23,1),"; ",ROUND(T_i!P23,1),"]", " (", T_i!Q23, ")")))</f>
        <v>-</v>
      </c>
      <c r="F48" s="47" t="str">
        <f>IF(T_i!S23="","-", (CONCATENATE("[",ROUND(T_i!S23,1),"; ",ROUND(T_i!T23,1),"]", " (", T_i!U23, ")")))</f>
        <v>-</v>
      </c>
      <c r="G48" s="47" t="str">
        <f>IF(T_i!W23="","-", (CONCATENATE("[",ROUND(T_i!W23,1),"; ",ROUND(T_i!X23,1),"]", " (", T_i!Y23, ")")))</f>
        <v>-</v>
      </c>
      <c r="H48" s="47" t="str">
        <f>IF(T_i!AA23="","-", (CONCATENATE("[",ROUND(T_i!AA23,1),"; ",ROUND(T_i!AB23,1),"]", " (", T_i!AC23, ")")))</f>
        <v>-</v>
      </c>
      <c r="I48" s="47" t="str">
        <f>IF(T_i!AE23="","-", (CONCATENATE("[",ROUND(T_i!AE23,1),"; ",ROUND(T_i!AF23,1),"]", " (", T_i!AG23, ")")))</f>
        <v>-</v>
      </c>
      <c r="J48" s="72"/>
    </row>
    <row r="49" spans="1:10" s="77" customFormat="1" x14ac:dyDescent="0.2">
      <c r="A49" s="78">
        <f>T_i!$A$24</f>
        <v>0</v>
      </c>
      <c r="B49" s="46">
        <f>ROUND(T_i!B24,1)</f>
        <v>0</v>
      </c>
      <c r="C49" s="46">
        <f>ROUND(T_i!F24,1)</f>
        <v>0</v>
      </c>
      <c r="D49" s="46">
        <f>ROUND(T_i!J24,1)</f>
        <v>0</v>
      </c>
      <c r="E49" s="46">
        <f>ROUND(T_i!N24,1)</f>
        <v>0</v>
      </c>
      <c r="F49" s="46">
        <f>ROUND(T_i!R24,1)</f>
        <v>0</v>
      </c>
      <c r="G49" s="46">
        <f>ROUND(T_i!V24,1)</f>
        <v>0</v>
      </c>
      <c r="H49" s="46">
        <f>ROUND(T_i!Z24,1)</f>
        <v>0</v>
      </c>
      <c r="I49" s="46">
        <f>ROUND(T_i!AD24,1)</f>
        <v>0</v>
      </c>
    </row>
    <row r="50" spans="1:10" x14ac:dyDescent="0.2">
      <c r="A50" s="89"/>
      <c r="B50" s="47" t="str">
        <f>IF(T_i!C24="","-", (CONCATENATE("[",ROUND(T_i!C24,1),"; ",ROUND(T_i!D24,1),"]", " (", T_i!E24, ")")))</f>
        <v>-</v>
      </c>
      <c r="C50" s="47" t="str">
        <f>IF(T_i!G24="","-", (CONCATENATE("[",ROUND(T_i!G24,1),"; ",ROUND(T_i!H24,1),"]", " (", T_i!I24, ")")))</f>
        <v>-</v>
      </c>
      <c r="D50" s="47" t="str">
        <f>IF(T_i!K24="","-", (CONCATENATE("[",ROUND(T_i!K24,1),"; ",ROUND(T_i!L24,1),"]", " (", T_i!M24, ")")))</f>
        <v>-</v>
      </c>
      <c r="E50" s="47" t="str">
        <f>IF(T_i!O24="","-", (CONCATENATE("[",ROUND(T_i!O24,1),"; ",ROUND(T_i!P24,1),"]", " (", T_i!Q24, ")")))</f>
        <v>-</v>
      </c>
      <c r="F50" s="47" t="str">
        <f>IF(T_i!S24="","-", (CONCATENATE("[",ROUND(T_i!S24,1),"; ",ROUND(T_i!T24,1),"]", " (", T_i!U24, ")")))</f>
        <v>-</v>
      </c>
      <c r="G50" s="47" t="str">
        <f>IF(T_i!W24="","-", (CONCATENATE("[",ROUND(T_i!W24,1),"; ",ROUND(T_i!X24,1),"]", " (", T_i!Y24, ")")))</f>
        <v>-</v>
      </c>
      <c r="H50" s="47" t="str">
        <f>IF(T_i!AA24="","-", (CONCATENATE("[",ROUND(T_i!AA24,1),"; ",ROUND(T_i!AB24,1),"]", " (", T_i!AC24, ")")))</f>
        <v>-</v>
      </c>
      <c r="I50" s="47" t="str">
        <f>IF(T_i!AE24="","-", (CONCATENATE("[",ROUND(T_i!AE24,1),"; ",ROUND(T_i!AF24,1),"]", " (", T_i!AG24, ")")))</f>
        <v>-</v>
      </c>
      <c r="J50" s="72"/>
    </row>
    <row r="51" spans="1:10" ht="44.25" customHeight="1" thickBot="1" x14ac:dyDescent="0.25">
      <c r="A51" s="164" t="str">
        <f>T_i!C1</f>
        <v>Footnote: Volume data were available for the following total number of antimalarial products=14643;  by outlet type: Private not for profit=80; private not for profit=428; pharmacy=2527; PPMV=11064; informal=291; labs = 11; wholesalers= 242;   The number of antimalarial products with volume data, from outlets that met screening criteria for a full interview but did not complete the interview =0</v>
      </c>
      <c r="B51" s="164"/>
      <c r="C51" s="164"/>
      <c r="D51" s="164"/>
      <c r="E51" s="164"/>
      <c r="F51" s="164"/>
      <c r="G51" s="164"/>
      <c r="H51" s="164"/>
      <c r="I51" s="164"/>
    </row>
  </sheetData>
  <mergeCells count="3">
    <mergeCell ref="A5:I5"/>
    <mergeCell ref="A6:A8"/>
    <mergeCell ref="A51:I51"/>
  </mergeCells>
  <conditionalFormatting sqref="A1 J1:XFD1 A2:XFD3">
    <cfRule type="cellIs" dxfId="10" priority="2" operator="equal">
      <formula>1</formula>
    </cfRule>
  </conditionalFormatting>
  <conditionalFormatting sqref="B9:I50">
    <cfRule type="expression" dxfId="9" priority="1">
      <formula>#REF!&lt;50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D727-092B-4D2B-9D99-E7C696CEE7A2}">
  <sheetPr>
    <tabColor rgb="FFFFFF00"/>
  </sheetPr>
  <dimension ref="A1:R53"/>
  <sheetViews>
    <sheetView zoomScale="99" zoomScaleNormal="120" workbookViewId="0">
      <selection activeCell="F8" sqref="F8"/>
    </sheetView>
  </sheetViews>
  <sheetFormatPr defaultColWidth="9.140625" defaultRowHeight="11.25" x14ac:dyDescent="0.2"/>
  <cols>
    <col min="1" max="1" width="26.140625" style="48" customWidth="1"/>
    <col min="2" max="17" width="9.42578125" style="48" customWidth="1"/>
    <col min="18" max="18" width="9.140625" style="49" customWidth="1"/>
    <col min="19" max="16384" width="9.140625" style="49"/>
  </cols>
  <sheetData>
    <row r="1" spans="1:18" s="42" customFormat="1" x14ac:dyDescent="0.2">
      <c r="A1" s="42" t="s">
        <v>12</v>
      </c>
      <c r="K1" s="42" t="str">
        <f>IFERROR(IF((RIGHT(#REF!,LEN(#REF!)-2)*1)&gt;50,0,1), "")</f>
        <v/>
      </c>
      <c r="L1" s="42" t="str">
        <f>IFERROR(IF((RIGHT(#REF!,LEN(#REF!)-2)*1)&gt;50,0,1), "")</f>
        <v/>
      </c>
      <c r="M1" s="42" t="str">
        <f>IFERROR(IF((RIGHT(#REF!,LEN(#REF!)-2)*1)&gt;50,0,1), "")</f>
        <v/>
      </c>
      <c r="N1" s="42" t="str">
        <f>IFERROR(IF((RIGHT(#REF!,LEN(#REF!)-2)*1)&gt;50,0,1), "")</f>
        <v/>
      </c>
      <c r="O1" s="42" t="str">
        <f>IFERROR(IF((RIGHT(#REF!,LEN(#REF!)-2)*1)&gt;50,0,1), "")</f>
        <v/>
      </c>
      <c r="P1" s="42" t="str">
        <f>IFERROR(IF((RIGHT(#REF!,LEN(#REF!)-2)*1)&gt;50,0,1), "")</f>
        <v/>
      </c>
      <c r="Q1" s="42" t="str">
        <f>IFERROR(IF((RIGHT(#REF!,LEN(#REF!)-2)*1)&gt;50,0,1), "")</f>
        <v/>
      </c>
      <c r="R1" s="42" t="str">
        <f>IFERROR(IF((RIGHT(#REF!,LEN(#REF!)-2)*1)&gt;50,0,1), "")</f>
        <v/>
      </c>
    </row>
    <row r="3" spans="1:18" x14ac:dyDescent="0.2">
      <c r="A3" s="48" t="str">
        <f>T_ii!A1</f>
        <v>T_ii</v>
      </c>
    </row>
    <row r="4" spans="1:18" ht="12" thickBot="1" x14ac:dyDescent="0.2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</row>
    <row r="5" spans="1:18" s="50" customFormat="1" ht="12.75" x14ac:dyDescent="0.2">
      <c r="A5" s="170" t="str">
        <f>'[1]Quantitative Indicators '!$B$12</f>
        <v>Median sales volume of antimalarial AETDs [3] among outlets with any sales of that antimalarial type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</row>
    <row r="6" spans="1:18" s="53" customFormat="1" ht="12.75" x14ac:dyDescent="0.2">
      <c r="A6" s="93"/>
      <c r="B6" s="51" t="str">
        <f>T_ii!B1</f>
        <v>Rural</v>
      </c>
      <c r="C6" s="51"/>
      <c r="D6" s="51"/>
      <c r="E6" s="51"/>
      <c r="F6" s="51"/>
      <c r="G6" s="51"/>
      <c r="H6" s="51"/>
      <c r="I6" s="51"/>
      <c r="J6" s="52" t="str">
        <f>T_ii!AL1</f>
        <v>Urban</v>
      </c>
      <c r="K6" s="51"/>
      <c r="L6" s="51"/>
      <c r="M6" s="51"/>
      <c r="N6" s="51"/>
      <c r="O6" s="51"/>
      <c r="P6" s="51"/>
      <c r="Q6" s="51"/>
    </row>
    <row r="7" spans="1:18" s="56" customFormat="1" ht="70.5" customHeight="1" x14ac:dyDescent="0.25">
      <c r="A7" s="165" t="s">
        <v>16</v>
      </c>
      <c r="B7" s="54" t="str">
        <f>IF(T_ii!B2="","",T_ii!B2)</f>
        <v>Private Not For-Profit Facility</v>
      </c>
      <c r="C7" s="54" t="str">
        <f>IF(T_ii!F2="","",T_ii!F2)</f>
        <v>Private For-Profit Facility</v>
      </c>
      <c r="D7" s="54" t="str">
        <f>IF(T_ii!J2="","",T_ii!J2)</f>
        <v>Pharmacy</v>
      </c>
      <c r="E7" s="54" t="str">
        <f>IF(T_ii!N2="","",T_ii!N2)</f>
        <v>Laboratory</v>
      </c>
      <c r="F7" s="54" t="str">
        <f>IF(T_ii!R2="","",T_ii!R2)</f>
        <v>Drug store</v>
      </c>
      <c r="G7" s="54" t="str">
        <f>IF(T_ii!V2="","",T_ii!V2)</f>
        <v>Informal TOTAL</v>
      </c>
      <c r="H7" s="54" t="str">
        <f>IF(T_ii!Z2="","",T_ii!Z2)</f>
        <v>Retail TOTAL</v>
      </c>
      <c r="I7" s="54" t="str">
        <f>IF(T_ii!AD2="","",T_ii!AD2)</f>
        <v>Wholesale</v>
      </c>
      <c r="J7" s="55" t="str">
        <f>IF(T_ii!AH2="","",T_ii!AH2)</f>
        <v>Private Not For-Profit Facility</v>
      </c>
      <c r="K7" s="54" t="str">
        <f>IF(T_ii!AL2="","",T_ii!AL2)</f>
        <v>Private For-Profit Facility</v>
      </c>
      <c r="L7" s="54" t="str">
        <f>IF(T_ii!AP2="","",T_ii!AP2)</f>
        <v>Pharmacy</v>
      </c>
      <c r="M7" s="54" t="str">
        <f>IF(T_ii!AT2="","",T_ii!AT2)</f>
        <v>Laboratory</v>
      </c>
      <c r="N7" s="54" t="str">
        <f>IF(T_ii!AX2="","",T_ii!AX2)</f>
        <v>Drug store</v>
      </c>
      <c r="O7" s="54" t="str">
        <f>IF(T_ii!BB2="","",T_ii!BB2)</f>
        <v>Informal TOTAL</v>
      </c>
      <c r="P7" s="54" t="str">
        <f>IF(T_ii!BF2="","",T_ii!BF2)</f>
        <v>Retail TOTAL</v>
      </c>
      <c r="Q7" s="54" t="str">
        <f>IF(T_ii!BJ2="","",T_ii!BJ2)</f>
        <v>Wholesale</v>
      </c>
    </row>
    <row r="8" spans="1:18" s="59" customFormat="1" ht="8.25" x14ac:dyDescent="0.15">
      <c r="A8" s="166"/>
      <c r="B8" s="57" t="s">
        <v>61</v>
      </c>
      <c r="C8" s="57" t="s">
        <v>61</v>
      </c>
      <c r="D8" s="57" t="s">
        <v>61</v>
      </c>
      <c r="E8" s="57" t="s">
        <v>61</v>
      </c>
      <c r="F8" s="57" t="s">
        <v>61</v>
      </c>
      <c r="G8" s="57" t="s">
        <v>61</v>
      </c>
      <c r="H8" s="57" t="s">
        <v>61</v>
      </c>
      <c r="I8" s="57" t="s">
        <v>61</v>
      </c>
      <c r="J8" s="58" t="s">
        <v>61</v>
      </c>
      <c r="K8" s="57" t="s">
        <v>61</v>
      </c>
      <c r="L8" s="57" t="s">
        <v>61</v>
      </c>
      <c r="M8" s="57" t="s">
        <v>61</v>
      </c>
      <c r="N8" s="57" t="s">
        <v>61</v>
      </c>
      <c r="O8" s="57" t="s">
        <v>61</v>
      </c>
      <c r="P8" s="57" t="s">
        <v>61</v>
      </c>
      <c r="Q8" s="57" t="s">
        <v>61</v>
      </c>
    </row>
    <row r="9" spans="1:18" s="59" customFormat="1" ht="8.25" x14ac:dyDescent="0.15">
      <c r="A9" s="167"/>
      <c r="B9" s="60" t="str">
        <f>"[IQR] (N)"</f>
        <v>[IQR] (N)</v>
      </c>
      <c r="C9" s="60" t="str">
        <f t="shared" ref="C9:Q9" si="0">"[IQR] (N)"</f>
        <v>[IQR] (N)</v>
      </c>
      <c r="D9" s="60" t="str">
        <f t="shared" si="0"/>
        <v>[IQR] (N)</v>
      </c>
      <c r="E9" s="60" t="str">
        <f t="shared" si="0"/>
        <v>[IQR] (N)</v>
      </c>
      <c r="F9" s="60" t="str">
        <f t="shared" si="0"/>
        <v>[IQR] (N)</v>
      </c>
      <c r="G9" s="60" t="str">
        <f t="shared" si="0"/>
        <v>[IQR] (N)</v>
      </c>
      <c r="H9" s="60" t="str">
        <f t="shared" si="0"/>
        <v>[IQR] (N)</v>
      </c>
      <c r="I9" s="60" t="str">
        <f t="shared" si="0"/>
        <v>[IQR] (N)</v>
      </c>
      <c r="J9" s="61" t="str">
        <f t="shared" si="0"/>
        <v>[IQR] (N)</v>
      </c>
      <c r="K9" s="60" t="str">
        <f t="shared" si="0"/>
        <v>[IQR] (N)</v>
      </c>
      <c r="L9" s="60" t="str">
        <f t="shared" si="0"/>
        <v>[IQR] (N)</v>
      </c>
      <c r="M9" s="60" t="str">
        <f t="shared" si="0"/>
        <v>[IQR] (N)</v>
      </c>
      <c r="N9" s="60" t="str">
        <f t="shared" si="0"/>
        <v>[IQR] (N)</v>
      </c>
      <c r="O9" s="60" t="str">
        <f t="shared" si="0"/>
        <v>[IQR] (N)</v>
      </c>
      <c r="P9" s="60" t="str">
        <f t="shared" si="0"/>
        <v>[IQR] (N)</v>
      </c>
      <c r="Q9" s="60" t="str">
        <f t="shared" si="0"/>
        <v>[IQR] (N)</v>
      </c>
    </row>
    <row r="10" spans="1:18" s="64" customFormat="1" ht="10.5" customHeight="1" x14ac:dyDescent="0.2">
      <c r="A10" s="78" t="str">
        <f>T_i!$A$4</f>
        <v>Any Antimalarial</v>
      </c>
      <c r="B10" s="62">
        <f>ROUND(T_ii!B4,1)</f>
        <v>5</v>
      </c>
      <c r="C10" s="62">
        <f>ROUND(T_ii!F4,1)</f>
        <v>5</v>
      </c>
      <c r="D10" s="62">
        <f>ROUND(T_ii!J4,1)</f>
        <v>2.5</v>
      </c>
      <c r="E10" s="62">
        <f>ROUND(T_ii!N4,1)</f>
        <v>0</v>
      </c>
      <c r="F10" s="62">
        <f>ROUND(T_ii!R4,1)</f>
        <v>5</v>
      </c>
      <c r="G10" s="62">
        <f>ROUND(T_ii!V4,1)</f>
        <v>3</v>
      </c>
      <c r="H10" s="62">
        <f>ROUND(T_ii!Z4,1)</f>
        <v>4</v>
      </c>
      <c r="I10" s="62">
        <f>ROUND(T_ii!AD4,1)</f>
        <v>7.5</v>
      </c>
      <c r="J10" s="63">
        <f>ROUND(T_ii!AH4,1)</f>
        <v>7</v>
      </c>
      <c r="K10" s="62">
        <f>ROUND(T_ii!AL4,1)</f>
        <v>4.3</v>
      </c>
      <c r="L10" s="62">
        <f>ROUND(T_ii!AP4,1)</f>
        <v>4</v>
      </c>
      <c r="M10" s="62">
        <f>ROUND(T_ii!AT4,1)</f>
        <v>5</v>
      </c>
      <c r="N10" s="62">
        <f>ROUND(T_ii!AX4,1)</f>
        <v>3</v>
      </c>
      <c r="O10" s="62">
        <f>ROUND(T_ii!BB4,1)</f>
        <v>4</v>
      </c>
      <c r="P10" s="62">
        <f>ROUND(T_ii!BF4,1)</f>
        <v>3</v>
      </c>
      <c r="Q10" s="62">
        <f>ROUND(T_ii!BJ4,1)</f>
        <v>10</v>
      </c>
    </row>
    <row r="11" spans="1:18" s="64" customFormat="1" ht="10.5" customHeight="1" x14ac:dyDescent="0.15">
      <c r="A11" s="72"/>
      <c r="B11" s="65" t="str">
        <f>IF(T_ii!C4="","-", (CONCATENATE("[",ROUND(T_ii!C4,1),"; ",ROUND(T_ii!D4,1),"]", " (", T_ii!E4, ")")))</f>
        <v>[1.4; 20] (44)</v>
      </c>
      <c r="C11" s="65" t="str">
        <f>IF(T_ii!G4="","-", (CONCATENATE("[",ROUND(T_ii!G4,1),"; ",ROUND(T_ii!H4,1),"]", " (", T_ii!I4, ")")))</f>
        <v>[2.4; 10] (208)</v>
      </c>
      <c r="D11" s="65" t="str">
        <f>IF(T_ii!K4="","-", (CONCATENATE("[",ROUND(T_ii!K4,1),"; ",ROUND(T_ii!L4,1),"]", " (", T_ii!M4, ")")))</f>
        <v>[0.8; 7.5] (1795)</v>
      </c>
      <c r="E11" s="65" t="str">
        <f>IF(T_ii!O4="","-", (CONCATENATE("[",ROUND(T_ii!O4,1),"; ",ROUND(T_ii!P4,1),"]", " (", T_ii!Q4, ")")))</f>
        <v>-</v>
      </c>
      <c r="F11" s="65" t="str">
        <f>IF(T_ii!S4="","-", (CONCATENATE("[",ROUND(T_ii!S4,1),"; ",ROUND(T_ii!T4,1),"]", " (", T_ii!U4, ")")))</f>
        <v>[2; 10] (7247)</v>
      </c>
      <c r="G11" s="65" t="str">
        <f>IF(T_ii!W4="","-", (CONCATENATE("[",ROUND(T_ii!W4,1),"; ",ROUND(T_ii!X4,1),"]", " (", T_ii!Y4, ")")))</f>
        <v>[1; 7] (209)</v>
      </c>
      <c r="H11" s="65" t="str">
        <f>IF(T_ii!AA4="","-", (CONCATENATE("[",ROUND(T_ii!AA4,1),"; ",ROUND(T_ii!AB4,1),"]", " (", T_ii!AC4, ")")))</f>
        <v>[2; 10] (9512)</v>
      </c>
      <c r="I11" s="65" t="str">
        <f>IF(T_ii!AE4="","-", (CONCATENATE("[",ROUND(T_ii!AE4,1),"; ",ROUND(T_ii!AF4,1),"]", " (", T_ii!AG4, ")")))</f>
        <v>[3.8; 30] (154)</v>
      </c>
      <c r="J11" s="66" t="str">
        <f>IF(T_ii!AI4="","-", (CONCATENATE("[",ROUND(T_ii!AI4,1),"; ",ROUND(T_ii!AJ4,1),"]", " (", T_ii!AK4, ")")))</f>
        <v>[2.5; 10] (44)</v>
      </c>
      <c r="K11" s="65" t="str">
        <f>IF(T_ii!AM4="","-", (CONCATENATE("[",ROUND(T_ii!AM4,1),"; ",ROUND(T_ii!AN4,1),"]", " (", T_ii!AO4, ")")))</f>
        <v>[2; 10] (208)</v>
      </c>
      <c r="L11" s="65" t="str">
        <f>IF(T_ii!AQ4="","-", (CONCATENATE("[",ROUND(T_ii!AQ4,1),"; ",ROUND(T_ii!AR4,1),"]", " (", T_ii!AS4, ")")))</f>
        <v>[2; 9.5] (1795)</v>
      </c>
      <c r="M11" s="65" t="str">
        <f>IF(T_ii!AU4="","-", (CONCATENATE("[",ROUND(T_ii!AU4,1),"; ",ROUND(T_ii!AV4,1),"]", " (", T_ii!AW4, ")")))</f>
        <v>[4; 8] (9)</v>
      </c>
      <c r="N11" s="65" t="str">
        <f>IF(T_ii!AY4="","-", (CONCATENATE("[",ROUND(T_ii!AY4,1),"; ",ROUND(T_ii!AZ4,1),"]", " (", T_ii!BA4, ")")))</f>
        <v>[1.5; 6] (7247)</v>
      </c>
      <c r="O11" s="65" t="str">
        <f>IF(T_ii!BC4="","-", (CONCATENATE("[",ROUND(T_ii!BC4,1),"; ",ROUND(T_ii!BD4,1),"]", " (", T_ii!BE4, ")")))</f>
        <v>[2; 10] (209)</v>
      </c>
      <c r="P11" s="65" t="str">
        <f>IF(T_ii!BG4="","-", (CONCATENATE("[",ROUND(T_ii!BG4,1),"; ",ROUND(T_ii!BH4,1),"]", " (", T_ii!BI4, ")")))</f>
        <v>[1.5; 7] (9512)</v>
      </c>
      <c r="Q11" s="65" t="str">
        <f>IF(T_ii!BK4="","-", (CONCATENATE("[",ROUND(T_ii!BK4,1),"; ",ROUND(T_ii!BL4,1),"]", " (", T_ii!BM4, ")")))</f>
        <v>[5; 26.7] (154)</v>
      </c>
    </row>
    <row r="12" spans="1:18" s="64" customFormat="1" ht="10.5" customHeight="1" x14ac:dyDescent="0.2">
      <c r="A12" s="78" t="str">
        <f>T_i!$A$5</f>
        <v>Artemether lumefantrine</v>
      </c>
      <c r="B12" s="62">
        <f>ROUND(T_ii!B5,1)</f>
        <v>20</v>
      </c>
      <c r="C12" s="62">
        <f>ROUND(T_ii!F5,1)</f>
        <v>10</v>
      </c>
      <c r="D12" s="62">
        <f>ROUND(T_ii!J5,1)</f>
        <v>3.8</v>
      </c>
      <c r="E12" s="62">
        <f>ROUND(T_ii!N5,1)</f>
        <v>0</v>
      </c>
      <c r="F12" s="62">
        <f>ROUND(T_ii!R5,1)</f>
        <v>5</v>
      </c>
      <c r="G12" s="62">
        <f>ROUND(T_ii!V5,1)</f>
        <v>3</v>
      </c>
      <c r="H12" s="62">
        <f>ROUND(T_ii!Z5,1)</f>
        <v>5</v>
      </c>
      <c r="I12" s="62">
        <f>ROUND(T_ii!AD5,1)</f>
        <v>7.5</v>
      </c>
      <c r="J12" s="63">
        <f>ROUND(T_ii!AH5,1)</f>
        <v>8</v>
      </c>
      <c r="K12" s="62">
        <f>ROUND(T_ii!AL5,1)</f>
        <v>7</v>
      </c>
      <c r="L12" s="62">
        <f>ROUND(T_ii!AP5,1)</f>
        <v>5</v>
      </c>
      <c r="M12" s="62">
        <f>ROUND(T_ii!AT5,1)</f>
        <v>5</v>
      </c>
      <c r="N12" s="62">
        <f>ROUND(T_ii!AX5,1)</f>
        <v>3</v>
      </c>
      <c r="O12" s="62">
        <f>ROUND(T_ii!BB5,1)</f>
        <v>5</v>
      </c>
      <c r="P12" s="62">
        <f>ROUND(T_ii!BF5,1)</f>
        <v>4</v>
      </c>
      <c r="Q12" s="62">
        <f>ROUND(T_ii!BJ5,1)</f>
        <v>12</v>
      </c>
    </row>
    <row r="13" spans="1:18" s="64" customFormat="1" ht="10.5" customHeight="1" x14ac:dyDescent="0.15">
      <c r="A13" s="72"/>
      <c r="B13" s="65" t="str">
        <f>IF(T_ii!C5="","-", (CONCATENATE("[",ROUND(T_ii!C5,1),"; ",ROUND(T_ii!D5,1),"]", " (", T_ii!E5, ")")))</f>
        <v>[3.8; 35] (29)</v>
      </c>
      <c r="C13" s="65" t="str">
        <f>IF(T_ii!G5="","-", (CONCATENATE("[",ROUND(T_ii!G5,1),"; ",ROUND(T_ii!H5,1),"]", " (", T_ii!I5, ")")))</f>
        <v>[8; 16] (150)</v>
      </c>
      <c r="D13" s="65" t="str">
        <f>IF(T_ii!K5="","-", (CONCATENATE("[",ROUND(T_ii!K5,1),"; ",ROUND(T_ii!L5,1),"]", " (", T_ii!M5, ")")))</f>
        <v>[1.1; 10] (1230)</v>
      </c>
      <c r="E13" s="65" t="str">
        <f>IF(T_ii!O5="","-", (CONCATENATE("[",ROUND(T_ii!O5,1),"; ",ROUND(T_ii!P5,1),"]", " (", T_ii!Q5, ")")))</f>
        <v>-</v>
      </c>
      <c r="F13" s="65" t="str">
        <f>IF(T_ii!S5="","-", (CONCATENATE("[",ROUND(T_ii!S5,1),"; ",ROUND(T_ii!T5,1),"]", " (", T_ii!U5, ")")))</f>
        <v>[2.5; 10] (5787)</v>
      </c>
      <c r="G13" s="65" t="str">
        <f>IF(T_ii!W5="","-", (CONCATENATE("[",ROUND(T_ii!W5,1),"; ",ROUND(T_ii!X5,1),"]", " (", T_ii!Y5, ")")))</f>
        <v>[2; 10] (161)</v>
      </c>
      <c r="H13" s="65" t="str">
        <f>IF(T_ii!AA5="","-", (CONCATENATE("[",ROUND(T_ii!AA5,1),"; ",ROUND(T_ii!AB5,1),"]", " (", T_ii!AC5, ")")))</f>
        <v>[2; 10] (7365)</v>
      </c>
      <c r="I13" s="65" t="str">
        <f>IF(T_ii!AE5="","-", (CONCATENATE("[",ROUND(T_ii!AE5,1),"; ",ROUND(T_ii!AF5,1),"]", " (", T_ii!AG5, ")")))</f>
        <v>[3.8; 30] (120)</v>
      </c>
      <c r="J13" s="66" t="str">
        <f>IF(T_ii!AI5="","-", (CONCATENATE("[",ROUND(T_ii!AI5,1),"; ",ROUND(T_ii!AJ5,1),"]", " (", T_ii!AK5, ")")))</f>
        <v>[5; 10] (29)</v>
      </c>
      <c r="K13" s="65" t="str">
        <f>IF(T_ii!AM5="","-", (CONCATENATE("[",ROUND(T_ii!AM5,1),"; ",ROUND(T_ii!AN5,1),"]", " (", T_ii!AO5, ")")))</f>
        <v>[2.6; 15] (150)</v>
      </c>
      <c r="L13" s="65" t="str">
        <f>IF(T_ii!AQ5="","-", (CONCATENATE("[",ROUND(T_ii!AQ5,1),"; ",ROUND(T_ii!AR5,1),"]", " (", T_ii!AS5, ")")))</f>
        <v>[2.5; 10] (1230)</v>
      </c>
      <c r="M13" s="65" t="str">
        <f>IF(T_ii!AU5="","-", (CONCATENATE("[",ROUND(T_ii!AU5,1),"; ",ROUND(T_ii!AV5,1),"]", " (", T_ii!AW5, ")")))</f>
        <v>[4; 8] (8)</v>
      </c>
      <c r="N13" s="65" t="str">
        <f>IF(T_ii!AY5="","-", (CONCATENATE("[",ROUND(T_ii!AY5,1),"; ",ROUND(T_ii!AZ5,1),"]", " (", T_ii!BA5, ")")))</f>
        <v>[2; 6] (5787)</v>
      </c>
      <c r="O13" s="65" t="str">
        <f>IF(T_ii!BC5="","-", (CONCATENATE("[",ROUND(T_ii!BC5,1),"; ",ROUND(T_ii!BD5,1),"]", " (", T_ii!BE5, ")")))</f>
        <v>[3; 10] (161)</v>
      </c>
      <c r="P13" s="65" t="str">
        <f>IF(T_ii!BG5="","-", (CONCATENATE("[",ROUND(T_ii!BG5,1),"; ",ROUND(T_ii!BH5,1),"]", " (", T_ii!BI5, ")")))</f>
        <v>[2; 7] (7365)</v>
      </c>
      <c r="Q13" s="65" t="str">
        <f>IF(T_ii!BK5="","-", (CONCATENATE("[",ROUND(T_ii!BK5,1),"; ",ROUND(T_ii!BL5,1),"]", " (", T_ii!BM5, ")")))</f>
        <v>[5; 30] (120)</v>
      </c>
    </row>
    <row r="14" spans="1:18" s="64" customFormat="1" ht="10.5" customHeight="1" x14ac:dyDescent="0.2">
      <c r="A14" s="78" t="str">
        <f>T_i!$A$6</f>
        <v>Artesunate amodiaquine</v>
      </c>
      <c r="B14" s="62">
        <f>ROUND(T_ii!B6,1)</f>
        <v>0</v>
      </c>
      <c r="C14" s="62">
        <f>ROUND(T_ii!F6,1)</f>
        <v>0</v>
      </c>
      <c r="D14" s="62">
        <f>ROUND(T_ii!J6,1)</f>
        <v>0.5</v>
      </c>
      <c r="E14" s="62">
        <f>ROUND(T_ii!N6,1)</f>
        <v>0</v>
      </c>
      <c r="F14" s="62">
        <f>ROUND(T_ii!R6,1)</f>
        <v>3</v>
      </c>
      <c r="G14" s="62">
        <f>ROUND(T_ii!V6,1)</f>
        <v>8</v>
      </c>
      <c r="H14" s="62">
        <f>ROUND(T_ii!Z6,1)</f>
        <v>2.5</v>
      </c>
      <c r="I14" s="62">
        <f>ROUND(T_ii!AD6,1)</f>
        <v>0</v>
      </c>
      <c r="J14" s="63">
        <f>ROUND(T_ii!AH6,1)</f>
        <v>2</v>
      </c>
      <c r="K14" s="62">
        <f>ROUND(T_ii!AL6,1)</f>
        <v>4</v>
      </c>
      <c r="L14" s="62">
        <f>ROUND(T_ii!AP6,1)</f>
        <v>6</v>
      </c>
      <c r="M14" s="62">
        <f>ROUND(T_ii!AT6,1)</f>
        <v>0</v>
      </c>
      <c r="N14" s="62">
        <f>ROUND(T_ii!AX6,1)</f>
        <v>4</v>
      </c>
      <c r="O14" s="62">
        <f>ROUND(T_ii!BB6,1)</f>
        <v>2.5</v>
      </c>
      <c r="P14" s="62">
        <f>ROUND(T_ii!BF6,1)</f>
        <v>4</v>
      </c>
      <c r="Q14" s="62">
        <f>ROUND(T_ii!BJ6,1)</f>
        <v>2</v>
      </c>
    </row>
    <row r="15" spans="1:18" s="64" customFormat="1" ht="10.5" customHeight="1" x14ac:dyDescent="0.15">
      <c r="A15" s="72"/>
      <c r="B15" s="65" t="str">
        <f>IF(T_ii!C6="","-", (CONCATENATE("[",ROUND(T_ii!C6,1),"; ",ROUND(T_ii!D6,1),"]", " (", T_ii!E6, ")")))</f>
        <v>-</v>
      </c>
      <c r="C15" s="65" t="str">
        <f>IF(T_ii!G6="","-", (CONCATENATE("[",ROUND(T_ii!G6,1),"; ",ROUND(T_ii!H6,1),"]", " (", T_ii!I6, ")")))</f>
        <v>-</v>
      </c>
      <c r="D15" s="65" t="str">
        <f>IF(T_ii!K6="","-", (CONCATENATE("[",ROUND(T_ii!K6,1),"; ",ROUND(T_ii!L6,1),"]", " (", T_ii!M6, ")")))</f>
        <v>[0; 5] (118)</v>
      </c>
      <c r="E15" s="65" t="str">
        <f>IF(T_ii!O6="","-", (CONCATENATE("[",ROUND(T_ii!O6,1),"; ",ROUND(T_ii!P6,1),"]", " (", T_ii!Q6, ")")))</f>
        <v>-</v>
      </c>
      <c r="F15" s="65" t="str">
        <f>IF(T_ii!S6="","-", (CONCATENATE("[",ROUND(T_ii!S6,1),"; ",ROUND(T_ii!T6,1),"]", " (", T_ii!U6, ")")))</f>
        <v>[1.5; 10] (96)</v>
      </c>
      <c r="G15" s="65" t="str">
        <f>IF(T_ii!W6="","-", (CONCATENATE("[",ROUND(T_ii!W6,1),"; ",ROUND(T_ii!X6,1),"]", " (", T_ii!Y6, ")")))</f>
        <v>[8; 8] (1)</v>
      </c>
      <c r="H15" s="65" t="str">
        <f>IF(T_ii!AA6="","-", (CONCATENATE("[",ROUND(T_ii!AA6,1),"; ",ROUND(T_ii!AB6,1),"]", " (", T_ii!AC6, ")")))</f>
        <v>[0; 5] (227)</v>
      </c>
      <c r="I15" s="65" t="str">
        <f>IF(T_ii!AE6="","-", (CONCATENATE("[",ROUND(T_ii!AE6,1),"; ",ROUND(T_ii!AF6,1),"]", " (", T_ii!AG6, ")")))</f>
        <v>-</v>
      </c>
      <c r="J15" s="66" t="str">
        <f>IF(T_ii!AI6="","-", (CONCATENATE("[",ROUND(T_ii!AI6,1),"; ",ROUND(T_ii!AJ6,1),"]", " (", T_ii!AK6, ")")))</f>
        <v>[0.5; 2.5] (3)</v>
      </c>
      <c r="K15" s="65" t="str">
        <f>IF(T_ii!AM6="","-", (CONCATENATE("[",ROUND(T_ii!AM6,1),"; ",ROUND(T_ii!AN6,1),"]", " (", T_ii!AO6, ")")))</f>
        <v>[2.5; 7] (9)</v>
      </c>
      <c r="L15" s="65" t="str">
        <f>IF(T_ii!AQ6="","-", (CONCATENATE("[",ROUND(T_ii!AQ6,1),"; ",ROUND(T_ii!AR6,1),"]", " (", T_ii!AS6, ")")))</f>
        <v>[2; 12] (118)</v>
      </c>
      <c r="M15" s="65" t="str">
        <f>IF(T_ii!AU6="","-", (CONCATENATE("[",ROUND(T_ii!AU6,1),"; ",ROUND(T_ii!AV6,1),"]", " (", T_ii!AW6, ")")))</f>
        <v>-</v>
      </c>
      <c r="N15" s="65" t="str">
        <f>IF(T_ii!AY6="","-", (CONCATENATE("[",ROUND(T_ii!AY6,1),"; ",ROUND(T_ii!AZ6,1),"]", " (", T_ii!BA6, ")")))</f>
        <v>[2; 6] (96)</v>
      </c>
      <c r="O15" s="65" t="str">
        <f>IF(T_ii!BC6="","-", (CONCATENATE("[",ROUND(T_ii!BC6,1),"; ",ROUND(T_ii!BD6,1),"]", " (", T_ii!BE6, ")")))</f>
        <v>[0.8; 2.5] (1)</v>
      </c>
      <c r="P15" s="65" t="str">
        <f>IF(T_ii!BG6="","-", (CONCATENATE("[",ROUND(T_ii!BG6,1),"; ",ROUND(T_ii!BH6,1),"]", " (", T_ii!BI6, ")")))</f>
        <v>[2; 9] (227)</v>
      </c>
      <c r="Q15" s="65" t="str">
        <f>IF(T_ii!BK6="","-", (CONCATENATE("[",ROUND(T_ii!BK6,1),"; ",ROUND(T_ii!BL6,1),"]", " (", T_ii!BM6, ")")))</f>
        <v>[1; 16] (2)</v>
      </c>
    </row>
    <row r="16" spans="1:18" s="64" customFormat="1" ht="10.5" customHeight="1" x14ac:dyDescent="0.2">
      <c r="A16" s="78" t="str">
        <f>T_i!$A$7</f>
        <v>Artemisinin-PPQ</v>
      </c>
      <c r="B16" s="62">
        <f>ROUND(T_ii!B7,1)</f>
        <v>0</v>
      </c>
      <c r="C16" s="62">
        <f>ROUND(T_ii!F7,1)</f>
        <v>0</v>
      </c>
      <c r="D16" s="62">
        <f>ROUND(T_ii!J7,1)</f>
        <v>3</v>
      </c>
      <c r="E16" s="62">
        <f>ROUND(T_ii!N7,1)</f>
        <v>0</v>
      </c>
      <c r="F16" s="62">
        <f>ROUND(T_ii!R7,1)</f>
        <v>1.5</v>
      </c>
      <c r="G16" s="62">
        <f>ROUND(T_ii!V7,1)</f>
        <v>2</v>
      </c>
      <c r="H16" s="62">
        <f>ROUND(T_ii!Z7,1)</f>
        <v>2</v>
      </c>
      <c r="I16" s="62">
        <f>ROUND(T_ii!AD7,1)</f>
        <v>0</v>
      </c>
      <c r="J16" s="63">
        <f>ROUND(T_ii!AH7,1)</f>
        <v>5.5</v>
      </c>
      <c r="K16" s="62">
        <f>ROUND(T_ii!AL7,1)</f>
        <v>2.5</v>
      </c>
      <c r="L16" s="62">
        <f>ROUND(T_ii!AP7,1)</f>
        <v>2</v>
      </c>
      <c r="M16" s="62">
        <f>ROUND(T_ii!AT7,1)</f>
        <v>0</v>
      </c>
      <c r="N16" s="62">
        <f>ROUND(T_ii!AX7,1)</f>
        <v>1</v>
      </c>
      <c r="O16" s="62">
        <f>ROUND(T_ii!BB7,1)</f>
        <v>0</v>
      </c>
      <c r="P16" s="62">
        <f>ROUND(T_ii!BF7,1)</f>
        <v>1.5</v>
      </c>
      <c r="Q16" s="62">
        <f>ROUND(T_ii!BJ7,1)</f>
        <v>0</v>
      </c>
    </row>
    <row r="17" spans="1:17" s="64" customFormat="1" ht="10.5" customHeight="1" x14ac:dyDescent="0.15">
      <c r="A17" s="72"/>
      <c r="B17" s="65" t="str">
        <f>IF(T_ii!C7="","-", (CONCATENATE("[",ROUND(T_ii!C7,1),"; ",ROUND(T_ii!D7,1),"]", " (", T_ii!E7, ")")))</f>
        <v>-</v>
      </c>
      <c r="C17" s="65" t="str">
        <f>IF(T_ii!G7="","-", (CONCATENATE("[",ROUND(T_ii!G7,1),"; ",ROUND(T_ii!H7,1),"]", " (", T_ii!I7, ")")))</f>
        <v>-</v>
      </c>
      <c r="D17" s="65" t="str">
        <f>IF(T_ii!K7="","-", (CONCATENATE("[",ROUND(T_ii!K7,1),"; ",ROUND(T_ii!L7,1),"]", " (", T_ii!M7, ")")))</f>
        <v>[3; 3] (51)</v>
      </c>
      <c r="E17" s="65" t="str">
        <f>IF(T_ii!O7="","-", (CONCATENATE("[",ROUND(T_ii!O7,1),"; ",ROUND(T_ii!P7,1),"]", " (", T_ii!Q7, ")")))</f>
        <v>-</v>
      </c>
      <c r="F17" s="65" t="str">
        <f>IF(T_ii!S7="","-", (CONCATENATE("[",ROUND(T_ii!S7,1),"; ",ROUND(T_ii!T7,1),"]", " (", T_ii!U7, ")")))</f>
        <v>[1; 7.4] (36)</v>
      </c>
      <c r="G17" s="65" t="str">
        <f>IF(T_ii!W7="","-", (CONCATENATE("[",ROUND(T_ii!W7,1),"; ",ROUND(T_ii!X7,1),"]", " (", T_ii!Y7, ")")))</f>
        <v>[2; 2] (1)</v>
      </c>
      <c r="H17" s="65" t="str">
        <f>IF(T_ii!AA7="","-", (CONCATENATE("[",ROUND(T_ii!AA7,1),"; ",ROUND(T_ii!AB7,1),"]", " (", T_ii!AC7, ")")))</f>
        <v>[1.5; 3] (90)</v>
      </c>
      <c r="I17" s="65" t="str">
        <f>IF(T_ii!AE7="","-", (CONCATENATE("[",ROUND(T_ii!AE7,1),"; ",ROUND(T_ii!AF7,1),"]", " (", T_ii!AG7, ")")))</f>
        <v>-</v>
      </c>
      <c r="J17" s="66" t="str">
        <f>IF(T_ii!AI7="","-", (CONCATENATE("[",ROUND(T_ii!AI7,1),"; ",ROUND(T_ii!AJ7,1),"]", " (", T_ii!AK7, ")")))</f>
        <v>[5.5; 5.5] (1)</v>
      </c>
      <c r="K17" s="65" t="str">
        <f>IF(T_ii!AM7="","-", (CONCATENATE("[",ROUND(T_ii!AM7,1),"; ",ROUND(T_ii!AN7,1),"]", " (", T_ii!AO7, ")")))</f>
        <v>[2.5; 2.5] (1)</v>
      </c>
      <c r="L17" s="65" t="str">
        <f>IF(T_ii!AQ7="","-", (CONCATENATE("[",ROUND(T_ii!AQ7,1),"; ",ROUND(T_ii!AR7,1),"]", " (", T_ii!AS7, ")")))</f>
        <v>[1; 2.5] (51)</v>
      </c>
      <c r="M17" s="65" t="str">
        <f>IF(T_ii!AU7="","-", (CONCATENATE("[",ROUND(T_ii!AU7,1),"; ",ROUND(T_ii!AV7,1),"]", " (", T_ii!AW7, ")")))</f>
        <v>-</v>
      </c>
      <c r="N17" s="65" t="str">
        <f>IF(T_ii!AY7="","-", (CONCATENATE("[",ROUND(T_ii!AY7,1),"; ",ROUND(T_ii!AZ7,1),"]", " (", T_ii!BA7, ")")))</f>
        <v>[0.5; 2.5] (36)</v>
      </c>
      <c r="O17" s="65" t="str">
        <f>IF(T_ii!BC7="","-", (CONCATENATE("[",ROUND(T_ii!BC7,1),"; ",ROUND(T_ii!BD7,1),"]", " (", T_ii!BE7, ")")))</f>
        <v>-</v>
      </c>
      <c r="P17" s="65" t="str">
        <f>IF(T_ii!BG7="","-", (CONCATENATE("[",ROUND(T_ii!BG7,1),"; ",ROUND(T_ii!BH7,1),"]", " (", T_ii!BI7, ")")))</f>
        <v>[1; 2.5] (90)</v>
      </c>
      <c r="Q17" s="65" t="str">
        <f>IF(T_ii!BK7="","-", (CONCATENATE("[",ROUND(T_ii!BK7,1),"; ",ROUND(T_ii!BL7,1),"]", " (", T_ii!BM7, ")")))</f>
        <v>-</v>
      </c>
    </row>
    <row r="18" spans="1:17" s="64" customFormat="1" ht="10.5" customHeight="1" x14ac:dyDescent="0.2">
      <c r="A18" s="78" t="str">
        <f>T_i!$A$8</f>
        <v>Dihydroartemisinin-Piperaquine</v>
      </c>
      <c r="B18" s="62">
        <f>ROUND(T_ii!B8,1)</f>
        <v>0</v>
      </c>
      <c r="C18" s="62">
        <f>ROUND(T_ii!F8,1)</f>
        <v>0</v>
      </c>
      <c r="D18" s="62">
        <f>ROUND(T_ii!J8,1)</f>
        <v>1.1000000000000001</v>
      </c>
      <c r="E18" s="62">
        <f>ROUND(T_ii!N8,1)</f>
        <v>0</v>
      </c>
      <c r="F18" s="62">
        <f>ROUND(T_ii!R8,1)</f>
        <v>2</v>
      </c>
      <c r="G18" s="62">
        <f>ROUND(T_ii!V8,1)</f>
        <v>6.7</v>
      </c>
      <c r="H18" s="62">
        <f>ROUND(T_ii!Z8,1)</f>
        <v>2</v>
      </c>
      <c r="I18" s="62">
        <f>ROUND(T_ii!AD8,1)</f>
        <v>5</v>
      </c>
      <c r="J18" s="63">
        <f>ROUND(T_ii!AH8,1)</f>
        <v>0</v>
      </c>
      <c r="K18" s="62">
        <f>ROUND(T_ii!AL8,1)</f>
        <v>2.2000000000000002</v>
      </c>
      <c r="L18" s="62">
        <f>ROUND(T_ii!AP8,1)</f>
        <v>4</v>
      </c>
      <c r="M18" s="62">
        <f>ROUND(T_ii!AT8,1)</f>
        <v>0</v>
      </c>
      <c r="N18" s="62">
        <f>ROUND(T_ii!AX8,1)</f>
        <v>3</v>
      </c>
      <c r="O18" s="62">
        <f>ROUND(T_ii!BB8,1)</f>
        <v>8</v>
      </c>
      <c r="P18" s="62">
        <f>ROUND(T_ii!BF8,1)</f>
        <v>3.2</v>
      </c>
      <c r="Q18" s="62">
        <f>ROUND(T_ii!BJ8,1)</f>
        <v>10</v>
      </c>
    </row>
    <row r="19" spans="1:17" s="64" customFormat="1" ht="10.5" customHeight="1" x14ac:dyDescent="0.15">
      <c r="A19" s="72"/>
      <c r="B19" s="65" t="str">
        <f>IF(T_ii!C8="","-", (CONCATENATE("[",ROUND(T_ii!C8,1),"; ",ROUND(T_ii!D8,1),"]", " (", T_ii!E8, ")")))</f>
        <v>-</v>
      </c>
      <c r="C19" s="65" t="str">
        <f>IF(T_ii!G8="","-", (CONCATENATE("[",ROUND(T_ii!G8,1),"; ",ROUND(T_ii!H8,1),"]", " (", T_ii!I8, ")")))</f>
        <v>-</v>
      </c>
      <c r="D19" s="65" t="str">
        <f>IF(T_ii!K8="","-", (CONCATENATE("[",ROUND(T_ii!K8,1),"; ",ROUND(T_ii!L8,1),"]", " (", T_ii!M8, ")")))</f>
        <v>[0; 4] (231)</v>
      </c>
      <c r="E19" s="65" t="str">
        <f>IF(T_ii!O8="","-", (CONCATENATE("[",ROUND(T_ii!O8,1),"; ",ROUND(T_ii!P8,1),"]", " (", T_ii!Q8, ")")))</f>
        <v>-</v>
      </c>
      <c r="F19" s="65" t="str">
        <f>IF(T_ii!S8="","-", (CONCATENATE("[",ROUND(T_ii!S8,1),"; ",ROUND(T_ii!T8,1),"]", " (", T_ii!U8, ")")))</f>
        <v>[1; 5] (453)</v>
      </c>
      <c r="G19" s="65" t="str">
        <f>IF(T_ii!W8="","-", (CONCATENATE("[",ROUND(T_ii!W8,1),"; ",ROUND(T_ii!X8,1),"]", " (", T_ii!Y8, ")")))</f>
        <v>[1; 7] (13)</v>
      </c>
      <c r="H19" s="65" t="str">
        <f>IF(T_ii!AA8="","-", (CONCATENATE("[",ROUND(T_ii!AA8,1),"; ",ROUND(T_ii!AB8,1),"]", " (", T_ii!AC8, ")")))</f>
        <v>[0.9; 5] (715)</v>
      </c>
      <c r="I19" s="65" t="str">
        <f>IF(T_ii!AE8="","-", (CONCATENATE("[",ROUND(T_ii!AE8,1),"; ",ROUND(T_ii!AF8,1),"]", " (", T_ii!AG8, ")")))</f>
        <v>[0.7; 20] (20)</v>
      </c>
      <c r="J19" s="66" t="str">
        <f>IF(T_ii!AI8="","-", (CONCATENATE("[",ROUND(T_ii!AI8,1),"; ",ROUND(T_ii!AJ8,1),"]", " (", T_ii!AK8, ")")))</f>
        <v>[0; 0] (2)</v>
      </c>
      <c r="K19" s="65" t="str">
        <f>IF(T_ii!AM8="","-", (CONCATENATE("[",ROUND(T_ii!AM8,1),"; ",ROUND(T_ii!AN8,1),"]", " (", T_ii!AO8, ")")))</f>
        <v>[2; 5.6] (16)</v>
      </c>
      <c r="L19" s="65" t="str">
        <f>IF(T_ii!AQ8="","-", (CONCATENATE("[",ROUND(T_ii!AQ8,1),"; ",ROUND(T_ii!AR8,1),"]", " (", T_ii!AS8, ")")))</f>
        <v>[1.6; 8] (231)</v>
      </c>
      <c r="M19" s="65" t="str">
        <f>IF(T_ii!AU8="","-", (CONCATENATE("[",ROUND(T_ii!AU8,1),"; ",ROUND(T_ii!AV8,1),"]", " (", T_ii!AW8, ")")))</f>
        <v>-</v>
      </c>
      <c r="N19" s="65" t="str">
        <f>IF(T_ii!AY8="","-", (CONCATENATE("[",ROUND(T_ii!AY8,1),"; ",ROUND(T_ii!AZ8,1),"]", " (", T_ii!BA8, ")")))</f>
        <v>[1.4; 5] (453)</v>
      </c>
      <c r="O19" s="65" t="str">
        <f>IF(T_ii!BC8="","-", (CONCATENATE("[",ROUND(T_ii!BC8,1),"; ",ROUND(T_ii!BD8,1),"]", " (", T_ii!BE8, ")")))</f>
        <v>[3; 12] (13)</v>
      </c>
      <c r="P19" s="65" t="str">
        <f>IF(T_ii!BG8="","-", (CONCATENATE("[",ROUND(T_ii!BG8,1),"; ",ROUND(T_ii!BH8,1),"]", " (", T_ii!BI8, ")")))</f>
        <v>[1.7; 6] (715)</v>
      </c>
      <c r="Q19" s="65" t="str">
        <f>IF(T_ii!BK8="","-", (CONCATENATE("[",ROUND(T_ii!BK8,1),"; ",ROUND(T_ii!BL8,1),"]", " (", T_ii!BM8, ")")))</f>
        <v>[6.7; 20] (20)</v>
      </c>
    </row>
    <row r="20" spans="1:17" s="64" customFormat="1" ht="10.5" customHeight="1" x14ac:dyDescent="0.2">
      <c r="A20" s="78" t="str">
        <f>T_i!$A$9</f>
        <v>Arterolane PPQ</v>
      </c>
      <c r="B20" s="62">
        <f>ROUND(T_ii!B9,1)</f>
        <v>0</v>
      </c>
      <c r="C20" s="62">
        <f>ROUND(T_ii!F9,1)</f>
        <v>0</v>
      </c>
      <c r="D20" s="62">
        <f>ROUND(T_ii!J9,1)</f>
        <v>15</v>
      </c>
      <c r="E20" s="62">
        <f>ROUND(T_ii!N9,1)</f>
        <v>0</v>
      </c>
      <c r="F20" s="62">
        <f>ROUND(T_ii!R9,1)</f>
        <v>0</v>
      </c>
      <c r="G20" s="62">
        <f>ROUND(T_ii!V9,1)</f>
        <v>0</v>
      </c>
      <c r="H20" s="62">
        <f>ROUND(T_ii!Z9,1)</f>
        <v>15</v>
      </c>
      <c r="I20" s="62">
        <f>ROUND(T_ii!AD9,1)</f>
        <v>0</v>
      </c>
      <c r="J20" s="63">
        <f>ROUND(T_ii!AH9,1)</f>
        <v>0</v>
      </c>
      <c r="K20" s="62">
        <f>ROUND(T_ii!AL9,1)</f>
        <v>0</v>
      </c>
      <c r="L20" s="62">
        <f>ROUND(T_ii!AP9,1)</f>
        <v>2</v>
      </c>
      <c r="M20" s="62">
        <f>ROUND(T_ii!AT9,1)</f>
        <v>0</v>
      </c>
      <c r="N20" s="62">
        <f>ROUND(T_ii!AX9,1)</f>
        <v>5</v>
      </c>
      <c r="O20" s="62">
        <f>ROUND(T_ii!BB9,1)</f>
        <v>0</v>
      </c>
      <c r="P20" s="62">
        <f>ROUND(T_ii!BF9,1)</f>
        <v>3</v>
      </c>
      <c r="Q20" s="62">
        <f>ROUND(T_ii!BJ9,1)</f>
        <v>0</v>
      </c>
    </row>
    <row r="21" spans="1:17" s="64" customFormat="1" ht="10.5" customHeight="1" x14ac:dyDescent="0.15">
      <c r="A21" s="72"/>
      <c r="B21" s="65" t="str">
        <f>IF(T_ii!C9="","-", (CONCATENATE("[",ROUND(T_ii!C9,1),"; ",ROUND(T_ii!D9,1),"]", " (", T_ii!E9, ")")))</f>
        <v>-</v>
      </c>
      <c r="C21" s="65" t="str">
        <f>IF(T_ii!G9="","-", (CONCATENATE("[",ROUND(T_ii!G9,1),"; ",ROUND(T_ii!H9,1),"]", " (", T_ii!I9, ")")))</f>
        <v>-</v>
      </c>
      <c r="D21" s="65" t="str">
        <f>IF(T_ii!K9="","-", (CONCATENATE("[",ROUND(T_ii!K9,1),"; ",ROUND(T_ii!L9,1),"]", " (", T_ii!M9, ")")))</f>
        <v>[2; 15] (20)</v>
      </c>
      <c r="E21" s="65" t="str">
        <f>IF(T_ii!O9="","-", (CONCATENATE("[",ROUND(T_ii!O9,1),"; ",ROUND(T_ii!P9,1),"]", " (", T_ii!Q9, ")")))</f>
        <v>-</v>
      </c>
      <c r="F21" s="65" t="str">
        <f>IF(T_ii!S9="","-", (CONCATENATE("[",ROUND(T_ii!S9,1),"; ",ROUND(T_ii!T9,1),"]", " (", T_ii!U9, ")")))</f>
        <v>-</v>
      </c>
      <c r="G21" s="65" t="str">
        <f>IF(T_ii!W9="","-", (CONCATENATE("[",ROUND(T_ii!W9,1),"; ",ROUND(T_ii!X9,1),"]", " (", T_ii!Y9, ")")))</f>
        <v>-</v>
      </c>
      <c r="H21" s="65" t="str">
        <f>IF(T_ii!AA9="","-", (CONCATENATE("[",ROUND(T_ii!AA9,1),"; ",ROUND(T_ii!AB9,1),"]", " (", T_ii!AC9, ")")))</f>
        <v>[2; 15] (27)</v>
      </c>
      <c r="I21" s="65" t="str">
        <f>IF(T_ii!AE9="","-", (CONCATENATE("[",ROUND(T_ii!AE9,1),"; ",ROUND(T_ii!AF9,1),"]", " (", T_ii!AG9, ")")))</f>
        <v>-</v>
      </c>
      <c r="J21" s="66" t="str">
        <f>IF(T_ii!AI9="","-", (CONCATENATE("[",ROUND(T_ii!AI9,1),"; ",ROUND(T_ii!AJ9,1),"]", " (", T_ii!AK9, ")")))</f>
        <v>-</v>
      </c>
      <c r="K21" s="65" t="str">
        <f>IF(T_ii!AM9="","-", (CONCATENATE("[",ROUND(T_ii!AM9,1),"; ",ROUND(T_ii!AN9,1),"]", " (", T_ii!AO9, ")")))</f>
        <v>-</v>
      </c>
      <c r="L21" s="65" t="str">
        <f>IF(T_ii!AQ9="","-", (CONCATENATE("[",ROUND(T_ii!AQ9,1),"; ",ROUND(T_ii!AR9,1),"]", " (", T_ii!AS9, ")")))</f>
        <v>[1; 6] (20)</v>
      </c>
      <c r="M21" s="65" t="str">
        <f>IF(T_ii!AU9="","-", (CONCATENATE("[",ROUND(T_ii!AU9,1),"; ",ROUND(T_ii!AV9,1),"]", " (", T_ii!AW9, ")")))</f>
        <v>-</v>
      </c>
      <c r="N21" s="65" t="str">
        <f>IF(T_ii!AY9="","-", (CONCATENATE("[",ROUND(T_ii!AY9,1),"; ",ROUND(T_ii!AZ9,1),"]", " (", T_ii!BA9, ")")))</f>
        <v>[2; 10] (7)</v>
      </c>
      <c r="O21" s="65" t="str">
        <f>IF(T_ii!BC9="","-", (CONCATENATE("[",ROUND(T_ii!BC9,1),"; ",ROUND(T_ii!BD9,1),"]", " (", T_ii!BE9, ")")))</f>
        <v>-</v>
      </c>
      <c r="P21" s="65" t="str">
        <f>IF(T_ii!BG9="","-", (CONCATENATE("[",ROUND(T_ii!BG9,1),"; ",ROUND(T_ii!BH9,1),"]", " (", T_ii!BI9, ")")))</f>
        <v>[2; 6] (27)</v>
      </c>
      <c r="Q21" s="65" t="str">
        <f>IF(T_ii!BK9="","-", (CONCATENATE("[",ROUND(T_ii!BK9,1),"; ",ROUND(T_ii!BL9,1),"]", " (", T_ii!BM9, ")")))</f>
        <v>-</v>
      </c>
    </row>
    <row r="22" spans="1:17" s="64" customFormat="1" ht="10.5" customHeight="1" x14ac:dyDescent="0.2">
      <c r="A22" s="78" t="str">
        <f>T_i!$A$10</f>
        <v>Other ACTs not reported individually</v>
      </c>
      <c r="B22" s="62">
        <f>ROUND(T_ii!B10,1)</f>
        <v>0</v>
      </c>
      <c r="C22" s="62">
        <f>ROUND(T_ii!F10,1)</f>
        <v>0</v>
      </c>
      <c r="D22" s="62">
        <f>ROUND(T_ii!J10,1)</f>
        <v>0</v>
      </c>
      <c r="E22" s="62">
        <f>ROUND(T_ii!N10,1)</f>
        <v>0</v>
      </c>
      <c r="F22" s="62">
        <f>ROUND(T_ii!R10,1)</f>
        <v>0</v>
      </c>
      <c r="G22" s="62">
        <f>ROUND(T_ii!V10,1)</f>
        <v>0</v>
      </c>
      <c r="H22" s="62">
        <f>ROUND(T_ii!Z10,1)</f>
        <v>0</v>
      </c>
      <c r="I22" s="62">
        <f>ROUND(T_ii!AD10,1)</f>
        <v>0</v>
      </c>
      <c r="J22" s="63">
        <f>ROUND(T_ii!AH10,1)</f>
        <v>0</v>
      </c>
      <c r="K22" s="62">
        <f>ROUND(T_ii!AL10,1)</f>
        <v>0</v>
      </c>
      <c r="L22" s="62">
        <f>ROUND(T_ii!AP10,1)</f>
        <v>6</v>
      </c>
      <c r="M22" s="62">
        <f>ROUND(T_ii!AT10,1)</f>
        <v>0</v>
      </c>
      <c r="N22" s="62">
        <f>ROUND(T_ii!AX10,1)</f>
        <v>0</v>
      </c>
      <c r="O22" s="62">
        <f>ROUND(T_ii!BB10,1)</f>
        <v>0</v>
      </c>
      <c r="P22" s="62">
        <f>ROUND(T_ii!BF10,1)</f>
        <v>6</v>
      </c>
      <c r="Q22" s="62">
        <f>ROUND(T_ii!BJ10,1)</f>
        <v>0</v>
      </c>
    </row>
    <row r="23" spans="1:17" s="64" customFormat="1" ht="10.5" customHeight="1" x14ac:dyDescent="0.15">
      <c r="A23" s="72"/>
      <c r="B23" s="65" t="str">
        <f>IF(T_ii!C10="","-", (CONCATENATE("[",ROUND(T_ii!C10,1),"; ",ROUND(T_ii!D10,1),"]", " (", T_ii!E10, ")")))</f>
        <v>-</v>
      </c>
      <c r="C23" s="65" t="str">
        <f>IF(T_ii!G10="","-", (CONCATENATE("[",ROUND(T_ii!G10,1),"; ",ROUND(T_ii!H10,1),"]", " (", T_ii!I10, ")")))</f>
        <v>-</v>
      </c>
      <c r="D23" s="65" t="str">
        <f>IF(T_ii!K10="","-", (CONCATENATE("[",ROUND(T_ii!K10,1),"; ",ROUND(T_ii!L10,1),"]", " (", T_ii!M10, ")")))</f>
        <v>-</v>
      </c>
      <c r="E23" s="65" t="str">
        <f>IF(T_ii!O10="","-", (CONCATENATE("[",ROUND(T_ii!O10,1),"; ",ROUND(T_ii!P10,1),"]", " (", T_ii!Q10, ")")))</f>
        <v>-</v>
      </c>
      <c r="F23" s="65" t="str">
        <f>IF(T_ii!S10="","-", (CONCATENATE("[",ROUND(T_ii!S10,1),"; ",ROUND(T_ii!T10,1),"]", " (", T_ii!U10, ")")))</f>
        <v>-</v>
      </c>
      <c r="G23" s="65" t="str">
        <f>IF(T_ii!W10="","-", (CONCATENATE("[",ROUND(T_ii!W10,1),"; ",ROUND(T_ii!X10,1),"]", " (", T_ii!Y10, ")")))</f>
        <v>-</v>
      </c>
      <c r="H23" s="65" t="str">
        <f>IF(T_ii!AA10="","-", (CONCATENATE("[",ROUND(T_ii!AA10,1),"; ",ROUND(T_ii!AB10,1),"]", " (", T_ii!AC10, ")")))</f>
        <v>-</v>
      </c>
      <c r="I23" s="65" t="str">
        <f>IF(T_ii!AE10="","-", (CONCATENATE("[",ROUND(T_ii!AE10,1),"; ",ROUND(T_ii!AF10,1),"]", " (", T_ii!AG10, ")")))</f>
        <v>-</v>
      </c>
      <c r="J23" s="66" t="str">
        <f>IF(T_ii!AI10="","-", (CONCATENATE("[",ROUND(T_ii!AI10,1),"; ",ROUND(T_ii!AJ10,1),"]", " (", T_ii!AK10, ")")))</f>
        <v>-</v>
      </c>
      <c r="K23" s="65" t="str">
        <f>IF(T_ii!AM10="","-", (CONCATENATE("[",ROUND(T_ii!AM10,1),"; ",ROUND(T_ii!AN10,1),"]", " (", T_ii!AO10, ")")))</f>
        <v>-</v>
      </c>
      <c r="L23" s="65" t="str">
        <f>IF(T_ii!AQ10="","-", (CONCATENATE("[",ROUND(T_ii!AQ10,1),"; ",ROUND(T_ii!AR10,1),"]", " (", T_ii!AS10, ")")))</f>
        <v>[6; 6] (1)</v>
      </c>
      <c r="M23" s="65" t="str">
        <f>IF(T_ii!AU10="","-", (CONCATENATE("[",ROUND(T_ii!AU10,1),"; ",ROUND(T_ii!AV10,1),"]", " (", T_ii!AW10, ")")))</f>
        <v>-</v>
      </c>
      <c r="N23" s="65" t="str">
        <f>IF(T_ii!AY10="","-", (CONCATENATE("[",ROUND(T_ii!AY10,1),"; ",ROUND(T_ii!AZ10,1),"]", " (", T_ii!BA10, ")")))</f>
        <v>-</v>
      </c>
      <c r="O23" s="65" t="str">
        <f>IF(T_ii!BC10="","-", (CONCATENATE("[",ROUND(T_ii!BC10,1),"; ",ROUND(T_ii!BD10,1),"]", " (", T_ii!BE10, ")")))</f>
        <v>-</v>
      </c>
      <c r="P23" s="65" t="str">
        <f>IF(T_ii!BG10="","-", (CONCATENATE("[",ROUND(T_ii!BG10,1),"; ",ROUND(T_ii!BH10,1),"]", " (", T_ii!BI10, ")")))</f>
        <v>[6; 6] (1)</v>
      </c>
      <c r="Q23" s="65" t="str">
        <f>IF(T_ii!BK10="","-", (CONCATENATE("[",ROUND(T_ii!BK10,1),"; ",ROUND(T_ii!BL10,1),"]", " (", T_ii!BM10, ")")))</f>
        <v>-</v>
      </c>
    </row>
    <row r="24" spans="1:17" s="64" customFormat="1" ht="10.5" customHeight="1" x14ac:dyDescent="0.2">
      <c r="A24" s="78" t="str">
        <f>T_i!$A$11</f>
        <v>Quinine</v>
      </c>
      <c r="B24" s="62">
        <f>ROUND(T_ii!B11,1)</f>
        <v>0.2</v>
      </c>
      <c r="C24" s="62">
        <f>ROUND(T_ii!F11,1)</f>
        <v>1.7</v>
      </c>
      <c r="D24" s="62">
        <f>ROUND(T_ii!J11,1)</f>
        <v>1.9</v>
      </c>
      <c r="E24" s="62">
        <f>ROUND(T_ii!N11,1)</f>
        <v>0</v>
      </c>
      <c r="F24" s="62">
        <f>ROUND(T_ii!R11,1)</f>
        <v>1</v>
      </c>
      <c r="G24" s="62">
        <f>ROUND(T_ii!V11,1)</f>
        <v>0</v>
      </c>
      <c r="H24" s="62">
        <f>ROUND(T_ii!Z11,1)</f>
        <v>1</v>
      </c>
      <c r="I24" s="62">
        <f>ROUND(T_ii!AD11,1)</f>
        <v>0</v>
      </c>
      <c r="J24" s="63">
        <f>ROUND(T_ii!AH11,1)</f>
        <v>0.9</v>
      </c>
      <c r="K24" s="62">
        <f>ROUND(T_ii!AL11,1)</f>
        <v>0.3</v>
      </c>
      <c r="L24" s="62">
        <f>ROUND(T_ii!AP11,1)</f>
        <v>0.6</v>
      </c>
      <c r="M24" s="62">
        <f>ROUND(T_ii!AT11,1)</f>
        <v>0</v>
      </c>
      <c r="N24" s="62">
        <f>ROUND(T_ii!AX11,1)</f>
        <v>0.7</v>
      </c>
      <c r="O24" s="62">
        <f>ROUND(T_ii!BB11,1)</f>
        <v>0</v>
      </c>
      <c r="P24" s="62">
        <f>ROUND(T_ii!BF11,1)</f>
        <v>0.7</v>
      </c>
      <c r="Q24" s="62">
        <f>ROUND(T_ii!BJ11,1)</f>
        <v>9.5</v>
      </c>
    </row>
    <row r="25" spans="1:17" s="64" customFormat="1" ht="10.5" customHeight="1" x14ac:dyDescent="0.15">
      <c r="A25" s="72"/>
      <c r="B25" s="65" t="str">
        <f>IF(T_ii!C11="","-", (CONCATENATE("[",ROUND(T_ii!C11,1),"; ",ROUND(T_ii!D11,1),"]", " (", T_ii!E11, ")")))</f>
        <v>[0.2; 0.2] (2)</v>
      </c>
      <c r="C25" s="65" t="str">
        <f>IF(T_ii!G11="","-", (CONCATENATE("[",ROUND(T_ii!G11,1),"; ",ROUND(T_ii!H11,1),"]", " (", T_ii!I11, ")")))</f>
        <v>[0.9; 2.4] (6)</v>
      </c>
      <c r="D25" s="65" t="str">
        <f>IF(T_ii!K11="","-", (CONCATENATE("[",ROUND(T_ii!K11,1),"; ",ROUND(T_ii!L11,1),"]", " (", T_ii!M11, ")")))</f>
        <v>[0.6; 1.9] (8)</v>
      </c>
      <c r="E25" s="65" t="str">
        <f>IF(T_ii!O11="","-", (CONCATENATE("[",ROUND(T_ii!O11,1),"; ",ROUND(T_ii!P11,1),"]", " (", T_ii!Q11, ")")))</f>
        <v>-</v>
      </c>
      <c r="F25" s="65" t="str">
        <f>IF(T_ii!S11="","-", (CONCATENATE("[",ROUND(T_ii!S11,1),"; ",ROUND(T_ii!T11,1),"]", " (", T_ii!U11, ")")))</f>
        <v>[0.8; 1.2] (21)</v>
      </c>
      <c r="G25" s="65" t="str">
        <f>IF(T_ii!W11="","-", (CONCATENATE("[",ROUND(T_ii!W11,1),"; ",ROUND(T_ii!X11,1),"]", " (", T_ii!Y11, ")")))</f>
        <v>-</v>
      </c>
      <c r="H25" s="65" t="str">
        <f>IF(T_ii!AA11="","-", (CONCATENATE("[",ROUND(T_ii!AA11,1),"; ",ROUND(T_ii!AB11,1),"]", " (", T_ii!AC11, ")")))</f>
        <v>[0.6; 1.9] (37)</v>
      </c>
      <c r="I25" s="65" t="str">
        <f>IF(T_ii!AE11="","-", (CONCATENATE("[",ROUND(T_ii!AE11,1),"; ",ROUND(T_ii!AF11,1),"]", " (", T_ii!AG11, ")")))</f>
        <v>-</v>
      </c>
      <c r="J25" s="66" t="str">
        <f>IF(T_ii!AI11="","-", (CONCATENATE("[",ROUND(T_ii!AI11,1),"; ",ROUND(T_ii!AJ11,1),"]", " (", T_ii!AK11, ")")))</f>
        <v>[0.9; 6] (2)</v>
      </c>
      <c r="K25" s="65" t="str">
        <f>IF(T_ii!AM11="","-", (CONCATENATE("[",ROUND(T_ii!AM11,1),"; ",ROUND(T_ii!AN11,1),"]", " (", T_ii!AO11, ")")))</f>
        <v>[0.3; 0.3] (6)</v>
      </c>
      <c r="L25" s="65" t="str">
        <f>IF(T_ii!AQ11="","-", (CONCATENATE("[",ROUND(T_ii!AQ11,1),"; ",ROUND(T_ii!AR11,1),"]", " (", T_ii!AS11, ")")))</f>
        <v>[0.2; 1.4] (8)</v>
      </c>
      <c r="M25" s="65" t="str">
        <f>IF(T_ii!AU11="","-", (CONCATENATE("[",ROUND(T_ii!AU11,1),"; ",ROUND(T_ii!AV11,1),"]", " (", T_ii!AW11, ")")))</f>
        <v>-</v>
      </c>
      <c r="N25" s="65" t="str">
        <f>IF(T_ii!AY11="","-", (CONCATENATE("[",ROUND(T_ii!AY11,1),"; ",ROUND(T_ii!AZ11,1),"]", " (", T_ii!BA11, ")")))</f>
        <v>[0.3; 1.2] (21)</v>
      </c>
      <c r="O25" s="65" t="str">
        <f>IF(T_ii!BC11="","-", (CONCATENATE("[",ROUND(T_ii!BC11,1),"; ",ROUND(T_ii!BD11,1),"]", " (", T_ii!BE11, ")")))</f>
        <v>-</v>
      </c>
      <c r="P25" s="65" t="str">
        <f>IF(T_ii!BG11="","-", (CONCATENATE("[",ROUND(T_ii!BG11,1),"; ",ROUND(T_ii!BH11,1),"]", " (", T_ii!BI11, ")")))</f>
        <v>[0.3; 1.4] (37)</v>
      </c>
      <c r="Q25" s="65" t="str">
        <f>IF(T_ii!BK11="","-", (CONCATENATE("[",ROUND(T_ii!BK11,1),"; ",ROUND(T_ii!BL11,1),"]", " (", T_ii!BM11, ")")))</f>
        <v>[9.5; 9.5] (1)</v>
      </c>
    </row>
    <row r="26" spans="1:17" s="64" customFormat="1" ht="10.5" customHeight="1" x14ac:dyDescent="0.2">
      <c r="A26" s="78" t="str">
        <f>T_i!$A$12</f>
        <v>Chloroquine - packaged alone</v>
      </c>
      <c r="B26" s="62">
        <f>ROUND(T_ii!B12,1)</f>
        <v>0</v>
      </c>
      <c r="C26" s="62">
        <f>ROUND(T_ii!F12,1)</f>
        <v>0</v>
      </c>
      <c r="D26" s="62">
        <f>ROUND(T_ii!J12,1)</f>
        <v>3.8</v>
      </c>
      <c r="E26" s="62">
        <f>ROUND(T_ii!N12,1)</f>
        <v>0</v>
      </c>
      <c r="F26" s="62">
        <f>ROUND(T_ii!R12,1)</f>
        <v>1.9</v>
      </c>
      <c r="G26" s="62">
        <f>ROUND(T_ii!V12,1)</f>
        <v>0.7</v>
      </c>
      <c r="H26" s="62">
        <f>ROUND(T_ii!Z12,1)</f>
        <v>1.9</v>
      </c>
      <c r="I26" s="62">
        <f>ROUND(T_ii!AD12,1)</f>
        <v>5</v>
      </c>
      <c r="J26" s="63">
        <f>ROUND(T_ii!AH12,1)</f>
        <v>2.2999999999999998</v>
      </c>
      <c r="K26" s="62">
        <f>ROUND(T_ii!AL12,1)</f>
        <v>0.5</v>
      </c>
      <c r="L26" s="62">
        <f>ROUND(T_ii!AP12,1)</f>
        <v>2</v>
      </c>
      <c r="M26" s="62">
        <f>ROUND(T_ii!AT12,1)</f>
        <v>0</v>
      </c>
      <c r="N26" s="62">
        <f>ROUND(T_ii!AX12,1)</f>
        <v>1.2</v>
      </c>
      <c r="O26" s="62">
        <f>ROUND(T_ii!BB12,1)</f>
        <v>1</v>
      </c>
      <c r="P26" s="62">
        <f>ROUND(T_ii!BF12,1)</f>
        <v>1.5</v>
      </c>
      <c r="Q26" s="62">
        <f>ROUND(T_ii!BJ12,1)</f>
        <v>3.8</v>
      </c>
    </row>
    <row r="27" spans="1:17" s="64" customFormat="1" ht="10.5" customHeight="1" x14ac:dyDescent="0.15">
      <c r="A27" s="72"/>
      <c r="B27" s="65" t="str">
        <f>IF(T_ii!C12="","-", (CONCATENATE("[",ROUND(T_ii!C12,1),"; ",ROUND(T_ii!D12,1),"]", " (", T_ii!E12, ")")))</f>
        <v>-</v>
      </c>
      <c r="C27" s="65" t="str">
        <f>IF(T_ii!G12="","-", (CONCATENATE("[",ROUND(T_ii!G12,1),"; ",ROUND(T_ii!H12,1),"]", " (", T_ii!I12, ")")))</f>
        <v>-</v>
      </c>
      <c r="D27" s="65" t="str">
        <f>IF(T_ii!K12="","-", (CONCATENATE("[",ROUND(T_ii!K12,1),"; ",ROUND(T_ii!L12,1),"]", " (", T_ii!M12, ")")))</f>
        <v>[1.2; 15] (21)</v>
      </c>
      <c r="E27" s="65" t="str">
        <f>IF(T_ii!O12="","-", (CONCATENATE("[",ROUND(T_ii!O12,1),"; ",ROUND(T_ii!P12,1),"]", " (", T_ii!Q12, ")")))</f>
        <v>-</v>
      </c>
      <c r="F27" s="65" t="str">
        <f>IF(T_ii!S12="","-", (CONCATENATE("[",ROUND(T_ii!S12,1),"; ",ROUND(T_ii!T12,1),"]", " (", T_ii!U12, ")")))</f>
        <v>[0.6; 5.3] (99)</v>
      </c>
      <c r="G27" s="65" t="str">
        <f>IF(T_ii!W12="","-", (CONCATENATE("[",ROUND(T_ii!W12,1),"; ",ROUND(T_ii!X12,1),"]", " (", T_ii!Y12, ")")))</f>
        <v>[0; 10] (4)</v>
      </c>
      <c r="H27" s="65" t="str">
        <f>IF(T_ii!AA12="","-", (CONCATENATE("[",ROUND(T_ii!AA12,1),"; ",ROUND(T_ii!AB12,1),"]", " (", T_ii!AC12, ")")))</f>
        <v>[0.6; 5.3] (126)</v>
      </c>
      <c r="I27" s="65" t="str">
        <f>IF(T_ii!AE12="","-", (CONCATENATE("[",ROUND(T_ii!AE12,1),"; ",ROUND(T_ii!AF12,1),"]", " (", T_ii!AG12, ")")))</f>
        <v>[4; 5] (2)</v>
      </c>
      <c r="J27" s="66" t="str">
        <f>IF(T_ii!AI12="","-", (CONCATENATE("[",ROUND(T_ii!AI12,1),"; ",ROUND(T_ii!AJ12,1),"]", " (", T_ii!AK12, ")")))</f>
        <v>[0.2; 2.7] (1)</v>
      </c>
      <c r="K27" s="65" t="str">
        <f>IF(T_ii!AM12="","-", (CONCATENATE("[",ROUND(T_ii!AM12,1),"; ",ROUND(T_ii!AN12,1),"]", " (", T_ii!AO12, ")")))</f>
        <v>[0.2; 1.2] (1)</v>
      </c>
      <c r="L27" s="65" t="str">
        <f>IF(T_ii!AQ12="","-", (CONCATENATE("[",ROUND(T_ii!AQ12,1),"; ",ROUND(T_ii!AR12,1),"]", " (", T_ii!AS12, ")")))</f>
        <v>[0.8; 5] (21)</v>
      </c>
      <c r="M27" s="65" t="str">
        <f>IF(T_ii!AU12="","-", (CONCATENATE("[",ROUND(T_ii!AU12,1),"; ",ROUND(T_ii!AV12,1),"]", " (", T_ii!AW12, ")")))</f>
        <v>-</v>
      </c>
      <c r="N27" s="65" t="str">
        <f>IF(T_ii!AY12="","-", (CONCATENATE("[",ROUND(T_ii!AY12,1),"; ",ROUND(T_ii!AZ12,1),"]", " (", T_ii!BA12, ")")))</f>
        <v>[0.8; 2.7] (99)</v>
      </c>
      <c r="O27" s="65" t="str">
        <f>IF(T_ii!BC12="","-", (CONCATENATE("[",ROUND(T_ii!BC12,1),"; ",ROUND(T_ii!BD12,1),"]", " (", T_ii!BE12, ")")))</f>
        <v>[0.4; 2] (4)</v>
      </c>
      <c r="P27" s="65" t="str">
        <f>IF(T_ii!BG12="","-", (CONCATENATE("[",ROUND(T_ii!BG12,1),"; ",ROUND(T_ii!BH12,1),"]", " (", T_ii!BI12, ")")))</f>
        <v>[0.8; 3] (126)</v>
      </c>
      <c r="Q27" s="65" t="str">
        <f>IF(T_ii!BK12="","-", (CONCATENATE("[",ROUND(T_ii!BK12,1),"; ",ROUND(T_ii!BL12,1),"]", " (", T_ii!BM12, ")")))</f>
        <v>[3.8; 19.2] (2)</v>
      </c>
    </row>
    <row r="28" spans="1:17" s="64" customFormat="1" ht="10.5" customHeight="1" x14ac:dyDescent="0.2">
      <c r="A28" s="78" t="str">
        <f>T_i!$A$13</f>
        <v>Sulfadoxine pyrimethamine</v>
      </c>
      <c r="B28" s="62">
        <f>ROUND(T_ii!B13,1)</f>
        <v>0</v>
      </c>
      <c r="C28" s="62">
        <f>ROUND(T_ii!F13,1)</f>
        <v>6</v>
      </c>
      <c r="D28" s="62">
        <f>ROUND(T_ii!J13,1)</f>
        <v>0.3</v>
      </c>
      <c r="E28" s="62">
        <f>ROUND(T_ii!N13,1)</f>
        <v>0</v>
      </c>
      <c r="F28" s="62">
        <f>ROUND(T_ii!R13,1)</f>
        <v>10</v>
      </c>
      <c r="G28" s="62">
        <f>ROUND(T_ii!V13,1)</f>
        <v>1</v>
      </c>
      <c r="H28" s="62">
        <f>ROUND(T_ii!Z13,1)</f>
        <v>10</v>
      </c>
      <c r="I28" s="62">
        <f>ROUND(T_ii!AD13,1)</f>
        <v>15</v>
      </c>
      <c r="J28" s="63">
        <f>ROUND(T_ii!AH13,1)</f>
        <v>10</v>
      </c>
      <c r="K28" s="62">
        <f>ROUND(T_ii!AL13,1)</f>
        <v>3</v>
      </c>
      <c r="L28" s="62">
        <f>ROUND(T_ii!AP13,1)</f>
        <v>2</v>
      </c>
      <c r="M28" s="62">
        <f>ROUND(T_ii!AT13,1)</f>
        <v>5</v>
      </c>
      <c r="N28" s="62">
        <f>ROUND(T_ii!AX13,1)</f>
        <v>5</v>
      </c>
      <c r="O28" s="62">
        <f>ROUND(T_ii!BB13,1)</f>
        <v>0.5</v>
      </c>
      <c r="P28" s="62">
        <f>ROUND(T_ii!BF13,1)</f>
        <v>4</v>
      </c>
      <c r="Q28" s="62">
        <f>ROUND(T_ii!BJ13,1)</f>
        <v>10</v>
      </c>
    </row>
    <row r="29" spans="1:17" s="64" customFormat="1" ht="10.5" customHeight="1" x14ac:dyDescent="0.15">
      <c r="A29" s="72"/>
      <c r="B29" s="65" t="str">
        <f>IF(T_ii!C13="","-", (CONCATENATE("[",ROUND(T_ii!C13,1),"; ",ROUND(T_ii!D13,1),"]", " (", T_ii!E13, ")")))</f>
        <v>-</v>
      </c>
      <c r="C29" s="65" t="str">
        <f>IF(T_ii!G13="","-", (CONCATENATE("[",ROUND(T_ii!G13,1),"; ",ROUND(T_ii!H13,1),"]", " (", T_ii!I13, ")")))</f>
        <v>[6; 6] (21)</v>
      </c>
      <c r="D29" s="65" t="str">
        <f>IF(T_ii!K13="","-", (CONCATENATE("[",ROUND(T_ii!K13,1),"; ",ROUND(T_ii!L13,1),"]", " (", T_ii!M13, ")")))</f>
        <v>[0.3; 2] (113)</v>
      </c>
      <c r="E29" s="65" t="str">
        <f>IF(T_ii!O13="","-", (CONCATENATE("[",ROUND(T_ii!O13,1),"; ",ROUND(T_ii!P13,1),"]", " (", T_ii!Q13, ")")))</f>
        <v>-</v>
      </c>
      <c r="F29" s="65" t="str">
        <f>IF(T_ii!S13="","-", (CONCATENATE("[",ROUND(T_ii!S13,1),"; ",ROUND(T_ii!T13,1),"]", " (", T_ii!U13, ")")))</f>
        <v>[5; 19] (712)</v>
      </c>
      <c r="G29" s="65" t="str">
        <f>IF(T_ii!W13="","-", (CONCATENATE("[",ROUND(T_ii!W13,1),"; ",ROUND(T_ii!X13,1),"]", " (", T_ii!Y13, ")")))</f>
        <v>[0; 5] (26)</v>
      </c>
      <c r="H29" s="65" t="str">
        <f>IF(T_ii!AA13="","-", (CONCATENATE("[",ROUND(T_ii!AA13,1),"; ",ROUND(T_ii!AB13,1),"]", " (", T_ii!AC13, ")")))</f>
        <v>[4; 15] (879)</v>
      </c>
      <c r="I29" s="65" t="str">
        <f>IF(T_ii!AE13="","-", (CONCATENATE("[",ROUND(T_ii!AE13,1),"; ",ROUND(T_ii!AF13,1),"]", " (", T_ii!AG13, ")")))</f>
        <v>[15; 30] (9)</v>
      </c>
      <c r="J29" s="66" t="str">
        <f>IF(T_ii!AI13="","-", (CONCATENATE("[",ROUND(T_ii!AI13,1),"; ",ROUND(T_ii!AJ13,1),"]", " (", T_ii!AK13, ")")))</f>
        <v>[2; 10] (6)</v>
      </c>
      <c r="K29" s="65" t="str">
        <f>IF(T_ii!AM13="","-", (CONCATENATE("[",ROUND(T_ii!AM13,1),"; ",ROUND(T_ii!AN13,1),"]", " (", T_ii!AO13, ")")))</f>
        <v>[0.2; 6] (21)</v>
      </c>
      <c r="L29" s="65" t="str">
        <f>IF(T_ii!AQ13="","-", (CONCATENATE("[",ROUND(T_ii!AQ13,1),"; ",ROUND(T_ii!AR13,1),"]", " (", T_ii!AS13, ")")))</f>
        <v>[0.3; 5] (113)</v>
      </c>
      <c r="M29" s="65" t="str">
        <f>IF(T_ii!AU13="","-", (CONCATENATE("[",ROUND(T_ii!AU13,1),"; ",ROUND(T_ii!AV13,1),"]", " (", T_ii!AW13, ")")))</f>
        <v>[5; 5] (1)</v>
      </c>
      <c r="N29" s="65" t="str">
        <f>IF(T_ii!AY13="","-", (CONCATENATE("[",ROUND(T_ii!AY13,1),"; ",ROUND(T_ii!AZ13,1),"]", " (", T_ii!BA13, ")")))</f>
        <v>[2; 10] (712)</v>
      </c>
      <c r="O29" s="65" t="str">
        <f>IF(T_ii!BC13="","-", (CONCATENATE("[",ROUND(T_ii!BC13,1),"; ",ROUND(T_ii!BD13,1),"]", " (", T_ii!BE13, ")")))</f>
        <v>[0.2; 5] (26)</v>
      </c>
      <c r="P29" s="65" t="str">
        <f>IF(T_ii!BG13="","-", (CONCATENATE("[",ROUND(T_ii!BG13,1),"; ",ROUND(T_ii!BH13,1),"]", " (", T_ii!BI13, ")")))</f>
        <v>[0.8; 7] (879)</v>
      </c>
      <c r="Q29" s="65" t="str">
        <f>IF(T_ii!BK13="","-", (CONCATENATE("[",ROUND(T_ii!BK13,1),"; ",ROUND(T_ii!BL13,1),"]", " (", T_ii!BM13, ")")))</f>
        <v>[6; 10] (9)</v>
      </c>
    </row>
    <row r="30" spans="1:17" s="64" customFormat="1" ht="10.5" customHeight="1" x14ac:dyDescent="0.25">
      <c r="A30" s="81" t="str">
        <f>T_i!$A$14</f>
        <v>SP-Amodiaquine</v>
      </c>
      <c r="B30" s="62">
        <f>ROUND(T_ii!B14,1)</f>
        <v>0</v>
      </c>
      <c r="C30" s="62">
        <f>ROUND(T_ii!F14,1)</f>
        <v>0</v>
      </c>
      <c r="D30" s="62">
        <f>ROUND(T_ii!J14,1)</f>
        <v>0</v>
      </c>
      <c r="E30" s="62">
        <f>ROUND(T_ii!N14,1)</f>
        <v>0</v>
      </c>
      <c r="F30" s="62">
        <f>ROUND(T_ii!R14,1)</f>
        <v>4</v>
      </c>
      <c r="G30" s="62">
        <f>ROUND(T_ii!V14,1)</f>
        <v>0</v>
      </c>
      <c r="H30" s="62">
        <f>ROUND(T_ii!Z14,1)</f>
        <v>4</v>
      </c>
      <c r="I30" s="62">
        <f>ROUND(T_ii!AD14,1)</f>
        <v>0</v>
      </c>
      <c r="J30" s="63">
        <f>ROUND(T_ii!AH14,1)</f>
        <v>0</v>
      </c>
      <c r="K30" s="62">
        <f>ROUND(T_ii!AL14,1)</f>
        <v>2</v>
      </c>
      <c r="L30" s="62">
        <f>ROUND(T_ii!AP14,1)</f>
        <v>1.7</v>
      </c>
      <c r="M30" s="62">
        <f>ROUND(T_ii!AT14,1)</f>
        <v>0</v>
      </c>
      <c r="N30" s="62">
        <f>ROUND(T_ii!AX14,1)</f>
        <v>3.3</v>
      </c>
      <c r="O30" s="62">
        <f>ROUND(T_ii!BB14,1)</f>
        <v>2.5</v>
      </c>
      <c r="P30" s="62">
        <f>ROUND(T_ii!BF14,1)</f>
        <v>2.5</v>
      </c>
      <c r="Q30" s="62">
        <f>ROUND(T_ii!BJ14,1)</f>
        <v>0</v>
      </c>
    </row>
    <row r="31" spans="1:17" s="64" customFormat="1" ht="10.5" customHeight="1" x14ac:dyDescent="0.25">
      <c r="A31" s="82"/>
      <c r="B31" s="65" t="str">
        <f>IF(T_ii!C14="","-", (CONCATENATE("[",ROUND(T_ii!C14,1),"; ",ROUND(T_ii!D14,1),"]", " (", T_ii!E14, ")")))</f>
        <v>-</v>
      </c>
      <c r="C31" s="65" t="str">
        <f>IF(T_ii!G14="","-", (CONCATENATE("[",ROUND(T_ii!G14,1),"; ",ROUND(T_ii!H14,1),"]", " (", T_ii!I14, ")")))</f>
        <v>-</v>
      </c>
      <c r="D31" s="65" t="str">
        <f>IF(T_ii!K14="","-", (CONCATENATE("[",ROUND(T_ii!K14,1),"; ",ROUND(T_ii!L14,1),"]", " (", T_ii!M14, ")")))</f>
        <v>-</v>
      </c>
      <c r="E31" s="65" t="str">
        <f>IF(T_ii!O14="","-", (CONCATENATE("[",ROUND(T_ii!O14,1),"; ",ROUND(T_ii!P14,1),"]", " (", T_ii!Q14, ")")))</f>
        <v>-</v>
      </c>
      <c r="F31" s="65" t="str">
        <f>IF(T_ii!S14="","-", (CONCATENATE("[",ROUND(T_ii!S14,1),"; ",ROUND(T_ii!T14,1),"]", " (", T_ii!U14, ")")))</f>
        <v>[1.2; 4] (36)</v>
      </c>
      <c r="G31" s="65" t="str">
        <f>IF(T_ii!W14="","-", (CONCATENATE("[",ROUND(T_ii!W14,1),"; ",ROUND(T_ii!X14,1),"]", " (", T_ii!Y14, ")")))</f>
        <v>-</v>
      </c>
      <c r="H31" s="65" t="str">
        <f>IF(T_ii!AA14="","-", (CONCATENATE("[",ROUND(T_ii!AA14,1),"; ",ROUND(T_ii!AB14,1),"]", " (", T_ii!AC14, ")")))</f>
        <v>[1.2; 4] (44)</v>
      </c>
      <c r="I31" s="65" t="str">
        <f>IF(T_ii!AE14="","-", (CONCATENATE("[",ROUND(T_ii!AE14,1),"; ",ROUND(T_ii!AF14,1),"]", " (", T_ii!AG14, ")")))</f>
        <v>-</v>
      </c>
      <c r="J31" s="66" t="str">
        <f>IF(T_ii!AI14="","-", (CONCATENATE("[",ROUND(T_ii!AI14,1),"; ",ROUND(T_ii!AJ14,1),"]", " (", T_ii!AK14, ")")))</f>
        <v>-</v>
      </c>
      <c r="K31" s="65" t="str">
        <f>IF(T_ii!AM14="","-", (CONCATENATE("[",ROUND(T_ii!AM14,1),"; ",ROUND(T_ii!AN14,1),"]", " (", T_ii!AO14, ")")))</f>
        <v>[0; 85] (3)</v>
      </c>
      <c r="L31" s="65" t="str">
        <f>IF(T_ii!AQ14="","-", (CONCATENATE("[",ROUND(T_ii!AQ14,1),"; ",ROUND(T_ii!AR14,1),"]", " (", T_ii!AS14, ")")))</f>
        <v>[0.4; 1.7] (2)</v>
      </c>
      <c r="M31" s="65" t="str">
        <f>IF(T_ii!AU14="","-", (CONCATENATE("[",ROUND(T_ii!AU14,1),"; ",ROUND(T_ii!AV14,1),"]", " (", T_ii!AW14, ")")))</f>
        <v>-</v>
      </c>
      <c r="N31" s="65" t="str">
        <f>IF(T_ii!AY14="","-", (CONCATENATE("[",ROUND(T_ii!AY14,1),"; ",ROUND(T_ii!AZ14,1),"]", " (", T_ii!BA14, ")")))</f>
        <v>[2; 4.4] (36)</v>
      </c>
      <c r="O31" s="65" t="str">
        <f>IF(T_ii!BC14="","-", (CONCATENATE("[",ROUND(T_ii!BC14,1),"; ",ROUND(T_ii!BD14,1),"]", " (", T_ii!BE14, ")")))</f>
        <v>[2.5; 2.5] (3)</v>
      </c>
      <c r="P31" s="65" t="str">
        <f>IF(T_ii!BG14="","-", (CONCATENATE("[",ROUND(T_ii!BG14,1),"; ",ROUND(T_ii!BH14,1),"]", " (", T_ii!BI14, ")")))</f>
        <v>[2; 3.3] (44)</v>
      </c>
      <c r="Q31" s="65" t="str">
        <f>IF(T_ii!BK14="","-", (CONCATENATE("[",ROUND(T_ii!BK14,1),"; ",ROUND(T_ii!BL14,1),"]", " (", T_ii!BM14, ")")))</f>
        <v>-</v>
      </c>
    </row>
    <row r="32" spans="1:17" s="64" customFormat="1" ht="10.5" customHeight="1" x14ac:dyDescent="0.25">
      <c r="A32" s="81" t="str">
        <f>T_i!$A$15</f>
        <v>Other non-artemsinin therapy</v>
      </c>
      <c r="B32" s="62">
        <f>ROUND(T_ii!B15,1)</f>
        <v>0</v>
      </c>
      <c r="C32" s="62">
        <f>ROUND(T_ii!F15,1)</f>
        <v>0</v>
      </c>
      <c r="D32" s="62">
        <f>ROUND(T_ii!J15,1)</f>
        <v>0</v>
      </c>
      <c r="E32" s="62">
        <f>ROUND(T_ii!N15,1)</f>
        <v>0</v>
      </c>
      <c r="F32" s="62">
        <f>ROUND(T_ii!R15,1)</f>
        <v>0</v>
      </c>
      <c r="G32" s="62">
        <f>ROUND(T_ii!V15,1)</f>
        <v>0</v>
      </c>
      <c r="H32" s="62">
        <f>ROUND(T_ii!Z15,1)</f>
        <v>0</v>
      </c>
      <c r="I32" s="62">
        <f>ROUND(T_ii!AD15,1)</f>
        <v>0</v>
      </c>
      <c r="J32" s="63">
        <f>ROUND(T_ii!AH15,1)</f>
        <v>1.5</v>
      </c>
      <c r="K32" s="62">
        <f>ROUND(T_ii!AL15,1)</f>
        <v>38.299999999999997</v>
      </c>
      <c r="L32" s="62">
        <f>ROUND(T_ii!AP15,1)</f>
        <v>2</v>
      </c>
      <c r="M32" s="62">
        <f>ROUND(T_ii!AT15,1)</f>
        <v>0</v>
      </c>
      <c r="N32" s="62">
        <f>ROUND(T_ii!AX15,1)</f>
        <v>0.8</v>
      </c>
      <c r="O32" s="62">
        <f>ROUND(T_ii!BB15,1)</f>
        <v>0</v>
      </c>
      <c r="P32" s="62">
        <f>ROUND(T_ii!BF15,1)</f>
        <v>0.8</v>
      </c>
      <c r="Q32" s="62">
        <f>ROUND(T_ii!BJ15,1)</f>
        <v>0</v>
      </c>
    </row>
    <row r="33" spans="1:17" s="64" customFormat="1" ht="10.5" customHeight="1" x14ac:dyDescent="0.25">
      <c r="A33" s="82"/>
      <c r="B33" s="65" t="str">
        <f>IF(T_ii!C15="","-", (CONCATENATE("[",ROUND(T_ii!C15,1),"; ",ROUND(T_ii!D15,1),"]", " (", T_ii!E15, ")")))</f>
        <v>-</v>
      </c>
      <c r="C33" s="65" t="str">
        <f>IF(T_ii!G15="","-", (CONCATENATE("[",ROUND(T_ii!G15,1),"; ",ROUND(T_ii!H15,1),"]", " (", T_ii!I15, ")")))</f>
        <v>-</v>
      </c>
      <c r="D33" s="65" t="str">
        <f>IF(T_ii!K15="","-", (CONCATENATE("[",ROUND(T_ii!K15,1),"; ",ROUND(T_ii!L15,1),"]", " (", T_ii!M15, ")")))</f>
        <v>-</v>
      </c>
      <c r="E33" s="65" t="str">
        <f>IF(T_ii!O15="","-", (CONCATENATE("[",ROUND(T_ii!O15,1),"; ",ROUND(T_ii!P15,1),"]", " (", T_ii!Q15, ")")))</f>
        <v>-</v>
      </c>
      <c r="F33" s="65" t="str">
        <f>IF(T_ii!S15="","-", (CONCATENATE("[",ROUND(T_ii!S15,1),"; ",ROUND(T_ii!T15,1),"]", " (", T_ii!U15, ")")))</f>
        <v>-</v>
      </c>
      <c r="G33" s="65" t="str">
        <f>IF(T_ii!W15="","-", (CONCATENATE("[",ROUND(T_ii!W15,1),"; ",ROUND(T_ii!X15,1),"]", " (", T_ii!Y15, ")")))</f>
        <v>-</v>
      </c>
      <c r="H33" s="65" t="str">
        <f>IF(T_ii!AA15="","-", (CONCATENATE("[",ROUND(T_ii!AA15,1),"; ",ROUND(T_ii!AB15,1),"]", " (", T_ii!AC15, ")")))</f>
        <v>-</v>
      </c>
      <c r="I33" s="65" t="str">
        <f>IF(T_ii!AE15="","-", (CONCATENATE("[",ROUND(T_ii!AE15,1),"; ",ROUND(T_ii!AF15,1),"]", " (", T_ii!AG15, ")")))</f>
        <v>-</v>
      </c>
      <c r="J33" s="66" t="str">
        <f>IF(T_ii!AI15="","-", (CONCATENATE("[",ROUND(T_ii!AI15,1),"; ",ROUND(T_ii!AJ15,1),"]", " (", T_ii!AK15, ")")))</f>
        <v>[1.5; 1.5] (0)</v>
      </c>
      <c r="K33" s="65" t="str">
        <f>IF(T_ii!AM15="","-", (CONCATENATE("[",ROUND(T_ii!AM15,1),"; ",ROUND(T_ii!AN15,1),"]", " (", T_ii!AO15, ")")))</f>
        <v>[38.3; 38.3] (1)</v>
      </c>
      <c r="L33" s="65" t="str">
        <f>IF(T_ii!AQ15="","-", (CONCATENATE("[",ROUND(T_ii!AQ15,1),"; ",ROUND(T_ii!AR15,1),"]", " (", T_ii!AS15, ")")))</f>
        <v>[0.8; 2] (0)</v>
      </c>
      <c r="M33" s="65" t="str">
        <f>IF(T_ii!AU15="","-", (CONCATENATE("[",ROUND(T_ii!AU15,1),"; ",ROUND(T_ii!AV15,1),"]", " (", T_ii!AW15, ")")))</f>
        <v>-</v>
      </c>
      <c r="N33" s="65" t="str">
        <f>IF(T_ii!AY15="","-", (CONCATENATE("[",ROUND(T_ii!AY15,1),"; ",ROUND(T_ii!AZ15,1),"]", " (", T_ii!BA15, ")")))</f>
        <v>[0.8; 1.3] (0)</v>
      </c>
      <c r="O33" s="65" t="str">
        <f>IF(T_ii!BC15="","-", (CONCATENATE("[",ROUND(T_ii!BC15,1),"; ",ROUND(T_ii!BD15,1),"]", " (", T_ii!BE15, ")")))</f>
        <v>-</v>
      </c>
      <c r="P33" s="65" t="str">
        <f>IF(T_ii!BG15="","-", (CONCATENATE("[",ROUND(T_ii!BG15,1),"; ",ROUND(T_ii!BH15,1),"]", " (", T_ii!BI15, ")")))</f>
        <v>[0.8; 1.5] (1)</v>
      </c>
      <c r="Q33" s="65" t="str">
        <f>IF(T_ii!BK15="","-", (CONCATENATE("[",ROUND(T_ii!BK15,1),"; ",ROUND(T_ii!BL15,1),"]", " (", T_ii!BM15, ")")))</f>
        <v>-</v>
      </c>
    </row>
    <row r="34" spans="1:17" s="64" customFormat="1" ht="10.5" customHeight="1" x14ac:dyDescent="0.25">
      <c r="A34" s="81" t="str">
        <f>T_i!$A$16</f>
        <v>Oral artemisinin monotherapy</v>
      </c>
      <c r="B34" s="62">
        <f>ROUND(T_ii!B16,1)</f>
        <v>0</v>
      </c>
      <c r="C34" s="62">
        <f>ROUND(T_ii!F16,1)</f>
        <v>0</v>
      </c>
      <c r="D34" s="62">
        <f>ROUND(T_ii!J16,1)</f>
        <v>0</v>
      </c>
      <c r="E34" s="62">
        <f>ROUND(T_ii!N16,1)</f>
        <v>0</v>
      </c>
      <c r="F34" s="62">
        <f>ROUND(T_ii!R16,1)</f>
        <v>0</v>
      </c>
      <c r="G34" s="62">
        <f>ROUND(T_ii!V16,1)</f>
        <v>0</v>
      </c>
      <c r="H34" s="62">
        <f>ROUND(T_ii!Z16,1)</f>
        <v>0</v>
      </c>
      <c r="I34" s="62">
        <f>ROUND(T_ii!AD16,1)</f>
        <v>0</v>
      </c>
      <c r="J34" s="63">
        <f>ROUND(T_ii!AH16,1)</f>
        <v>0</v>
      </c>
      <c r="K34" s="62">
        <f>ROUND(T_ii!AL16,1)</f>
        <v>0</v>
      </c>
      <c r="L34" s="62">
        <f>ROUND(T_ii!AP16,1)</f>
        <v>0</v>
      </c>
      <c r="M34" s="62">
        <f>ROUND(T_ii!AT16,1)</f>
        <v>0</v>
      </c>
      <c r="N34" s="62">
        <f>ROUND(T_ii!AX16,1)</f>
        <v>0</v>
      </c>
      <c r="O34" s="62">
        <f>ROUND(T_ii!BB16,1)</f>
        <v>0</v>
      </c>
      <c r="P34" s="62">
        <f>ROUND(T_ii!BF16,1)</f>
        <v>0</v>
      </c>
      <c r="Q34" s="62">
        <f>ROUND(T_ii!BJ16,1)</f>
        <v>0</v>
      </c>
    </row>
    <row r="35" spans="1:17" s="64" customFormat="1" ht="10.5" customHeight="1" x14ac:dyDescent="0.25">
      <c r="A35" s="82"/>
      <c r="B35" s="65" t="str">
        <f>IF(T_ii!C16="","-", (CONCATENATE("[",ROUND(T_ii!C16,1),"; ",ROUND(T_ii!D16,1),"]", " (", T_ii!E16, ")")))</f>
        <v>-</v>
      </c>
      <c r="C35" s="65" t="str">
        <f>IF(T_ii!G16="","-", (CONCATENATE("[",ROUND(T_ii!G16,1),"; ",ROUND(T_ii!H16,1),"]", " (", T_ii!I16, ")")))</f>
        <v>-</v>
      </c>
      <c r="D35" s="65" t="str">
        <f>IF(T_ii!K16="","-", (CONCATENATE("[",ROUND(T_ii!K16,1),"; ",ROUND(T_ii!L16,1),"]", " (", T_ii!M16, ")")))</f>
        <v>-</v>
      </c>
      <c r="E35" s="65" t="str">
        <f>IF(T_ii!O16="","-", (CONCATENATE("[",ROUND(T_ii!O16,1),"; ",ROUND(T_ii!P16,1),"]", " (", T_ii!Q16, ")")))</f>
        <v>-</v>
      </c>
      <c r="F35" s="65" t="str">
        <f>IF(T_ii!S16="","-", (CONCATENATE("[",ROUND(T_ii!S16,1),"; ",ROUND(T_ii!T16,1),"]", " (", T_ii!U16, ")")))</f>
        <v>-</v>
      </c>
      <c r="G35" s="65" t="str">
        <f>IF(T_ii!W16="","-", (CONCATENATE("[",ROUND(T_ii!W16,1),"; ",ROUND(T_ii!X16,1),"]", " (", T_ii!Y16, ")")))</f>
        <v>-</v>
      </c>
      <c r="H35" s="65" t="str">
        <f>IF(T_ii!AA16="","-", (CONCATENATE("[",ROUND(T_ii!AA16,1),"; ",ROUND(T_ii!AB16,1),"]", " (", T_ii!AC16, ")")))</f>
        <v>-</v>
      </c>
      <c r="I35" s="65" t="str">
        <f>IF(T_ii!AE16="","-", (CONCATENATE("[",ROUND(T_ii!AE16,1),"; ",ROUND(T_ii!AF16,1),"]", " (", T_ii!AG16, ")")))</f>
        <v>-</v>
      </c>
      <c r="J35" s="66" t="str">
        <f>IF(T_ii!AI16="","-", (CONCATENATE("[",ROUND(T_ii!AI16,1),"; ",ROUND(T_ii!AJ16,1),"]", " (", T_ii!AK16, ")")))</f>
        <v>-</v>
      </c>
      <c r="K35" s="65" t="str">
        <f>IF(T_ii!AM16="","-", (CONCATENATE("[",ROUND(T_ii!AM16,1),"; ",ROUND(T_ii!AN16,1),"]", " (", T_ii!AO16, ")")))</f>
        <v>-</v>
      </c>
      <c r="L35" s="65" t="str">
        <f>IF(T_ii!AQ16="","-", (CONCATENATE("[",ROUND(T_ii!AQ16,1),"; ",ROUND(T_ii!AR16,1),"]", " (", T_ii!AS16, ")")))</f>
        <v>-</v>
      </c>
      <c r="M35" s="65" t="str">
        <f>IF(T_ii!AU16="","-", (CONCATENATE("[",ROUND(T_ii!AU16,1),"; ",ROUND(T_ii!AV16,1),"]", " (", T_ii!AW16, ")")))</f>
        <v>-</v>
      </c>
      <c r="N35" s="65" t="str">
        <f>IF(T_ii!AY16="","-", (CONCATENATE("[",ROUND(T_ii!AY16,1),"; ",ROUND(T_ii!AZ16,1),"]", " (", T_ii!BA16, ")")))</f>
        <v>-</v>
      </c>
      <c r="O35" s="65" t="str">
        <f>IF(T_ii!BC16="","-", (CONCATENATE("[",ROUND(T_ii!BC16,1),"; ",ROUND(T_ii!BD16,1),"]", " (", T_ii!BE16, ")")))</f>
        <v>-</v>
      </c>
      <c r="P35" s="65" t="str">
        <f>IF(T_ii!BG16="","-", (CONCATENATE("[",ROUND(T_ii!BG16,1),"; ",ROUND(T_ii!BH16,1),"]", " (", T_ii!BI16, ")")))</f>
        <v>-</v>
      </c>
      <c r="Q35" s="65" t="str">
        <f>IF(T_ii!BK16="","-", (CONCATENATE("[",ROUND(T_ii!BK16,1),"; ",ROUND(T_ii!BL16,1),"]", " (", T_ii!BM16, ")")))</f>
        <v>-</v>
      </c>
    </row>
    <row r="36" spans="1:17" s="64" customFormat="1" ht="10.5" customHeight="1" x14ac:dyDescent="0.25">
      <c r="A36" s="81" t="str">
        <f>T_i!$A$17</f>
        <v>Rectal artesunate</v>
      </c>
      <c r="B36" s="62">
        <f>ROUND(T_ii!B17,1)</f>
        <v>0</v>
      </c>
      <c r="C36" s="62">
        <f>ROUND(T_ii!F17,1)</f>
        <v>0</v>
      </c>
      <c r="D36" s="62">
        <f>ROUND(T_ii!J17,1)</f>
        <v>0</v>
      </c>
      <c r="E36" s="62">
        <f>ROUND(T_ii!N17,1)</f>
        <v>0</v>
      </c>
      <c r="F36" s="62">
        <f>ROUND(T_ii!R17,1)</f>
        <v>0</v>
      </c>
      <c r="G36" s="62">
        <f>ROUND(T_ii!V17,1)</f>
        <v>0</v>
      </c>
      <c r="H36" s="62">
        <f>ROUND(T_ii!Z17,1)</f>
        <v>0</v>
      </c>
      <c r="I36" s="62">
        <f>ROUND(T_ii!AD17,1)</f>
        <v>0</v>
      </c>
      <c r="J36" s="63">
        <f>ROUND(T_ii!AH17,1)</f>
        <v>0</v>
      </c>
      <c r="K36" s="62">
        <f>ROUND(T_ii!AL17,1)</f>
        <v>0</v>
      </c>
      <c r="L36" s="62">
        <f>ROUND(T_ii!AP17,1)</f>
        <v>0</v>
      </c>
      <c r="M36" s="62">
        <f>ROUND(T_ii!AT17,1)</f>
        <v>0</v>
      </c>
      <c r="N36" s="62">
        <f>ROUND(T_ii!AX17,1)</f>
        <v>0</v>
      </c>
      <c r="O36" s="62">
        <f>ROUND(T_ii!BB17,1)</f>
        <v>0</v>
      </c>
      <c r="P36" s="62">
        <f>ROUND(T_ii!BF17,1)</f>
        <v>0</v>
      </c>
      <c r="Q36" s="62">
        <f>ROUND(T_ii!BJ17,1)</f>
        <v>0</v>
      </c>
    </row>
    <row r="37" spans="1:17" s="64" customFormat="1" ht="10.5" customHeight="1" x14ac:dyDescent="0.25">
      <c r="A37" s="83"/>
      <c r="B37" s="65" t="str">
        <f>IF(T_ii!C17="","-", (CONCATENATE("[",ROUND(T_ii!C17,1),"; ",ROUND(T_ii!D17,1),"]", " (", T_ii!E17, ")")))</f>
        <v>-</v>
      </c>
      <c r="C37" s="65" t="str">
        <f>IF(T_ii!G17="","-", (CONCATENATE("[",ROUND(T_ii!G17,1),"; ",ROUND(T_ii!H17,1),"]", " (", T_ii!I17, ")")))</f>
        <v>-</v>
      </c>
      <c r="D37" s="65" t="str">
        <f>IF(T_ii!K17="","-", (CONCATENATE("[",ROUND(T_ii!K17,1),"; ",ROUND(T_ii!L17,1),"]", " (", T_ii!M17, ")")))</f>
        <v>-</v>
      </c>
      <c r="E37" s="65" t="str">
        <f>IF(T_ii!O17="","-", (CONCATENATE("[",ROUND(T_ii!O17,1),"; ",ROUND(T_ii!P17,1),"]", " (", T_ii!Q17, ")")))</f>
        <v>-</v>
      </c>
      <c r="F37" s="65" t="str">
        <f>IF(T_ii!S17="","-", (CONCATENATE("[",ROUND(T_ii!S17,1),"; ",ROUND(T_ii!T17,1),"]", " (", T_ii!U17, ")")))</f>
        <v>-</v>
      </c>
      <c r="G37" s="65" t="str">
        <f>IF(T_ii!W17="","-", (CONCATENATE("[",ROUND(T_ii!W17,1),"; ",ROUND(T_ii!X17,1),"]", " (", T_ii!Y17, ")")))</f>
        <v>-</v>
      </c>
      <c r="H37" s="65" t="str">
        <f>IF(T_ii!AA17="","-", (CONCATENATE("[",ROUND(T_ii!AA17,1),"; ",ROUND(T_ii!AB17,1),"]", " (", T_ii!AC17, ")")))</f>
        <v>-</v>
      </c>
      <c r="I37" s="65" t="str">
        <f>IF(T_ii!AE17="","-", (CONCATENATE("[",ROUND(T_ii!AE17,1),"; ",ROUND(T_ii!AF17,1),"]", " (", T_ii!AG17, ")")))</f>
        <v>-</v>
      </c>
      <c r="J37" s="66" t="str">
        <f>IF(T_ii!AI17="","-", (CONCATENATE("[",ROUND(T_ii!AI17,1),"; ",ROUND(T_ii!AJ17,1),"]", " (", T_ii!AK17, ")")))</f>
        <v>-</v>
      </c>
      <c r="K37" s="65" t="str">
        <f>IF(T_ii!AM17="","-", (CONCATENATE("[",ROUND(T_ii!AM17,1),"; ",ROUND(T_ii!AN17,1),"]", " (", T_ii!AO17, ")")))</f>
        <v>-</v>
      </c>
      <c r="L37" s="65" t="str">
        <f>IF(T_ii!AQ17="","-", (CONCATENATE("[",ROUND(T_ii!AQ17,1),"; ",ROUND(T_ii!AR17,1),"]", " (", T_ii!AS17, ")")))</f>
        <v>-</v>
      </c>
      <c r="M37" s="65" t="str">
        <f>IF(T_ii!AU17="","-", (CONCATENATE("[",ROUND(T_ii!AU17,1),"; ",ROUND(T_ii!AV17,1),"]", " (", T_ii!AW17, ")")))</f>
        <v>-</v>
      </c>
      <c r="N37" s="65" t="str">
        <f>IF(T_ii!AY17="","-", (CONCATENATE("[",ROUND(T_ii!AY17,1),"; ",ROUND(T_ii!AZ17,1),"]", " (", T_ii!BA17, ")")))</f>
        <v>-</v>
      </c>
      <c r="O37" s="65" t="str">
        <f>IF(T_ii!BC17="","-", (CONCATENATE("[",ROUND(T_ii!BC17,1),"; ",ROUND(T_ii!BD17,1),"]", " (", T_ii!BE17, ")")))</f>
        <v>-</v>
      </c>
      <c r="P37" s="65" t="str">
        <f>IF(T_ii!BG17="","-", (CONCATENATE("[",ROUND(T_ii!BG17,1),"; ",ROUND(T_ii!BH17,1),"]", " (", T_ii!BI17, ")")))</f>
        <v>-</v>
      </c>
      <c r="Q37" s="65" t="str">
        <f>IF(T_ii!BK17="","-", (CONCATENATE("[",ROUND(T_ii!BK17,1),"; ",ROUND(T_ii!BL17,1),"]", " (", T_ii!BM17, ")")))</f>
        <v>-</v>
      </c>
    </row>
    <row r="38" spans="1:17" s="64" customFormat="1" ht="10.5" customHeight="1" x14ac:dyDescent="0.2">
      <c r="A38" s="78" t="str">
        <f>T_i!$A$18</f>
        <v>Injectable artesunate</v>
      </c>
      <c r="B38" s="62">
        <f>ROUND(T_ii!B18,1)</f>
        <v>0</v>
      </c>
      <c r="C38" s="62">
        <f>ROUND(T_ii!F18,1)</f>
        <v>0.6</v>
      </c>
      <c r="D38" s="62">
        <f>ROUND(T_ii!J18,1)</f>
        <v>1</v>
      </c>
      <c r="E38" s="62">
        <f>ROUND(T_ii!N18,1)</f>
        <v>0</v>
      </c>
      <c r="F38" s="62">
        <f>ROUND(T_ii!R18,1)</f>
        <v>1</v>
      </c>
      <c r="G38" s="62">
        <f>ROUND(T_ii!V18,1)</f>
        <v>0.4</v>
      </c>
      <c r="H38" s="62">
        <f>ROUND(T_ii!Z18,1)</f>
        <v>1</v>
      </c>
      <c r="I38" s="62">
        <f>ROUND(T_ii!AD18,1)</f>
        <v>2.5</v>
      </c>
      <c r="J38" s="63">
        <f>ROUND(T_ii!AH18,1)</f>
        <v>5</v>
      </c>
      <c r="K38" s="62">
        <f>ROUND(T_ii!AL18,1)</f>
        <v>3</v>
      </c>
      <c r="L38" s="62">
        <f>ROUND(T_ii!AP18,1)</f>
        <v>0.4</v>
      </c>
      <c r="M38" s="62">
        <f>ROUND(T_ii!AT18,1)</f>
        <v>0</v>
      </c>
      <c r="N38" s="62">
        <f>ROUND(T_ii!AX18,1)</f>
        <v>0.6</v>
      </c>
      <c r="O38" s="62">
        <f>ROUND(T_ii!BB18,1)</f>
        <v>1</v>
      </c>
      <c r="P38" s="62">
        <f>ROUND(T_ii!BF18,1)</f>
        <v>0.6</v>
      </c>
      <c r="Q38" s="62">
        <f>ROUND(T_ii!BJ18,1)</f>
        <v>1.8</v>
      </c>
    </row>
    <row r="39" spans="1:17" s="64" customFormat="1" ht="10.5" customHeight="1" x14ac:dyDescent="0.15">
      <c r="A39" s="84"/>
      <c r="B39" s="65" t="str">
        <f>IF(T_ii!C18="","-", (CONCATENATE("[",ROUND(T_ii!C18,1),"; ",ROUND(T_ii!D18,1),"]", " (", T_ii!E18, ")")))</f>
        <v>-</v>
      </c>
      <c r="C39" s="65" t="str">
        <f>IF(T_ii!G18="","-", (CONCATENATE("[",ROUND(T_ii!G18,1),"; ",ROUND(T_ii!H18,1),"]", " (", T_ii!I18, ")")))</f>
        <v>[0.3; 4.6] (0)</v>
      </c>
      <c r="D39" s="65" t="str">
        <f>IF(T_ii!K18="","-", (CONCATENATE("[",ROUND(T_ii!K18,1),"; ",ROUND(T_ii!L18,1),"]", " (", T_ii!M18, ")")))</f>
        <v>[0.4; 3] (0)</v>
      </c>
      <c r="E39" s="65" t="str">
        <f>IF(T_ii!O18="","-", (CONCATENATE("[",ROUND(T_ii!O18,1),"; ",ROUND(T_ii!P18,1),"]", " (", T_ii!Q18, ")")))</f>
        <v>-</v>
      </c>
      <c r="F39" s="65" t="str">
        <f>IF(T_ii!S18="","-", (CONCATENATE("[",ROUND(T_ii!S18,1),"; ",ROUND(T_ii!T18,1),"]", " (", T_ii!U18, ")")))</f>
        <v>[0.6; 2] (0)</v>
      </c>
      <c r="G39" s="65" t="str">
        <f>IF(T_ii!W18="","-", (CONCATENATE("[",ROUND(T_ii!W18,1),"; ",ROUND(T_ii!X18,1),"]", " (", T_ii!Y18, ")")))</f>
        <v>[0.4; 0.4] (0)</v>
      </c>
      <c r="H39" s="65" t="str">
        <f>IF(T_ii!AA18="","-", (CONCATENATE("[",ROUND(T_ii!AA18,1),"; ",ROUND(T_ii!AB18,1),"]", " (", T_ii!AC18, ")")))</f>
        <v>[0.6; 2] (0)</v>
      </c>
      <c r="I39" s="65" t="str">
        <f>IF(T_ii!AE18="","-", (CONCATENATE("[",ROUND(T_ii!AE18,1),"; ",ROUND(T_ii!AF18,1),"]", " (", T_ii!AG18, ")")))</f>
        <v>[1; 60] (0)</v>
      </c>
      <c r="J39" s="66" t="str">
        <f>IF(T_ii!AI18="","-", (CONCATENATE("[",ROUND(T_ii!AI18,1),"; ",ROUND(T_ii!AJ18,1),"]", " (", T_ii!AK18, ")")))</f>
        <v>[0.6; 5] (0)</v>
      </c>
      <c r="K39" s="65" t="str">
        <f>IF(T_ii!AM18="","-", (CONCATENATE("[",ROUND(T_ii!AM18,1),"; ",ROUND(T_ii!AN18,1),"]", " (", T_ii!AO18, ")")))</f>
        <v>[0.6; 6] (0)</v>
      </c>
      <c r="L39" s="65" t="str">
        <f>IF(T_ii!AQ18="","-", (CONCATENATE("[",ROUND(T_ii!AQ18,1),"; ",ROUND(T_ii!AR18,1),"]", " (", T_ii!AS18, ")")))</f>
        <v>[0.2; 1] (0)</v>
      </c>
      <c r="M39" s="65" t="str">
        <f>IF(T_ii!AU18="","-", (CONCATENATE("[",ROUND(T_ii!AU18,1),"; ",ROUND(T_ii!AV18,1),"]", " (", T_ii!AW18, ")")))</f>
        <v>-</v>
      </c>
      <c r="N39" s="65" t="str">
        <f>IF(T_ii!AY18="","-", (CONCATENATE("[",ROUND(T_ii!AY18,1),"; ",ROUND(T_ii!AZ18,1),"]", " (", T_ii!BA18, ")")))</f>
        <v>[0.2; 1.2] (0)</v>
      </c>
      <c r="O39" s="65" t="str">
        <f>IF(T_ii!BC18="","-", (CONCATENATE("[",ROUND(T_ii!BC18,1),"; ",ROUND(T_ii!BD18,1),"]", " (", T_ii!BE18, ")")))</f>
        <v>[1; 2] (0)</v>
      </c>
      <c r="P39" s="65" t="str">
        <f>IF(T_ii!BG18="","-", (CONCATENATE("[",ROUND(T_ii!BG18,1),"; ",ROUND(T_ii!BH18,1),"]", " (", T_ii!BI18, ")")))</f>
        <v>[0.2; 2] (0)</v>
      </c>
      <c r="Q39" s="65" t="str">
        <f>IF(T_ii!BK18="","-", (CONCATENATE("[",ROUND(T_ii!BK18,1),"; ",ROUND(T_ii!BL18,1),"]", " (", T_ii!BM18, ")")))</f>
        <v>[1.8; 5] (0)</v>
      </c>
    </row>
    <row r="40" spans="1:17" s="64" customFormat="1" ht="10.5" customHeight="1" x14ac:dyDescent="0.25">
      <c r="A40" s="85" t="str">
        <f>T_i!$A$19</f>
        <v>Injectable artemether</v>
      </c>
      <c r="B40" s="62">
        <f>ROUND(T_ii!B19,1)</f>
        <v>11.7</v>
      </c>
      <c r="C40" s="62">
        <f>ROUND(T_ii!F19,1)</f>
        <v>3</v>
      </c>
      <c r="D40" s="62">
        <f>ROUND(T_ii!J19,1)</f>
        <v>5</v>
      </c>
      <c r="E40" s="62">
        <f>ROUND(T_ii!N19,1)</f>
        <v>0</v>
      </c>
      <c r="F40" s="62">
        <f>ROUND(T_ii!R19,1)</f>
        <v>6.7</v>
      </c>
      <c r="G40" s="62">
        <f>ROUND(T_ii!V19,1)</f>
        <v>3.3</v>
      </c>
      <c r="H40" s="62">
        <f>ROUND(T_ii!Z19,1)</f>
        <v>6.7</v>
      </c>
      <c r="I40" s="62">
        <f>ROUND(T_ii!AD19,1)</f>
        <v>6.7</v>
      </c>
      <c r="J40" s="63">
        <f>ROUND(T_ii!AH19,1)</f>
        <v>13</v>
      </c>
      <c r="K40" s="62">
        <f>ROUND(T_ii!AL19,1)</f>
        <v>3.7</v>
      </c>
      <c r="L40" s="62">
        <f>ROUND(T_ii!AP19,1)</f>
        <v>3</v>
      </c>
      <c r="M40" s="62">
        <f>ROUND(T_ii!AT19,1)</f>
        <v>0</v>
      </c>
      <c r="N40" s="62">
        <f>ROUND(T_ii!AX19,1)</f>
        <v>5</v>
      </c>
      <c r="O40" s="62">
        <f>ROUND(T_ii!BB19,1)</f>
        <v>1.7</v>
      </c>
      <c r="P40" s="62">
        <f>ROUND(T_ii!BF19,1)</f>
        <v>5</v>
      </c>
      <c r="Q40" s="62">
        <f>ROUND(T_ii!BJ19,1)</f>
        <v>5</v>
      </c>
    </row>
    <row r="41" spans="1:17" s="64" customFormat="1" ht="10.5" customHeight="1" x14ac:dyDescent="0.25">
      <c r="A41" s="86"/>
      <c r="B41" s="65" t="str">
        <f>IF(T_ii!C19="","-", (CONCATENATE("[",ROUND(T_ii!C19,1),"; ",ROUND(T_ii!D19,1),"]", " (", T_ii!E19, ")")))</f>
        <v>[11.7; 11.7] (0)</v>
      </c>
      <c r="C41" s="65" t="str">
        <f>IF(T_ii!G19="","-", (CONCATENATE("[",ROUND(T_ii!G19,1),"; ",ROUND(T_ii!H19,1),"]", " (", T_ii!I19, ")")))</f>
        <v>[3; 5] (0)</v>
      </c>
      <c r="D41" s="65" t="str">
        <f>IF(T_ii!K19="","-", (CONCATENATE("[",ROUND(T_ii!K19,1),"; ",ROUND(T_ii!L19,1),"]", " (", T_ii!M19, ")")))</f>
        <v>[3; 16.7] (0)</v>
      </c>
      <c r="E41" s="65" t="str">
        <f>IF(T_ii!O19="","-", (CONCATENATE("[",ROUND(T_ii!O19,1),"; ",ROUND(T_ii!P19,1),"]", " (", T_ii!Q19, ")")))</f>
        <v>-</v>
      </c>
      <c r="F41" s="65" t="str">
        <f>IF(T_ii!S19="","-", (CONCATENATE("[",ROUND(T_ii!S19,1),"; ",ROUND(T_ii!T19,1),"]", " (", T_ii!U19, ")")))</f>
        <v>[3.3; 20] (0)</v>
      </c>
      <c r="G41" s="65" t="str">
        <f>IF(T_ii!W19="","-", (CONCATENATE("[",ROUND(T_ii!W19,1),"; ",ROUND(T_ii!X19,1),"]", " (", T_ii!Y19, ")")))</f>
        <v>[3.3; 10] (0)</v>
      </c>
      <c r="H41" s="65" t="str">
        <f>IF(T_ii!AA19="","-", (CONCATENATE("[",ROUND(T_ii!AA19,1),"; ",ROUND(T_ii!AB19,1),"]", " (", T_ii!AC19, ")")))</f>
        <v>[3.3; 16.7] (0)</v>
      </c>
      <c r="I41" s="65" t="str">
        <f>IF(T_ii!AE19="","-", (CONCATENATE("[",ROUND(T_ii!AE19,1),"; ",ROUND(T_ii!AF19,1),"]", " (", T_ii!AG19, ")")))</f>
        <v>[5; 66.7] (0)</v>
      </c>
      <c r="J41" s="66" t="str">
        <f>IF(T_ii!AI19="","-", (CONCATENATE("[",ROUND(T_ii!AI19,1),"; ",ROUND(T_ii!AJ19,1),"]", " (", T_ii!AK19, ")")))</f>
        <v>[1.3; 30] (0)</v>
      </c>
      <c r="K41" s="65" t="str">
        <f>IF(T_ii!AM19="","-", (CONCATENATE("[",ROUND(T_ii!AM19,1),"; ",ROUND(T_ii!AN19,1),"]", " (", T_ii!AO19, ")")))</f>
        <v>[1.7; 10] (0)</v>
      </c>
      <c r="L41" s="65" t="str">
        <f>IF(T_ii!AQ19="","-", (CONCATENATE("[",ROUND(T_ii!AQ19,1),"; ",ROUND(T_ii!AR19,1),"]", " (", T_ii!AS19, ")")))</f>
        <v>[0.8; 10] (0)</v>
      </c>
      <c r="M41" s="65" t="str">
        <f>IF(T_ii!AU19="","-", (CONCATENATE("[",ROUND(T_ii!AU19,1),"; ",ROUND(T_ii!AV19,1),"]", " (", T_ii!AW19, ")")))</f>
        <v>-</v>
      </c>
      <c r="N41" s="65" t="str">
        <f>IF(T_ii!AY19="","-", (CONCATENATE("[",ROUND(T_ii!AY19,1),"; ",ROUND(T_ii!AZ19,1),"]", " (", T_ii!BA19, ")")))</f>
        <v>[2; 10] (0)</v>
      </c>
      <c r="O41" s="65" t="str">
        <f>IF(T_ii!BC19="","-", (CONCATENATE("[",ROUND(T_ii!BC19,1),"; ",ROUND(T_ii!BD19,1),"]", " (", T_ii!BE19, ")")))</f>
        <v>[0.8; 8.3] (0)</v>
      </c>
      <c r="P41" s="65" t="str">
        <f>IF(T_ii!BG19="","-", (CONCATENATE("[",ROUND(T_ii!BG19,1),"; ",ROUND(T_ii!BH19,1),"]", " (", T_ii!BI19, ")")))</f>
        <v>[1.7; 10] (0)</v>
      </c>
      <c r="Q41" s="65" t="str">
        <f>IF(T_ii!BK19="","-", (CONCATENATE("[",ROUND(T_ii!BK19,1),"; ",ROUND(T_ii!BL19,1),"]", " (", T_ii!BM19, ")")))</f>
        <v>[1.3; 50] (0)</v>
      </c>
    </row>
    <row r="42" spans="1:17" s="64" customFormat="1" ht="10.5" customHeight="1" x14ac:dyDescent="0.2">
      <c r="A42" s="78" t="str">
        <f>T_i!$A$20</f>
        <v>Injectable arteether/artemotil</v>
      </c>
      <c r="B42" s="62">
        <f>ROUND(T_ii!B20,1)</f>
        <v>1.4</v>
      </c>
      <c r="C42" s="62">
        <f>ROUND(T_ii!F20,1)</f>
        <v>2.2999999999999998</v>
      </c>
      <c r="D42" s="62">
        <f>ROUND(T_ii!J20,1)</f>
        <v>2.1</v>
      </c>
      <c r="E42" s="62">
        <f>ROUND(T_ii!N20,1)</f>
        <v>0</v>
      </c>
      <c r="F42" s="62">
        <f>ROUND(T_ii!R20,1)</f>
        <v>2.4</v>
      </c>
      <c r="G42" s="62">
        <f>ROUND(T_ii!V20,1)</f>
        <v>2.9</v>
      </c>
      <c r="H42" s="62">
        <f>ROUND(T_ii!Z20,1)</f>
        <v>2.4</v>
      </c>
      <c r="I42" s="62">
        <f>ROUND(T_ii!AD20,1)</f>
        <v>3</v>
      </c>
      <c r="J42" s="63">
        <f>ROUND(T_ii!AH20,1)</f>
        <v>3.9</v>
      </c>
      <c r="K42" s="62">
        <f>ROUND(T_ii!AL20,1)</f>
        <v>1.1000000000000001</v>
      </c>
      <c r="L42" s="62">
        <f>ROUND(T_ii!AP20,1)</f>
        <v>1.3</v>
      </c>
      <c r="M42" s="62">
        <f>ROUND(T_ii!AT20,1)</f>
        <v>0</v>
      </c>
      <c r="N42" s="62">
        <f>ROUND(T_ii!AX20,1)</f>
        <v>1.4</v>
      </c>
      <c r="O42" s="62">
        <f>ROUND(T_ii!BB20,1)</f>
        <v>4.3</v>
      </c>
      <c r="P42" s="62">
        <f>ROUND(T_ii!BF20,1)</f>
        <v>1.4</v>
      </c>
      <c r="Q42" s="62">
        <f>ROUND(T_ii!BJ20,1)</f>
        <v>1.9</v>
      </c>
    </row>
    <row r="43" spans="1:17" s="64" customFormat="1" ht="10.5" customHeight="1" x14ac:dyDescent="0.15">
      <c r="A43" s="87"/>
      <c r="B43" s="65" t="str">
        <f>IF(T_ii!C20="","-", (CONCATENATE("[",ROUND(T_ii!C20,1),"; ",ROUND(T_ii!D20,1),"]", " (", T_ii!E20, ")")))</f>
        <v>[1.1; 1.4] (0)</v>
      </c>
      <c r="C43" s="65" t="str">
        <f>IF(T_ii!G20="","-", (CONCATENATE("[",ROUND(T_ii!G20,1),"; ",ROUND(T_ii!H20,1),"]", " (", T_ii!I20, ")")))</f>
        <v>[0.4; 4.3] (0)</v>
      </c>
      <c r="D43" s="65" t="str">
        <f>IF(T_ii!K20="","-", (CONCATENATE("[",ROUND(T_ii!K20,1),"; ",ROUND(T_ii!L20,1),"]", " (", T_ii!M20, ")")))</f>
        <v>[2.1; 4.3] (0)</v>
      </c>
      <c r="E43" s="65" t="str">
        <f>IF(T_ii!O20="","-", (CONCATENATE("[",ROUND(T_ii!O20,1),"; ",ROUND(T_ii!P20,1),"]", " (", T_ii!Q20, ")")))</f>
        <v>-</v>
      </c>
      <c r="F43" s="65" t="str">
        <f>IF(T_ii!S20="","-", (CONCATENATE("[",ROUND(T_ii!S20,1),"; ",ROUND(T_ii!T20,1),"]", " (", T_ii!U20, ")")))</f>
        <v>[1.4; 4.3] (0)</v>
      </c>
      <c r="G43" s="65" t="str">
        <f>IF(T_ii!W20="","-", (CONCATENATE("[",ROUND(T_ii!W20,1),"; ",ROUND(T_ii!X20,1),"]", " (", T_ii!Y20, ")")))</f>
        <v>[1.1; 4.3] (0)</v>
      </c>
      <c r="H43" s="65" t="str">
        <f>IF(T_ii!AA20="","-", (CONCATENATE("[",ROUND(T_ii!AA20,1),"; ",ROUND(T_ii!AB20,1),"]", " (", T_ii!AC20, ")")))</f>
        <v>[1.4; 4.3] (0)</v>
      </c>
      <c r="I43" s="65" t="str">
        <f>IF(T_ii!AE20="","-", (CONCATENATE("[",ROUND(T_ii!AE20,1),"; ",ROUND(T_ii!AF20,1),"]", " (", T_ii!AG20, ")")))</f>
        <v>[3; 142.9] (0)</v>
      </c>
      <c r="J43" s="66" t="str">
        <f>IF(T_ii!AI20="","-", (CONCATENATE("[",ROUND(T_ii!AI20,1),"; ",ROUND(T_ii!AJ20,1),"]", " (", T_ii!AK20, ")")))</f>
        <v>[2.1; 4.3] (0)</v>
      </c>
      <c r="K43" s="65" t="str">
        <f>IF(T_ii!AM20="","-", (CONCATENATE("[",ROUND(T_ii!AM20,1),"; ",ROUND(T_ii!AN20,1),"]", " (", T_ii!AO20, ")")))</f>
        <v>[0.9; 4.3] (0)</v>
      </c>
      <c r="L43" s="65" t="str">
        <f>IF(T_ii!AQ20="","-", (CONCATENATE("[",ROUND(T_ii!AQ20,1),"; ",ROUND(T_ii!AR20,1),"]", " (", T_ii!AS20, ")")))</f>
        <v>[0.6; 2.1] (0)</v>
      </c>
      <c r="M43" s="65" t="str">
        <f>IF(T_ii!AU20="","-", (CONCATENATE("[",ROUND(T_ii!AU20,1),"; ",ROUND(T_ii!AV20,1),"]", " (", T_ii!AW20, ")")))</f>
        <v>-</v>
      </c>
      <c r="N43" s="65" t="str">
        <f>IF(T_ii!AY20="","-", (CONCATENATE("[",ROUND(T_ii!AY20,1),"; ",ROUND(T_ii!AZ20,1),"]", " (", T_ii!BA20, ")")))</f>
        <v>[0.7; 2.9] (0)</v>
      </c>
      <c r="O43" s="65" t="str">
        <f>IF(T_ii!BC20="","-", (CONCATENATE("[",ROUND(T_ii!BC20,1),"; ",ROUND(T_ii!BD20,1),"]", " (", T_ii!BE20, ")")))</f>
        <v>[1.4; 5.4] (0)</v>
      </c>
      <c r="P43" s="65" t="str">
        <f>IF(T_ii!BG20="","-", (CONCATENATE("[",ROUND(T_ii!BG20,1),"; ",ROUND(T_ii!BH20,1),"]", " (", T_ii!BI20, ")")))</f>
        <v>[0.7; 2.9] (0)</v>
      </c>
      <c r="Q43" s="65" t="str">
        <f>IF(T_ii!BK20="","-", (CONCATENATE("[",ROUND(T_ii!BK20,1),"; ",ROUND(T_ii!BL20,1),"]", " (", T_ii!BM20, ")")))</f>
        <v>[1.1; 6.4] (0)</v>
      </c>
    </row>
    <row r="44" spans="1:17" s="64" customFormat="1" ht="10.5" customHeight="1" x14ac:dyDescent="0.2">
      <c r="A44" s="78">
        <f>T_i!$A$21</f>
        <v>0</v>
      </c>
      <c r="B44" s="62">
        <f>ROUND(T_ii!B21,1)</f>
        <v>0</v>
      </c>
      <c r="C44" s="62">
        <f>ROUND(T_ii!F21,1)</f>
        <v>8</v>
      </c>
      <c r="D44" s="62">
        <f>ROUND(T_ii!J21,1)</f>
        <v>0.5</v>
      </c>
      <c r="E44" s="62">
        <f>ROUND(T_ii!N21,1)</f>
        <v>0</v>
      </c>
      <c r="F44" s="62">
        <f>ROUND(T_ii!R21,1)</f>
        <v>7</v>
      </c>
      <c r="G44" s="62">
        <f>ROUND(T_ii!V21,1)</f>
        <v>1</v>
      </c>
      <c r="H44" s="62">
        <f>ROUND(T_ii!Z21,1)</f>
        <v>6</v>
      </c>
      <c r="I44" s="62">
        <f>ROUND(T_ii!AD21,1)</f>
        <v>15</v>
      </c>
      <c r="J44" s="63">
        <f>ROUND(T_ii!AH21,1)</f>
        <v>10</v>
      </c>
      <c r="K44" s="62">
        <f>ROUND(T_ii!AL21,1)</f>
        <v>2</v>
      </c>
      <c r="L44" s="62">
        <f>ROUND(T_ii!AP21,1)</f>
        <v>1</v>
      </c>
      <c r="M44" s="62">
        <f>ROUND(T_ii!AT21,1)</f>
        <v>5</v>
      </c>
      <c r="N44" s="62">
        <f>ROUND(T_ii!AX21,1)</f>
        <v>3</v>
      </c>
      <c r="O44" s="62">
        <f>ROUND(T_ii!BB21,1)</f>
        <v>3</v>
      </c>
      <c r="P44" s="62">
        <f>ROUND(T_ii!BF21,1)</f>
        <v>3</v>
      </c>
      <c r="Q44" s="62">
        <f>ROUND(T_ii!BJ21,1)</f>
        <v>10</v>
      </c>
    </row>
    <row r="45" spans="1:17" s="64" customFormat="1" ht="10.5" customHeight="1" x14ac:dyDescent="0.15">
      <c r="A45" s="88"/>
      <c r="B45" s="65" t="str">
        <f>IF(T_ii!C21="","-", (CONCATENATE("[",ROUND(T_ii!C21,1),"; ",ROUND(T_ii!D21,1),"]", " (", T_ii!E21, ")")))</f>
        <v>-</v>
      </c>
      <c r="C45" s="65" t="str">
        <f>IF(T_ii!G21="","-", (CONCATENATE("[",ROUND(T_ii!G21,1),"; ",ROUND(T_ii!H21,1),"]", " (", T_ii!I21, ")")))</f>
        <v>[8; 70] (43)</v>
      </c>
      <c r="D45" s="65" t="str">
        <f>IF(T_ii!K21="","-", (CONCATENATE("[",ROUND(T_ii!K21,1),"; ",ROUND(T_ii!L21,1),"]", " (", T_ii!M21, ")")))</f>
        <v>[0.3; 5] (226)</v>
      </c>
      <c r="E45" s="65" t="str">
        <f>IF(T_ii!O21="","-", (CONCATENATE("[",ROUND(T_ii!O21,1),"; ",ROUND(T_ii!P21,1),"]", " (", T_ii!Q21, ")")))</f>
        <v>-</v>
      </c>
      <c r="F45" s="65" t="str">
        <f>IF(T_ii!S21="","-", (CONCATENATE("[",ROUND(T_ii!S21,1),"; ",ROUND(T_ii!T21,1),"]", " (", T_ii!U21, ")")))</f>
        <v>[2; 12] (981)</v>
      </c>
      <c r="G45" s="65" t="str">
        <f>IF(T_ii!W21="","-", (CONCATENATE("[",ROUND(T_ii!W21,1),"; ",ROUND(T_ii!X21,1),"]", " (", T_ii!Y21, ")")))</f>
        <v>[0; 5] (32)</v>
      </c>
      <c r="H45" s="65" t="str">
        <f>IF(T_ii!AA21="","-", (CONCATENATE("[",ROUND(T_ii!AA21,1),"; ",ROUND(T_ii!AB21,1),"]", " (", T_ii!AC21, ")")))</f>
        <v>[1.5; 12] (1290)</v>
      </c>
      <c r="I45" s="65" t="str">
        <f>IF(T_ii!AE21="","-", (CONCATENATE("[",ROUND(T_ii!AE21,1),"; ",ROUND(T_ii!AF21,1),"]", " (", T_ii!AG21, ")")))</f>
        <v>[15; 30] (15)</v>
      </c>
      <c r="J45" s="66" t="str">
        <f>IF(T_ii!AI21="","-", (CONCATENATE("[",ROUND(T_ii!AI21,1),"; ",ROUND(T_ii!AJ21,1),"]", " (", T_ii!AK21, ")")))</f>
        <v>[2; 10] (7)</v>
      </c>
      <c r="K45" s="65" t="str">
        <f>IF(T_ii!AM21="","-", (CONCATENATE("[",ROUND(T_ii!AM21,1),"; ",ROUND(T_ii!AN21,1),"]", " (", T_ii!AO21, ")")))</f>
        <v>[0.5; 5] (43)</v>
      </c>
      <c r="L45" s="65" t="str">
        <f>IF(T_ii!AQ21="","-", (CONCATENATE("[",ROUND(T_ii!AQ21,1),"; ",ROUND(T_ii!AR21,1),"]", " (", T_ii!AS21, ")")))</f>
        <v>[0.3; 5] (226)</v>
      </c>
      <c r="M45" s="65" t="str">
        <f>IF(T_ii!AU21="","-", (CONCATENATE("[",ROUND(T_ii!AU21,1),"; ",ROUND(T_ii!AV21,1),"]", " (", T_ii!AW21, ")")))</f>
        <v>[5; 5] (1)</v>
      </c>
      <c r="N45" s="65" t="str">
        <f>IF(T_ii!AY21="","-", (CONCATENATE("[",ROUND(T_ii!AY21,1),"; ",ROUND(T_ii!AZ21,1),"]", " (", T_ii!BA21, ")")))</f>
        <v>[0.5; 7] (981)</v>
      </c>
      <c r="O45" s="65" t="str">
        <f>IF(T_ii!BC21="","-", (CONCATENATE("[",ROUND(T_ii!BC21,1),"; ",ROUND(T_ii!BD21,1),"]", " (", T_ii!BE21, ")")))</f>
        <v>[0.2; 5] (32)</v>
      </c>
      <c r="P45" s="65" t="str">
        <f>IF(T_ii!BG21="","-", (CONCATENATE("[",ROUND(T_ii!BG21,1),"; ",ROUND(T_ii!BH21,1),"]", " (", T_ii!BI21, ")")))</f>
        <v>[0.3; 6] (1290)</v>
      </c>
      <c r="Q45" s="65" t="str">
        <f>IF(T_ii!BK21="","-", (CONCATENATE("[",ROUND(T_ii!BK21,1),"; ",ROUND(T_ii!BL21,1),"]", " (", T_ii!BM21, ")")))</f>
        <v>[1.5; 50] (15)</v>
      </c>
    </row>
    <row r="46" spans="1:17" s="64" customFormat="1" ht="10.5" customHeight="1" x14ac:dyDescent="0.2">
      <c r="A46" s="78">
        <f>T_i!$A$22</f>
        <v>0</v>
      </c>
      <c r="B46" s="62">
        <f>ROUND(T_ii!B22,1)</f>
        <v>0</v>
      </c>
      <c r="C46" s="62">
        <f>ROUND(T_ii!F22,1)</f>
        <v>0</v>
      </c>
      <c r="D46" s="62">
        <f>ROUND(T_ii!J22,1)</f>
        <v>0</v>
      </c>
      <c r="E46" s="62">
        <f>ROUND(T_ii!N22,1)</f>
        <v>0</v>
      </c>
      <c r="F46" s="62">
        <f>ROUND(T_ii!R22,1)</f>
        <v>1.7</v>
      </c>
      <c r="G46" s="62">
        <f>ROUND(T_ii!V22,1)</f>
        <v>0</v>
      </c>
      <c r="H46" s="62">
        <f>ROUND(T_ii!Z22,1)</f>
        <v>1.7</v>
      </c>
      <c r="I46" s="62">
        <f>ROUND(T_ii!AD22,1)</f>
        <v>0</v>
      </c>
      <c r="J46" s="63">
        <f>ROUND(T_ii!AH22,1)</f>
        <v>3.3</v>
      </c>
      <c r="K46" s="62">
        <f>ROUND(T_ii!AL22,1)</f>
        <v>2</v>
      </c>
      <c r="L46" s="62">
        <f>ROUND(T_ii!AP22,1)</f>
        <v>1.7</v>
      </c>
      <c r="M46" s="62">
        <f>ROUND(T_ii!AT22,1)</f>
        <v>0</v>
      </c>
      <c r="N46" s="62">
        <f>ROUND(T_ii!AX22,1)</f>
        <v>3</v>
      </c>
      <c r="O46" s="62">
        <f>ROUND(T_ii!BB22,1)</f>
        <v>2.5</v>
      </c>
      <c r="P46" s="62">
        <f>ROUND(T_ii!BF22,1)</f>
        <v>2.5</v>
      </c>
      <c r="Q46" s="62">
        <f>ROUND(T_ii!BJ22,1)</f>
        <v>0</v>
      </c>
    </row>
    <row r="47" spans="1:17" s="64" customFormat="1" ht="10.5" customHeight="1" x14ac:dyDescent="0.15">
      <c r="A47" s="87"/>
      <c r="B47" s="65" t="str">
        <f>IF(T_ii!C22="","-", (CONCATENATE("[",ROUND(T_ii!C22,1),"; ",ROUND(T_ii!D22,1),"]", " (", T_ii!E22, ")")))</f>
        <v>-</v>
      </c>
      <c r="C47" s="65" t="str">
        <f>IF(T_ii!G22="","-", (CONCATENATE("[",ROUND(T_ii!G22,1),"; ",ROUND(T_ii!H22,1),"]", " (", T_ii!I22, ")")))</f>
        <v>-</v>
      </c>
      <c r="D47" s="65" t="str">
        <f>IF(T_ii!K22="","-", (CONCATENATE("[",ROUND(T_ii!K22,1),"; ",ROUND(T_ii!L22,1),"]", " (", T_ii!M22, ")")))</f>
        <v>-</v>
      </c>
      <c r="E47" s="65" t="str">
        <f>IF(T_ii!O22="","-", (CONCATENATE("[",ROUND(T_ii!O22,1),"; ",ROUND(T_ii!P22,1),"]", " (", T_ii!Q22, ")")))</f>
        <v>-</v>
      </c>
      <c r="F47" s="65" t="str">
        <f>IF(T_ii!S22="","-", (CONCATENATE("[",ROUND(T_ii!S22,1),"; ",ROUND(T_ii!T22,1),"]", " (", T_ii!U22, ")")))</f>
        <v>[1; 2] (61)</v>
      </c>
      <c r="G47" s="65" t="str">
        <f>IF(T_ii!W22="","-", (CONCATENATE("[",ROUND(T_ii!W22,1),"; ",ROUND(T_ii!X22,1),"]", " (", T_ii!Y22, ")")))</f>
        <v>-</v>
      </c>
      <c r="H47" s="65" t="str">
        <f>IF(T_ii!AA22="","-", (CONCATENATE("[",ROUND(T_ii!AA22,1),"; ",ROUND(T_ii!AB22,1),"]", " (", T_ii!AC22, ")")))</f>
        <v>[1; 2] (71)</v>
      </c>
      <c r="I47" s="65" t="str">
        <f>IF(T_ii!AE22="","-", (CONCATENATE("[",ROUND(T_ii!AE22,1),"; ",ROUND(T_ii!AF22,1),"]", " (", T_ii!AG22, ")")))</f>
        <v>-</v>
      </c>
      <c r="J47" s="66" t="str">
        <f>IF(T_ii!AI22="","-", (CONCATENATE("[",ROUND(T_ii!AI22,1),"; ",ROUND(T_ii!AJ22,1),"]", " (", T_ii!AK22, ")")))</f>
        <v>[3.3; 3.3] (1)</v>
      </c>
      <c r="K47" s="65" t="str">
        <f>IF(T_ii!AM22="","-", (CONCATENATE("[",ROUND(T_ii!AM22,1),"; ",ROUND(T_ii!AN22,1),"]", " (", T_ii!AO22, ")")))</f>
        <v>[0; 85] (3)</v>
      </c>
      <c r="L47" s="65" t="str">
        <f>IF(T_ii!AQ22="","-", (CONCATENATE("[",ROUND(T_ii!AQ22,1),"; ",ROUND(T_ii!AR22,1),"]", " (", T_ii!AS22, ")")))</f>
        <v>[0.4; 1.7] (3)</v>
      </c>
      <c r="M47" s="65" t="str">
        <f>IF(T_ii!AU22="","-", (CONCATENATE("[",ROUND(T_ii!AU22,1),"; ",ROUND(T_ii!AV22,1),"]", " (", T_ii!AW22, ")")))</f>
        <v>-</v>
      </c>
      <c r="N47" s="65" t="str">
        <f>IF(T_ii!AY22="","-", (CONCATENATE("[",ROUND(T_ii!AY22,1),"; ",ROUND(T_ii!AZ22,1),"]", " (", T_ii!BA22, ")")))</f>
        <v>[1; 5] (61)</v>
      </c>
      <c r="O47" s="65" t="str">
        <f>IF(T_ii!BC22="","-", (CONCATENATE("[",ROUND(T_ii!BC22,1),"; ",ROUND(T_ii!BD22,1),"]", " (", T_ii!BE22, ")")))</f>
        <v>[2.5; 2.5] (3)</v>
      </c>
      <c r="P47" s="65" t="str">
        <f>IF(T_ii!BG22="","-", (CONCATENATE("[",ROUND(T_ii!BG22,1),"; ",ROUND(T_ii!BH22,1),"]", " (", T_ii!BI22, ")")))</f>
        <v>[1; 3.3] (71)</v>
      </c>
      <c r="Q47" s="65" t="str">
        <f>IF(T_ii!BK22="","-", (CONCATENATE("[",ROUND(T_ii!BK22,1),"; ",ROUND(T_ii!BL22,1),"]", " (", T_ii!BM22, ")")))</f>
        <v>-</v>
      </c>
    </row>
    <row r="48" spans="1:17" s="64" customFormat="1" ht="10.5" customHeight="1" x14ac:dyDescent="0.2">
      <c r="A48" s="78">
        <f>T_i!$A$23</f>
        <v>0</v>
      </c>
      <c r="B48" s="62">
        <f>ROUND(T_ii!B23,1)</f>
        <v>0</v>
      </c>
      <c r="C48" s="62">
        <f>ROUND(T_ii!F23,1)</f>
        <v>0</v>
      </c>
      <c r="D48" s="62">
        <f>ROUND(T_ii!J23,1)</f>
        <v>0</v>
      </c>
      <c r="E48" s="62">
        <f>ROUND(T_ii!N23,1)</f>
        <v>0</v>
      </c>
      <c r="F48" s="62">
        <f>ROUND(T_ii!R23,1)</f>
        <v>0.5</v>
      </c>
      <c r="G48" s="62">
        <f>ROUND(T_ii!V23,1)</f>
        <v>0</v>
      </c>
      <c r="H48" s="62">
        <f>ROUND(T_ii!Z23,1)</f>
        <v>0.5</v>
      </c>
      <c r="I48" s="62">
        <f>ROUND(T_ii!AD23,1)</f>
        <v>0</v>
      </c>
      <c r="J48" s="63">
        <f>ROUND(T_ii!AH23,1)</f>
        <v>1.5</v>
      </c>
      <c r="K48" s="62">
        <f>ROUND(T_ii!AL23,1)</f>
        <v>2.2999999999999998</v>
      </c>
      <c r="L48" s="62">
        <f>ROUND(T_ii!AP23,1)</f>
        <v>2</v>
      </c>
      <c r="M48" s="62">
        <f>ROUND(T_ii!AT23,1)</f>
        <v>0</v>
      </c>
      <c r="N48" s="62">
        <f>ROUND(T_ii!AX23,1)</f>
        <v>0.8</v>
      </c>
      <c r="O48" s="62">
        <f>ROUND(T_ii!BB23,1)</f>
        <v>0</v>
      </c>
      <c r="P48" s="62">
        <f>ROUND(T_ii!BF23,1)</f>
        <v>1.1000000000000001</v>
      </c>
      <c r="Q48" s="62">
        <f>ROUND(T_ii!BJ23,1)</f>
        <v>0</v>
      </c>
    </row>
    <row r="49" spans="1:17" s="64" customFormat="1" ht="10.5" customHeight="1" x14ac:dyDescent="0.15">
      <c r="A49" s="87"/>
      <c r="B49" s="65" t="str">
        <f>IF(T_ii!C23="","-", (CONCATENATE("[",ROUND(T_ii!C23,1),"; ",ROUND(T_ii!D23,1),"]", " (", T_ii!E23, ")")))</f>
        <v>-</v>
      </c>
      <c r="C49" s="65" t="str">
        <f>IF(T_ii!G23="","-", (CONCATENATE("[",ROUND(T_ii!G23,1),"; ",ROUND(T_ii!H23,1),"]", " (", T_ii!I23, ")")))</f>
        <v>-</v>
      </c>
      <c r="D49" s="65" t="str">
        <f>IF(T_ii!K23="","-", (CONCATENATE("[",ROUND(T_ii!K23,1),"; ",ROUND(T_ii!L23,1),"]", " (", T_ii!M23, ")")))</f>
        <v>-</v>
      </c>
      <c r="E49" s="65" t="str">
        <f>IF(T_ii!O23="","-", (CONCATENATE("[",ROUND(T_ii!O23,1),"; ",ROUND(T_ii!P23,1),"]", " (", T_ii!Q23, ")")))</f>
        <v>-</v>
      </c>
      <c r="F49" s="65" t="str">
        <f>IF(T_ii!S23="","-", (CONCATENATE("[",ROUND(T_ii!S23,1),"; ",ROUND(T_ii!T23,1),"]", " (", T_ii!U23, ")")))</f>
        <v>[0.5; 0.5] (32)</v>
      </c>
      <c r="G49" s="65" t="str">
        <f>IF(T_ii!W23="","-", (CONCATENATE("[",ROUND(T_ii!W23,1),"; ",ROUND(T_ii!X23,1),"]", " (", T_ii!Y23, ")")))</f>
        <v>-</v>
      </c>
      <c r="H49" s="65" t="str">
        <f>IF(T_ii!AA23="","-", (CONCATENATE("[",ROUND(T_ii!AA23,1),"; ",ROUND(T_ii!AB23,1),"]", " (", T_ii!AC23, ")")))</f>
        <v>[0.5; 0.5] (39)</v>
      </c>
      <c r="I49" s="65" t="str">
        <f>IF(T_ii!AE23="","-", (CONCATENATE("[",ROUND(T_ii!AE23,1),"; ",ROUND(T_ii!AF23,1),"]", " (", T_ii!AG23, ")")))</f>
        <v>-</v>
      </c>
      <c r="J49" s="66" t="str">
        <f>IF(T_ii!AI23="","-", (CONCATENATE("[",ROUND(T_ii!AI23,1),"; ",ROUND(T_ii!AJ23,1),"]", " (", T_ii!AK23, ")")))</f>
        <v>[1.5; 1.5] (1)</v>
      </c>
      <c r="K49" s="65" t="str">
        <f>IF(T_ii!AM23="","-", (CONCATENATE("[",ROUND(T_ii!AM23,1),"; ",ROUND(T_ii!AN23,1),"]", " (", T_ii!AO23, ")")))</f>
        <v>[1.5; 38.3] (3)</v>
      </c>
      <c r="L49" s="65" t="str">
        <f>IF(T_ii!AQ23="","-", (CONCATENATE("[",ROUND(T_ii!AQ23,1),"; ",ROUND(T_ii!AR23,1),"]", " (", T_ii!AS23, ")")))</f>
        <v>[0.8; 2] (3)</v>
      </c>
      <c r="M49" s="65" t="str">
        <f>IF(T_ii!AU23="","-", (CONCATENATE("[",ROUND(T_ii!AU23,1),"; ",ROUND(T_ii!AV23,1),"]", " (", T_ii!AW23, ")")))</f>
        <v>-</v>
      </c>
      <c r="N49" s="65" t="str">
        <f>IF(T_ii!AY23="","-", (CONCATENATE("[",ROUND(T_ii!AY23,1),"; ",ROUND(T_ii!AZ23,1),"]", " (", T_ii!BA23, ")")))</f>
        <v>[0.7; 2.1] (32)</v>
      </c>
      <c r="O49" s="65" t="str">
        <f>IF(T_ii!BC23="","-", (CONCATENATE("[",ROUND(T_ii!BC23,1),"; ",ROUND(T_ii!BD23,1),"]", " (", T_ii!BE23, ")")))</f>
        <v>-</v>
      </c>
      <c r="P49" s="65" t="str">
        <f>IF(T_ii!BG23="","-", (CONCATENATE("[",ROUND(T_ii!BG23,1),"; ",ROUND(T_ii!BH23,1),"]", " (", T_ii!BI23, ")")))</f>
        <v>[0.8; 2] (39)</v>
      </c>
      <c r="Q49" s="65" t="str">
        <f>IF(T_ii!BK23="","-", (CONCATENATE("[",ROUND(T_ii!BK23,1),"; ",ROUND(T_ii!BL23,1),"]", " (", T_ii!BM23, ")")))</f>
        <v>-</v>
      </c>
    </row>
    <row r="50" spans="1:17" s="64" customFormat="1" ht="10.5" customHeight="1" x14ac:dyDescent="0.2">
      <c r="A50" s="78">
        <f>T_i!$A$24</f>
        <v>0</v>
      </c>
      <c r="B50" s="62">
        <f>ROUND(T_ii!B24,1)</f>
        <v>0</v>
      </c>
      <c r="C50" s="62">
        <f>ROUND(T_ii!F24,1)</f>
        <v>0</v>
      </c>
      <c r="D50" s="62">
        <f>ROUND(T_ii!J24,1)</f>
        <v>0</v>
      </c>
      <c r="E50" s="62">
        <f>ROUND(T_ii!N24,1)</f>
        <v>0</v>
      </c>
      <c r="F50" s="62">
        <f>ROUND(T_ii!R24,1)</f>
        <v>0</v>
      </c>
      <c r="G50" s="62">
        <f>ROUND(T_ii!V24,1)</f>
        <v>0</v>
      </c>
      <c r="H50" s="62">
        <f>ROUND(T_ii!Z24,1)</f>
        <v>0</v>
      </c>
      <c r="I50" s="62">
        <f>ROUND(T_ii!AD24,1)</f>
        <v>0</v>
      </c>
      <c r="J50" s="63">
        <f>ROUND(T_ii!AH24,1)</f>
        <v>0</v>
      </c>
      <c r="K50" s="62">
        <f>ROUND(T_ii!AL24,1)</f>
        <v>0</v>
      </c>
      <c r="L50" s="62">
        <f>ROUND(T_ii!AP24,1)</f>
        <v>0</v>
      </c>
      <c r="M50" s="62">
        <f>ROUND(T_ii!AT24,1)</f>
        <v>0</v>
      </c>
      <c r="N50" s="62">
        <f>ROUND(T_ii!AX24,1)</f>
        <v>0</v>
      </c>
      <c r="O50" s="62">
        <f>ROUND(T_ii!BB24,1)</f>
        <v>0</v>
      </c>
      <c r="P50" s="62">
        <f>ROUND(T_ii!BF24,1)</f>
        <v>0</v>
      </c>
      <c r="Q50" s="62">
        <f>ROUND(T_ii!BJ24,1)</f>
        <v>0</v>
      </c>
    </row>
    <row r="51" spans="1:17" s="64" customFormat="1" ht="10.5" customHeight="1" x14ac:dyDescent="0.15">
      <c r="A51" s="89"/>
      <c r="B51" s="65" t="str">
        <f>IF(T_ii!C24="","-", (CONCATENATE("[",ROUND(T_ii!C24,1),"; ",ROUND(T_ii!D24,1),"]", " (", T_ii!E24, ")")))</f>
        <v>-</v>
      </c>
      <c r="C51" s="65" t="str">
        <f>IF(T_ii!G24="","-", (CONCATENATE("[",ROUND(T_ii!G24,1),"; ",ROUND(T_ii!H24,1),"]", " (", T_ii!I24, ")")))</f>
        <v>-</v>
      </c>
      <c r="D51" s="65" t="str">
        <f>IF(T_ii!K24="","-", (CONCATENATE("[",ROUND(T_ii!K24,1),"; ",ROUND(T_ii!L24,1),"]", " (", T_ii!M24, ")")))</f>
        <v>-</v>
      </c>
      <c r="E51" s="65" t="str">
        <f>IF(T_ii!O24="","-", (CONCATENATE("[",ROUND(T_ii!O24,1),"; ",ROUND(T_ii!P24,1),"]", " (", T_ii!Q24, ")")))</f>
        <v>-</v>
      </c>
      <c r="F51" s="65" t="str">
        <f>IF(T_ii!S24="","-", (CONCATENATE("[",ROUND(T_ii!S24,1),"; ",ROUND(T_ii!T24,1),"]", " (", T_ii!U24, ")")))</f>
        <v>-</v>
      </c>
      <c r="G51" s="65" t="str">
        <f>IF(T_ii!W24="","-", (CONCATENATE("[",ROUND(T_ii!W24,1),"; ",ROUND(T_ii!X24,1),"]", " (", T_ii!Y24, ")")))</f>
        <v>-</v>
      </c>
      <c r="H51" s="65" t="str">
        <f>IF(T_ii!AA24="","-", (CONCATENATE("[",ROUND(T_ii!AA24,1),"; ",ROUND(T_ii!AB24,1),"]", " (", T_ii!AC24, ")")))</f>
        <v>-</v>
      </c>
      <c r="I51" s="65" t="str">
        <f>IF(T_ii!AE24="","-", (CONCATENATE("[",ROUND(T_ii!AE24,1),"; ",ROUND(T_ii!AF24,1),"]", " (", T_ii!AG24, ")")))</f>
        <v>-</v>
      </c>
      <c r="J51" s="66" t="str">
        <f>IF(T_ii!AI24="","-", (CONCATENATE("[",ROUND(T_ii!AI24,1),"; ",ROUND(T_ii!AJ24,1),"]", " (", T_ii!AK24, ")")))</f>
        <v>-</v>
      </c>
      <c r="K51" s="65" t="str">
        <f>IF(T_ii!AM24="","-", (CONCATENATE("[",ROUND(T_ii!AM24,1),"; ",ROUND(T_ii!AN24,1),"]", " (", T_ii!AO24, ")")))</f>
        <v>-</v>
      </c>
      <c r="L51" s="65" t="str">
        <f>IF(T_ii!AQ24="","-", (CONCATENATE("[",ROUND(T_ii!AQ24,1),"; ",ROUND(T_ii!AR24,1),"]", " (", T_ii!AS24, ")")))</f>
        <v>-</v>
      </c>
      <c r="M51" s="65" t="str">
        <f>IF(T_ii!AU24="","-", (CONCATENATE("[",ROUND(T_ii!AU24,1),"; ",ROUND(T_ii!AV24,1),"]", " (", T_ii!AW24, ")")))</f>
        <v>-</v>
      </c>
      <c r="N51" s="65" t="str">
        <f>IF(T_ii!AY24="","-", (CONCATENATE("[",ROUND(T_ii!AY24,1),"; ",ROUND(T_ii!AZ24,1),"]", " (", T_ii!BA24, ")")))</f>
        <v>-</v>
      </c>
      <c r="O51" s="65" t="str">
        <f>IF(T_ii!BC24="","-", (CONCATENATE("[",ROUND(T_ii!BC24,1),"; ",ROUND(T_ii!BD24,1),"]", " (", T_ii!BE24, ")")))</f>
        <v>-</v>
      </c>
      <c r="P51" s="65" t="str">
        <f>IF(T_ii!BG24="","-", (CONCATENATE("[",ROUND(T_ii!BG24,1),"; ",ROUND(T_ii!BH24,1),"]", " (", T_ii!BI24, ")")))</f>
        <v>-</v>
      </c>
      <c r="Q51" s="65" t="str">
        <f>IF(T_ii!BK24="","-", (CONCATENATE("[",ROUND(T_ii!BK24,1),"; ",ROUND(T_ii!BL24,1),"]", " (", T_ii!BM24, ")")))</f>
        <v>-</v>
      </c>
    </row>
    <row r="52" spans="1:17" ht="37.5" customHeight="1" x14ac:dyDescent="0.2">
      <c r="A52" s="169" t="str">
        <f>T_ii!C1</f>
        <v>Rural Footnote: Volume data were available for the following total number of antimalarial products=2858;  by outlet type: Private not for profit=8; private not for profit=39; pharmacy=325; PPMV=2373; informal=56; labs = 0; wholesalers= 57; The number of antimalarial products with volume data, from outlets that met screening criteria for a full interview but did not complete the interview =0</v>
      </c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</row>
    <row r="53" spans="1:17" ht="37.5" customHeight="1" thickBot="1" x14ac:dyDescent="0.25">
      <c r="A53" s="168" t="str">
        <f>T_ii!D1</f>
        <v>Urban Footnote: Volume data were available for the following total number of antimalarial products=11785;  by outlet type: Private not for profit=72; private not for profit=389; pharmacy=2202; PPMV=8691; informal=235; labs = 11; wholesalers= 185; The number of antimalarial products with volume data, from outlets that met screening criteria for a full interview but did not complete the interview =0</v>
      </c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</row>
  </sheetData>
  <mergeCells count="4">
    <mergeCell ref="A7:A9"/>
    <mergeCell ref="A53:Q53"/>
    <mergeCell ref="A52:Q52"/>
    <mergeCell ref="A5:Q5"/>
  </mergeCells>
  <conditionalFormatting sqref="A1">
    <cfRule type="cellIs" dxfId="8" priority="1" operator="equal">
      <formula>1</formula>
    </cfRule>
  </conditionalFormatting>
  <conditionalFormatting sqref="J1:XFD1 A2:XFD4">
    <cfRule type="cellIs" dxfId="7" priority="2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9542-5A4B-4420-B588-E89998837CC1}">
  <sheetPr>
    <tabColor rgb="FFFFFF00"/>
  </sheetPr>
  <dimension ref="A1:AH51"/>
  <sheetViews>
    <sheetView zoomScaleNormal="99" workbookViewId="0">
      <selection activeCell="W57" sqref="W57"/>
    </sheetView>
  </sheetViews>
  <sheetFormatPr defaultColWidth="10.85546875" defaultRowHeight="11.25" x14ac:dyDescent="0.2"/>
  <cols>
    <col min="1" max="1" width="40.140625" style="48" customWidth="1"/>
    <col min="2" max="2" width="13.85546875" style="48" customWidth="1"/>
    <col min="3" max="11" width="10.85546875" style="48"/>
    <col min="12" max="12" width="40.140625" style="48" bestFit="1" customWidth="1"/>
    <col min="13" max="22" width="10.85546875" style="48"/>
    <col min="23" max="23" width="40.140625" style="48" bestFit="1" customWidth="1"/>
    <col min="24" max="16384" width="10.85546875" style="48"/>
  </cols>
  <sheetData>
    <row r="1" spans="1:34" s="42" customFormat="1" x14ac:dyDescent="0.2">
      <c r="A1" s="42" t="s">
        <v>12</v>
      </c>
      <c r="K1" s="42" t="str">
        <f>IFERROR(IF((RIGHT(#REF!,LEN(#REF!)-2)*1)&gt;50,0,1), "")</f>
        <v/>
      </c>
      <c r="L1" s="42" t="str">
        <f>IFERROR(IF((RIGHT(#REF!,LEN(#REF!)-2)*1)&gt;50,0,1), "")</f>
        <v/>
      </c>
      <c r="M1" s="42" t="str">
        <f>IFERROR(IF((RIGHT(#REF!,LEN(#REF!)-2)*1)&gt;50,0,1), "")</f>
        <v/>
      </c>
      <c r="N1" s="42" t="str">
        <f>IFERROR(IF((RIGHT(#REF!,LEN(#REF!)-2)*1)&gt;50,0,1), "")</f>
        <v/>
      </c>
      <c r="O1" s="42" t="str">
        <f>IFERROR(IF((RIGHT(#REF!,LEN(#REF!)-2)*1)&gt;50,0,1), "")</f>
        <v/>
      </c>
      <c r="P1" s="42" t="str">
        <f>IFERROR(IF((RIGHT(#REF!,LEN(#REF!)-2)*1)&gt;50,0,1), "")</f>
        <v/>
      </c>
      <c r="Q1" s="42" t="str">
        <f>IFERROR(IF((RIGHT(#REF!,LEN(#REF!)-2)*1)&gt;50,0,1), "")</f>
        <v/>
      </c>
      <c r="R1" s="42" t="str">
        <f>IFERROR(IF((RIGHT(#REF!,LEN(#REF!)-2)*1)&gt;50,0,1), "")</f>
        <v/>
      </c>
      <c r="S1" s="42" t="str">
        <f>IFERROR(IF((RIGHT(#REF!,LEN(#REF!)-2)*1)&gt;50,0,1), "")</f>
        <v/>
      </c>
      <c r="T1" s="42" t="str">
        <f>IFERROR(IF((RIGHT(#REF!,LEN(#REF!)-2)*1)&gt;50,0,1), "")</f>
        <v/>
      </c>
      <c r="U1" s="42" t="str">
        <f>IFERROR(IF((RIGHT(#REF!,LEN(#REF!)-2)*1)&gt;50,0,1), "")</f>
        <v/>
      </c>
      <c r="V1" s="42" t="str">
        <f>IFERROR(IF((RIGHT(#REF!,LEN(#REF!)-2)*1)&gt;50,0,1), "")</f>
        <v/>
      </c>
      <c r="W1" s="42" t="str">
        <f>IFERROR(IF((RIGHT(#REF!,LEN(#REF!)-2)*1)&gt;50,0,1), "")</f>
        <v/>
      </c>
      <c r="X1" s="42" t="str">
        <f>IFERROR(IF((RIGHT(#REF!,LEN(#REF!)-2)*1)&gt;50,0,1), "")</f>
        <v/>
      </c>
      <c r="Y1" s="42" t="str">
        <f>IFERROR(IF((RIGHT(#REF!,LEN(#REF!)-2)*1)&gt;50,0,1), "")</f>
        <v/>
      </c>
      <c r="Z1" s="42" t="str">
        <f>IFERROR(IF((RIGHT(#REF!,LEN(#REF!)-2)*1)&gt;50,1,0), "")</f>
        <v/>
      </c>
      <c r="AA1" s="42" t="str">
        <f>IFERROR(IF((RIGHT(#REF!,LEN(#REF!)-2)*1)&gt;50,1,0), "")</f>
        <v/>
      </c>
      <c r="AB1" s="42" t="str">
        <f>IFERROR(IF((RIGHT(#REF!,LEN(#REF!)-2)*1)&gt;50,1,0), "")</f>
        <v/>
      </c>
      <c r="AC1" s="42" t="str">
        <f>IFERROR(IF((RIGHT(#REF!,LEN(#REF!)-2)*1)&gt;50,1,0), "")</f>
        <v/>
      </c>
      <c r="AD1" s="42" t="str">
        <f>IFERROR(IF((RIGHT(#REF!,LEN(#REF!)-2)*1)&gt;50,1,0), "")</f>
        <v/>
      </c>
      <c r="AE1" s="42" t="str">
        <f>IFERROR(IF((RIGHT(#REF!,LEN(#REF!)-2)*1)&gt;50,1,0), "")</f>
        <v/>
      </c>
      <c r="AF1" s="42" t="str">
        <f>IFERROR(IF((RIGHT(#REF!,LEN(#REF!)-2)*1)&gt;50,1,0), "")</f>
        <v/>
      </c>
      <c r="AG1" s="42" t="str">
        <f>IFERROR(IF((RIGHT(#REF!,LEN(#REF!)-2)*1)&gt;50,1,0), "")</f>
        <v/>
      </c>
      <c r="AH1" s="42" t="str">
        <f>IFERROR(IF((RIGHT(#REF!,LEN(#REF!)-2)*1)&gt;50,1,0), "")</f>
        <v/>
      </c>
    </row>
    <row r="3" spans="1:34" x14ac:dyDescent="0.2">
      <c r="A3" s="48" t="str">
        <f>T_iii_strat1!A1</f>
        <v>T_iii_strat1</v>
      </c>
      <c r="L3" s="48" t="str">
        <f>T_iii_strat2!A1</f>
        <v>T_iii_strat2</v>
      </c>
      <c r="W3" s="48" t="str">
        <f>T_iii_strat3!A1</f>
        <v>T_iii_strat3</v>
      </c>
    </row>
    <row r="4" spans="1:34" ht="12" thickBot="1" x14ac:dyDescent="0.25">
      <c r="A4" s="136"/>
      <c r="B4" s="136"/>
      <c r="C4" s="136"/>
      <c r="D4" s="136"/>
      <c r="E4" s="136"/>
      <c r="F4" s="136"/>
      <c r="G4" s="136"/>
      <c r="H4" s="136"/>
      <c r="I4" s="136"/>
      <c r="L4" s="136"/>
      <c r="M4" s="136"/>
      <c r="N4" s="136"/>
      <c r="O4" s="136"/>
      <c r="P4" s="136"/>
      <c r="Q4" s="136"/>
      <c r="R4" s="136"/>
      <c r="S4" s="136"/>
      <c r="T4" s="136"/>
      <c r="W4" s="136"/>
      <c r="X4" s="136"/>
      <c r="Y4" s="136"/>
      <c r="Z4" s="136"/>
      <c r="AA4" s="136"/>
      <c r="AB4" s="136"/>
      <c r="AC4" s="136"/>
      <c r="AD4" s="136"/>
      <c r="AE4" s="136"/>
    </row>
    <row r="5" spans="1:34" s="67" customFormat="1" ht="15.75" x14ac:dyDescent="0.25">
      <c r="A5" s="171" t="str">
        <f>_xlfn.CONCAT(RIGHT(A3, LEN(A3)-6), ": ", '[1]Quantitative Indicators '!$B$12)</f>
        <v>strat1: Median sales volume of antimalarial AETDs [3] among outlets with any sales of that antimalarial type</v>
      </c>
      <c r="B5" s="171"/>
      <c r="C5" s="171"/>
      <c r="D5" s="171"/>
      <c r="E5" s="171"/>
      <c r="F5" s="171"/>
      <c r="G5" s="171"/>
      <c r="H5" s="171"/>
      <c r="I5" s="171"/>
      <c r="L5" s="171" t="str">
        <f>_xlfn.CONCAT(RIGHT(L3, LEN(L3)-6), ": ", '[1]Quantitative Indicators '!$B$12)</f>
        <v>strat2: Median sales volume of antimalarial AETDs [3] among outlets with any sales of that antimalarial type</v>
      </c>
      <c r="M5" s="171"/>
      <c r="N5" s="171"/>
      <c r="O5" s="171"/>
      <c r="P5" s="171"/>
      <c r="Q5" s="171"/>
      <c r="R5" s="171"/>
      <c r="S5" s="171"/>
      <c r="T5" s="171"/>
      <c r="W5" s="171" t="str">
        <f>_xlfn.CONCAT(RIGHT(W3, LEN(W3)-6), ": ", '[1]Quantitative Indicators '!$B$12)</f>
        <v>strat3: Median sales volume of antimalarial AETDs [3] among outlets with any sales of that antimalarial type</v>
      </c>
      <c r="X5" s="171"/>
      <c r="Y5" s="171"/>
      <c r="Z5" s="171"/>
      <c r="AA5" s="171"/>
      <c r="AB5" s="171"/>
      <c r="AC5" s="171"/>
      <c r="AD5" s="171"/>
      <c r="AE5" s="171"/>
    </row>
    <row r="6" spans="1:34" s="69" customFormat="1" ht="56.25" customHeight="1" x14ac:dyDescent="0.25">
      <c r="A6" s="172" t="s">
        <v>16</v>
      </c>
      <c r="B6" s="90" t="str">
        <f>IF(T_iii_strat1!B2="","",T_iii_strat1!B2)</f>
        <v>Private Not For-Profit Facility</v>
      </c>
      <c r="C6" s="90" t="str">
        <f>IF(T_iii_strat1!F2="","",T_iii_strat1!F2)</f>
        <v>Private For-Profit Facility</v>
      </c>
      <c r="D6" s="90" t="str">
        <f>IF(T_iii_strat1!J2="","",T_iii_strat1!J2)</f>
        <v>Pharmacy</v>
      </c>
      <c r="E6" s="90" t="str">
        <f>IF(T_iii_strat1!N2="","",T_iii_strat1!N2)</f>
        <v>Laboratory</v>
      </c>
      <c r="F6" s="90" t="str">
        <f>IF(T_iii_strat1!R2="","",T_iii_strat1!R2)</f>
        <v>Drug store</v>
      </c>
      <c r="G6" s="90" t="str">
        <f>IF(T_iii_strat1!V2="","",T_iii_strat1!V2)</f>
        <v>Informal</v>
      </c>
      <c r="H6" s="90" t="str">
        <f>IF(T_iii_strat1!Z2="","",T_iii_strat1!Z2)</f>
        <v>Retail total</v>
      </c>
      <c r="I6" s="90" t="str">
        <f>IF(T_iii_strat1!AD2="","",T_iii_strat1!AD2)</f>
        <v>Wholesale</v>
      </c>
      <c r="L6" s="175" t="s">
        <v>16</v>
      </c>
      <c r="M6" s="68" t="str">
        <f>IF(T_iii_strat2!B2="","",T_iii_strat2!B2)</f>
        <v>Private Not For-Profit Facility</v>
      </c>
      <c r="N6" s="68" t="str">
        <f>IF(T_iii_strat2!F2="","",T_iii_strat2!F2)</f>
        <v>Private For-Profit Facility</v>
      </c>
      <c r="O6" s="68" t="str">
        <f>IF(T_iii_strat2!J2="","",T_iii_strat2!J2)</f>
        <v>Pharmacy</v>
      </c>
      <c r="P6" s="68" t="str">
        <f>IF(T_iii_strat2!N2="","",T_iii_strat2!N2)</f>
        <v>Laboratory</v>
      </c>
      <c r="Q6" s="68" t="str">
        <f>IF(T_iii_strat2!R2="","",T_iii_strat2!R2)</f>
        <v>Drug store</v>
      </c>
      <c r="R6" s="68" t="str">
        <f>IF(T_iii_strat2!V2="","",T_iii_strat2!V2)</f>
        <v>Informal</v>
      </c>
      <c r="S6" s="68" t="str">
        <f>IF(T_iii_strat2!Z2="","",T_iii_strat2!Z2)</f>
        <v>Retail total</v>
      </c>
      <c r="T6" s="68" t="str">
        <f>IF(T_iii_strat2!AD2="","",T_iii_strat2!AD2)</f>
        <v>Wholesale</v>
      </c>
      <c r="W6" s="178" t="s">
        <v>16</v>
      </c>
      <c r="X6" s="70" t="str">
        <f>IF(T_iii_strat3!B2="","",T_iii_strat3!B2)</f>
        <v>Private Not For-Profit Facility</v>
      </c>
      <c r="Y6" s="70" t="str">
        <f>IF(T_iii_strat3!F2="","",T_iii_strat3!F2)</f>
        <v>Private For-Profit Facility</v>
      </c>
      <c r="Z6" s="70" t="str">
        <f>IF(T_iii_strat3!J2="","",T_iii_strat3!J2)</f>
        <v>Pharmacy</v>
      </c>
      <c r="AA6" s="70" t="str">
        <f>IF(T_iii_strat3!N2="","",T_iii_strat3!N2)</f>
        <v>Laboratory</v>
      </c>
      <c r="AB6" s="70" t="str">
        <f>IF(T_iii_strat3!R2="","",T_iii_strat3!R2)</f>
        <v>PPMV</v>
      </c>
      <c r="AC6" s="70" t="str">
        <f>IF(T_iii_strat3!V2="","",T_iii_strat3!V2)</f>
        <v>Informal</v>
      </c>
      <c r="AD6" s="70" t="str">
        <f>IF(T_iii_strat3!Z2="","",T_iii_strat3!Z2)</f>
        <v>Retail total</v>
      </c>
      <c r="AE6" s="70" t="str">
        <f>IF(T_iii_strat3!AD2="","",T_iii_strat3!AD2)</f>
        <v>Wholesale</v>
      </c>
    </row>
    <row r="7" spans="1:34" s="72" customFormat="1" ht="8.25" x14ac:dyDescent="0.15">
      <c r="A7" s="173"/>
      <c r="B7" s="91" t="s">
        <v>61</v>
      </c>
      <c r="C7" s="91" t="s">
        <v>61</v>
      </c>
      <c r="D7" s="91" t="s">
        <v>61</v>
      </c>
      <c r="E7" s="91" t="s">
        <v>61</v>
      </c>
      <c r="F7" s="91" t="s">
        <v>61</v>
      </c>
      <c r="G7" s="91" t="s">
        <v>61</v>
      </c>
      <c r="H7" s="91" t="s">
        <v>61</v>
      </c>
      <c r="I7" s="91" t="s">
        <v>61</v>
      </c>
      <c r="L7" s="176"/>
      <c r="M7" s="71" t="s">
        <v>61</v>
      </c>
      <c r="N7" s="71" t="s">
        <v>61</v>
      </c>
      <c r="O7" s="71" t="s">
        <v>61</v>
      </c>
      <c r="P7" s="71" t="s">
        <v>61</v>
      </c>
      <c r="Q7" s="71" t="s">
        <v>61</v>
      </c>
      <c r="R7" s="71" t="s">
        <v>61</v>
      </c>
      <c r="S7" s="71" t="s">
        <v>61</v>
      </c>
      <c r="T7" s="71" t="s">
        <v>61</v>
      </c>
      <c r="W7" s="179"/>
      <c r="X7" s="73" t="s">
        <v>61</v>
      </c>
      <c r="Y7" s="73" t="s">
        <v>61</v>
      </c>
      <c r="Z7" s="73" t="s">
        <v>61</v>
      </c>
      <c r="AA7" s="73" t="s">
        <v>61</v>
      </c>
      <c r="AB7" s="73" t="s">
        <v>61</v>
      </c>
      <c r="AC7" s="73" t="s">
        <v>61</v>
      </c>
      <c r="AD7" s="73" t="s">
        <v>61</v>
      </c>
      <c r="AE7" s="73" t="s">
        <v>61</v>
      </c>
    </row>
    <row r="8" spans="1:34" s="72" customFormat="1" ht="8.25" x14ac:dyDescent="0.15">
      <c r="A8" s="174"/>
      <c r="B8" s="92" t="str">
        <f>"[IQR](N)"</f>
        <v>[IQR](N)</v>
      </c>
      <c r="C8" s="92" t="str">
        <f t="shared" ref="C8:I8" si="0">"[IQR](N)"</f>
        <v>[IQR](N)</v>
      </c>
      <c r="D8" s="92" t="str">
        <f t="shared" si="0"/>
        <v>[IQR](N)</v>
      </c>
      <c r="E8" s="92" t="str">
        <f t="shared" si="0"/>
        <v>[IQR](N)</v>
      </c>
      <c r="F8" s="92" t="str">
        <f t="shared" si="0"/>
        <v>[IQR](N)</v>
      </c>
      <c r="G8" s="92" t="str">
        <f t="shared" si="0"/>
        <v>[IQR](N)</v>
      </c>
      <c r="H8" s="92" t="str">
        <f t="shared" si="0"/>
        <v>[IQR](N)</v>
      </c>
      <c r="I8" s="92" t="str">
        <f t="shared" si="0"/>
        <v>[IQR](N)</v>
      </c>
      <c r="L8" s="177"/>
      <c r="M8" s="74" t="str">
        <f>"[IQR](N)"</f>
        <v>[IQR](N)</v>
      </c>
      <c r="N8" s="74" t="str">
        <f t="shared" ref="N8:T8" si="1">"[IQR](N)"</f>
        <v>[IQR](N)</v>
      </c>
      <c r="O8" s="74" t="str">
        <f t="shared" si="1"/>
        <v>[IQR](N)</v>
      </c>
      <c r="P8" s="74" t="str">
        <f t="shared" si="1"/>
        <v>[IQR](N)</v>
      </c>
      <c r="Q8" s="74" t="str">
        <f t="shared" si="1"/>
        <v>[IQR](N)</v>
      </c>
      <c r="R8" s="74" t="str">
        <f t="shared" si="1"/>
        <v>[IQR](N)</v>
      </c>
      <c r="S8" s="74" t="str">
        <f t="shared" si="1"/>
        <v>[IQR](N)</v>
      </c>
      <c r="T8" s="74" t="str">
        <f t="shared" si="1"/>
        <v>[IQR](N)</v>
      </c>
      <c r="W8" s="180"/>
      <c r="X8" s="75" t="str">
        <f>"[IQR](N)"</f>
        <v>[IQR](N)</v>
      </c>
      <c r="Y8" s="75" t="str">
        <f t="shared" ref="Y8:AE8" si="2">"[IQR](N)"</f>
        <v>[IQR](N)</v>
      </c>
      <c r="Z8" s="75" t="str">
        <f t="shared" si="2"/>
        <v>[IQR](N)</v>
      </c>
      <c r="AA8" s="75" t="str">
        <f t="shared" si="2"/>
        <v>[IQR](N)</v>
      </c>
      <c r="AB8" s="75" t="str">
        <f t="shared" si="2"/>
        <v>[IQR](N)</v>
      </c>
      <c r="AC8" s="75" t="str">
        <f t="shared" si="2"/>
        <v>[IQR](N)</v>
      </c>
      <c r="AD8" s="75" t="str">
        <f t="shared" si="2"/>
        <v>[IQR](N)</v>
      </c>
      <c r="AE8" s="75" t="str">
        <f t="shared" si="2"/>
        <v>[IQR](N)</v>
      </c>
    </row>
    <row r="9" spans="1:34" s="77" customFormat="1" x14ac:dyDescent="0.2">
      <c r="A9" s="78" t="str">
        <f>T_i!$A$4</f>
        <v>Any Antimalarial</v>
      </c>
      <c r="B9" s="76">
        <f>ROUND(T_iii_strat1!B4,1)</f>
        <v>2</v>
      </c>
      <c r="C9" s="76">
        <f>ROUND(T_iii_strat1!F4,1)</f>
        <v>1.5</v>
      </c>
      <c r="D9" s="76">
        <f>ROUND(T_iii_strat1!J4,1)</f>
        <v>5.6</v>
      </c>
      <c r="E9" s="76">
        <f>ROUND(T_iii_strat1!N4,1)</f>
        <v>0</v>
      </c>
      <c r="F9" s="76">
        <f>ROUND(T_iii_strat1!R4,1)</f>
        <v>3</v>
      </c>
      <c r="G9" s="76">
        <f>ROUND(T_iii_strat1!V4,1)</f>
        <v>7.7</v>
      </c>
      <c r="H9" s="76">
        <f>ROUND(T_iii_strat1!Z4,1)</f>
        <v>3</v>
      </c>
      <c r="I9" s="76">
        <f>ROUND(T_iii_strat1!AD4,1)</f>
        <v>20</v>
      </c>
      <c r="L9" s="78" t="str">
        <f>T_i!$A$4</f>
        <v>Any Antimalarial</v>
      </c>
      <c r="M9" s="76">
        <f>ROUND(T_iii_strat2!B4,1)</f>
        <v>3.8</v>
      </c>
      <c r="N9" s="76">
        <f>ROUND(T_iii_strat2!F4,1)</f>
        <v>5</v>
      </c>
      <c r="O9" s="76">
        <f>ROUND(T_iii_strat2!J4,1)</f>
        <v>3</v>
      </c>
      <c r="P9" s="76">
        <f>ROUND(T_iii_strat2!N4,1)</f>
        <v>5</v>
      </c>
      <c r="Q9" s="76">
        <f>ROUND(T_iii_strat2!R4,1)</f>
        <v>5</v>
      </c>
      <c r="R9" s="76">
        <f>ROUND(T_iii_strat2!V4,1)</f>
        <v>4</v>
      </c>
      <c r="S9" s="76">
        <f>ROUND(T_iii_strat2!Z4,1)</f>
        <v>4.3</v>
      </c>
      <c r="T9" s="76">
        <f>ROUND(T_iii_strat2!AD4,1)</f>
        <v>6</v>
      </c>
      <c r="W9" s="78" t="str">
        <f>T_i!$A$4</f>
        <v>Any Antimalarial</v>
      </c>
      <c r="X9" s="76">
        <f>ROUND(T_iii_strat3!B4,1)</f>
        <v>5</v>
      </c>
      <c r="Y9" s="76">
        <f>ROUND(T_iii_strat3!F4,1)</f>
        <v>2.5</v>
      </c>
      <c r="Z9" s="76">
        <f>ROUND(T_iii_strat3!J4,1)</f>
        <v>4</v>
      </c>
      <c r="AA9" s="76">
        <f>ROUND(T_iii_strat3!N4,1)</f>
        <v>0</v>
      </c>
      <c r="AB9" s="76">
        <f>ROUND(T_iii_strat3!R4,1)</f>
        <v>2</v>
      </c>
      <c r="AC9" s="76">
        <f>ROUND(T_iii_strat3!V4,1)</f>
        <v>3</v>
      </c>
      <c r="AD9" s="76">
        <f>ROUND(T_iii_strat3!Z4,1)</f>
        <v>3</v>
      </c>
      <c r="AE9" s="76">
        <f>ROUND(T_iii_strat3!AD4,1)</f>
        <v>50</v>
      </c>
    </row>
    <row r="10" spans="1:34" s="80" customFormat="1" ht="8.25" x14ac:dyDescent="0.15">
      <c r="A10" s="72"/>
      <c r="B10" s="79" t="str">
        <f>IF(T_iii_strat1!C4="","-", (CONCATENATE("[",ROUND(T_iii_strat1!C4,1),"; ",ROUND(T_iii_strat1!D4,1),"]", " (", T_iii_strat1!E4, ")")))</f>
        <v>[1.1; 4] (35)</v>
      </c>
      <c r="C10" s="79" t="str">
        <f>IF(T_iii_strat1!G4="","-", (CONCATENATE("[",ROUND(T_iii_strat1!G4,1),"; ",ROUND(T_iii_strat1!H4,1),"]", " (", T_iii_strat1!I4, ")")))</f>
        <v>[0.5; 5] (47)</v>
      </c>
      <c r="D10" s="79" t="str">
        <f>IF(T_iii_strat1!K4="","-", (CONCATENATE("[",ROUND(T_iii_strat1!K4,1),"; ",ROUND(T_iii_strat1!L4,1),"]", " (", T_iii_strat1!M4, ")")))</f>
        <v>[2.5; 10] (683)</v>
      </c>
      <c r="E10" s="79" t="str">
        <f>IF(T_iii_strat1!O4="","-", (CONCATENATE("[",ROUND(T_iii_strat1!O4,1),"; ",ROUND(T_iii_strat1!P4,1),"]", " (", T_iii_strat1!Q4, ")")))</f>
        <v>-</v>
      </c>
      <c r="F10" s="79" t="str">
        <f>IF(T_iii_strat1!S4="","-", (CONCATENATE("[",ROUND(T_iii_strat1!S4,1),"; ",ROUND(T_iii_strat1!T4,1),"]", " (", T_iii_strat1!U4, ")")))</f>
        <v>[2; 5] (4674)</v>
      </c>
      <c r="G10" s="79" t="str">
        <f>IF(T_iii_strat1!W4="","-", (CONCATENATE("[",ROUND(T_iii_strat1!W4,1),"; ",ROUND(T_iii_strat1!X4,1),"]", " (", T_iii_strat1!Y4, ")")))</f>
        <v>[4; 300] (35)</v>
      </c>
      <c r="H10" s="79" t="str">
        <f>IF(T_iii_strat1!AA4="","-", (CONCATENATE("[",ROUND(T_iii_strat1!AA4,1),"; ",ROUND(T_iii_strat1!AB4,1),"]", " (", T_iii_strat1!AC4, ")")))</f>
        <v>[2; 5] (5474)</v>
      </c>
      <c r="I10" s="79" t="str">
        <f>IF(T_iii_strat1!AE4="","-", (CONCATENATE("[",ROUND(T_iii_strat1!AE4,1),"; ",ROUND(T_iii_strat1!AF4,1),"]", " (", T_iii_strat1!AG4, ")")))</f>
        <v>[15; 30] (65)</v>
      </c>
      <c r="L10" s="72"/>
      <c r="M10" s="79" t="str">
        <f>IF(T_iii_strat2!C4="","-", (CONCATENATE("[",ROUND(T_iii_strat2!C4,1),"; ",ROUND(T_iii_strat2!D4,1),"]", " (", T_iii_strat2!E4, ")")))</f>
        <v>[1.4; 11.7] (71)</v>
      </c>
      <c r="N10" s="79" t="str">
        <f>IF(T_iii_strat2!G4="","-", (CONCATENATE("[",ROUND(T_iii_strat2!G4,1),"; ",ROUND(T_iii_strat2!H4,1),"]", " (", T_iii_strat2!I4, ")")))</f>
        <v>[2; 15] (385)</v>
      </c>
      <c r="O10" s="79" t="str">
        <f>IF(T_iii_strat2!K4="","-", (CONCATENATE("[",ROUND(T_iii_strat2!K4,1),"; ",ROUND(T_iii_strat2!L4,1),"]", " (", T_iii_strat2!M4, ")")))</f>
        <v>[0.8; 8] (1476)</v>
      </c>
      <c r="P10" s="79" t="str">
        <f>IF(T_iii_strat2!O4="","-", (CONCATENATE("[",ROUND(T_iii_strat2!O4,1),"; ",ROUND(T_iii_strat2!P4,1),"]", " (", T_iii_strat2!Q4, ")")))</f>
        <v>[2.5; 6] (3)</v>
      </c>
      <c r="Q10" s="79" t="str">
        <f>IF(T_iii_strat2!S4="","-", (CONCATENATE("[",ROUND(T_iii_strat2!S4,1),"; ",ROUND(T_iii_strat2!T4,1),"]", " (", T_iii_strat2!U4, ")")))</f>
        <v>[1.7; 10] (7197)</v>
      </c>
      <c r="R10" s="79" t="str">
        <f>IF(T_iii_strat2!W4="","-", (CONCATENATE("[",ROUND(T_iii_strat2!W4,1),"; ",ROUND(T_iii_strat2!X4,1),"]", " (", T_iii_strat2!Y4, ")")))</f>
        <v>[1; 7.5] (182)</v>
      </c>
      <c r="S10" s="79" t="str">
        <f>IF(T_iii_strat2!AA4="","-", (CONCATENATE("[",ROUND(T_iii_strat2!AA4,1),"; ",ROUND(T_iii_strat2!AB4,1),"]", " (", T_iii_strat2!AC4, ")")))</f>
        <v>[1.5; 10] (9314)</v>
      </c>
      <c r="T10" s="79" t="str">
        <f>IF(T_iii_strat2!AE4="","-", (CONCATENATE("[",ROUND(T_iii_strat2!AE4,1),"; ",ROUND(T_iii_strat2!AF4,1),"]", " (", T_iii_strat2!AG4, ")")))</f>
        <v>[3; 15] (174)</v>
      </c>
      <c r="W10" s="72"/>
      <c r="X10" s="79" t="str">
        <f>IF(T_iii_strat3!C4="","-", (CONCATENATE("[",ROUND(T_iii_strat3!C4,1),"; ",ROUND(T_iii_strat3!D4,1),"]", " (", T_iii_strat3!E4, ")")))</f>
        <v>[2.5; 6.7] (13)</v>
      </c>
      <c r="Y10" s="79" t="str">
        <f>IF(T_iii_strat3!G4="","-", (CONCATENATE("[",ROUND(T_iii_strat3!G4,1),"; ",ROUND(T_iii_strat3!H4,1),"]", " (", T_iii_strat3!I4, ")")))</f>
        <v>[1; 7] (228)</v>
      </c>
      <c r="Z10" s="79" t="str">
        <f>IF(T_iii_strat3!K4="","-", (CONCATENATE("[",ROUND(T_iii_strat3!K4,1),"; ",ROUND(T_iii_strat3!L4,1),"]", " (", T_iii_strat3!M4, ")")))</f>
        <v>[2; 10] (2563)</v>
      </c>
      <c r="AA10" s="79" t="str">
        <f>IF(T_iii_strat3!O4="","-", (CONCATENATE("[",ROUND(T_iii_strat3!O4,1),"; ",ROUND(T_iii_strat3!P4,1),"]", " (", T_iii_strat3!Q4, ")")))</f>
        <v>-</v>
      </c>
      <c r="AB10" s="79" t="str">
        <f>IF(T_iii_strat3!S4="","-", (CONCATENATE("[",ROUND(T_iii_strat3!S4,1),"; ",ROUND(T_iii_strat3!T4,1),"]", " (", T_iii_strat3!U4, ")")))</f>
        <v>[1; 5] (2285)</v>
      </c>
      <c r="AC10" s="79" t="str">
        <f>IF(T_iii_strat3!W4="","-", (CONCATENATE("[",ROUND(T_iii_strat3!W4,1),"; ",ROUND(T_iii_strat3!X4,1),"]", " (", T_iii_strat3!Y4, ")")))</f>
        <v>[2; 5] (175)</v>
      </c>
      <c r="AD10" s="79" t="str">
        <f>IF(T_iii_strat3!AA4="","-", (CONCATENATE("[",ROUND(T_iii_strat3!AA4,1),"; ",ROUND(T_iii_strat3!AB4,1),"]", " (", T_iii_strat3!AC4, ")")))</f>
        <v>[1.3; 6] (5264)</v>
      </c>
      <c r="AE10" s="79" t="str">
        <f>IF(T_iii_strat3!AE4="","-", (CONCATENATE("[",ROUND(T_iii_strat3!AE4,1),"; ",ROUND(T_iii_strat3!AF4,1),"]", " (", T_iii_strat3!AG4, ")")))</f>
        <v>[7.5; 800] (11)</v>
      </c>
    </row>
    <row r="11" spans="1:34" s="77" customFormat="1" x14ac:dyDescent="0.2">
      <c r="A11" s="78" t="str">
        <f>T_i!$A$5</f>
        <v>Artemether lumefantrine</v>
      </c>
      <c r="B11" s="76">
        <f>ROUND(T_iii_strat1!B5,1)</f>
        <v>4</v>
      </c>
      <c r="C11" s="76">
        <f>ROUND(T_iii_strat1!F5,1)</f>
        <v>5</v>
      </c>
      <c r="D11" s="76">
        <f>ROUND(T_iii_strat1!J5,1)</f>
        <v>6</v>
      </c>
      <c r="E11" s="76">
        <f>ROUND(T_iii_strat1!N5,1)</f>
        <v>0</v>
      </c>
      <c r="F11" s="76">
        <f>ROUND(T_iii_strat1!R5,1)</f>
        <v>3</v>
      </c>
      <c r="G11" s="76">
        <f>ROUND(T_iii_strat1!V5,1)</f>
        <v>9</v>
      </c>
      <c r="H11" s="76">
        <f>ROUND(T_iii_strat1!Z5,1)</f>
        <v>3.8</v>
      </c>
      <c r="I11" s="76">
        <f>ROUND(T_iii_strat1!AD5,1)</f>
        <v>20</v>
      </c>
      <c r="L11" s="78" t="str">
        <f>T_i!$A$5</f>
        <v>Artemether lumefantrine</v>
      </c>
      <c r="M11" s="76">
        <f>ROUND(T_iii_strat2!B5,1)</f>
        <v>5</v>
      </c>
      <c r="N11" s="76">
        <f>ROUND(T_iii_strat2!F5,1)</f>
        <v>10</v>
      </c>
      <c r="O11" s="76">
        <f>ROUND(T_iii_strat2!J5,1)</f>
        <v>5</v>
      </c>
      <c r="P11" s="76">
        <f>ROUND(T_iii_strat2!N5,1)</f>
        <v>4.3</v>
      </c>
      <c r="Q11" s="76">
        <f>ROUND(T_iii_strat2!R5,1)</f>
        <v>6</v>
      </c>
      <c r="R11" s="76">
        <f>ROUND(T_iii_strat2!V5,1)</f>
        <v>5</v>
      </c>
      <c r="S11" s="76">
        <f>ROUND(T_iii_strat2!Z5,1)</f>
        <v>5.6</v>
      </c>
      <c r="T11" s="76">
        <f>ROUND(T_iii_strat2!AD5,1)</f>
        <v>5</v>
      </c>
      <c r="W11" s="78" t="str">
        <f>T_i!$A$5</f>
        <v>Artemether lumefantrine</v>
      </c>
      <c r="X11" s="76">
        <f>ROUND(T_iii_strat3!B5,1)</f>
        <v>10</v>
      </c>
      <c r="Y11" s="76">
        <f>ROUND(T_iii_strat3!F5,1)</f>
        <v>5</v>
      </c>
      <c r="Z11" s="76">
        <f>ROUND(T_iii_strat3!J5,1)</f>
        <v>5</v>
      </c>
      <c r="AA11" s="76">
        <f>ROUND(T_iii_strat3!N5,1)</f>
        <v>0</v>
      </c>
      <c r="AB11" s="76">
        <f>ROUND(T_iii_strat3!R5,1)</f>
        <v>2.5</v>
      </c>
      <c r="AC11" s="76">
        <f>ROUND(T_iii_strat3!V5,1)</f>
        <v>3</v>
      </c>
      <c r="AD11" s="76">
        <f>ROUND(T_iii_strat3!Z5,1)</f>
        <v>3</v>
      </c>
      <c r="AE11" s="76">
        <f>ROUND(T_iii_strat3!AD5,1)</f>
        <v>80</v>
      </c>
    </row>
    <row r="12" spans="1:34" x14ac:dyDescent="0.2">
      <c r="A12" s="72"/>
      <c r="B12" s="79" t="str">
        <f>IF(T_iii_strat1!C5="","-", (CONCATENATE("[",ROUND(T_iii_strat1!C5,1),"; ",ROUND(T_iii_strat1!D5,1),"]", " (", T_iii_strat1!E5, ")")))</f>
        <v>[2; 5] (21)</v>
      </c>
      <c r="C12" s="79" t="str">
        <f>IF(T_iii_strat1!G5="","-", (CONCATENATE("[",ROUND(T_iii_strat1!G5,1),"; ",ROUND(T_iii_strat1!H5,1),"]", " (", T_iii_strat1!I5, ")")))</f>
        <v>[2; 7] (24)</v>
      </c>
      <c r="D12" s="79" t="str">
        <f>IF(T_iii_strat1!K5="","-", (CONCATENATE("[",ROUND(T_iii_strat1!K5,1),"; ",ROUND(T_iii_strat1!L5,1),"]", " (", T_iii_strat1!M5, ")")))</f>
        <v>[3.4; 10] (452)</v>
      </c>
      <c r="E12" s="79" t="str">
        <f>IF(T_iii_strat1!O5="","-", (CONCATENATE("[",ROUND(T_iii_strat1!O5,1),"; ",ROUND(T_iii_strat1!P5,1),"]", " (", T_iii_strat1!Q5, ")")))</f>
        <v>-</v>
      </c>
      <c r="F12" s="79" t="str">
        <f>IF(T_iii_strat1!S5="","-", (CONCATENATE("[",ROUND(T_iii_strat1!S5,1),"; ",ROUND(T_iii_strat1!T5,1),"]", " (", T_iii_strat1!U5, ")")))</f>
        <v>[2; 5] (3762)</v>
      </c>
      <c r="G12" s="79" t="str">
        <f>IF(T_iii_strat1!W5="","-", (CONCATENATE("[",ROUND(T_iii_strat1!W5,1),"; ",ROUND(T_iii_strat1!X5,1),"]", " (", T_iii_strat1!Y5, ")")))</f>
        <v>[4; 300] (28)</v>
      </c>
      <c r="H12" s="79" t="str">
        <f>IF(T_iii_strat1!AA5="","-", (CONCATENATE("[",ROUND(T_iii_strat1!AA5,1),"; ",ROUND(T_iii_strat1!AB5,1),"]", " (", T_iii_strat1!AC5, ")")))</f>
        <v>[2; 5] (4287)</v>
      </c>
      <c r="I12" s="79" t="str">
        <f>IF(T_iii_strat1!AE5="","-", (CONCATENATE("[",ROUND(T_iii_strat1!AE5,1),"; ",ROUND(T_iii_strat1!AF5,1),"]", " (", T_iii_strat1!AG5, ")")))</f>
        <v>[15; 31.3] (53)</v>
      </c>
      <c r="L12" s="72"/>
      <c r="M12" s="79" t="str">
        <f>IF(T_iii_strat2!C5="","-", (CONCATENATE("[",ROUND(T_iii_strat2!C5,1),"; ",ROUND(T_iii_strat2!D5,1),"]", " (", T_iii_strat2!E5, ")")))</f>
        <v>[3; 20] (28)</v>
      </c>
      <c r="N12" s="79" t="str">
        <f>IF(T_iii_strat2!G5="","-", (CONCATENATE("[",ROUND(T_iii_strat2!G5,1),"; ",ROUND(T_iii_strat2!H5,1),"]", " (", T_iii_strat2!I5, ")")))</f>
        <v>[3.8; 21] (164)</v>
      </c>
      <c r="O12" s="79" t="str">
        <f>IF(T_iii_strat2!K5="","-", (CONCATENATE("[",ROUND(T_iii_strat2!K5,1),"; ",ROUND(T_iii_strat2!L5,1),"]", " (", T_iii_strat2!M5, ")")))</f>
        <v>[1.1; 15] (711)</v>
      </c>
      <c r="P12" s="79" t="str">
        <f>IF(T_iii_strat2!O5="","-", (CONCATENATE("[",ROUND(T_iii_strat2!O5,1),"; ",ROUND(T_iii_strat2!P5,1),"]", " (", T_iii_strat2!Q5, ")")))</f>
        <v>[2.5; 6] (2)</v>
      </c>
      <c r="Q12" s="79" t="str">
        <f>IF(T_iii_strat2!S5="","-", (CONCATENATE("[",ROUND(T_iii_strat2!S5,1),"; ",ROUND(T_iii_strat2!T5,1),"]", " (", T_iii_strat2!U5, ")")))</f>
        <v>[2.5; 12] (3740)</v>
      </c>
      <c r="R12" s="79" t="str">
        <f>IF(T_iii_strat2!W5="","-", (CONCATENATE("[",ROUND(T_iii_strat2!W5,1),"; ",ROUND(T_iii_strat2!X5,1),"]", " (", T_iii_strat2!Y5, ")")))</f>
        <v>[3; 10] (90)</v>
      </c>
      <c r="S12" s="79" t="str">
        <f>IF(T_iii_strat2!AA5="","-", (CONCATENATE("[",ROUND(T_iii_strat2!AA5,1),"; ",ROUND(T_iii_strat2!AB5,1),"]", " (", T_iii_strat2!AC5, ")")))</f>
        <v>[2.5; 12.5] (4735)</v>
      </c>
      <c r="T12" s="79" t="str">
        <f>IF(T_iii_strat2!AE5="","-", (CONCATENATE("[",ROUND(T_iii_strat2!AE5,1),"; ",ROUND(T_iii_strat2!AF5,1),"]", " (", T_iii_strat2!AG5, ")")))</f>
        <v>[3; 12.5] (86)</v>
      </c>
      <c r="W12" s="72"/>
      <c r="X12" s="79" t="str">
        <f>IF(T_iii_strat3!C5="","-", (CONCATENATE("[",ROUND(T_iii_strat3!C5,1),"; ",ROUND(T_iii_strat3!D5,1),"]", " (", T_iii_strat3!E5, ")")))</f>
        <v>[5; 10] (5)</v>
      </c>
      <c r="Y12" s="79" t="str">
        <f>IF(T_iii_strat3!G5="","-", (CONCATENATE("[",ROUND(T_iii_strat3!G5,1),"; ",ROUND(T_iii_strat3!H5,1),"]", " (", T_iii_strat3!I5, ")")))</f>
        <v>[2.3; 15] (99)</v>
      </c>
      <c r="Z12" s="79" t="str">
        <f>IF(T_iii_strat3!K5="","-", (CONCATENATE("[",ROUND(T_iii_strat3!K5,1),"; ",ROUND(T_iii_strat3!L5,1),"]", " (", T_iii_strat3!M5, ")")))</f>
        <v>[2.3; 10] (1703)</v>
      </c>
      <c r="AA12" s="79" t="str">
        <f>IF(T_iii_strat3!O5="","-", (CONCATENATE("[",ROUND(T_iii_strat3!O5,1),"; ",ROUND(T_iii_strat3!P5,1),"]", " (", T_iii_strat3!Q5, ")")))</f>
        <v>-</v>
      </c>
      <c r="AB12" s="79" t="str">
        <f>IF(T_iii_strat3!S5="","-", (CONCATENATE("[",ROUND(T_iii_strat3!S5,1),"; ",ROUND(T_iii_strat3!T5,1),"]", " (", T_iii_strat3!U5, ")")))</f>
        <v>[1; 5] (1795)</v>
      </c>
      <c r="AC12" s="79" t="str">
        <f>IF(T_iii_strat3!W5="","-", (CONCATENATE("[",ROUND(T_iii_strat3!W5,1),"; ",ROUND(T_iii_strat3!X5,1),"]", " (", T_iii_strat3!Y5, ")")))</f>
        <v>[2; 6] (143)</v>
      </c>
      <c r="AD12" s="79" t="str">
        <f>IF(T_iii_strat3!AA5="","-", (CONCATENATE("[",ROUND(T_iii_strat3!AA5,1),"; ",ROUND(T_iii_strat3!AB5,1),"]", " (", T_iii_strat3!AC5, ")")))</f>
        <v>[1.5; 6.8] (3745)</v>
      </c>
      <c r="AE12" s="79" t="str">
        <f>IF(T_iii_strat3!AE5="","-", (CONCATENATE("[",ROUND(T_iii_strat3!AE5,1),"; ",ROUND(T_iii_strat3!AF5,1),"]", " (", T_iii_strat3!AG5, ")")))</f>
        <v>[30; 800] (9)</v>
      </c>
    </row>
    <row r="13" spans="1:34" s="77" customFormat="1" x14ac:dyDescent="0.2">
      <c r="A13" s="78" t="str">
        <f>T_i!$A$6</f>
        <v>Artesunate amodiaquine</v>
      </c>
      <c r="B13" s="76">
        <f>ROUND(T_iii_strat1!B6,1)</f>
        <v>0</v>
      </c>
      <c r="C13" s="76">
        <f>ROUND(T_iii_strat1!F6,1)</f>
        <v>4</v>
      </c>
      <c r="D13" s="76">
        <f>ROUND(T_iii_strat1!J6,1)</f>
        <v>4</v>
      </c>
      <c r="E13" s="76">
        <f>ROUND(T_iii_strat1!N6,1)</f>
        <v>0</v>
      </c>
      <c r="F13" s="76">
        <f>ROUND(T_iii_strat1!R6,1)</f>
        <v>4</v>
      </c>
      <c r="G13" s="76">
        <f>ROUND(T_iii_strat1!V6,1)</f>
        <v>8</v>
      </c>
      <c r="H13" s="76">
        <f>ROUND(T_iii_strat1!Z6,1)</f>
        <v>4</v>
      </c>
      <c r="I13" s="76">
        <f>ROUND(T_iii_strat1!AD6,1)</f>
        <v>26</v>
      </c>
      <c r="L13" s="78" t="str">
        <f>T_i!$A$6</f>
        <v>Artesunate amodiaquine</v>
      </c>
      <c r="M13" s="76">
        <f>ROUND(T_iii_strat2!B6,1)</f>
        <v>2</v>
      </c>
      <c r="N13" s="76">
        <f>ROUND(T_iii_strat2!F6,1)</f>
        <v>5</v>
      </c>
      <c r="O13" s="76">
        <f>ROUND(T_iii_strat2!J6,1)</f>
        <v>2</v>
      </c>
      <c r="P13" s="76">
        <f>ROUND(T_iii_strat2!N6,1)</f>
        <v>0</v>
      </c>
      <c r="Q13" s="76">
        <f>ROUND(T_iii_strat2!R6,1)</f>
        <v>4.5</v>
      </c>
      <c r="R13" s="76">
        <f>ROUND(T_iii_strat2!V6,1)</f>
        <v>3</v>
      </c>
      <c r="S13" s="76">
        <f>ROUND(T_iii_strat2!Z6,1)</f>
        <v>3</v>
      </c>
      <c r="T13" s="76">
        <f>ROUND(T_iii_strat2!AD6,1)</f>
        <v>1</v>
      </c>
      <c r="W13" s="78" t="str">
        <f>T_i!$A$6</f>
        <v>Artesunate amodiaquine</v>
      </c>
      <c r="X13" s="76">
        <f>ROUND(T_iii_strat3!B6,1)</f>
        <v>4.3</v>
      </c>
      <c r="Y13" s="76">
        <f>ROUND(T_iii_strat3!F6,1)</f>
        <v>2.5</v>
      </c>
      <c r="Z13" s="76">
        <f>ROUND(T_iii_strat3!J6,1)</f>
        <v>4</v>
      </c>
      <c r="AA13" s="76">
        <f>ROUND(T_iii_strat3!N6,1)</f>
        <v>0</v>
      </c>
      <c r="AB13" s="76">
        <f>ROUND(T_iii_strat3!R6,1)</f>
        <v>2</v>
      </c>
      <c r="AC13" s="76">
        <f>ROUND(T_iii_strat3!V6,1)</f>
        <v>2.5</v>
      </c>
      <c r="AD13" s="76">
        <f>ROUND(T_iii_strat3!Z6,1)</f>
        <v>4</v>
      </c>
      <c r="AE13" s="76">
        <f>ROUND(T_iii_strat3!AD6,1)</f>
        <v>0</v>
      </c>
    </row>
    <row r="14" spans="1:34" x14ac:dyDescent="0.2">
      <c r="A14" s="72"/>
      <c r="B14" s="79" t="str">
        <f>IF(T_iii_strat1!C6="","-", (CONCATENATE("[",ROUND(T_iii_strat1!C6,1),"; ",ROUND(T_iii_strat1!D6,1),"]", " (", T_iii_strat1!E6, ")")))</f>
        <v>-</v>
      </c>
      <c r="C14" s="79" t="str">
        <f>IF(T_iii_strat1!G6="","-", (CONCATENATE("[",ROUND(T_iii_strat1!G6,1),"; ",ROUND(T_iii_strat1!H6,1),"]", " (", T_iii_strat1!I6, ")")))</f>
        <v>[4; 4] (1)</v>
      </c>
      <c r="D14" s="79" t="str">
        <f>IF(T_iii_strat1!K6="","-", (CONCATENATE("[",ROUND(T_iii_strat1!K6,1),"; ",ROUND(T_iii_strat1!L6,1),"]", " (", T_iii_strat1!M6, ")")))</f>
        <v>[2.5; 8] (32)</v>
      </c>
      <c r="E14" s="79" t="str">
        <f>IF(T_iii_strat1!O6="","-", (CONCATENATE("[",ROUND(T_iii_strat1!O6,1),"; ",ROUND(T_iii_strat1!P6,1),"]", " (", T_iii_strat1!Q6, ")")))</f>
        <v>-</v>
      </c>
      <c r="F14" s="79" t="str">
        <f>IF(T_iii_strat1!S6="","-", (CONCATENATE("[",ROUND(T_iii_strat1!S6,1),"; ",ROUND(T_iii_strat1!T6,1),"]", " (", T_iii_strat1!U6, ")")))</f>
        <v>[2; 6] (100)</v>
      </c>
      <c r="G14" s="79" t="str">
        <f>IF(T_iii_strat1!W6="","-", (CONCATENATE("[",ROUND(T_iii_strat1!W6,1),"; ",ROUND(T_iii_strat1!X6,1),"]", " (", T_iii_strat1!Y6, ")")))</f>
        <v>[8; 8] (1)</v>
      </c>
      <c r="H14" s="79" t="str">
        <f>IF(T_iii_strat1!AA6="","-", (CONCATENATE("[",ROUND(T_iii_strat1!AA6,1),"; ",ROUND(T_iii_strat1!AB6,1),"]", " (", T_iii_strat1!AC6, ")")))</f>
        <v>[2; 6] (134)</v>
      </c>
      <c r="I14" s="79" t="str">
        <f>IF(T_iii_strat1!AE6="","-", (CONCATENATE("[",ROUND(T_iii_strat1!AE6,1),"; ",ROUND(T_iii_strat1!AF6,1),"]", " (", T_iii_strat1!AG6, ")")))</f>
        <v>[26; 26] (1)</v>
      </c>
      <c r="L14" s="72"/>
      <c r="M14" s="79" t="str">
        <f>IF(T_iii_strat2!C6="","-", (CONCATENATE("[",ROUND(T_iii_strat2!C6,1),"; ",ROUND(T_iii_strat2!D6,1),"]", " (", T_iii_strat2!E6, ")")))</f>
        <v>[0.5; 2.5] (6)</v>
      </c>
      <c r="N14" s="79" t="str">
        <f>IF(T_iii_strat2!G6="","-", (CONCATENATE("[",ROUND(T_iii_strat2!G6,1),"; ",ROUND(T_iii_strat2!H6,1),"]", " (", T_iii_strat2!I6, ")")))</f>
        <v>[3.1; 25] (17)</v>
      </c>
      <c r="O14" s="79" t="str">
        <f>IF(T_iii_strat2!K6="","-", (CONCATENATE("[",ROUND(T_iii_strat2!K6,1),"; ",ROUND(T_iii_strat2!L6,1),"]", " (", T_iii_strat2!M6, ")")))</f>
        <v>[0; 5] (138)</v>
      </c>
      <c r="P14" s="79" t="str">
        <f>IF(T_iii_strat2!O6="","-", (CONCATENATE("[",ROUND(T_iii_strat2!O6,1),"; ",ROUND(T_iii_strat2!P6,1),"]", " (", T_iii_strat2!Q6, ")")))</f>
        <v>-</v>
      </c>
      <c r="Q14" s="79" t="str">
        <f>IF(T_iii_strat2!S6="","-", (CONCATENATE("[",ROUND(T_iii_strat2!S6,1),"; ",ROUND(T_iii_strat2!T6,1),"]", " (", T_iii_strat2!U6, ")")))</f>
        <v>[1.5; 14] (98)</v>
      </c>
      <c r="R14" s="79" t="str">
        <f>IF(T_iii_strat2!W6="","-", (CONCATENATE("[",ROUND(T_iii_strat2!W6,1),"; ",ROUND(T_iii_strat2!X6,1),"]", " (", T_iii_strat2!Y6, ")")))</f>
        <v>[3; 3] (2)</v>
      </c>
      <c r="S14" s="79" t="str">
        <f>IF(T_iii_strat2!AA6="","-", (CONCATENATE("[",ROUND(T_iii_strat2!AA6,1),"; ",ROUND(T_iii_strat2!AB6,1),"]", " (", T_iii_strat2!AC6, ")")))</f>
        <v>[0.5; 7.5] (261)</v>
      </c>
      <c r="T14" s="79" t="str">
        <f>IF(T_iii_strat2!AE6="","-", (CONCATENATE("[",ROUND(T_iii_strat2!AE6,1),"; ",ROUND(T_iii_strat2!AF6,1),"]", " (", T_iii_strat2!AG6, ")")))</f>
        <v>[0.5; 2] (3)</v>
      </c>
      <c r="W14" s="72"/>
      <c r="X14" s="79" t="str">
        <f>IF(T_iii_strat3!C6="","-", (CONCATENATE("[",ROUND(T_iii_strat3!C6,1),"; ",ROUND(T_iii_strat3!D6,1),"]", " (", T_iii_strat3!E6, ")")))</f>
        <v>[2.5; 6] (2)</v>
      </c>
      <c r="Y14" s="79" t="str">
        <f>IF(T_iii_strat3!G6="","-", (CONCATENATE("[",ROUND(T_iii_strat3!G6,1),"; ",ROUND(T_iii_strat3!H6,1),"]", " (", T_iii_strat3!I6, ")")))</f>
        <v>[2; 9] (9)</v>
      </c>
      <c r="Z14" s="79" t="str">
        <f>IF(T_iii_strat3!K6="","-", (CONCATENATE("[",ROUND(T_iii_strat3!K6,1),"; ",ROUND(T_iii_strat3!L6,1),"]", " (", T_iii_strat3!M6, ")")))</f>
        <v>[2; 10] (197)</v>
      </c>
      <c r="AA14" s="79" t="str">
        <f>IF(T_iii_strat3!O6="","-", (CONCATENATE("[",ROUND(T_iii_strat3!O6,1),"; ",ROUND(T_iii_strat3!P6,1),"]", " (", T_iii_strat3!Q6, ")")))</f>
        <v>-</v>
      </c>
      <c r="AB14" s="79" t="str">
        <f>IF(T_iii_strat3!S6="","-", (CONCATENATE("[",ROUND(T_iii_strat3!S6,1),"; ",ROUND(T_iii_strat3!T6,1),"]", " (", T_iii_strat3!U6, ")")))</f>
        <v>[0.5; 4] (62)</v>
      </c>
      <c r="AC14" s="79" t="str">
        <f>IF(T_iii_strat3!W6="","-", (CONCATENATE("[",ROUND(T_iii_strat3!W6,1),"; ",ROUND(T_iii_strat3!X6,1),"]", " (", T_iii_strat3!Y6, ")")))</f>
        <v>[0.3; 2.5] (2)</v>
      </c>
      <c r="AD14" s="79" t="str">
        <f>IF(T_iii_strat3!AA6="","-", (CONCATENATE("[",ROUND(T_iii_strat3!AA6,1),"; ",ROUND(T_iii_strat3!AB6,1),"]", " (", T_iii_strat3!AC6, ")")))</f>
        <v>[2; 9] (272)</v>
      </c>
      <c r="AE14" s="79" t="str">
        <f>IF(T_iii_strat3!AE6="","-", (CONCATENATE("[",ROUND(T_iii_strat3!AE6,1),"; ",ROUND(T_iii_strat3!AF6,1),"]", " (", T_iii_strat3!AG6, ")")))</f>
        <v>-</v>
      </c>
    </row>
    <row r="15" spans="1:34" s="77" customFormat="1" x14ac:dyDescent="0.2">
      <c r="A15" s="78" t="str">
        <f>T_i!$A$7</f>
        <v>Artemisinin-PPQ</v>
      </c>
      <c r="B15" s="76">
        <f>ROUND(T_iii_strat1!B7,1)</f>
        <v>0</v>
      </c>
      <c r="C15" s="76">
        <f>ROUND(T_iii_strat1!F7,1)</f>
        <v>0</v>
      </c>
      <c r="D15" s="76">
        <f>ROUND(T_iii_strat1!J7,1)</f>
        <v>2.5</v>
      </c>
      <c r="E15" s="76">
        <f>ROUND(T_iii_strat1!N7,1)</f>
        <v>0</v>
      </c>
      <c r="F15" s="76">
        <f>ROUND(T_iii_strat1!R7,1)</f>
        <v>4</v>
      </c>
      <c r="G15" s="76">
        <f>ROUND(T_iii_strat1!V7,1)</f>
        <v>5</v>
      </c>
      <c r="H15" s="76">
        <f>ROUND(T_iii_strat1!Z7,1)</f>
        <v>4</v>
      </c>
      <c r="I15" s="76">
        <f>ROUND(T_iii_strat1!AD7,1)</f>
        <v>0</v>
      </c>
      <c r="L15" s="78" t="str">
        <f>T_i!$A$7</f>
        <v>Artemisinin-PPQ</v>
      </c>
      <c r="M15" s="76">
        <f>ROUND(T_iii_strat2!B7,1)</f>
        <v>5.5</v>
      </c>
      <c r="N15" s="76">
        <f>ROUND(T_iii_strat2!F7,1)</f>
        <v>2.5</v>
      </c>
      <c r="O15" s="76">
        <f>ROUND(T_iii_strat2!J7,1)</f>
        <v>3</v>
      </c>
      <c r="P15" s="76">
        <f>ROUND(T_iii_strat2!N7,1)</f>
        <v>0</v>
      </c>
      <c r="Q15" s="76">
        <f>ROUND(T_iii_strat2!R7,1)</f>
        <v>1.5</v>
      </c>
      <c r="R15" s="76">
        <f>ROUND(T_iii_strat2!V7,1)</f>
        <v>2</v>
      </c>
      <c r="S15" s="76">
        <f>ROUND(T_iii_strat2!Z7,1)</f>
        <v>1.5</v>
      </c>
      <c r="T15" s="76">
        <f>ROUND(T_iii_strat2!AD7,1)</f>
        <v>0</v>
      </c>
      <c r="W15" s="78" t="str">
        <f>T_i!$A$7</f>
        <v>Artemisinin-PPQ</v>
      </c>
      <c r="X15" s="76">
        <f>ROUND(T_iii_strat3!B7,1)</f>
        <v>0</v>
      </c>
      <c r="Y15" s="76">
        <f>ROUND(T_iii_strat3!F7,1)</f>
        <v>1</v>
      </c>
      <c r="Z15" s="76">
        <f>ROUND(T_iii_strat3!J7,1)</f>
        <v>2.5</v>
      </c>
      <c r="AA15" s="76">
        <f>ROUND(T_iii_strat3!N7,1)</f>
        <v>0</v>
      </c>
      <c r="AB15" s="76">
        <f>ROUND(T_iii_strat3!R7,1)</f>
        <v>1</v>
      </c>
      <c r="AC15" s="76">
        <f>ROUND(T_iii_strat3!V7,1)</f>
        <v>0</v>
      </c>
      <c r="AD15" s="76">
        <f>ROUND(T_iii_strat3!Z7,1)</f>
        <v>2</v>
      </c>
      <c r="AE15" s="76">
        <f>ROUND(T_iii_strat3!AD7,1)</f>
        <v>0</v>
      </c>
    </row>
    <row r="16" spans="1:34" x14ac:dyDescent="0.2">
      <c r="A16" s="72"/>
      <c r="B16" s="79" t="str">
        <f>IF(T_iii_strat1!C7="","-", (CONCATENATE("[",ROUND(T_iii_strat1!C7,1),"; ",ROUND(T_iii_strat1!D7,1),"]", " (", T_iii_strat1!E7, ")")))</f>
        <v>-</v>
      </c>
      <c r="C16" s="79" t="str">
        <f>IF(T_iii_strat1!G7="","-", (CONCATENATE("[",ROUND(T_iii_strat1!G7,1),"; ",ROUND(T_iii_strat1!H7,1),"]", " (", T_iii_strat1!I7, ")")))</f>
        <v>-</v>
      </c>
      <c r="D16" s="79" t="str">
        <f>IF(T_iii_strat1!K7="","-", (CONCATENATE("[",ROUND(T_iii_strat1!K7,1),"; ",ROUND(T_iii_strat1!L7,1),"]", " (", T_iii_strat1!M7, ")")))</f>
        <v>[2; 7.4] (11)</v>
      </c>
      <c r="E16" s="79" t="str">
        <f>IF(T_iii_strat1!O7="","-", (CONCATENATE("[",ROUND(T_iii_strat1!O7,1),"; ",ROUND(T_iii_strat1!P7,1),"]", " (", T_iii_strat1!Q7, ")")))</f>
        <v>-</v>
      </c>
      <c r="F16" s="79" t="str">
        <f>IF(T_iii_strat1!S7="","-", (CONCATENATE("[",ROUND(T_iii_strat1!S7,1),"; ",ROUND(T_iii_strat1!T7,1),"]", " (", T_iii_strat1!U7, ")")))</f>
        <v>[3; 4] (8)</v>
      </c>
      <c r="G16" s="79" t="str">
        <f>IF(T_iii_strat1!W7="","-", (CONCATENATE("[",ROUND(T_iii_strat1!W7,1),"; ",ROUND(T_iii_strat1!X7,1),"]", " (", T_iii_strat1!Y7, ")")))</f>
        <v>[5; 5] (1)</v>
      </c>
      <c r="H16" s="79" t="str">
        <f>IF(T_iii_strat1!AA7="","-", (CONCATENATE("[",ROUND(T_iii_strat1!AA7,1),"; ",ROUND(T_iii_strat1!AB7,1),"]", " (", T_iii_strat1!AC7, ")")))</f>
        <v>[2.5; 5] (20)</v>
      </c>
      <c r="I16" s="79" t="str">
        <f>IF(T_iii_strat1!AE7="","-", (CONCATENATE("[",ROUND(T_iii_strat1!AE7,1),"; ",ROUND(T_iii_strat1!AF7,1),"]", " (", T_iii_strat1!AG7, ")")))</f>
        <v>-</v>
      </c>
      <c r="L16" s="72"/>
      <c r="M16" s="79" t="str">
        <f>IF(T_iii_strat2!C7="","-", (CONCATENATE("[",ROUND(T_iii_strat2!C7,1),"; ",ROUND(T_iii_strat2!D7,1),"]", " (", T_iii_strat2!E7, ")")))</f>
        <v>[5.5; 5.5] (1)</v>
      </c>
      <c r="N16" s="79" t="str">
        <f>IF(T_iii_strat2!G7="","-", (CONCATENATE("[",ROUND(T_iii_strat2!G7,1),"; ",ROUND(T_iii_strat2!H7,1),"]", " (", T_iii_strat2!I7, ")")))</f>
        <v>[2.5; 2.5] (1)</v>
      </c>
      <c r="O16" s="79" t="str">
        <f>IF(T_iii_strat2!K7="","-", (CONCATENATE("[",ROUND(T_iii_strat2!K7,1),"; ",ROUND(T_iii_strat2!L7,1),"]", " (", T_iii_strat2!M7, ")")))</f>
        <v>[1.5; 3] (23)</v>
      </c>
      <c r="P16" s="79" t="str">
        <f>IF(T_iii_strat2!O7="","-", (CONCATENATE("[",ROUND(T_iii_strat2!O7,1),"; ",ROUND(T_iii_strat2!P7,1),"]", " (", T_iii_strat2!Q7, ")")))</f>
        <v>-</v>
      </c>
      <c r="Q16" s="79" t="str">
        <f>IF(T_iii_strat2!S7="","-", (CONCATENATE("[",ROUND(T_iii_strat2!S7,1),"; ",ROUND(T_iii_strat2!T7,1),"]", " (", T_iii_strat2!U7, ")")))</f>
        <v>[1; 7.4] (31)</v>
      </c>
      <c r="R16" s="79" t="str">
        <f>IF(T_iii_strat2!W7="","-", (CONCATENATE("[",ROUND(T_iii_strat2!W7,1),"; ",ROUND(T_iii_strat2!X7,1),"]", " (", T_iii_strat2!Y7, ")")))</f>
        <v>[2; 2] (1)</v>
      </c>
      <c r="S16" s="79" t="str">
        <f>IF(T_iii_strat2!AA7="","-", (CONCATENATE("[",ROUND(T_iii_strat2!AA7,1),"; ",ROUND(T_iii_strat2!AB7,1),"]", " (", T_iii_strat2!AC7, ")")))</f>
        <v>[1; 3] (57)</v>
      </c>
      <c r="T16" s="79" t="str">
        <f>IF(T_iii_strat2!AE7="","-", (CONCATENATE("[",ROUND(T_iii_strat2!AE7,1),"; ",ROUND(T_iii_strat2!AF7,1),"]", " (", T_iii_strat2!AG7, ")")))</f>
        <v>-</v>
      </c>
      <c r="W16" s="72"/>
      <c r="X16" s="79" t="str">
        <f>IF(T_iii_strat3!C7="","-", (CONCATENATE("[",ROUND(T_iii_strat3!C7,1),"; ",ROUND(T_iii_strat3!D7,1),"]", " (", T_iii_strat3!E7, ")")))</f>
        <v>-</v>
      </c>
      <c r="Y16" s="79" t="str">
        <f>IF(T_iii_strat3!G7="","-", (CONCATENATE("[",ROUND(T_iii_strat3!G7,1),"; ",ROUND(T_iii_strat3!H7,1),"]", " (", T_iii_strat3!I7, ")")))</f>
        <v>[1; 1] (1)</v>
      </c>
      <c r="Z16" s="79" t="str">
        <f>IF(T_iii_strat3!K7="","-", (CONCATENATE("[",ROUND(T_iii_strat3!K7,1),"; ",ROUND(T_iii_strat3!L7,1),"]", " (", T_iii_strat3!M7, ")")))</f>
        <v>[1; 3] (69)</v>
      </c>
      <c r="AA16" s="79" t="str">
        <f>IF(T_iii_strat3!O7="","-", (CONCATENATE("[",ROUND(T_iii_strat3!O7,1),"; ",ROUND(T_iii_strat3!P7,1),"]", " (", T_iii_strat3!Q7, ")")))</f>
        <v>-</v>
      </c>
      <c r="AB16" s="79" t="str">
        <f>IF(T_iii_strat3!S7="","-", (CONCATENATE("[",ROUND(T_iii_strat3!S7,1),"; ",ROUND(T_iii_strat3!T7,1),"]", " (", T_iii_strat3!U7, ")")))</f>
        <v>[0; 5] (3)</v>
      </c>
      <c r="AC16" s="79" t="str">
        <f>IF(T_iii_strat3!W7="","-", (CONCATENATE("[",ROUND(T_iii_strat3!W7,1),"; ",ROUND(T_iii_strat3!X7,1),"]", " (", T_iii_strat3!Y7, ")")))</f>
        <v>-</v>
      </c>
      <c r="AD16" s="79" t="str">
        <f>IF(T_iii_strat3!AA7="","-", (CONCATENATE("[",ROUND(T_iii_strat3!AA7,1),"; ",ROUND(T_iii_strat3!AB7,1),"]", " (", T_iii_strat3!AC7, ")")))</f>
        <v>[1; 3] (73)</v>
      </c>
      <c r="AE16" s="79" t="str">
        <f>IF(T_iii_strat3!AE7="","-", (CONCATENATE("[",ROUND(T_iii_strat3!AE7,1),"; ",ROUND(T_iii_strat3!AF7,1),"]", " (", T_iii_strat3!AG7, ")")))</f>
        <v>-</v>
      </c>
    </row>
    <row r="17" spans="1:31" s="77" customFormat="1" x14ac:dyDescent="0.2">
      <c r="A17" s="78" t="str">
        <f>T_i!$A$8</f>
        <v>Dihydroartemisinin-Piperaquine</v>
      </c>
      <c r="B17" s="76">
        <f>ROUND(T_iii_strat1!B8,1)</f>
        <v>0</v>
      </c>
      <c r="C17" s="76">
        <f>ROUND(T_iii_strat1!F8,1)</f>
        <v>8</v>
      </c>
      <c r="D17" s="76">
        <f>ROUND(T_iii_strat1!J8,1)</f>
        <v>7</v>
      </c>
      <c r="E17" s="76">
        <f>ROUND(T_iii_strat1!N8,1)</f>
        <v>0</v>
      </c>
      <c r="F17" s="76">
        <f>ROUND(T_iii_strat1!R8,1)</f>
        <v>4</v>
      </c>
      <c r="G17" s="76">
        <f>ROUND(T_iii_strat1!V8,1)</f>
        <v>16.7</v>
      </c>
      <c r="H17" s="76">
        <f>ROUND(T_iii_strat1!Z8,1)</f>
        <v>4</v>
      </c>
      <c r="I17" s="76">
        <f>ROUND(T_iii_strat1!AD8,1)</f>
        <v>18</v>
      </c>
      <c r="L17" s="78" t="str">
        <f>T_i!$A$8</f>
        <v>Dihydroartemisinin-Piperaquine</v>
      </c>
      <c r="M17" s="76">
        <f>ROUND(T_iii_strat2!B8,1)</f>
        <v>0</v>
      </c>
      <c r="N17" s="76">
        <f>ROUND(T_iii_strat2!F8,1)</f>
        <v>5.6</v>
      </c>
      <c r="O17" s="76">
        <f>ROUND(T_iii_strat2!J8,1)</f>
        <v>1</v>
      </c>
      <c r="P17" s="76">
        <f>ROUND(T_iii_strat2!N8,1)</f>
        <v>0</v>
      </c>
      <c r="Q17" s="76">
        <f>ROUND(T_iii_strat2!R8,1)</f>
        <v>2</v>
      </c>
      <c r="R17" s="76">
        <f>ROUND(T_iii_strat2!V8,1)</f>
        <v>4</v>
      </c>
      <c r="S17" s="76">
        <f>ROUND(T_iii_strat2!Z8,1)</f>
        <v>1.6</v>
      </c>
      <c r="T17" s="76">
        <f>ROUND(T_iii_strat2!AD8,1)</f>
        <v>5</v>
      </c>
      <c r="W17" s="78" t="str">
        <f>T_i!$A$8</f>
        <v>Dihydroartemisinin-Piperaquine</v>
      </c>
      <c r="X17" s="76">
        <f>ROUND(T_iii_strat3!B8,1)</f>
        <v>0</v>
      </c>
      <c r="Y17" s="76">
        <f>ROUND(T_iii_strat3!F8,1)</f>
        <v>6</v>
      </c>
      <c r="Z17" s="76">
        <f>ROUND(T_iii_strat3!J8,1)</f>
        <v>4</v>
      </c>
      <c r="AA17" s="76">
        <f>ROUND(T_iii_strat3!N8,1)</f>
        <v>0</v>
      </c>
      <c r="AB17" s="76">
        <f>ROUND(T_iii_strat3!R8,1)</f>
        <v>2</v>
      </c>
      <c r="AC17" s="76">
        <f>ROUND(T_iii_strat3!V8,1)</f>
        <v>10</v>
      </c>
      <c r="AD17" s="76">
        <f>ROUND(T_iii_strat3!Z8,1)</f>
        <v>3</v>
      </c>
      <c r="AE17" s="76">
        <f>ROUND(T_iii_strat3!AD8,1)</f>
        <v>18.3</v>
      </c>
    </row>
    <row r="18" spans="1:31" x14ac:dyDescent="0.2">
      <c r="A18" s="72"/>
      <c r="B18" s="79" t="str">
        <f>IF(T_iii_strat1!C8="","-", (CONCATENATE("[",ROUND(T_iii_strat1!C8,1),"; ",ROUND(T_iii_strat1!D8,1),"]", " (", T_iii_strat1!E8, ")")))</f>
        <v>-</v>
      </c>
      <c r="C18" s="79" t="str">
        <f>IF(T_iii_strat1!G8="","-", (CONCATENATE("[",ROUND(T_iii_strat1!G8,1),"; ",ROUND(T_iii_strat1!H8,1),"]", " (", T_iii_strat1!I8, ")")))</f>
        <v>[6; 8] (2)</v>
      </c>
      <c r="D18" s="79" t="str">
        <f>IF(T_iii_strat1!K8="","-", (CONCATENATE("[",ROUND(T_iii_strat1!K8,1),"; ",ROUND(T_iii_strat1!L8,1),"]", " (", T_iii_strat1!M8, ")")))</f>
        <v>[3; 10] (92)</v>
      </c>
      <c r="E18" s="79" t="str">
        <f>IF(T_iii_strat1!O8="","-", (CONCATENATE("[",ROUND(T_iii_strat1!O8,1),"; ",ROUND(T_iii_strat1!P8,1),"]", " (", T_iii_strat1!Q8, ")")))</f>
        <v>-</v>
      </c>
      <c r="F18" s="79" t="str">
        <f>IF(T_iii_strat1!S8="","-", (CONCATENATE("[",ROUND(T_iii_strat1!S8,1),"; ",ROUND(T_iii_strat1!T8,1),"]", " (", T_iii_strat1!U8, ")")))</f>
        <v>[2; 6] (302)</v>
      </c>
      <c r="G18" s="79" t="str">
        <f>IF(T_iii_strat1!W8="","-", (CONCATENATE("[",ROUND(T_iii_strat1!W8,1),"; ",ROUND(T_iii_strat1!X8,1),"]", " (", T_iii_strat1!Y8, ")")))</f>
        <v>[16.7; 16.7] (1)</v>
      </c>
      <c r="H18" s="79" t="str">
        <f>IF(T_iii_strat1!AA8="","-", (CONCATENATE("[",ROUND(T_iii_strat1!AA8,1),"; ",ROUND(T_iii_strat1!AB8,1),"]", " (", T_iii_strat1!AC8, ")")))</f>
        <v>[2; 6] (397)</v>
      </c>
      <c r="I18" s="79" t="str">
        <f>IF(T_iii_strat1!AE8="","-", (CONCATENATE("[",ROUND(T_iii_strat1!AE8,1),"; ",ROUND(T_iii_strat1!AF8,1),"]", " (", T_iii_strat1!AG8, ")")))</f>
        <v>[10.7; 18] (2)</v>
      </c>
      <c r="L18" s="72"/>
      <c r="M18" s="79" t="str">
        <f>IF(T_iii_strat2!C8="","-", (CONCATENATE("[",ROUND(T_iii_strat2!C8,1),"; ",ROUND(T_iii_strat2!D8,1),"]", " (", T_iii_strat2!E8, ")")))</f>
        <v>[0; 0] (2)</v>
      </c>
      <c r="N18" s="79" t="str">
        <f>IF(T_iii_strat2!G8="","-", (CONCATENATE("[",ROUND(T_iii_strat2!G8,1),"; ",ROUND(T_iii_strat2!H8,1),"]", " (", T_iii_strat2!I8, ")")))</f>
        <v>[2.7; 9] (24)</v>
      </c>
      <c r="O18" s="79" t="str">
        <f>IF(T_iii_strat2!K8="","-", (CONCATENATE("[",ROUND(T_iii_strat2!K8,1),"; ",ROUND(T_iii_strat2!L8,1),"]", " (", T_iii_strat2!M8, ")")))</f>
        <v>[0; 4.4] (148)</v>
      </c>
      <c r="P18" s="79" t="str">
        <f>IF(T_iii_strat2!O8="","-", (CONCATENATE("[",ROUND(T_iii_strat2!O8,1),"; ",ROUND(T_iii_strat2!P8,1),"]", " (", T_iii_strat2!Q8, ")")))</f>
        <v>-</v>
      </c>
      <c r="Q18" s="79" t="str">
        <f>IF(T_iii_strat2!S8="","-", (CONCATENATE("[",ROUND(T_iii_strat2!S8,1),"; ",ROUND(T_iii_strat2!T8,1),"]", " (", T_iii_strat2!U8, ")")))</f>
        <v>[0.7; 5] (415)</v>
      </c>
      <c r="R18" s="79" t="str">
        <f>IF(T_iii_strat2!W8="","-", (CONCATENATE("[",ROUND(T_iii_strat2!W8,1),"; ",ROUND(T_iii_strat2!X8,1),"]", " (", T_iii_strat2!Y8, ")")))</f>
        <v>[1; 6.7] (18)</v>
      </c>
      <c r="S18" s="79" t="str">
        <f>IF(T_iii_strat2!AA8="","-", (CONCATENATE("[",ROUND(T_iii_strat2!AA8,1),"; ",ROUND(T_iii_strat2!AB8,1),"]", " (", T_iii_strat2!AC8, ")")))</f>
        <v>[0.7; 5] (607)</v>
      </c>
      <c r="T18" s="79" t="str">
        <f>IF(T_iii_strat2!AE8="","-", (CONCATENATE("[",ROUND(T_iii_strat2!AE8,1),"; ",ROUND(T_iii_strat2!AF8,1),"]", " (", T_iii_strat2!AG8, ")")))</f>
        <v>[0.7; 10] (19)</v>
      </c>
      <c r="W18" s="72"/>
      <c r="X18" s="79" t="str">
        <f>IF(T_iii_strat3!C8="","-", (CONCATENATE("[",ROUND(T_iii_strat3!C8,1),"; ",ROUND(T_iii_strat3!D8,1),"]", " (", T_iii_strat3!E8, ")")))</f>
        <v>-</v>
      </c>
      <c r="Y18" s="79" t="str">
        <f>IF(T_iii_strat3!G8="","-", (CONCATENATE("[",ROUND(T_iii_strat3!G8,1),"; ",ROUND(T_iii_strat3!H8,1),"]", " (", T_iii_strat3!I8, ")")))</f>
        <v>[3; 8] (9)</v>
      </c>
      <c r="Z18" s="79" t="str">
        <f>IF(T_iii_strat3!K8="","-", (CONCATENATE("[",ROUND(T_iii_strat3!K8,1),"; ",ROUND(T_iii_strat3!L8,1),"]", " (", T_iii_strat3!M8, ")")))</f>
        <v>[1.6; 5] (304)</v>
      </c>
      <c r="AA18" s="79" t="str">
        <f>IF(T_iii_strat3!O8="","-", (CONCATENATE("[",ROUND(T_iii_strat3!O8,1),"; ",ROUND(T_iii_strat3!P8,1),"]", " (", T_iii_strat3!Q8, ")")))</f>
        <v>-</v>
      </c>
      <c r="AB18" s="79" t="str">
        <f>IF(T_iii_strat3!S8="","-", (CONCATENATE("[",ROUND(T_iii_strat3!S8,1),"; ",ROUND(T_iii_strat3!T8,1),"]", " (", T_iii_strat3!U8, ")")))</f>
        <v>[1; 4] (91)</v>
      </c>
      <c r="AC18" s="79" t="str">
        <f>IF(T_iii_strat3!W8="","-", (CONCATENATE("[",ROUND(T_iii_strat3!W8,1),"; ",ROUND(T_iii_strat3!X8,1),"]", " (", T_iii_strat3!Y8, ")")))</f>
        <v>[2.8; 12] (3)</v>
      </c>
      <c r="AD18" s="79" t="str">
        <f>IF(T_iii_strat3!AA8="","-", (CONCATENATE("[",ROUND(T_iii_strat3!AA8,1),"; ",ROUND(T_iii_strat3!AB8,1),"]", " (", T_iii_strat3!AC8, ")")))</f>
        <v>[1.3; 5] (407)</v>
      </c>
      <c r="AE18" s="79" t="str">
        <f>IF(T_iii_strat3!AE8="","-", (CONCATENATE("[",ROUND(T_iii_strat3!AE8,1),"; ",ROUND(T_iii_strat3!AF8,1),"]", " (", T_iii_strat3!AG8, ")")))</f>
        <v>[6.7; 30] (2)</v>
      </c>
    </row>
    <row r="19" spans="1:31" s="77" customFormat="1" x14ac:dyDescent="0.2">
      <c r="A19" s="78" t="str">
        <f>T_i!$A$9</f>
        <v>Arterolane PPQ</v>
      </c>
      <c r="B19" s="76">
        <f>ROUND(T_iii_strat1!B9,1)</f>
        <v>0</v>
      </c>
      <c r="C19" s="76">
        <f>ROUND(T_iii_strat1!F9,1)</f>
        <v>0</v>
      </c>
      <c r="D19" s="76">
        <f>ROUND(T_iii_strat1!J9,1)</f>
        <v>6</v>
      </c>
      <c r="E19" s="76">
        <f>ROUND(T_iii_strat1!N9,1)</f>
        <v>0</v>
      </c>
      <c r="F19" s="76">
        <f>ROUND(T_iii_strat1!R9,1)</f>
        <v>2</v>
      </c>
      <c r="G19" s="76">
        <f>ROUND(T_iii_strat1!V9,1)</f>
        <v>0</v>
      </c>
      <c r="H19" s="76">
        <f>ROUND(T_iii_strat1!Z9,1)</f>
        <v>6</v>
      </c>
      <c r="I19" s="76">
        <f>ROUND(T_iii_strat1!AD9,1)</f>
        <v>0</v>
      </c>
      <c r="L19" s="78" t="str">
        <f>T_i!$A$9</f>
        <v>Arterolane PPQ</v>
      </c>
      <c r="M19" s="76">
        <f>ROUND(T_iii_strat2!B9,1)</f>
        <v>0</v>
      </c>
      <c r="N19" s="76">
        <f>ROUND(T_iii_strat2!F9,1)</f>
        <v>0</v>
      </c>
      <c r="O19" s="76">
        <f>ROUND(T_iii_strat2!J9,1)</f>
        <v>0</v>
      </c>
      <c r="P19" s="76">
        <f>ROUND(T_iii_strat2!N9,1)</f>
        <v>0</v>
      </c>
      <c r="Q19" s="76">
        <f>ROUND(T_iii_strat2!R9,1)</f>
        <v>0.5</v>
      </c>
      <c r="R19" s="76">
        <f>ROUND(T_iii_strat2!V9,1)</f>
        <v>0</v>
      </c>
      <c r="S19" s="76">
        <f>ROUND(T_iii_strat2!Z9,1)</f>
        <v>0</v>
      </c>
      <c r="T19" s="76">
        <f>ROUND(T_iii_strat2!AD9,1)</f>
        <v>0</v>
      </c>
      <c r="W19" s="78" t="str">
        <f>T_i!$A$9</f>
        <v>Arterolane PPQ</v>
      </c>
      <c r="X19" s="76">
        <f>ROUND(T_iii_strat3!B9,1)</f>
        <v>0</v>
      </c>
      <c r="Y19" s="76">
        <f>ROUND(T_iii_strat3!F9,1)</f>
        <v>0</v>
      </c>
      <c r="Z19" s="76">
        <f>ROUND(T_iii_strat3!J9,1)</f>
        <v>3</v>
      </c>
      <c r="AA19" s="76">
        <f>ROUND(T_iii_strat3!N9,1)</f>
        <v>0</v>
      </c>
      <c r="AB19" s="76">
        <f>ROUND(T_iii_strat3!R9,1)</f>
        <v>0</v>
      </c>
      <c r="AC19" s="76">
        <f>ROUND(T_iii_strat3!V9,1)</f>
        <v>0</v>
      </c>
      <c r="AD19" s="76">
        <f>ROUND(T_iii_strat3!Z9,1)</f>
        <v>3</v>
      </c>
      <c r="AE19" s="76">
        <f>ROUND(T_iii_strat3!AD9,1)</f>
        <v>0</v>
      </c>
    </row>
    <row r="20" spans="1:31" x14ac:dyDescent="0.2">
      <c r="A20" s="72"/>
      <c r="B20" s="79" t="str">
        <f>IF(T_iii_strat1!C9="","-", (CONCATENATE("[",ROUND(T_iii_strat1!C9,1),"; ",ROUND(T_iii_strat1!D9,1),"]", " (", T_iii_strat1!E9, ")")))</f>
        <v>-</v>
      </c>
      <c r="C20" s="79" t="str">
        <f>IF(T_iii_strat1!G9="","-", (CONCATENATE("[",ROUND(T_iii_strat1!G9,1),"; ",ROUND(T_iii_strat1!H9,1),"]", " (", T_iii_strat1!I9, ")")))</f>
        <v>-</v>
      </c>
      <c r="D20" s="79" t="str">
        <f>IF(T_iii_strat1!K9="","-", (CONCATENATE("[",ROUND(T_iii_strat1!K9,1),"; ",ROUND(T_iii_strat1!L9,1),"]", " (", T_iii_strat1!M9, ")")))</f>
        <v>[3; 8] (7)</v>
      </c>
      <c r="E20" s="79" t="str">
        <f>IF(T_iii_strat1!O9="","-", (CONCATENATE("[",ROUND(T_iii_strat1!O9,1),"; ",ROUND(T_iii_strat1!P9,1),"]", " (", T_iii_strat1!Q9, ")")))</f>
        <v>-</v>
      </c>
      <c r="F20" s="79" t="str">
        <f>IF(T_iii_strat1!S9="","-", (CONCATENATE("[",ROUND(T_iii_strat1!S9,1),"; ",ROUND(T_iii_strat1!T9,1),"]", " (", T_iii_strat1!U9, ")")))</f>
        <v>[2; 2] (1)</v>
      </c>
      <c r="G20" s="79" t="str">
        <f>IF(T_iii_strat1!W9="","-", (CONCATENATE("[",ROUND(T_iii_strat1!W9,1),"; ",ROUND(T_iii_strat1!X9,1),"]", " (", T_iii_strat1!Y9, ")")))</f>
        <v>-</v>
      </c>
      <c r="H20" s="79" t="str">
        <f>IF(T_iii_strat1!AA9="","-", (CONCATENATE("[",ROUND(T_iii_strat1!AA9,1),"; ",ROUND(T_iii_strat1!AB9,1),"]", " (", T_iii_strat1!AC9, ")")))</f>
        <v>[3; 7] (8)</v>
      </c>
      <c r="I20" s="79" t="str">
        <f>IF(T_iii_strat1!AE9="","-", (CONCATENATE("[",ROUND(T_iii_strat1!AE9,1),"; ",ROUND(T_iii_strat1!AF9,1),"]", " (", T_iii_strat1!AG9, ")")))</f>
        <v>-</v>
      </c>
      <c r="L20" s="72"/>
      <c r="M20" s="79" t="str">
        <f>IF(T_iii_strat2!C9="","-", (CONCATENATE("[",ROUND(T_iii_strat2!C9,1),"; ",ROUND(T_iii_strat2!D9,1),"]", " (", T_iii_strat2!E9, ")")))</f>
        <v>-</v>
      </c>
      <c r="N20" s="79" t="str">
        <f>IF(T_iii_strat2!G9="","-", (CONCATENATE("[",ROUND(T_iii_strat2!G9,1),"; ",ROUND(T_iii_strat2!H9,1),"]", " (", T_iii_strat2!I9, ")")))</f>
        <v>-</v>
      </c>
      <c r="O20" s="79" t="str">
        <f>IF(T_iii_strat2!K9="","-", (CONCATENATE("[",ROUND(T_iii_strat2!K9,1),"; ",ROUND(T_iii_strat2!L9,1),"]", " (", T_iii_strat2!M9, ")")))</f>
        <v>[0; 0] (6)</v>
      </c>
      <c r="P20" s="79" t="str">
        <f>IF(T_iii_strat2!O9="","-", (CONCATENATE("[",ROUND(T_iii_strat2!O9,1),"; ",ROUND(T_iii_strat2!P9,1),"]", " (", T_iii_strat2!Q9, ")")))</f>
        <v>-</v>
      </c>
      <c r="Q20" s="79" t="str">
        <f>IF(T_iii_strat2!S9="","-", (CONCATENATE("[",ROUND(T_iii_strat2!S9,1),"; ",ROUND(T_iii_strat2!T9,1),"]", " (", T_iii_strat2!U9, ")")))</f>
        <v>[0; 1] (4)</v>
      </c>
      <c r="R20" s="79" t="str">
        <f>IF(T_iii_strat2!W9="","-", (CONCATENATE("[",ROUND(T_iii_strat2!W9,1),"; ",ROUND(T_iii_strat2!X9,1),"]", " (", T_iii_strat2!Y9, ")")))</f>
        <v>-</v>
      </c>
      <c r="S20" s="79" t="str">
        <f>IF(T_iii_strat2!AA9="","-", (CONCATENATE("[",ROUND(T_iii_strat2!AA9,1),"; ",ROUND(T_iii_strat2!AB9,1),"]", " (", T_iii_strat2!AC9, ")")))</f>
        <v>[0; 1] (10)</v>
      </c>
      <c r="T20" s="79" t="str">
        <f>IF(T_iii_strat2!AE9="","-", (CONCATENATE("[",ROUND(T_iii_strat2!AE9,1),"; ",ROUND(T_iii_strat2!AF9,1),"]", " (", T_iii_strat2!AG9, ")")))</f>
        <v>-</v>
      </c>
      <c r="W20" s="72"/>
      <c r="X20" s="79" t="str">
        <f>IF(T_iii_strat3!C9="","-", (CONCATENATE("[",ROUND(T_iii_strat3!C9,1),"; ",ROUND(T_iii_strat3!D9,1),"]", " (", T_iii_strat3!E9, ")")))</f>
        <v>-</v>
      </c>
      <c r="Y20" s="79" t="str">
        <f>IF(T_iii_strat3!G9="","-", (CONCATENATE("[",ROUND(T_iii_strat3!G9,1),"; ",ROUND(T_iii_strat3!H9,1),"]", " (", T_iii_strat3!I9, ")")))</f>
        <v>-</v>
      </c>
      <c r="Z20" s="79" t="str">
        <f>IF(T_iii_strat3!K9="","-", (CONCATENATE("[",ROUND(T_iii_strat3!K9,1),"; ",ROUND(T_iii_strat3!L9,1),"]", " (", T_iii_strat3!M9, ")")))</f>
        <v>[2; 6] (25)</v>
      </c>
      <c r="AA20" s="79" t="str">
        <f>IF(T_iii_strat3!O9="","-", (CONCATENATE("[",ROUND(T_iii_strat3!O9,1),"; ",ROUND(T_iii_strat3!P9,1),"]", " (", T_iii_strat3!Q9, ")")))</f>
        <v>-</v>
      </c>
      <c r="AB20" s="79" t="str">
        <f>IF(T_iii_strat3!S9="","-", (CONCATENATE("[",ROUND(T_iii_strat3!S9,1),"; ",ROUND(T_iii_strat3!T9,1),"]", " (", T_iii_strat3!U9, ")")))</f>
        <v>-</v>
      </c>
      <c r="AC20" s="79" t="str">
        <f>IF(T_iii_strat3!W9="","-", (CONCATENATE("[",ROUND(T_iii_strat3!W9,1),"; ",ROUND(T_iii_strat3!X9,1),"]", " (", T_iii_strat3!Y9, ")")))</f>
        <v>-</v>
      </c>
      <c r="AD20" s="79" t="str">
        <f>IF(T_iii_strat3!AA9="","-", (CONCATENATE("[",ROUND(T_iii_strat3!AA9,1),"; ",ROUND(T_iii_strat3!AB9,1),"]", " (", T_iii_strat3!AC9, ")")))</f>
        <v>[2; 6] (25)</v>
      </c>
      <c r="AE20" s="79" t="str">
        <f>IF(T_iii_strat3!AE9="","-", (CONCATENATE("[",ROUND(T_iii_strat3!AE9,1),"; ",ROUND(T_iii_strat3!AF9,1),"]", " (", T_iii_strat3!AG9, ")")))</f>
        <v>-</v>
      </c>
    </row>
    <row r="21" spans="1:31" s="77" customFormat="1" x14ac:dyDescent="0.2">
      <c r="A21" s="78" t="str">
        <f>T_i!$A$10</f>
        <v>Other ACTs not reported individually</v>
      </c>
      <c r="B21" s="76">
        <f>ROUND(T_iii_strat1!B10,1)</f>
        <v>0</v>
      </c>
      <c r="C21" s="76">
        <f>ROUND(T_iii_strat1!F10,1)</f>
        <v>0</v>
      </c>
      <c r="D21" s="76">
        <f>ROUND(T_iii_strat1!J10,1)</f>
        <v>36</v>
      </c>
      <c r="E21" s="76">
        <f>ROUND(T_iii_strat1!N10,1)</f>
        <v>0</v>
      </c>
      <c r="F21" s="76">
        <f>ROUND(T_iii_strat1!R10,1)</f>
        <v>60</v>
      </c>
      <c r="G21" s="76">
        <f>ROUND(T_iii_strat1!V10,1)</f>
        <v>0</v>
      </c>
      <c r="H21" s="76">
        <f>ROUND(T_iii_strat1!Z10,1)</f>
        <v>48</v>
      </c>
      <c r="I21" s="76">
        <f>ROUND(T_iii_strat1!AD10,1)</f>
        <v>0</v>
      </c>
      <c r="L21" s="78" t="str">
        <f>T_i!$A$10</f>
        <v>Other ACTs not reported individually</v>
      </c>
      <c r="M21" s="76">
        <f>ROUND(T_iii_strat2!B10,1)</f>
        <v>2</v>
      </c>
      <c r="N21" s="76">
        <f>ROUND(T_iii_strat2!F10,1)</f>
        <v>0</v>
      </c>
      <c r="O21" s="76">
        <f>ROUND(T_iii_strat2!J10,1)</f>
        <v>0</v>
      </c>
      <c r="P21" s="76">
        <f>ROUND(T_iii_strat2!N10,1)</f>
        <v>0</v>
      </c>
      <c r="Q21" s="76">
        <f>ROUND(T_iii_strat2!R10,1)</f>
        <v>12</v>
      </c>
      <c r="R21" s="76">
        <f>ROUND(T_iii_strat2!V10,1)</f>
        <v>0</v>
      </c>
      <c r="S21" s="76">
        <f>ROUND(T_iii_strat2!Z10,1)</f>
        <v>2</v>
      </c>
      <c r="T21" s="76">
        <f>ROUND(T_iii_strat2!AD10,1)</f>
        <v>0</v>
      </c>
      <c r="W21" s="78" t="str">
        <f>T_i!$A$10</f>
        <v>Other ACTs not reported individually</v>
      </c>
      <c r="X21" s="76">
        <f>ROUND(T_iii_strat3!B10,1)</f>
        <v>0</v>
      </c>
      <c r="Y21" s="76">
        <f>ROUND(T_iii_strat3!F10,1)</f>
        <v>0</v>
      </c>
      <c r="Z21" s="76">
        <f>ROUND(T_iii_strat3!J10,1)</f>
        <v>6</v>
      </c>
      <c r="AA21" s="76">
        <f>ROUND(T_iii_strat3!N10,1)</f>
        <v>0</v>
      </c>
      <c r="AB21" s="76">
        <f>ROUND(T_iii_strat3!R10,1)</f>
        <v>0</v>
      </c>
      <c r="AC21" s="76">
        <f>ROUND(T_iii_strat3!V10,1)</f>
        <v>0</v>
      </c>
      <c r="AD21" s="76">
        <f>ROUND(T_iii_strat3!Z10,1)</f>
        <v>6</v>
      </c>
      <c r="AE21" s="76">
        <f>ROUND(T_iii_strat3!AD10,1)</f>
        <v>0</v>
      </c>
    </row>
    <row r="22" spans="1:31" x14ac:dyDescent="0.2">
      <c r="A22" s="72"/>
      <c r="B22" s="79" t="str">
        <f>IF(T_iii_strat1!C10="","-", (CONCATENATE("[",ROUND(T_iii_strat1!C10,1),"; ",ROUND(T_iii_strat1!D10,1),"]", " (", T_iii_strat1!E10, ")")))</f>
        <v>-</v>
      </c>
      <c r="C22" s="79" t="str">
        <f>IF(T_iii_strat1!G10="","-", (CONCATENATE("[",ROUND(T_iii_strat1!G10,1),"; ",ROUND(T_iii_strat1!H10,1),"]", " (", T_iii_strat1!I10, ")")))</f>
        <v>-</v>
      </c>
      <c r="D22" s="79" t="str">
        <f>IF(T_iii_strat1!K10="","-", (CONCATENATE("[",ROUND(T_iii_strat1!K10,1),"; ",ROUND(T_iii_strat1!L10,1),"]", " (", T_iii_strat1!M10, ")")))</f>
        <v>[36; 36] (1)</v>
      </c>
      <c r="E22" s="79" t="str">
        <f>IF(T_iii_strat1!O10="","-", (CONCATENATE("[",ROUND(T_iii_strat1!O10,1),"; ",ROUND(T_iii_strat1!P10,1),"]", " (", T_iii_strat1!Q10, ")")))</f>
        <v>-</v>
      </c>
      <c r="F22" s="79" t="str">
        <f>IF(T_iii_strat1!S10="","-", (CONCATENATE("[",ROUND(T_iii_strat1!S10,1),"; ",ROUND(T_iii_strat1!T10,1),"]", " (", T_iii_strat1!U10, ")")))</f>
        <v>[60; 60] (1)</v>
      </c>
      <c r="G22" s="79" t="str">
        <f>IF(T_iii_strat1!W10="","-", (CONCATENATE("[",ROUND(T_iii_strat1!W10,1),"; ",ROUND(T_iii_strat1!X10,1),"]", " (", T_iii_strat1!Y10, ")")))</f>
        <v>-</v>
      </c>
      <c r="H22" s="79" t="str">
        <f>IF(T_iii_strat1!AA10="","-", (CONCATENATE("[",ROUND(T_iii_strat1!AA10,1),"; ",ROUND(T_iii_strat1!AB10,1),"]", " (", T_iii_strat1!AC10, ")")))</f>
        <v>[36; 60] (2)</v>
      </c>
      <c r="I22" s="79" t="str">
        <f>IF(T_iii_strat1!AE10="","-", (CONCATENATE("[",ROUND(T_iii_strat1!AE10,1),"; ",ROUND(T_iii_strat1!AF10,1),"]", " (", T_iii_strat1!AG10, ")")))</f>
        <v>-</v>
      </c>
      <c r="L22" s="72"/>
      <c r="M22" s="79" t="str">
        <f>IF(T_iii_strat2!C10="","-", (CONCATENATE("[",ROUND(T_iii_strat2!C10,1),"; ",ROUND(T_iii_strat2!D10,1),"]", " (", T_iii_strat2!E10, ")")))</f>
        <v>[2; 2] (1)</v>
      </c>
      <c r="N22" s="79" t="str">
        <f>IF(T_iii_strat2!G10="","-", (CONCATENATE("[",ROUND(T_iii_strat2!G10,1),"; ",ROUND(T_iii_strat2!H10,1),"]", " (", T_iii_strat2!I10, ")")))</f>
        <v>-</v>
      </c>
      <c r="O22" s="79" t="str">
        <f>IF(T_iii_strat2!K10="","-", (CONCATENATE("[",ROUND(T_iii_strat2!K10,1),"; ",ROUND(T_iii_strat2!L10,1),"]", " (", T_iii_strat2!M10, ")")))</f>
        <v>-</v>
      </c>
      <c r="P22" s="79" t="str">
        <f>IF(T_iii_strat2!O10="","-", (CONCATENATE("[",ROUND(T_iii_strat2!O10,1),"; ",ROUND(T_iii_strat2!P10,1),"]", " (", T_iii_strat2!Q10, ")")))</f>
        <v>-</v>
      </c>
      <c r="Q22" s="79" t="str">
        <f>IF(T_iii_strat2!S10="","-", (CONCATENATE("[",ROUND(T_iii_strat2!S10,1),"; ",ROUND(T_iii_strat2!T10,1),"]", " (", T_iii_strat2!U10, ")")))</f>
        <v>[12; 12] (1)</v>
      </c>
      <c r="R22" s="79" t="str">
        <f>IF(T_iii_strat2!W10="","-", (CONCATENATE("[",ROUND(T_iii_strat2!W10,1),"; ",ROUND(T_iii_strat2!X10,1),"]", " (", T_iii_strat2!Y10, ")")))</f>
        <v>-</v>
      </c>
      <c r="S22" s="79" t="str">
        <f>IF(T_iii_strat2!AA10="","-", (CONCATENATE("[",ROUND(T_iii_strat2!AA10,1),"; ",ROUND(T_iii_strat2!AB10,1),"]", " (", T_iii_strat2!AC10, ")")))</f>
        <v>[2; 12] (2)</v>
      </c>
      <c r="T22" s="79" t="str">
        <f>IF(T_iii_strat2!AE10="","-", (CONCATENATE("[",ROUND(T_iii_strat2!AE10,1),"; ",ROUND(T_iii_strat2!AF10,1),"]", " (", T_iii_strat2!AG10, ")")))</f>
        <v>-</v>
      </c>
      <c r="W22" s="72"/>
      <c r="X22" s="79" t="str">
        <f>IF(T_iii_strat3!C10="","-", (CONCATENATE("[",ROUND(T_iii_strat3!C10,1),"; ",ROUND(T_iii_strat3!D10,1),"]", " (", T_iii_strat3!E10, ")")))</f>
        <v>-</v>
      </c>
      <c r="Y22" s="79" t="str">
        <f>IF(T_iii_strat3!G10="","-", (CONCATENATE("[",ROUND(T_iii_strat3!G10,1),"; ",ROUND(T_iii_strat3!H10,1),"]", " (", T_iii_strat3!I10, ")")))</f>
        <v>-</v>
      </c>
      <c r="Z22" s="79" t="str">
        <f>IF(T_iii_strat3!K10="","-", (CONCATENATE("[",ROUND(T_iii_strat3!K10,1),"; ",ROUND(T_iii_strat3!L10,1),"]", " (", T_iii_strat3!M10, ")")))</f>
        <v>[6; 75] (2)</v>
      </c>
      <c r="AA22" s="79" t="str">
        <f>IF(T_iii_strat3!O10="","-", (CONCATENATE("[",ROUND(T_iii_strat3!O10,1),"; ",ROUND(T_iii_strat3!P10,1),"]", " (", T_iii_strat3!Q10, ")")))</f>
        <v>-</v>
      </c>
      <c r="AB22" s="79" t="str">
        <f>IF(T_iii_strat3!S10="","-", (CONCATENATE("[",ROUND(T_iii_strat3!S10,1),"; ",ROUND(T_iii_strat3!T10,1),"]", " (", T_iii_strat3!U10, ")")))</f>
        <v>-</v>
      </c>
      <c r="AC22" s="79" t="str">
        <f>IF(T_iii_strat3!W10="","-", (CONCATENATE("[",ROUND(T_iii_strat3!W10,1),"; ",ROUND(T_iii_strat3!X10,1),"]", " (", T_iii_strat3!Y10, ")")))</f>
        <v>-</v>
      </c>
      <c r="AD22" s="79" t="str">
        <f>IF(T_iii_strat3!AA10="","-", (CONCATENATE("[",ROUND(T_iii_strat3!AA10,1),"; ",ROUND(T_iii_strat3!AB10,1),"]", " (", T_iii_strat3!AC10, ")")))</f>
        <v>[6; 75] (2)</v>
      </c>
      <c r="AE22" s="79" t="str">
        <f>IF(T_iii_strat3!AE10="","-", (CONCATENATE("[",ROUND(T_iii_strat3!AE10,1),"; ",ROUND(T_iii_strat3!AF10,1),"]", " (", T_iii_strat3!AG10, ")")))</f>
        <v>-</v>
      </c>
    </row>
    <row r="23" spans="1:31" s="77" customFormat="1" x14ac:dyDescent="0.2">
      <c r="A23" s="78" t="str">
        <f>T_i!$A$11</f>
        <v>Quinine</v>
      </c>
      <c r="B23" s="76">
        <f>ROUND(T_iii_strat1!B11,1)</f>
        <v>0.2</v>
      </c>
      <c r="C23" s="76">
        <f>ROUND(T_iii_strat1!F11,1)</f>
        <v>1.4</v>
      </c>
      <c r="D23" s="76">
        <f>ROUND(T_iii_strat1!J11,1)</f>
        <v>2.4</v>
      </c>
      <c r="E23" s="76">
        <f>ROUND(T_iii_strat1!N11,1)</f>
        <v>0</v>
      </c>
      <c r="F23" s="76">
        <f>ROUND(T_iii_strat1!R11,1)</f>
        <v>0.9</v>
      </c>
      <c r="G23" s="76">
        <f>ROUND(T_iii_strat1!V11,1)</f>
        <v>0</v>
      </c>
      <c r="H23" s="76">
        <f>ROUND(T_iii_strat1!Z11,1)</f>
        <v>0.9</v>
      </c>
      <c r="I23" s="76">
        <f>ROUND(T_iii_strat1!AD11,1)</f>
        <v>0</v>
      </c>
      <c r="L23" s="78" t="str">
        <f>T_i!$A$11</f>
        <v>Quinine</v>
      </c>
      <c r="M23" s="76">
        <f>ROUND(T_iii_strat2!B11,1)</f>
        <v>6</v>
      </c>
      <c r="N23" s="76">
        <f>ROUND(T_iii_strat2!F11,1)</f>
        <v>0</v>
      </c>
      <c r="O23" s="76">
        <f>ROUND(T_iii_strat2!J11,1)</f>
        <v>1.9</v>
      </c>
      <c r="P23" s="76">
        <f>ROUND(T_iii_strat2!N11,1)</f>
        <v>0</v>
      </c>
      <c r="Q23" s="76">
        <f>ROUND(T_iii_strat2!R11,1)</f>
        <v>0.5</v>
      </c>
      <c r="R23" s="76">
        <f>ROUND(T_iii_strat2!V11,1)</f>
        <v>1.4</v>
      </c>
      <c r="S23" s="76">
        <f>ROUND(T_iii_strat2!Z11,1)</f>
        <v>0.6</v>
      </c>
      <c r="T23" s="76">
        <f>ROUND(T_iii_strat2!AD11,1)</f>
        <v>1.2</v>
      </c>
      <c r="W23" s="78" t="str">
        <f>T_i!$A$11</f>
        <v>Quinine</v>
      </c>
      <c r="X23" s="76">
        <f>ROUND(T_iii_strat3!B11,1)</f>
        <v>0</v>
      </c>
      <c r="Y23" s="76">
        <f>ROUND(T_iii_strat3!F11,1)</f>
        <v>0.9</v>
      </c>
      <c r="Z23" s="76">
        <f>ROUND(T_iii_strat3!J11,1)</f>
        <v>0.3</v>
      </c>
      <c r="AA23" s="76">
        <f>ROUND(T_iii_strat3!N11,1)</f>
        <v>0</v>
      </c>
      <c r="AB23" s="76">
        <f>ROUND(T_iii_strat3!R11,1)</f>
        <v>0.2</v>
      </c>
      <c r="AC23" s="76">
        <f>ROUND(T_iii_strat3!V11,1)</f>
        <v>0</v>
      </c>
      <c r="AD23" s="76">
        <f>ROUND(T_iii_strat3!Z11,1)</f>
        <v>0.3</v>
      </c>
      <c r="AE23" s="76">
        <f>ROUND(T_iii_strat3!AD11,1)</f>
        <v>0</v>
      </c>
    </row>
    <row r="24" spans="1:31" x14ac:dyDescent="0.2">
      <c r="A24" s="72"/>
      <c r="B24" s="79" t="str">
        <f>IF(T_iii_strat1!C11="","-", (CONCATENATE("[",ROUND(T_iii_strat1!C11,1),"; ",ROUND(T_iii_strat1!D11,1),"]", " (", T_iii_strat1!E11, ")")))</f>
        <v>[0.2; 0.2] (1)</v>
      </c>
      <c r="C24" s="79" t="str">
        <f>IF(T_iii_strat1!G11="","-", (CONCATENATE("[",ROUND(T_iii_strat1!G11,1),"; ",ROUND(T_iii_strat1!H11,1),"]", " (", T_iii_strat1!I11, ")")))</f>
        <v>[1.4; 1.4] (1)</v>
      </c>
      <c r="D24" s="79" t="str">
        <f>IF(T_iii_strat1!K11="","-", (CONCATENATE("[",ROUND(T_iii_strat1!K11,1),"; ",ROUND(T_iii_strat1!L11,1),"]", " (", T_iii_strat1!M11, ")")))</f>
        <v>[2.4; 63] (3)</v>
      </c>
      <c r="E24" s="79" t="str">
        <f>IF(T_iii_strat1!O11="","-", (CONCATENATE("[",ROUND(T_iii_strat1!O11,1),"; ",ROUND(T_iii_strat1!P11,1),"]", " (", T_iii_strat1!Q11, ")")))</f>
        <v>-</v>
      </c>
      <c r="F24" s="79" t="str">
        <f>IF(T_iii_strat1!S11="","-", (CONCATENATE("[",ROUND(T_iii_strat1!S11,1),"; ",ROUND(T_iii_strat1!T11,1),"]", " (", T_iii_strat1!U11, ")")))</f>
        <v>[0.6; 1.2] (12)</v>
      </c>
      <c r="G24" s="79" t="str">
        <f>IF(T_iii_strat1!W11="","-", (CONCATENATE("[",ROUND(T_iii_strat1!W11,1),"; ",ROUND(T_iii_strat1!X11,1),"]", " (", T_iii_strat1!Y11, ")")))</f>
        <v>-</v>
      </c>
      <c r="H24" s="79" t="str">
        <f>IF(T_iii_strat1!AA11="","-", (CONCATENATE("[",ROUND(T_iii_strat1!AA11,1),"; ",ROUND(T_iii_strat1!AB11,1),"]", " (", T_iii_strat1!AC11, ")")))</f>
        <v>[0.6; 1.2] (17)</v>
      </c>
      <c r="I24" s="79" t="str">
        <f>IF(T_iii_strat1!AE11="","-", (CONCATENATE("[",ROUND(T_iii_strat1!AE11,1),"; ",ROUND(T_iii_strat1!AF11,1),"]", " (", T_iii_strat1!AG11, ")")))</f>
        <v>-</v>
      </c>
      <c r="L24" s="72"/>
      <c r="M24" s="79" t="str">
        <f>IF(T_iii_strat2!C11="","-", (CONCATENATE("[",ROUND(T_iii_strat2!C11,1),"; ",ROUND(T_iii_strat2!D11,1),"]", " (", T_iii_strat2!E11, ")")))</f>
        <v>[0.9; 9.2] (3)</v>
      </c>
      <c r="N24" s="79" t="str">
        <f>IF(T_iii_strat2!G11="","-", (CONCATENATE("[",ROUND(T_iii_strat2!G11,1),"; ",ROUND(T_iii_strat2!H11,1),"]", " (", T_iii_strat2!I11, ")")))</f>
        <v>[0; 2.1] (4)</v>
      </c>
      <c r="O24" s="79" t="str">
        <f>IF(T_iii_strat2!K11="","-", (CONCATENATE("[",ROUND(T_iii_strat2!K11,1),"; ",ROUND(T_iii_strat2!L11,1),"]", " (", T_iii_strat2!M11, ")")))</f>
        <v>[0.6; 1.9] (29)</v>
      </c>
      <c r="P24" s="79" t="str">
        <f>IF(T_iii_strat2!O11="","-", (CONCATENATE("[",ROUND(T_iii_strat2!O11,1),"; ",ROUND(T_iii_strat2!P11,1),"]", " (", T_iii_strat2!Q11, ")")))</f>
        <v>-</v>
      </c>
      <c r="Q24" s="79" t="str">
        <f>IF(T_iii_strat2!S11="","-", (CONCATENATE("[",ROUND(T_iii_strat2!S11,1),"; ",ROUND(T_iii_strat2!T11,1),"]", " (", T_iii_strat2!U11, ")")))</f>
        <v>[0.2; 1] (53)</v>
      </c>
      <c r="R24" s="79" t="str">
        <f>IF(T_iii_strat2!W11="","-", (CONCATENATE("[",ROUND(T_iii_strat2!W11,1),"; ",ROUND(T_iii_strat2!X11,1),"]", " (", T_iii_strat2!Y11, ")")))</f>
        <v>[0; 2.9] (2)</v>
      </c>
      <c r="S24" s="79" t="str">
        <f>IF(T_iii_strat2!AA11="","-", (CONCATENATE("[",ROUND(T_iii_strat2!AA11,1),"; ",ROUND(T_iii_strat2!AB11,1),"]", " (", T_iii_strat2!AC11, ")")))</f>
        <v>[0.2; 1.4] (91)</v>
      </c>
      <c r="T24" s="79" t="str">
        <f>IF(T_iii_strat2!AE11="","-", (CONCATENATE("[",ROUND(T_iii_strat2!AE11,1),"; ",ROUND(T_iii_strat2!AF11,1),"]", " (", T_iii_strat2!AG11, ")")))</f>
        <v>[1.2; 1.2] (2)</v>
      </c>
      <c r="W24" s="72"/>
      <c r="X24" s="79" t="str">
        <f>IF(T_iii_strat3!C11="","-", (CONCATENATE("[",ROUND(T_iii_strat3!C11,1),"; ",ROUND(T_iii_strat3!D11,1),"]", " (", T_iii_strat3!E11, ")")))</f>
        <v>-</v>
      </c>
      <c r="Y24" s="79" t="str">
        <f>IF(T_iii_strat3!G11="","-", (CONCATENATE("[",ROUND(T_iii_strat3!G11,1),"; ",ROUND(T_iii_strat3!H11,1),"]", " (", T_iii_strat3!I11, ")")))</f>
        <v>[0.5; 1.7] (11)</v>
      </c>
      <c r="Z24" s="79" t="str">
        <f>IF(T_iii_strat3!K11="","-", (CONCATENATE("[",ROUND(T_iii_strat3!K11,1),"; ",ROUND(T_iii_strat3!L11,1),"]", " (", T_iii_strat3!M11, ")")))</f>
        <v>[0; 0.3] (8)</v>
      </c>
      <c r="AA24" s="79" t="str">
        <f>IF(T_iii_strat3!O11="","-", (CONCATENATE("[",ROUND(T_iii_strat3!O11,1),"; ",ROUND(T_iii_strat3!P11,1),"]", " (", T_iii_strat3!Q11, ")")))</f>
        <v>-</v>
      </c>
      <c r="AB24" s="79" t="str">
        <f>IF(T_iii_strat3!S11="","-", (CONCATENATE("[",ROUND(T_iii_strat3!S11,1),"; ",ROUND(T_iii_strat3!T11,1),"]", " (", T_iii_strat3!U11, ")")))</f>
        <v>[0.2; 0.2] (1)</v>
      </c>
      <c r="AC24" s="79" t="str">
        <f>IF(T_iii_strat3!W11="","-", (CONCATENATE("[",ROUND(T_iii_strat3!W11,1),"; ",ROUND(T_iii_strat3!X11,1),"]", " (", T_iii_strat3!Y11, ")")))</f>
        <v>-</v>
      </c>
      <c r="AD24" s="79" t="str">
        <f>IF(T_iii_strat3!AA11="","-", (CONCATENATE("[",ROUND(T_iii_strat3!AA11,1),"; ",ROUND(T_iii_strat3!AB11,1),"]", " (", T_iii_strat3!AC11, ")")))</f>
        <v>[0.2; 1.2] (20)</v>
      </c>
      <c r="AE24" s="79" t="str">
        <f>IF(T_iii_strat3!AE11="","-", (CONCATENATE("[",ROUND(T_iii_strat3!AE11,1),"; ",ROUND(T_iii_strat3!AF11,1),"]", " (", T_iii_strat3!AG11, ")")))</f>
        <v>-</v>
      </c>
    </row>
    <row r="25" spans="1:31" s="77" customFormat="1" x14ac:dyDescent="0.2">
      <c r="A25" s="78" t="str">
        <f>T_i!$A$12</f>
        <v>Chloroquine - packaged alone</v>
      </c>
      <c r="B25" s="76">
        <f>ROUND(T_iii_strat1!B12,1)</f>
        <v>0.8</v>
      </c>
      <c r="C25" s="76">
        <f>ROUND(T_iii_strat1!F12,1)</f>
        <v>0.6</v>
      </c>
      <c r="D25" s="76">
        <f>ROUND(T_iii_strat1!J12,1)</f>
        <v>1.2</v>
      </c>
      <c r="E25" s="76">
        <f>ROUND(T_iii_strat1!N12,1)</f>
        <v>0</v>
      </c>
      <c r="F25" s="76">
        <f>ROUND(T_iii_strat1!R12,1)</f>
        <v>1.2</v>
      </c>
      <c r="G25" s="76">
        <f>ROUND(T_iii_strat1!V12,1)</f>
        <v>7.7</v>
      </c>
      <c r="H25" s="76">
        <f>ROUND(T_iii_strat1!Z12,1)</f>
        <v>1.2</v>
      </c>
      <c r="I25" s="76">
        <f>ROUND(T_iii_strat1!AD12,1)</f>
        <v>51.9</v>
      </c>
      <c r="L25" s="78" t="str">
        <f>T_i!$A$12</f>
        <v>Chloroquine - packaged alone</v>
      </c>
      <c r="M25" s="76">
        <f>ROUND(T_iii_strat2!B12,1)</f>
        <v>1</v>
      </c>
      <c r="N25" s="76">
        <f>ROUND(T_iii_strat2!F12,1)</f>
        <v>1</v>
      </c>
      <c r="O25" s="76">
        <f>ROUND(T_iii_strat2!J12,1)</f>
        <v>1.2</v>
      </c>
      <c r="P25" s="76">
        <f>ROUND(T_iii_strat2!N12,1)</f>
        <v>0</v>
      </c>
      <c r="Q25" s="76">
        <f>ROUND(T_iii_strat2!R12,1)</f>
        <v>2.1</v>
      </c>
      <c r="R25" s="76">
        <f>ROUND(T_iii_strat2!V12,1)</f>
        <v>0.7</v>
      </c>
      <c r="S25" s="76">
        <f>ROUND(T_iii_strat2!Z12,1)</f>
        <v>2</v>
      </c>
      <c r="T25" s="76">
        <f>ROUND(T_iii_strat2!AD12,1)</f>
        <v>6</v>
      </c>
      <c r="W25" s="78" t="str">
        <f>T_i!$A$12</f>
        <v>Chloroquine - packaged alone</v>
      </c>
      <c r="X25" s="76">
        <f>ROUND(T_iii_strat3!B12,1)</f>
        <v>0</v>
      </c>
      <c r="Y25" s="76">
        <f>ROUND(T_iii_strat3!F12,1)</f>
        <v>1.2</v>
      </c>
      <c r="Z25" s="76">
        <f>ROUND(T_iii_strat3!J12,1)</f>
        <v>2</v>
      </c>
      <c r="AA25" s="76">
        <f>ROUND(T_iii_strat3!N12,1)</f>
        <v>0</v>
      </c>
      <c r="AB25" s="76">
        <f>ROUND(T_iii_strat3!R12,1)</f>
        <v>1.3</v>
      </c>
      <c r="AC25" s="76">
        <f>ROUND(T_iii_strat3!V12,1)</f>
        <v>1.9</v>
      </c>
      <c r="AD25" s="76">
        <f>ROUND(T_iii_strat3!Z12,1)</f>
        <v>1.5</v>
      </c>
      <c r="AE25" s="76">
        <f>ROUND(T_iii_strat3!AD12,1)</f>
        <v>0</v>
      </c>
    </row>
    <row r="26" spans="1:31" x14ac:dyDescent="0.2">
      <c r="A26" s="72"/>
      <c r="B26" s="79" t="str">
        <f>IF(T_iii_strat1!C12="","-", (CONCATENATE("[",ROUND(T_iii_strat1!C12,1),"; ",ROUND(T_iii_strat1!D12,1),"]", " (", T_iii_strat1!E12, ")")))</f>
        <v>[0.8; 0.8] (2)</v>
      </c>
      <c r="C26" s="79" t="str">
        <f>IF(T_iii_strat1!G12="","-", (CONCATENATE("[",ROUND(T_iii_strat1!G12,1),"; ",ROUND(T_iii_strat1!H12,1),"]", " (", T_iii_strat1!I12, ")")))</f>
        <v>[0.4; 1.2] (7)</v>
      </c>
      <c r="D26" s="79" t="str">
        <f>IF(T_iii_strat1!K12="","-", (CONCATENATE("[",ROUND(T_iii_strat1!K12,1),"; ",ROUND(T_iii_strat1!L12,1),"]", " (", T_iii_strat1!M12, ")")))</f>
        <v>[0.8; 3.1] (11)</v>
      </c>
      <c r="E26" s="79" t="str">
        <f>IF(T_iii_strat1!O12="","-", (CONCATENATE("[",ROUND(T_iii_strat1!O12,1),"; ",ROUND(T_iii_strat1!P12,1),"]", " (", T_iii_strat1!Q12, ")")))</f>
        <v>-</v>
      </c>
      <c r="F26" s="79" t="str">
        <f>IF(T_iii_strat1!S12="","-", (CONCATENATE("[",ROUND(T_iii_strat1!S12,1),"; ",ROUND(T_iii_strat1!T12,1),"]", " (", T_iii_strat1!U12, ")")))</f>
        <v>[0.8; 2.3] (226)</v>
      </c>
      <c r="G26" s="79" t="str">
        <f>IF(T_iii_strat1!W12="","-", (CONCATENATE("[",ROUND(T_iii_strat1!W12,1),"; ",ROUND(T_iii_strat1!X12,1),"]", " (", T_iii_strat1!Y12, ")")))</f>
        <v>[7.7; 7.7] (1)</v>
      </c>
      <c r="H26" s="79" t="str">
        <f>IF(T_iii_strat1!AA12="","-", (CONCATENATE("[",ROUND(T_iii_strat1!AA12,1),"; ",ROUND(T_iii_strat1!AB12,1),"]", " (", T_iii_strat1!AC12, ")")))</f>
        <v>[0.8; 2.3] (247)</v>
      </c>
      <c r="I26" s="79" t="str">
        <f>IF(T_iii_strat1!AE12="","-", (CONCATENATE("[",ROUND(T_iii_strat1!AE12,1),"; ",ROUND(T_iii_strat1!AF12,1),"]", " (", T_iii_strat1!AG12, ")")))</f>
        <v>[3.8; 100] (2)</v>
      </c>
      <c r="L26" s="72"/>
      <c r="M26" s="79" t="str">
        <f>IF(T_iii_strat2!C12="","-", (CONCATENATE("[",ROUND(T_iii_strat2!C12,1),"; ",ROUND(T_iii_strat2!D12,1),"]", " (", T_iii_strat2!E12, ")")))</f>
        <v>[1; 1] (1)</v>
      </c>
      <c r="N26" s="79" t="str">
        <f>IF(T_iii_strat2!G12="","-", (CONCATENATE("[",ROUND(T_iii_strat2!G12,1),"; ",ROUND(T_iii_strat2!H12,1),"]", " (", T_iii_strat2!I12, ")")))</f>
        <v>[0.6; 4.6] (6)</v>
      </c>
      <c r="O26" s="79" t="str">
        <f>IF(T_iii_strat2!K12="","-", (CONCATENATE("[",ROUND(T_iii_strat2!K12,1),"; ",ROUND(T_iii_strat2!L12,1),"]", " (", T_iii_strat2!M12, ")")))</f>
        <v>[0.3; 3.8] (31)</v>
      </c>
      <c r="P26" s="79" t="str">
        <f>IF(T_iii_strat2!O12="","-", (CONCATENATE("[",ROUND(T_iii_strat2!O12,1),"; ",ROUND(T_iii_strat2!P12,1),"]", " (", T_iii_strat2!Q12, ")")))</f>
        <v>-</v>
      </c>
      <c r="Q26" s="79" t="str">
        <f>IF(T_iii_strat2!S12="","-", (CONCATENATE("[",ROUND(T_iii_strat2!S12,1),"; ",ROUND(T_iii_strat2!T12,1),"]", " (", T_iii_strat2!U12, ")")))</f>
        <v>[0.6; 5.3] (607)</v>
      </c>
      <c r="R26" s="79" t="str">
        <f>IF(T_iii_strat2!W12="","-", (CONCATENATE("[",ROUND(T_iii_strat2!W12,1),"; ",ROUND(T_iii_strat2!X12,1),"]", " (", T_iii_strat2!Y12, ")")))</f>
        <v>[0; 9.3] (14)</v>
      </c>
      <c r="S26" s="79" t="str">
        <f>IF(T_iii_strat2!AA12="","-", (CONCATENATE("[",ROUND(T_iii_strat2!AA12,1),"; ",ROUND(T_iii_strat2!AB12,1),"]", " (", T_iii_strat2!AC12, ")")))</f>
        <v>[0.5; 5.3] (659)</v>
      </c>
      <c r="T26" s="79" t="str">
        <f>IF(T_iii_strat2!AE12="","-", (CONCATENATE("[",ROUND(T_iii_strat2!AE12,1),"; ",ROUND(T_iii_strat2!AF12,1),"]", " (", T_iii_strat2!AG12, ")")))</f>
        <v>[4; 9.6] (16)</v>
      </c>
      <c r="W26" s="72"/>
      <c r="X26" s="79" t="str">
        <f>IF(T_iii_strat3!C12="","-", (CONCATENATE("[",ROUND(T_iii_strat3!C12,1),"; ",ROUND(T_iii_strat3!D12,1),"]", " (", T_iii_strat3!E12, ")")))</f>
        <v>-</v>
      </c>
      <c r="Y26" s="79" t="str">
        <f>IF(T_iii_strat3!G12="","-", (CONCATENATE("[",ROUND(T_iii_strat3!G12,1),"; ",ROUND(T_iii_strat3!H12,1),"]", " (", T_iii_strat3!I12, ")")))</f>
        <v>[1.2; 2.3] (7)</v>
      </c>
      <c r="Z26" s="79" t="str">
        <f>IF(T_iii_strat3!K12="","-", (CONCATENATE("[",ROUND(T_iii_strat3!K12,1),"; ",ROUND(T_iii_strat3!L12,1),"]", " (", T_iii_strat3!M12, ")")))</f>
        <v>[0.8; 5.4] (65)</v>
      </c>
      <c r="AA26" s="79" t="str">
        <f>IF(T_iii_strat3!O12="","-", (CONCATENATE("[",ROUND(T_iii_strat3!O12,1),"; ",ROUND(T_iii_strat3!P12,1),"]", " (", T_iii_strat3!Q12, ")")))</f>
        <v>-</v>
      </c>
      <c r="AB26" s="79" t="str">
        <f>IF(T_iii_strat3!S12="","-", (CONCATENATE("[",ROUND(T_iii_strat3!S12,1),"; ",ROUND(T_iii_strat3!T12,1),"]", " (", T_iii_strat3!U12, ")")))</f>
        <v>[0.8; 3] (121)</v>
      </c>
      <c r="AC26" s="79" t="str">
        <f>IF(T_iii_strat3!W12="","-", (CONCATENATE("[",ROUND(T_iii_strat3!W12,1),"; ",ROUND(T_iii_strat3!X12,1),"]", " (", T_iii_strat3!Y12, ")")))</f>
        <v>[1.9; 3] (6)</v>
      </c>
      <c r="AD26" s="79" t="str">
        <f>IF(T_iii_strat3!AA12="","-", (CONCATENATE("[",ROUND(T_iii_strat3!AA12,1),"; ",ROUND(T_iii_strat3!AB12,1),"]", " (", T_iii_strat3!AC12, ")")))</f>
        <v>[0.8; 3.5] (199)</v>
      </c>
      <c r="AE26" s="79" t="str">
        <f>IF(T_iii_strat3!AE12="","-", (CONCATENATE("[",ROUND(T_iii_strat3!AE12,1),"; ",ROUND(T_iii_strat3!AF12,1),"]", " (", T_iii_strat3!AG12, ")")))</f>
        <v>-</v>
      </c>
    </row>
    <row r="27" spans="1:31" s="77" customFormat="1" x14ac:dyDescent="0.2">
      <c r="A27" s="78" t="str">
        <f>T_i!$A$13</f>
        <v>Sulfadoxine pyrimethamine</v>
      </c>
      <c r="B27" s="76">
        <f>ROUND(T_iii_strat1!B13,1)</f>
        <v>0.3</v>
      </c>
      <c r="C27" s="76">
        <f>ROUND(T_iii_strat1!F13,1)</f>
        <v>0.1</v>
      </c>
      <c r="D27" s="76">
        <f>ROUND(T_iii_strat1!J13,1)</f>
        <v>4</v>
      </c>
      <c r="E27" s="76">
        <f>ROUND(T_iii_strat1!N13,1)</f>
        <v>0</v>
      </c>
      <c r="F27" s="76">
        <f>ROUND(T_iii_strat1!R13,1)</f>
        <v>3</v>
      </c>
      <c r="G27" s="76">
        <f>ROUND(T_iii_strat1!V13,1)</f>
        <v>7</v>
      </c>
      <c r="H27" s="76">
        <f>ROUND(T_iii_strat1!Z13,1)</f>
        <v>3</v>
      </c>
      <c r="I27" s="76">
        <f>ROUND(T_iii_strat1!AD13,1)</f>
        <v>18</v>
      </c>
      <c r="L27" s="78" t="str">
        <f>T_i!$A$13</f>
        <v>Sulfadoxine pyrimethamine</v>
      </c>
      <c r="M27" s="76">
        <f>ROUND(T_iii_strat2!B13,1)</f>
        <v>2</v>
      </c>
      <c r="N27" s="76">
        <f>ROUND(T_iii_strat2!F13,1)</f>
        <v>8</v>
      </c>
      <c r="O27" s="76">
        <f>ROUND(T_iii_strat2!J13,1)</f>
        <v>0.6</v>
      </c>
      <c r="P27" s="76">
        <f>ROUND(T_iii_strat2!N13,1)</f>
        <v>5</v>
      </c>
      <c r="Q27" s="76">
        <f>ROUND(T_iii_strat2!R13,1)</f>
        <v>10</v>
      </c>
      <c r="R27" s="76">
        <f>ROUND(T_iii_strat2!V13,1)</f>
        <v>1</v>
      </c>
      <c r="S27" s="76">
        <f>ROUND(T_iii_strat2!Z13,1)</f>
        <v>10</v>
      </c>
      <c r="T27" s="76">
        <f>ROUND(T_iii_strat2!AD13,1)</f>
        <v>15</v>
      </c>
      <c r="W27" s="78" t="str">
        <f>T_i!$A$13</f>
        <v>Sulfadoxine pyrimethamine</v>
      </c>
      <c r="X27" s="76">
        <f>ROUND(T_iii_strat3!B13,1)</f>
        <v>0</v>
      </c>
      <c r="Y27" s="76">
        <f>ROUND(T_iii_strat3!F13,1)</f>
        <v>1</v>
      </c>
      <c r="Z27" s="76">
        <f>ROUND(T_iii_strat3!J13,1)</f>
        <v>1</v>
      </c>
      <c r="AA27" s="76">
        <f>ROUND(T_iii_strat3!N13,1)</f>
        <v>0</v>
      </c>
      <c r="AB27" s="76">
        <f>ROUND(T_iii_strat3!R13,1)</f>
        <v>3</v>
      </c>
      <c r="AC27" s="76">
        <f>ROUND(T_iii_strat3!V13,1)</f>
        <v>3</v>
      </c>
      <c r="AD27" s="76">
        <f>ROUND(T_iii_strat3!Z13,1)</f>
        <v>2</v>
      </c>
      <c r="AE27" s="76">
        <f>ROUND(T_iii_strat3!AD13,1)</f>
        <v>0</v>
      </c>
    </row>
    <row r="28" spans="1:31" x14ac:dyDescent="0.2">
      <c r="A28" s="72"/>
      <c r="B28" s="79" t="str">
        <f>IF(T_iii_strat1!C13="","-", (CONCATENATE("[",ROUND(T_iii_strat1!C13,1),"; ",ROUND(T_iii_strat1!D13,1),"]", " (", T_iii_strat1!E13, ")")))</f>
        <v>[0.3; 0.3] (1)</v>
      </c>
      <c r="C28" s="79" t="str">
        <f>IF(T_iii_strat1!G13="","-", (CONCATENATE("[",ROUND(T_iii_strat1!G13,1),"; ",ROUND(T_iii_strat1!H13,1),"]", " (", T_iii_strat1!I13, ")")))</f>
        <v>[0.1; 3] (2)</v>
      </c>
      <c r="D28" s="79" t="str">
        <f>IF(T_iii_strat1!K13="","-", (CONCATENATE("[",ROUND(T_iii_strat1!K13,1),"; ",ROUND(T_iii_strat1!L13,1),"]", " (", T_iii_strat1!M13, ")")))</f>
        <v>[0.4; 6] (32)</v>
      </c>
      <c r="E28" s="79" t="str">
        <f>IF(T_iii_strat1!O13="","-", (CONCATENATE("[",ROUND(T_iii_strat1!O13,1),"; ",ROUND(T_iii_strat1!P13,1),"]", " (", T_iii_strat1!Q13, ")")))</f>
        <v>-</v>
      </c>
      <c r="F28" s="79" t="str">
        <f>IF(T_iii_strat1!S13="","-", (CONCATENATE("[",ROUND(T_iii_strat1!S13,1),"; ",ROUND(T_iii_strat1!T13,1),"]", " (", T_iii_strat1!U13, ")")))</f>
        <v>[0.3; 5] (182)</v>
      </c>
      <c r="G28" s="79" t="str">
        <f>IF(T_iii_strat1!W13="","-", (CONCATENATE("[",ROUND(T_iii_strat1!W13,1),"; ",ROUND(T_iii_strat1!X13,1),"]", " (", T_iii_strat1!Y13, ")")))</f>
        <v>[0.8; 15] (3)</v>
      </c>
      <c r="H28" s="79" t="str">
        <f>IF(T_iii_strat1!AA13="","-", (CONCATENATE("[",ROUND(T_iii_strat1!AA13,1),"; ",ROUND(T_iii_strat1!AB13,1),"]", " (", T_iii_strat1!AC13, ")")))</f>
        <v>[0.3; 5] (220)</v>
      </c>
      <c r="I28" s="79" t="str">
        <f>IF(T_iii_strat1!AE13="","-", (CONCATENATE("[",ROUND(T_iii_strat1!AE13,1),"; ",ROUND(T_iii_strat1!AF13,1),"]", " (", T_iii_strat1!AG13, ")")))</f>
        <v>[18; 18] (1)</v>
      </c>
      <c r="L28" s="72"/>
      <c r="M28" s="79" t="str">
        <f>IF(T_iii_strat2!C13="","-", (CONCATENATE("[",ROUND(T_iii_strat2!C13,1),"; ",ROUND(T_iii_strat2!D13,1),"]", " (", T_iii_strat2!E13, ")")))</f>
        <v>[2; 10] (5)</v>
      </c>
      <c r="N28" s="79" t="str">
        <f>IF(T_iii_strat2!G13="","-", (CONCATENATE("[",ROUND(T_iii_strat2!G13,1),"; ",ROUND(T_iii_strat2!H13,1),"]", " (", T_iii_strat2!I13, ")")))</f>
        <v>[6; 70] (23)</v>
      </c>
      <c r="O28" s="79" t="str">
        <f>IF(T_iii_strat2!K13="","-", (CONCATENATE("[",ROUND(T_iii_strat2!K13,1),"; ",ROUND(T_iii_strat2!L13,1),"]", " (", T_iii_strat2!M13, ")")))</f>
        <v>[0.3; 10] (73)</v>
      </c>
      <c r="P28" s="79" t="str">
        <f>IF(T_iii_strat2!O13="","-", (CONCATENATE("[",ROUND(T_iii_strat2!O13,1),"; ",ROUND(T_iii_strat2!P13,1),"]", " (", T_iii_strat2!Q13, ")")))</f>
        <v>[5; 5] (1)</v>
      </c>
      <c r="Q28" s="79" t="str">
        <f>IF(T_iii_strat2!S13="","-", (CONCATENATE("[",ROUND(T_iii_strat2!S13,1),"; ",ROUND(T_iii_strat2!T13,1),"]", " (", T_iii_strat2!U13, ")")))</f>
        <v>[5; 20] (510)</v>
      </c>
      <c r="R28" s="79" t="str">
        <f>IF(T_iii_strat2!W13="","-", (CONCATENATE("[",ROUND(T_iii_strat2!W13,1),"; ",ROUND(T_iii_strat2!X13,1),"]", " (", T_iii_strat2!Y13, ")")))</f>
        <v>[0; 1] (11)</v>
      </c>
      <c r="S28" s="79" t="str">
        <f>IF(T_iii_strat2!AA13="","-", (CONCATENATE("[",ROUND(T_iii_strat2!AA13,1),"; ",ROUND(T_iii_strat2!AB13,1),"]", " (", T_iii_strat2!AC13, ")")))</f>
        <v>[4; 19] (623)</v>
      </c>
      <c r="T28" s="79" t="str">
        <f>IF(T_iii_strat2!AE13="","-", (CONCATENATE("[",ROUND(T_iii_strat2!AE13,1),"; ",ROUND(T_iii_strat2!AF13,1),"]", " (", T_iii_strat2!AG13, ")")))</f>
        <v>[15; 30] (10)</v>
      </c>
      <c r="W28" s="72"/>
      <c r="X28" s="79" t="str">
        <f>IF(T_iii_strat3!C13="","-", (CONCATENATE("[",ROUND(T_iii_strat3!C13,1),"; ",ROUND(T_iii_strat3!D13,1),"]", " (", T_iii_strat3!E13, ")")))</f>
        <v>-</v>
      </c>
      <c r="Y28" s="79" t="str">
        <f>IF(T_iii_strat3!G13="","-", (CONCATENATE("[",ROUND(T_iii_strat3!G13,1),"; ",ROUND(T_iii_strat3!H13,1),"]", " (", T_iii_strat3!I13, ")")))</f>
        <v>[0.3; 5] (18)</v>
      </c>
      <c r="Z28" s="79" t="str">
        <f>IF(T_iii_strat3!K13="","-", (CONCATENATE("[",ROUND(T_iii_strat3!K13,1),"; ",ROUND(T_iii_strat3!L13,1),"]", " (", T_iii_strat3!M13, ")")))</f>
        <v>[0.3; 5] (118)</v>
      </c>
      <c r="AA28" s="79" t="str">
        <f>IF(T_iii_strat3!O13="","-", (CONCATENATE("[",ROUND(T_iii_strat3!O13,1),"; ",ROUND(T_iii_strat3!P13,1),"]", " (", T_iii_strat3!Q13, ")")))</f>
        <v>-</v>
      </c>
      <c r="AB28" s="79" t="str">
        <f>IF(T_iii_strat3!S13="","-", (CONCATENATE("[",ROUND(T_iii_strat3!S13,1),"; ",ROUND(T_iii_strat3!T13,1),"]", " (", T_iii_strat3!U13, ")")))</f>
        <v>[0.3; 7] (195)</v>
      </c>
      <c r="AC28" s="79" t="str">
        <f>IF(T_iii_strat3!W13="","-", (CONCATENATE("[",ROUND(T_iii_strat3!W13,1),"; ",ROUND(T_iii_strat3!X13,1),"]", " (", T_iii_strat3!Y13, ")")))</f>
        <v>[0.2; 5] (18)</v>
      </c>
      <c r="AD28" s="79" t="str">
        <f>IF(T_iii_strat3!AA13="","-", (CONCATENATE("[",ROUND(T_iii_strat3!AA13,1),"; ",ROUND(T_iii_strat3!AB13,1),"]", " (", T_iii_strat3!AC13, ")")))</f>
        <v>[0.3; 5] (349)</v>
      </c>
      <c r="AE28" s="79" t="str">
        <f>IF(T_iii_strat3!AE13="","-", (CONCATENATE("[",ROUND(T_iii_strat3!AE13,1),"; ",ROUND(T_iii_strat3!AF13,1),"]", " (", T_iii_strat3!AG13, ")")))</f>
        <v>-</v>
      </c>
    </row>
    <row r="29" spans="1:31" s="77" customFormat="1" x14ac:dyDescent="0.2">
      <c r="A29" s="81" t="str">
        <f>T_i!$A$14</f>
        <v>SP-Amodiaquine</v>
      </c>
      <c r="B29" s="76">
        <f>ROUND(T_iii_strat1!B14,1)</f>
        <v>0</v>
      </c>
      <c r="C29" s="76">
        <f>ROUND(T_iii_strat1!F14,1)</f>
        <v>2</v>
      </c>
      <c r="D29" s="76">
        <f>ROUND(T_iii_strat1!J14,1)</f>
        <v>0</v>
      </c>
      <c r="E29" s="76">
        <f>ROUND(T_iii_strat1!N14,1)</f>
        <v>0</v>
      </c>
      <c r="F29" s="76">
        <f>ROUND(T_iii_strat1!R14,1)</f>
        <v>3.3</v>
      </c>
      <c r="G29" s="76">
        <f>ROUND(T_iii_strat1!V14,1)</f>
        <v>0</v>
      </c>
      <c r="H29" s="76">
        <f>ROUND(T_iii_strat1!Z14,1)</f>
        <v>3</v>
      </c>
      <c r="I29" s="76">
        <f>ROUND(T_iii_strat1!AD14,1)</f>
        <v>0</v>
      </c>
      <c r="L29" s="81" t="str">
        <f>T_i!$A$14</f>
        <v>SP-Amodiaquine</v>
      </c>
      <c r="M29" s="76">
        <f>ROUND(T_iii_strat2!B14,1)</f>
        <v>0</v>
      </c>
      <c r="N29" s="76">
        <f>ROUND(T_iii_strat2!F14,1)</f>
        <v>0</v>
      </c>
      <c r="O29" s="76">
        <f>ROUND(T_iii_strat2!J14,1)</f>
        <v>1.7</v>
      </c>
      <c r="P29" s="76">
        <f>ROUND(T_iii_strat2!N14,1)</f>
        <v>0</v>
      </c>
      <c r="Q29" s="76">
        <f>ROUND(T_iii_strat2!R14,1)</f>
        <v>2.5</v>
      </c>
      <c r="R29" s="76">
        <f>ROUND(T_iii_strat2!V14,1)</f>
        <v>0</v>
      </c>
      <c r="S29" s="76">
        <f>ROUND(T_iii_strat2!Z14,1)</f>
        <v>1.7</v>
      </c>
      <c r="T29" s="76">
        <f>ROUND(T_iii_strat2!AD14,1)</f>
        <v>0</v>
      </c>
      <c r="W29" s="81" t="str">
        <f>T_i!$A$14</f>
        <v>SP-Amodiaquine</v>
      </c>
      <c r="X29" s="76">
        <f>ROUND(T_iii_strat3!B14,1)</f>
        <v>0</v>
      </c>
      <c r="Y29" s="76">
        <f>ROUND(T_iii_strat3!F14,1)</f>
        <v>0</v>
      </c>
      <c r="Z29" s="76">
        <f>ROUND(T_iii_strat3!J14,1)</f>
        <v>0.4</v>
      </c>
      <c r="AA29" s="76">
        <f>ROUND(T_iii_strat3!N14,1)</f>
        <v>0</v>
      </c>
      <c r="AB29" s="76">
        <f>ROUND(T_iii_strat3!R14,1)</f>
        <v>1.7</v>
      </c>
      <c r="AC29" s="76">
        <f>ROUND(T_iii_strat3!V14,1)</f>
        <v>2.5</v>
      </c>
      <c r="AD29" s="76">
        <f>ROUND(T_iii_strat3!Z14,1)</f>
        <v>2</v>
      </c>
      <c r="AE29" s="76">
        <f>ROUND(T_iii_strat3!AD14,1)</f>
        <v>0</v>
      </c>
    </row>
    <row r="30" spans="1:31" x14ac:dyDescent="0.2">
      <c r="A30" s="82"/>
      <c r="B30" s="79" t="str">
        <f>IF(T_iii_strat1!C14="","-", (CONCATENATE("[",ROUND(T_iii_strat1!C14,1),"; ",ROUND(T_iii_strat1!D14,1),"]", " (", T_iii_strat1!E14, ")")))</f>
        <v>-</v>
      </c>
      <c r="C30" s="79" t="str">
        <f>IF(T_iii_strat1!G14="","-", (CONCATENATE("[",ROUND(T_iii_strat1!G14,1),"; ",ROUND(T_iii_strat1!H14,1),"]", " (", T_iii_strat1!I14, ")")))</f>
        <v>[2; 2] (1)</v>
      </c>
      <c r="D30" s="79" t="str">
        <f>IF(T_iii_strat1!K14="","-", (CONCATENATE("[",ROUND(T_iii_strat1!K14,1),"; ",ROUND(T_iii_strat1!L14,1),"]", " (", T_iii_strat1!M14, ")")))</f>
        <v>-</v>
      </c>
      <c r="E30" s="79" t="str">
        <f>IF(T_iii_strat1!O14="","-", (CONCATENATE("[",ROUND(T_iii_strat1!O14,1),"; ",ROUND(T_iii_strat1!P14,1),"]", " (", T_iii_strat1!Q14, ")")))</f>
        <v>-</v>
      </c>
      <c r="F30" s="79" t="str">
        <f>IF(T_iii_strat1!S14="","-", (CONCATENATE("[",ROUND(T_iii_strat1!S14,1),"; ",ROUND(T_iii_strat1!T14,1),"]", " (", T_iii_strat1!U14, ")")))</f>
        <v>[1.4; 4] (15)</v>
      </c>
      <c r="G30" s="79" t="str">
        <f>IF(T_iii_strat1!W14="","-", (CONCATENATE("[",ROUND(T_iii_strat1!W14,1),"; ",ROUND(T_iii_strat1!X14,1),"]", " (", T_iii_strat1!Y14, ")")))</f>
        <v>-</v>
      </c>
      <c r="H30" s="79" t="str">
        <f>IF(T_iii_strat1!AA14="","-", (CONCATENATE("[",ROUND(T_iii_strat1!AA14,1),"; ",ROUND(T_iii_strat1!AB14,1),"]", " (", T_iii_strat1!AC14, ")")))</f>
        <v>[1.4; 4] (16)</v>
      </c>
      <c r="I30" s="79" t="str">
        <f>IF(T_iii_strat1!AE14="","-", (CONCATENATE("[",ROUND(T_iii_strat1!AE14,1),"; ",ROUND(T_iii_strat1!AF14,1),"]", " (", T_iii_strat1!AG14, ")")))</f>
        <v>-</v>
      </c>
      <c r="L30" s="82"/>
      <c r="M30" s="79" t="str">
        <f>IF(T_iii_strat2!C14="","-", (CONCATENATE("[",ROUND(T_iii_strat2!C14,1),"; ",ROUND(T_iii_strat2!D14,1),"]", " (", T_iii_strat2!E14, ")")))</f>
        <v>-</v>
      </c>
      <c r="N30" s="79" t="str">
        <f>IF(T_iii_strat2!G14="","-", (CONCATENATE("[",ROUND(T_iii_strat2!G14,1),"; ",ROUND(T_iii_strat2!H14,1),"]", " (", T_iii_strat2!I14, ")")))</f>
        <v>[0; 0] (1)</v>
      </c>
      <c r="O30" s="79" t="str">
        <f>IF(T_iii_strat2!K14="","-", (CONCATENATE("[",ROUND(T_iii_strat2!K14,1),"; ",ROUND(T_iii_strat2!L14,1),"]", " (", T_iii_strat2!M14, ")")))</f>
        <v>[0; 1.7] (2)</v>
      </c>
      <c r="P30" s="79" t="str">
        <f>IF(T_iii_strat2!O14="","-", (CONCATENATE("[",ROUND(T_iii_strat2!O14,1),"; ",ROUND(T_iii_strat2!P14,1),"]", " (", T_iii_strat2!Q14, ")")))</f>
        <v>-</v>
      </c>
      <c r="Q30" s="79" t="str">
        <f>IF(T_iii_strat2!S14="","-", (CONCATENATE("[",ROUND(T_iii_strat2!S14,1),"; ",ROUND(T_iii_strat2!T14,1),"]", " (", T_iii_strat2!U14, ")")))</f>
        <v>[0; 5.1] (19)</v>
      </c>
      <c r="R30" s="79" t="str">
        <f>IF(T_iii_strat2!W14="","-", (CONCATENATE("[",ROUND(T_iii_strat2!W14,1),"; ",ROUND(T_iii_strat2!X14,1),"]", " (", T_iii_strat2!Y14, ")")))</f>
        <v>-</v>
      </c>
      <c r="S30" s="79" t="str">
        <f>IF(T_iii_strat2!AA14="","-", (CONCATENATE("[",ROUND(T_iii_strat2!AA14,1),"; ",ROUND(T_iii_strat2!AB14,1),"]", " (", T_iii_strat2!AC14, ")")))</f>
        <v>[0; 4] (22)</v>
      </c>
      <c r="T30" s="79" t="str">
        <f>IF(T_iii_strat2!AE14="","-", (CONCATENATE("[",ROUND(T_iii_strat2!AE14,1),"; ",ROUND(T_iii_strat2!AF14,1),"]", " (", T_iii_strat2!AG14, ")")))</f>
        <v>-</v>
      </c>
      <c r="W30" s="82"/>
      <c r="X30" s="79" t="str">
        <f>IF(T_iii_strat3!C14="","-", (CONCATENATE("[",ROUND(T_iii_strat3!C14,1),"; ",ROUND(T_iii_strat3!D14,1),"]", " (", T_iii_strat3!E14, ")")))</f>
        <v>-</v>
      </c>
      <c r="Y30" s="79" t="str">
        <f>IF(T_iii_strat3!G14="","-", (CONCATENATE("[",ROUND(T_iii_strat3!G14,1),"; ",ROUND(T_iii_strat3!H14,1),"]", " (", T_iii_strat3!I14, ")")))</f>
        <v>-</v>
      </c>
      <c r="Z30" s="79" t="str">
        <f>IF(T_iii_strat3!K14="","-", (CONCATENATE("[",ROUND(T_iii_strat3!K14,1),"; ",ROUND(T_iii_strat3!L14,1),"]", " (", T_iii_strat3!M14, ")")))</f>
        <v>[0.4; 0.4] (1)</v>
      </c>
      <c r="AA30" s="79" t="str">
        <f>IF(T_iii_strat3!O14="","-", (CONCATENATE("[",ROUND(T_iii_strat3!O14,1),"; ",ROUND(T_iii_strat3!P14,1),"]", " (", T_iii_strat3!Q14, ")")))</f>
        <v>-</v>
      </c>
      <c r="AB30" s="79" t="str">
        <f>IF(T_iii_strat3!S14="","-", (CONCATENATE("[",ROUND(T_iii_strat3!S14,1),"; ",ROUND(T_iii_strat3!T14,1),"]", " (", T_iii_strat3!U14, ")")))</f>
        <v>[1; 2.4] (17)</v>
      </c>
      <c r="AC30" s="79" t="str">
        <f>IF(T_iii_strat3!W14="","-", (CONCATENATE("[",ROUND(T_iii_strat3!W14,1),"; ",ROUND(T_iii_strat3!X14,1),"]", " (", T_iii_strat3!Y14, ")")))</f>
        <v>[2.5; 2.5] (3)</v>
      </c>
      <c r="AD30" s="79" t="str">
        <f>IF(T_iii_strat3!AA14="","-", (CONCATENATE("[",ROUND(T_iii_strat3!AA14,1),"; ",ROUND(T_iii_strat3!AB14,1),"]", " (", T_iii_strat3!AC14, ")")))</f>
        <v>[1; 2.5] (21)</v>
      </c>
      <c r="AE30" s="79" t="str">
        <f>IF(T_iii_strat3!AE14="","-", (CONCATENATE("[",ROUND(T_iii_strat3!AE14,1),"; ",ROUND(T_iii_strat3!AF14,1),"]", " (", T_iii_strat3!AG14, ")")))</f>
        <v>-</v>
      </c>
    </row>
    <row r="31" spans="1:31" s="77" customFormat="1" x14ac:dyDescent="0.2">
      <c r="A31" s="81" t="str">
        <f>T_i!$A$15</f>
        <v>Other non-artemsinin therapy</v>
      </c>
      <c r="B31" s="76">
        <f>ROUND(T_iii_strat1!B15,1)</f>
        <v>1.5</v>
      </c>
      <c r="C31" s="76">
        <f>ROUND(T_iii_strat1!F15,1)</f>
        <v>1.5</v>
      </c>
      <c r="D31" s="76">
        <f>ROUND(T_iii_strat1!J15,1)</f>
        <v>0.8</v>
      </c>
      <c r="E31" s="76">
        <f>ROUND(T_iii_strat1!N15,1)</f>
        <v>0</v>
      </c>
      <c r="F31" s="76">
        <f>ROUND(T_iii_strat1!R15,1)</f>
        <v>0.5</v>
      </c>
      <c r="G31" s="76">
        <f>ROUND(T_iii_strat1!V15,1)</f>
        <v>0</v>
      </c>
      <c r="H31" s="76">
        <f>ROUND(T_iii_strat1!Z15,1)</f>
        <v>1.3</v>
      </c>
      <c r="I31" s="76">
        <f>ROUND(T_iii_strat1!AD15,1)</f>
        <v>0</v>
      </c>
      <c r="L31" s="81" t="str">
        <f>T_i!$A$15</f>
        <v>Other non-artemsinin therapy</v>
      </c>
      <c r="M31" s="76">
        <f>ROUND(T_iii_strat2!B15,1)</f>
        <v>0</v>
      </c>
      <c r="N31" s="76">
        <f>ROUND(T_iii_strat2!F15,1)</f>
        <v>0</v>
      </c>
      <c r="O31" s="76">
        <f>ROUND(T_iii_strat2!J15,1)</f>
        <v>0</v>
      </c>
      <c r="P31" s="76">
        <f>ROUND(T_iii_strat2!N15,1)</f>
        <v>0</v>
      </c>
      <c r="Q31" s="76">
        <f>ROUND(T_iii_strat2!R15,1)</f>
        <v>0</v>
      </c>
      <c r="R31" s="76">
        <f>ROUND(T_iii_strat2!V15,1)</f>
        <v>0</v>
      </c>
      <c r="S31" s="76">
        <f>ROUND(T_iii_strat2!Z15,1)</f>
        <v>0</v>
      </c>
      <c r="T31" s="76">
        <f>ROUND(T_iii_strat2!AD15,1)</f>
        <v>0</v>
      </c>
      <c r="W31" s="81" t="str">
        <f>T_i!$A$15</f>
        <v>Other non-artemsinin therapy</v>
      </c>
      <c r="X31" s="76">
        <f>ROUND(T_iii_strat3!B15,1)</f>
        <v>0</v>
      </c>
      <c r="Y31" s="76">
        <f>ROUND(T_iii_strat3!F15,1)</f>
        <v>0</v>
      </c>
      <c r="Z31" s="76">
        <f>ROUND(T_iii_strat3!J15,1)</f>
        <v>0</v>
      </c>
      <c r="AA31" s="76">
        <f>ROUND(T_iii_strat3!N15,1)</f>
        <v>0</v>
      </c>
      <c r="AB31" s="76">
        <f>ROUND(T_iii_strat3!R15,1)</f>
        <v>0</v>
      </c>
      <c r="AC31" s="76">
        <f>ROUND(T_iii_strat3!V15,1)</f>
        <v>0</v>
      </c>
      <c r="AD31" s="76">
        <f>ROUND(T_iii_strat3!Z15,1)</f>
        <v>0</v>
      </c>
      <c r="AE31" s="76">
        <f>ROUND(T_iii_strat3!AD15,1)</f>
        <v>0</v>
      </c>
    </row>
    <row r="32" spans="1:31" ht="15" x14ac:dyDescent="0.25">
      <c r="A32" s="82"/>
      <c r="B32" s="79" t="str">
        <f>IF(T_iii_strat1!C15="","-", (CONCATENATE("[",ROUND(T_iii_strat1!C15,1),"; ",ROUND(T_iii_strat1!D15,1),"]", " (", T_iii_strat1!E15, ")")))</f>
        <v>[1.5; 1.5] (1)</v>
      </c>
      <c r="C32" s="79" t="str">
        <f>IF(T_iii_strat1!G15="","-", (CONCATENATE("[",ROUND(T_iii_strat1!G15,1),"; ",ROUND(T_iii_strat1!H15,1),"]", " (", T_iii_strat1!I15, ")")))</f>
        <v>[1.5; 1.5] (1)</v>
      </c>
      <c r="D32" s="79" t="str">
        <f>IF(T_iii_strat1!K15="","-", (CONCATENATE("[",ROUND(T_iii_strat1!K15,1),"; ",ROUND(T_iii_strat1!L15,1),"]", " (", T_iii_strat1!M15, ")")))</f>
        <v>[0.8; 0.8] (1)</v>
      </c>
      <c r="E32" s="79" t="str">
        <f>IF(T_iii_strat1!O15="","-", (CONCATENATE("[",ROUND(T_iii_strat1!O15,1),"; ",ROUND(T_iii_strat1!P15,1),"]", " (", T_iii_strat1!Q15, ")")))</f>
        <v>-</v>
      </c>
      <c r="F32" s="79" t="str">
        <f>IF(T_iii_strat1!S15="","-", (CONCATENATE("[",ROUND(T_iii_strat1!S15,1),"; ",ROUND(T_iii_strat1!T15,1),"]", " (", T_iii_strat1!U15, ")")))</f>
        <v>[0.5; 2.1] (8)</v>
      </c>
      <c r="G32" s="79" t="str">
        <f>IF(T_iii_strat1!W15="","-", (CONCATENATE("[",ROUND(T_iii_strat1!W15,1),"; ",ROUND(T_iii_strat1!X15,1),"]", " (", T_iii_strat1!Y15, ")")))</f>
        <v>-</v>
      </c>
      <c r="H32" s="79" t="str">
        <f>IF(T_iii_strat1!AA15="","-", (CONCATENATE("[",ROUND(T_iii_strat1!AA15,1),"; ",ROUND(T_iii_strat1!AB15,1),"]", " (", T_iii_strat1!AC15, ")")))</f>
        <v>[0.5; 1.5] (11)</v>
      </c>
      <c r="I32" s="79" t="str">
        <f>IF(T_iii_strat1!AE15="","-", (CONCATENATE("[",ROUND(T_iii_strat1!AE15,1),"; ",ROUND(T_iii_strat1!AF15,1),"]", " (", T_iii_strat1!AG15, ")")))</f>
        <v>-</v>
      </c>
      <c r="K32" s="3"/>
      <c r="L32" s="82"/>
      <c r="M32" s="79" t="str">
        <f>IF(T_iii_strat2!C15="","-", (CONCATENATE("[",ROUND(T_iii_strat2!C15,1),"; ",ROUND(T_iii_strat2!D15,1),"]", " (", T_iii_strat2!E15, ")")))</f>
        <v>-</v>
      </c>
      <c r="N32" s="79" t="str">
        <f>IF(T_iii_strat2!G15="","-", (CONCATENATE("[",ROUND(T_iii_strat2!G15,1),"; ",ROUND(T_iii_strat2!H15,1),"]", " (", T_iii_strat2!I15, ")")))</f>
        <v>-</v>
      </c>
      <c r="O32" s="79" t="str">
        <f>IF(T_iii_strat2!K15="","-", (CONCATENATE("[",ROUND(T_iii_strat2!K15,1),"; ",ROUND(T_iii_strat2!L15,1),"]", " (", T_iii_strat2!M15, ")")))</f>
        <v>-</v>
      </c>
      <c r="P32" s="79" t="str">
        <f>IF(T_iii_strat2!O15="","-", (CONCATENATE("[",ROUND(T_iii_strat2!O15,1),"; ",ROUND(T_iii_strat2!P15,1),"]", " (", T_iii_strat2!Q15, ")")))</f>
        <v>-</v>
      </c>
      <c r="Q32" s="79" t="str">
        <f>IF(T_iii_strat2!S15="","-", (CONCATENATE("[",ROUND(T_iii_strat2!S15,1),"; ",ROUND(T_iii_strat2!T15,1),"]", " (", T_iii_strat2!U15, ")")))</f>
        <v>-</v>
      </c>
      <c r="R32" s="79" t="str">
        <f>IF(T_iii_strat2!W15="","-", (CONCATENATE("[",ROUND(T_iii_strat2!W15,1),"; ",ROUND(T_iii_strat2!X15,1),"]", " (", T_iii_strat2!Y15, ")")))</f>
        <v>-</v>
      </c>
      <c r="S32" s="79" t="str">
        <f>IF(T_iii_strat2!AA15="","-", (CONCATENATE("[",ROUND(T_iii_strat2!AA15,1),"; ",ROUND(T_iii_strat2!AB15,1),"]", " (", T_iii_strat2!AC15, ")")))</f>
        <v>-</v>
      </c>
      <c r="T32" s="79" t="str">
        <f>IF(T_iii_strat2!AE15="","-", (CONCATENATE("[",ROUND(T_iii_strat2!AE15,1),"; ",ROUND(T_iii_strat2!AF15,1),"]", " (", T_iii_strat2!AG15, ")")))</f>
        <v>-</v>
      </c>
      <c r="W32" s="82"/>
      <c r="X32" s="79" t="str">
        <f>IF(T_iii_strat3!C15="","-", (CONCATENATE("[",ROUND(T_iii_strat3!C15,1),"; ",ROUND(T_iii_strat3!D15,1),"]", " (", T_iii_strat3!E15, ")")))</f>
        <v>-</v>
      </c>
      <c r="Y32" s="79" t="str">
        <f>IF(T_iii_strat3!G15="","-", (CONCATENATE("[",ROUND(T_iii_strat3!G15,1),"; ",ROUND(T_iii_strat3!H15,1),"]", " (", T_iii_strat3!I15, ")")))</f>
        <v>-</v>
      </c>
      <c r="Z32" s="79" t="str">
        <f>IF(T_iii_strat3!K15="","-", (CONCATENATE("[",ROUND(T_iii_strat3!K15,1),"; ",ROUND(T_iii_strat3!L15,1),"]", " (", T_iii_strat3!M15, ")")))</f>
        <v>-</v>
      </c>
      <c r="AA32" s="79" t="str">
        <f>IF(T_iii_strat3!O15="","-", (CONCATENATE("[",ROUND(T_iii_strat3!O15,1),"; ",ROUND(T_iii_strat3!P15,1),"]", " (", T_iii_strat3!Q15, ")")))</f>
        <v>-</v>
      </c>
      <c r="AB32" s="79" t="str">
        <f>IF(T_iii_strat3!S15="","-", (CONCATENATE("[",ROUND(T_iii_strat3!S15,1),"; ",ROUND(T_iii_strat3!T15,1),"]", " (", T_iii_strat3!U15, ")")))</f>
        <v>-</v>
      </c>
      <c r="AC32" s="79" t="str">
        <f>IF(T_iii_strat3!W15="","-", (CONCATENATE("[",ROUND(T_iii_strat3!W15,1),"; ",ROUND(T_iii_strat3!X15,1),"]", " (", T_iii_strat3!Y15, ")")))</f>
        <v>-</v>
      </c>
      <c r="AD32" s="79" t="str">
        <f>IF(T_iii_strat3!AA15="","-", (CONCATENATE("[",ROUND(T_iii_strat3!AA15,1),"; ",ROUND(T_iii_strat3!AB15,1),"]", " (", T_iii_strat3!AC15, ")")))</f>
        <v>-</v>
      </c>
      <c r="AE32" s="79" t="str">
        <f>IF(T_iii_strat3!AE15="","-", (CONCATENATE("[",ROUND(T_iii_strat3!AE15,1),"; ",ROUND(T_iii_strat3!AF15,1),"]", " (", T_iii_strat3!AG15, ")")))</f>
        <v>-</v>
      </c>
    </row>
    <row r="33" spans="1:31" s="77" customFormat="1" x14ac:dyDescent="0.2">
      <c r="A33" s="81" t="str">
        <f>T_i!$A$16</f>
        <v>Oral artemisinin monotherapy</v>
      </c>
      <c r="B33" s="76">
        <f>ROUND(T_iii_strat1!B16,1)</f>
        <v>0</v>
      </c>
      <c r="C33" s="76">
        <f>ROUND(T_iii_strat1!F16,1)</f>
        <v>0</v>
      </c>
      <c r="D33" s="76">
        <f>ROUND(T_iii_strat1!J16,1)</f>
        <v>0</v>
      </c>
      <c r="E33" s="76">
        <f>ROUND(T_iii_strat1!N16,1)</f>
        <v>0</v>
      </c>
      <c r="F33" s="76">
        <f>ROUND(T_iii_strat1!R16,1)</f>
        <v>0</v>
      </c>
      <c r="G33" s="76">
        <f>ROUND(T_iii_strat1!V16,1)</f>
        <v>0</v>
      </c>
      <c r="H33" s="76">
        <f>ROUND(T_iii_strat1!Z16,1)</f>
        <v>0</v>
      </c>
      <c r="I33" s="76">
        <f>ROUND(T_iii_strat1!AD16,1)</f>
        <v>0</v>
      </c>
      <c r="L33" s="81" t="str">
        <f>T_i!$A$16</f>
        <v>Oral artemisinin monotherapy</v>
      </c>
      <c r="M33" s="76">
        <f>ROUND(T_iii_strat2!B16,1)</f>
        <v>0</v>
      </c>
      <c r="N33" s="76">
        <f>ROUND(T_iii_strat2!F16,1)</f>
        <v>0</v>
      </c>
      <c r="O33" s="76">
        <f>ROUND(T_iii_strat2!J16,1)</f>
        <v>0</v>
      </c>
      <c r="P33" s="76">
        <f>ROUND(T_iii_strat2!N16,1)</f>
        <v>0</v>
      </c>
      <c r="Q33" s="76">
        <f>ROUND(T_iii_strat2!R16,1)</f>
        <v>0</v>
      </c>
      <c r="R33" s="76">
        <f>ROUND(T_iii_strat2!V16,1)</f>
        <v>0</v>
      </c>
      <c r="S33" s="76">
        <f>ROUND(T_iii_strat2!Z16,1)</f>
        <v>0</v>
      </c>
      <c r="T33" s="76">
        <f>ROUND(T_iii_strat2!AD16,1)</f>
        <v>0</v>
      </c>
      <c r="W33" s="81" t="str">
        <f>T_i!$A$16</f>
        <v>Oral artemisinin monotherapy</v>
      </c>
      <c r="X33" s="76">
        <f>ROUND(T_iii_strat3!B16,1)</f>
        <v>0</v>
      </c>
      <c r="Y33" s="76">
        <f>ROUND(T_iii_strat3!F16,1)</f>
        <v>0</v>
      </c>
      <c r="Z33" s="76">
        <f>ROUND(T_iii_strat3!J16,1)</f>
        <v>0</v>
      </c>
      <c r="AA33" s="76">
        <f>ROUND(T_iii_strat3!N16,1)</f>
        <v>0</v>
      </c>
      <c r="AB33" s="76">
        <f>ROUND(T_iii_strat3!R16,1)</f>
        <v>0</v>
      </c>
      <c r="AC33" s="76">
        <f>ROUND(T_iii_strat3!V16,1)</f>
        <v>0</v>
      </c>
      <c r="AD33" s="76">
        <f>ROUND(T_iii_strat3!Z16,1)</f>
        <v>0</v>
      </c>
      <c r="AE33" s="76">
        <f>ROUND(T_iii_strat3!AD16,1)</f>
        <v>0</v>
      </c>
    </row>
    <row r="34" spans="1:31" x14ac:dyDescent="0.2">
      <c r="A34" s="82"/>
      <c r="B34" s="79" t="str">
        <f>IF(T_iii_strat1!C16="","-", (CONCATENATE("[",ROUND(T_iii_strat1!C16,1),"; ",ROUND(T_iii_strat1!D16,1),"]", " (", T_iii_strat1!E16, ")")))</f>
        <v>-</v>
      </c>
      <c r="C34" s="79" t="str">
        <f>IF(T_iii_strat1!G16="","-", (CONCATENATE("[",ROUND(T_iii_strat1!G16,1),"; ",ROUND(T_iii_strat1!H16,1),"]", " (", T_iii_strat1!I16, ")")))</f>
        <v>-</v>
      </c>
      <c r="D34" s="79" t="str">
        <f>IF(T_iii_strat1!K16="","-", (CONCATENATE("[",ROUND(T_iii_strat1!K16,1),"; ",ROUND(T_iii_strat1!L16,1),"]", " (", T_iii_strat1!M16, ")")))</f>
        <v>-</v>
      </c>
      <c r="E34" s="79" t="str">
        <f>IF(T_iii_strat1!O16="","-", (CONCATENATE("[",ROUND(T_iii_strat1!O16,1),"; ",ROUND(T_iii_strat1!P16,1),"]", " (", T_iii_strat1!Q16, ")")))</f>
        <v>-</v>
      </c>
      <c r="F34" s="79" t="str">
        <f>IF(T_iii_strat1!S16="","-", (CONCATENATE("[",ROUND(T_iii_strat1!S16,1),"; ",ROUND(T_iii_strat1!T16,1),"]", " (", T_iii_strat1!U16, ")")))</f>
        <v>-</v>
      </c>
      <c r="G34" s="79" t="str">
        <f>IF(T_iii_strat1!W16="","-", (CONCATENATE("[",ROUND(T_iii_strat1!W16,1),"; ",ROUND(T_iii_strat1!X16,1),"]", " (", T_iii_strat1!Y16, ")")))</f>
        <v>-</v>
      </c>
      <c r="H34" s="79" t="str">
        <f>IF(T_iii_strat1!AA16="","-", (CONCATENATE("[",ROUND(T_iii_strat1!AA16,1),"; ",ROUND(T_iii_strat1!AB16,1),"]", " (", T_iii_strat1!AC16, ")")))</f>
        <v>-</v>
      </c>
      <c r="I34" s="79" t="str">
        <f>IF(T_iii_strat1!AE16="","-", (CONCATENATE("[",ROUND(T_iii_strat1!AE16,1),"; ",ROUND(T_iii_strat1!AF16,1),"]", " (", T_iii_strat1!AG16, ")")))</f>
        <v>-</v>
      </c>
      <c r="L34" s="82"/>
      <c r="M34" s="79" t="str">
        <f>IF(T_iii_strat2!C16="","-", (CONCATENATE("[",ROUND(T_iii_strat2!C16,1),"; ",ROUND(T_iii_strat2!D16,1),"]", " (", T_iii_strat2!E16, ")")))</f>
        <v>-</v>
      </c>
      <c r="N34" s="79" t="str">
        <f>IF(T_iii_strat2!G16="","-", (CONCATENATE("[",ROUND(T_iii_strat2!G16,1),"; ",ROUND(T_iii_strat2!H16,1),"]", " (", T_iii_strat2!I16, ")")))</f>
        <v>-</v>
      </c>
      <c r="O34" s="79" t="str">
        <f>IF(T_iii_strat2!K16="","-", (CONCATENATE("[",ROUND(T_iii_strat2!K16,1),"; ",ROUND(T_iii_strat2!L16,1),"]", " (", T_iii_strat2!M16, ")")))</f>
        <v>-</v>
      </c>
      <c r="P34" s="79" t="str">
        <f>IF(T_iii_strat2!O16="","-", (CONCATENATE("[",ROUND(T_iii_strat2!O16,1),"; ",ROUND(T_iii_strat2!P16,1),"]", " (", T_iii_strat2!Q16, ")")))</f>
        <v>-</v>
      </c>
      <c r="Q34" s="79" t="str">
        <f>IF(T_iii_strat2!S16="","-", (CONCATENATE("[",ROUND(T_iii_strat2!S16,1),"; ",ROUND(T_iii_strat2!T16,1),"]", " (", T_iii_strat2!U16, ")")))</f>
        <v>-</v>
      </c>
      <c r="R34" s="79" t="str">
        <f>IF(T_iii_strat2!W16="","-", (CONCATENATE("[",ROUND(T_iii_strat2!W16,1),"; ",ROUND(T_iii_strat2!X16,1),"]", " (", T_iii_strat2!Y16, ")")))</f>
        <v>-</v>
      </c>
      <c r="S34" s="79" t="str">
        <f>IF(T_iii_strat2!AA16="","-", (CONCATENATE("[",ROUND(T_iii_strat2!AA16,1),"; ",ROUND(T_iii_strat2!AB16,1),"]", " (", T_iii_strat2!AC16, ")")))</f>
        <v>-</v>
      </c>
      <c r="T34" s="79" t="str">
        <f>IF(T_iii_strat2!AE16="","-", (CONCATENATE("[",ROUND(T_iii_strat2!AE16,1),"; ",ROUND(T_iii_strat2!AF16,1),"]", " (", T_iii_strat2!AG16, ")")))</f>
        <v>-</v>
      </c>
      <c r="W34" s="82"/>
      <c r="X34" s="79" t="str">
        <f>IF(T_iii_strat3!C16="","-", (CONCATENATE("[",ROUND(T_iii_strat3!C16,1),"; ",ROUND(T_iii_strat3!D16,1),"]", " (", T_iii_strat3!E16, ")")))</f>
        <v>-</v>
      </c>
      <c r="Y34" s="79" t="str">
        <f>IF(T_iii_strat3!G16="","-", (CONCATENATE("[",ROUND(T_iii_strat3!G16,1),"; ",ROUND(T_iii_strat3!H16,1),"]", " (", T_iii_strat3!I16, ")")))</f>
        <v>-</v>
      </c>
      <c r="Z34" s="79" t="str">
        <f>IF(T_iii_strat3!K16="","-", (CONCATENATE("[",ROUND(T_iii_strat3!K16,1),"; ",ROUND(T_iii_strat3!L16,1),"]", " (", T_iii_strat3!M16, ")")))</f>
        <v>-</v>
      </c>
      <c r="AA34" s="79" t="str">
        <f>IF(T_iii_strat3!O16="","-", (CONCATENATE("[",ROUND(T_iii_strat3!O16,1),"; ",ROUND(T_iii_strat3!P16,1),"]", " (", T_iii_strat3!Q16, ")")))</f>
        <v>-</v>
      </c>
      <c r="AB34" s="79" t="str">
        <f>IF(T_iii_strat3!S16="","-", (CONCATENATE("[",ROUND(T_iii_strat3!S16,1),"; ",ROUND(T_iii_strat3!T16,1),"]", " (", T_iii_strat3!U16, ")")))</f>
        <v>-</v>
      </c>
      <c r="AC34" s="79" t="str">
        <f>IF(T_iii_strat3!W16="","-", (CONCATENATE("[",ROUND(T_iii_strat3!W16,1),"; ",ROUND(T_iii_strat3!X16,1),"]", " (", T_iii_strat3!Y16, ")")))</f>
        <v>-</v>
      </c>
      <c r="AD34" s="79" t="str">
        <f>IF(T_iii_strat3!AA16="","-", (CONCATENATE("[",ROUND(T_iii_strat3!AA16,1),"; ",ROUND(T_iii_strat3!AB16,1),"]", " (", T_iii_strat3!AC16, ")")))</f>
        <v>-</v>
      </c>
      <c r="AE34" s="79" t="str">
        <f>IF(T_iii_strat3!AE16="","-", (CONCATENATE("[",ROUND(T_iii_strat3!AE16,1),"; ",ROUND(T_iii_strat3!AF16,1),"]", " (", T_iii_strat3!AG16, ")")))</f>
        <v>-</v>
      </c>
    </row>
    <row r="35" spans="1:31" s="77" customFormat="1" x14ac:dyDescent="0.2">
      <c r="A35" s="81" t="str">
        <f>T_i!$A$17</f>
        <v>Rectal artesunate</v>
      </c>
      <c r="B35" s="76">
        <f>ROUND(T_iii_strat1!B17,1)</f>
        <v>0</v>
      </c>
      <c r="C35" s="76">
        <f>ROUND(T_iii_strat1!F17,1)</f>
        <v>0</v>
      </c>
      <c r="D35" s="76">
        <f>ROUND(T_iii_strat1!J17,1)</f>
        <v>0</v>
      </c>
      <c r="E35" s="76">
        <f>ROUND(T_iii_strat1!N17,1)</f>
        <v>0</v>
      </c>
      <c r="F35" s="76">
        <f>ROUND(T_iii_strat1!R17,1)</f>
        <v>0</v>
      </c>
      <c r="G35" s="76">
        <f>ROUND(T_iii_strat1!V17,1)</f>
        <v>0</v>
      </c>
      <c r="H35" s="76">
        <f>ROUND(T_iii_strat1!Z17,1)</f>
        <v>0</v>
      </c>
      <c r="I35" s="76">
        <f>ROUND(T_iii_strat1!AD17,1)</f>
        <v>0</v>
      </c>
      <c r="L35" s="81" t="str">
        <f>T_i!$A$17</f>
        <v>Rectal artesunate</v>
      </c>
      <c r="M35" s="76">
        <f>ROUND(T_iii_strat2!B17,1)</f>
        <v>0</v>
      </c>
      <c r="N35" s="76">
        <f>ROUND(T_iii_strat2!F17,1)</f>
        <v>0</v>
      </c>
      <c r="O35" s="76">
        <f>ROUND(T_iii_strat2!J17,1)</f>
        <v>0</v>
      </c>
      <c r="P35" s="76">
        <f>ROUND(T_iii_strat2!N17,1)</f>
        <v>0</v>
      </c>
      <c r="Q35" s="76">
        <f>ROUND(T_iii_strat2!R17,1)</f>
        <v>0</v>
      </c>
      <c r="R35" s="76">
        <f>ROUND(T_iii_strat2!V17,1)</f>
        <v>0</v>
      </c>
      <c r="S35" s="76">
        <f>ROUND(T_iii_strat2!Z17,1)</f>
        <v>0</v>
      </c>
      <c r="T35" s="76">
        <f>ROUND(T_iii_strat2!AD17,1)</f>
        <v>0</v>
      </c>
      <c r="W35" s="81" t="str">
        <f>T_i!$A$17</f>
        <v>Rectal artesunate</v>
      </c>
      <c r="X35" s="76">
        <f>ROUND(T_iii_strat3!B17,1)</f>
        <v>0</v>
      </c>
      <c r="Y35" s="76">
        <f>ROUND(T_iii_strat3!F17,1)</f>
        <v>0</v>
      </c>
      <c r="Z35" s="76">
        <f>ROUND(T_iii_strat3!J17,1)</f>
        <v>0</v>
      </c>
      <c r="AA35" s="76">
        <f>ROUND(T_iii_strat3!N17,1)</f>
        <v>0</v>
      </c>
      <c r="AB35" s="76">
        <f>ROUND(T_iii_strat3!R17,1)</f>
        <v>0</v>
      </c>
      <c r="AC35" s="76">
        <f>ROUND(T_iii_strat3!V17,1)</f>
        <v>0</v>
      </c>
      <c r="AD35" s="76">
        <f>ROUND(T_iii_strat3!Z17,1)</f>
        <v>0</v>
      </c>
      <c r="AE35" s="76">
        <f>ROUND(T_iii_strat3!AD17,1)</f>
        <v>0</v>
      </c>
    </row>
    <row r="36" spans="1:31" x14ac:dyDescent="0.2">
      <c r="A36" s="83"/>
      <c r="B36" s="79" t="str">
        <f>IF(T_iii_strat1!C17="","-", (CONCATENATE("[",ROUND(T_iii_strat1!C17,1),"; ",ROUND(T_iii_strat1!D17,1),"]", " (", T_iii_strat1!E17, ")")))</f>
        <v>-</v>
      </c>
      <c r="C36" s="79" t="str">
        <f>IF(T_iii_strat1!G17="","-", (CONCATENATE("[",ROUND(T_iii_strat1!G17,1),"; ",ROUND(T_iii_strat1!H17,1),"]", " (", T_iii_strat1!I17, ")")))</f>
        <v>-</v>
      </c>
      <c r="D36" s="79" t="str">
        <f>IF(T_iii_strat1!K17="","-", (CONCATENATE("[",ROUND(T_iii_strat1!K17,1),"; ",ROUND(T_iii_strat1!L17,1),"]", " (", T_iii_strat1!M17, ")")))</f>
        <v>-</v>
      </c>
      <c r="E36" s="79" t="str">
        <f>IF(T_iii_strat1!O17="","-", (CONCATENATE("[",ROUND(T_iii_strat1!O17,1),"; ",ROUND(T_iii_strat1!P17,1),"]", " (", T_iii_strat1!Q17, ")")))</f>
        <v>-</v>
      </c>
      <c r="F36" s="79" t="str">
        <f>IF(T_iii_strat1!S17="","-", (CONCATENATE("[",ROUND(T_iii_strat1!S17,1),"; ",ROUND(T_iii_strat1!T17,1),"]", " (", T_iii_strat1!U17, ")")))</f>
        <v>-</v>
      </c>
      <c r="G36" s="79" t="str">
        <f>IF(T_iii_strat1!W17="","-", (CONCATENATE("[",ROUND(T_iii_strat1!W17,1),"; ",ROUND(T_iii_strat1!X17,1),"]", " (", T_iii_strat1!Y17, ")")))</f>
        <v>-</v>
      </c>
      <c r="H36" s="79" t="str">
        <f>IF(T_iii_strat1!AA17="","-", (CONCATENATE("[",ROUND(T_iii_strat1!AA17,1),"; ",ROUND(T_iii_strat1!AB17,1),"]", " (", T_iii_strat1!AC17, ")")))</f>
        <v>-</v>
      </c>
      <c r="I36" s="79" t="str">
        <f>IF(T_iii_strat1!AE17="","-", (CONCATENATE("[",ROUND(T_iii_strat1!AE17,1),"; ",ROUND(T_iii_strat1!AF17,1),"]", " (", T_iii_strat1!AG17, ")")))</f>
        <v>-</v>
      </c>
      <c r="L36" s="83"/>
      <c r="M36" s="79" t="str">
        <f>IF(T_iii_strat2!C17="","-", (CONCATENATE("[",ROUND(T_iii_strat2!C17,1),"; ",ROUND(T_iii_strat2!D17,1),"]", " (", T_iii_strat2!E17, ")")))</f>
        <v>-</v>
      </c>
      <c r="N36" s="79" t="str">
        <f>IF(T_iii_strat2!G17="","-", (CONCATENATE("[",ROUND(T_iii_strat2!G17,1),"; ",ROUND(T_iii_strat2!H17,1),"]", " (", T_iii_strat2!I17, ")")))</f>
        <v>-</v>
      </c>
      <c r="O36" s="79" t="str">
        <f>IF(T_iii_strat2!K17="","-", (CONCATENATE("[",ROUND(T_iii_strat2!K17,1),"; ",ROUND(T_iii_strat2!L17,1),"]", " (", T_iii_strat2!M17, ")")))</f>
        <v>-</v>
      </c>
      <c r="P36" s="79" t="str">
        <f>IF(T_iii_strat2!O17="","-", (CONCATENATE("[",ROUND(T_iii_strat2!O17,1),"; ",ROUND(T_iii_strat2!P17,1),"]", " (", T_iii_strat2!Q17, ")")))</f>
        <v>-</v>
      </c>
      <c r="Q36" s="79" t="str">
        <f>IF(T_iii_strat2!S17="","-", (CONCATENATE("[",ROUND(T_iii_strat2!S17,1),"; ",ROUND(T_iii_strat2!T17,1),"]", " (", T_iii_strat2!U17, ")")))</f>
        <v>-</v>
      </c>
      <c r="R36" s="79" t="str">
        <f>IF(T_iii_strat2!W17="","-", (CONCATENATE("[",ROUND(T_iii_strat2!W17,1),"; ",ROUND(T_iii_strat2!X17,1),"]", " (", T_iii_strat2!Y17, ")")))</f>
        <v>-</v>
      </c>
      <c r="S36" s="79" t="str">
        <f>IF(T_iii_strat2!AA17="","-", (CONCATENATE("[",ROUND(T_iii_strat2!AA17,1),"; ",ROUND(T_iii_strat2!AB17,1),"]", " (", T_iii_strat2!AC17, ")")))</f>
        <v>-</v>
      </c>
      <c r="T36" s="79" t="str">
        <f>IF(T_iii_strat2!AE17="","-", (CONCATENATE("[",ROUND(T_iii_strat2!AE17,1),"; ",ROUND(T_iii_strat2!AF17,1),"]", " (", T_iii_strat2!AG17, ")")))</f>
        <v>-</v>
      </c>
      <c r="W36" s="83"/>
      <c r="X36" s="79" t="str">
        <f>IF(T_iii_strat3!C17="","-", (CONCATENATE("[",ROUND(T_iii_strat3!C17,1),"; ",ROUND(T_iii_strat3!D17,1),"]", " (", T_iii_strat3!E17, ")")))</f>
        <v>-</v>
      </c>
      <c r="Y36" s="79" t="str">
        <f>IF(T_iii_strat3!G17="","-", (CONCATENATE("[",ROUND(T_iii_strat3!G17,1),"; ",ROUND(T_iii_strat3!H17,1),"]", " (", T_iii_strat3!I17, ")")))</f>
        <v>-</v>
      </c>
      <c r="Z36" s="79" t="str">
        <f>IF(T_iii_strat3!K17="","-", (CONCATENATE("[",ROUND(T_iii_strat3!K17,1),"; ",ROUND(T_iii_strat3!L17,1),"]", " (", T_iii_strat3!M17, ")")))</f>
        <v>-</v>
      </c>
      <c r="AA36" s="79" t="str">
        <f>IF(T_iii_strat3!O17="","-", (CONCATENATE("[",ROUND(T_iii_strat3!O17,1),"; ",ROUND(T_iii_strat3!P17,1),"]", " (", T_iii_strat3!Q17, ")")))</f>
        <v>-</v>
      </c>
      <c r="AB36" s="79" t="str">
        <f>IF(T_iii_strat3!S17="","-", (CONCATENATE("[",ROUND(T_iii_strat3!S17,1),"; ",ROUND(T_iii_strat3!T17,1),"]", " (", T_iii_strat3!U17, ")")))</f>
        <v>-</v>
      </c>
      <c r="AC36" s="79" t="str">
        <f>IF(T_iii_strat3!W17="","-", (CONCATENATE("[",ROUND(T_iii_strat3!W17,1),"; ",ROUND(T_iii_strat3!X17,1),"]", " (", T_iii_strat3!Y17, ")")))</f>
        <v>-</v>
      </c>
      <c r="AD36" s="79" t="str">
        <f>IF(T_iii_strat3!AA17="","-", (CONCATENATE("[",ROUND(T_iii_strat3!AA17,1),"; ",ROUND(T_iii_strat3!AB17,1),"]", " (", T_iii_strat3!AC17, ")")))</f>
        <v>-</v>
      </c>
      <c r="AE36" s="79" t="str">
        <f>IF(T_iii_strat3!AE17="","-", (CONCATENATE("[",ROUND(T_iii_strat3!AE17,1),"; ",ROUND(T_iii_strat3!AF17,1),"]", " (", T_iii_strat3!AG17, ")")))</f>
        <v>-</v>
      </c>
    </row>
    <row r="37" spans="1:31" s="77" customFormat="1" x14ac:dyDescent="0.2">
      <c r="A37" s="78" t="str">
        <f>T_i!$A$18</f>
        <v>Injectable artesunate</v>
      </c>
      <c r="B37" s="76">
        <f>ROUND(T_iii_strat1!B18,1)</f>
        <v>0</v>
      </c>
      <c r="C37" s="76">
        <f>ROUND(T_iii_strat1!F18,1)</f>
        <v>0.6</v>
      </c>
      <c r="D37" s="76">
        <f>ROUND(T_iii_strat1!J18,1)</f>
        <v>0.7</v>
      </c>
      <c r="E37" s="76">
        <f>ROUND(T_iii_strat1!N18,1)</f>
        <v>0</v>
      </c>
      <c r="F37" s="76">
        <f>ROUND(T_iii_strat1!R18,1)</f>
        <v>0.4</v>
      </c>
      <c r="G37" s="76">
        <f>ROUND(T_iii_strat1!V18,1)</f>
        <v>0</v>
      </c>
      <c r="H37" s="76">
        <f>ROUND(T_iii_strat1!Z18,1)</f>
        <v>0.6</v>
      </c>
      <c r="I37" s="76">
        <f>ROUND(T_iii_strat1!AD18,1)</f>
        <v>0</v>
      </c>
      <c r="L37" s="78" t="str">
        <f>T_i!$A$18</f>
        <v>Injectable artesunate</v>
      </c>
      <c r="M37" s="76">
        <f>ROUND(T_iii_strat2!B18,1)</f>
        <v>0.9</v>
      </c>
      <c r="N37" s="76">
        <f>ROUND(T_iii_strat2!F18,1)</f>
        <v>2</v>
      </c>
      <c r="O37" s="76">
        <f>ROUND(T_iii_strat2!J18,1)</f>
        <v>2</v>
      </c>
      <c r="P37" s="76">
        <f>ROUND(T_iii_strat2!N18,1)</f>
        <v>0</v>
      </c>
      <c r="Q37" s="76">
        <f>ROUND(T_iii_strat2!R18,1)</f>
        <v>0.9</v>
      </c>
      <c r="R37" s="76">
        <f>ROUND(T_iii_strat2!V18,1)</f>
        <v>1</v>
      </c>
      <c r="S37" s="76">
        <f>ROUND(T_iii_strat2!Z18,1)</f>
        <v>1</v>
      </c>
      <c r="T37" s="76">
        <f>ROUND(T_iii_strat2!AD18,1)</f>
        <v>2.5</v>
      </c>
      <c r="W37" s="78" t="str">
        <f>T_i!$A$18</f>
        <v>Injectable artesunate</v>
      </c>
      <c r="X37" s="76">
        <f>ROUND(T_iii_strat3!B18,1)</f>
        <v>0</v>
      </c>
      <c r="Y37" s="76">
        <f>ROUND(T_iii_strat3!F18,1)</f>
        <v>2</v>
      </c>
      <c r="Z37" s="76">
        <f>ROUND(T_iii_strat3!J18,1)</f>
        <v>0.2</v>
      </c>
      <c r="AA37" s="76">
        <f>ROUND(T_iii_strat3!N18,1)</f>
        <v>0</v>
      </c>
      <c r="AB37" s="76">
        <f>ROUND(T_iii_strat3!R18,1)</f>
        <v>0</v>
      </c>
      <c r="AC37" s="76">
        <f>ROUND(T_iii_strat3!V18,1)</f>
        <v>0</v>
      </c>
      <c r="AD37" s="76">
        <f>ROUND(T_iii_strat3!Z18,1)</f>
        <v>0.6</v>
      </c>
      <c r="AE37" s="76">
        <f>ROUND(T_iii_strat3!AD18,1)</f>
        <v>0</v>
      </c>
    </row>
    <row r="38" spans="1:31" x14ac:dyDescent="0.2">
      <c r="A38" s="84"/>
      <c r="B38" s="79" t="str">
        <f>IF(T_iii_strat1!C18="","-", (CONCATENATE("[",ROUND(T_iii_strat1!C18,1),"; ",ROUND(T_iii_strat1!D18,1),"]", " (", T_iii_strat1!E18, ")")))</f>
        <v>-</v>
      </c>
      <c r="C38" s="79" t="str">
        <f>IF(T_iii_strat1!G18="","-", (CONCATENATE("[",ROUND(T_iii_strat1!G18,1),"; ",ROUND(T_iii_strat1!H18,1),"]", " (", T_iii_strat1!I18, ")")))</f>
        <v>[0.6; 0.6] (1)</v>
      </c>
      <c r="D38" s="79" t="str">
        <f>IF(T_iii_strat1!K18="","-", (CONCATENATE("[",ROUND(T_iii_strat1!K18,1),"; ",ROUND(T_iii_strat1!L18,1),"]", " (", T_iii_strat1!M18, ")")))</f>
        <v>[0.5; 2.2] (8)</v>
      </c>
      <c r="E38" s="79" t="str">
        <f>IF(T_iii_strat1!O18="","-", (CONCATENATE("[",ROUND(T_iii_strat1!O18,1),"; ",ROUND(T_iii_strat1!P18,1),"]", " (", T_iii_strat1!Q18, ")")))</f>
        <v>-</v>
      </c>
      <c r="F38" s="79" t="str">
        <f>IF(T_iii_strat1!S18="","-", (CONCATENATE("[",ROUND(T_iii_strat1!S18,1),"; ",ROUND(T_iii_strat1!T18,1),"]", " (", T_iii_strat1!U18, ")")))</f>
        <v>[0.3; 1] (6)</v>
      </c>
      <c r="G38" s="79" t="str">
        <f>IF(T_iii_strat1!W18="","-", (CONCATENATE("[",ROUND(T_iii_strat1!W18,1),"; ",ROUND(T_iii_strat1!X18,1),"]", " (", T_iii_strat1!Y18, ")")))</f>
        <v>-</v>
      </c>
      <c r="H38" s="79" t="str">
        <f>IF(T_iii_strat1!AA18="","-", (CONCATENATE("[",ROUND(T_iii_strat1!AA18,1),"; ",ROUND(T_iii_strat1!AB18,1),"]", " (", T_iii_strat1!AC18, ")")))</f>
        <v>[0.4; 1] (15)</v>
      </c>
      <c r="I38" s="79" t="str">
        <f>IF(T_iii_strat1!AE18="","-", (CONCATENATE("[",ROUND(T_iii_strat1!AE18,1),"; ",ROUND(T_iii_strat1!AF18,1),"]", " (", T_iii_strat1!AG18, ")")))</f>
        <v>-</v>
      </c>
      <c r="L38" s="84"/>
      <c r="M38" s="79" t="str">
        <f>IF(T_iii_strat2!C18="","-", (CONCATENATE("[",ROUND(T_iii_strat2!C18,1),"; ",ROUND(T_iii_strat2!D18,1),"]", " (", T_iii_strat2!E18, ")")))</f>
        <v>[0.9; 4] (5)</v>
      </c>
      <c r="N38" s="79" t="str">
        <f>IF(T_iii_strat2!G18="","-", (CONCATENATE("[",ROUND(T_iii_strat2!G18,1),"; ",ROUND(T_iii_strat2!H18,1),"]", " (", T_iii_strat2!I18, ")")))</f>
        <v>[1; 3] (51)</v>
      </c>
      <c r="O38" s="79" t="str">
        <f>IF(T_iii_strat2!K18="","-", (CONCATENATE("[",ROUND(T_iii_strat2!K18,1),"; ",ROUND(T_iii_strat2!L18,1),"]", " (", T_iii_strat2!M18, ")")))</f>
        <v>[1; 4] (110)</v>
      </c>
      <c r="P38" s="79" t="str">
        <f>IF(T_iii_strat2!O18="","-", (CONCATENATE("[",ROUND(T_iii_strat2!O18,1),"; ",ROUND(T_iii_strat2!P18,1),"]", " (", T_iii_strat2!Q18, ")")))</f>
        <v>-</v>
      </c>
      <c r="Q38" s="79" t="str">
        <f>IF(T_iii_strat2!S18="","-", (CONCATENATE("[",ROUND(T_iii_strat2!S18,1),"; ",ROUND(T_iii_strat2!T18,1),"]", " (", T_iii_strat2!U18, ")")))</f>
        <v>[0.5; 1.5] (239)</v>
      </c>
      <c r="R38" s="79" t="str">
        <f>IF(T_iii_strat2!W18="","-", (CONCATENATE("[",ROUND(T_iii_strat2!W18,1),"; ",ROUND(T_iii_strat2!X18,1),"]", " (", T_iii_strat2!Y18, ")")))</f>
        <v>[0.4; 3] (6)</v>
      </c>
      <c r="S38" s="79" t="str">
        <f>IF(T_iii_strat2!AA18="","-", (CONCATENATE("[",ROUND(T_iii_strat2!AA18,1),"; ",ROUND(T_iii_strat2!AB18,1),"]", " (", T_iii_strat2!AC18, ")")))</f>
        <v>[0.6; 2.5] (411)</v>
      </c>
      <c r="T38" s="79" t="str">
        <f>IF(T_iii_strat2!AE18="","-", (CONCATENATE("[",ROUND(T_iii_strat2!AE18,1),"; ",ROUND(T_iii_strat2!AF18,1),"]", " (", T_iii_strat2!AG18, ")")))</f>
        <v>[1; 6] (11)</v>
      </c>
      <c r="W38" s="84"/>
      <c r="X38" s="79" t="str">
        <f>IF(T_iii_strat3!C18="","-", (CONCATENATE("[",ROUND(T_iii_strat3!C18,1),"; ",ROUND(T_iii_strat3!D18,1),"]", " (", T_iii_strat3!E18, ")")))</f>
        <v>-</v>
      </c>
      <c r="Y38" s="79" t="str">
        <f>IF(T_iii_strat3!G18="","-", (CONCATENATE("[",ROUND(T_iii_strat3!G18,1),"; ",ROUND(T_iii_strat3!H18,1),"]", " (", T_iii_strat3!I18, ")")))</f>
        <v>[0.4; 4] (18)</v>
      </c>
      <c r="Z38" s="79" t="str">
        <f>IF(T_iii_strat3!K18="","-", (CONCATENATE("[",ROUND(T_iii_strat3!K18,1),"; ",ROUND(T_iii_strat3!L18,1),"]", " (", T_iii_strat3!M18, ")")))</f>
        <v>[0.2; 0.6] (12)</v>
      </c>
      <c r="AA38" s="79" t="str">
        <f>IF(T_iii_strat3!O18="","-", (CONCATENATE("[",ROUND(T_iii_strat3!O18,1),"; ",ROUND(T_iii_strat3!P18,1),"]", " (", T_iii_strat3!Q18, ")")))</f>
        <v>-</v>
      </c>
      <c r="AB38" s="79" t="str">
        <f>IF(T_iii_strat3!S18="","-", (CONCATENATE("[",ROUND(T_iii_strat3!S18,1),"; ",ROUND(T_iii_strat3!T18,1),"]", " (", T_iii_strat3!U18, ")")))</f>
        <v>-</v>
      </c>
      <c r="AC38" s="79" t="str">
        <f>IF(T_iii_strat3!W18="","-", (CONCATENATE("[",ROUND(T_iii_strat3!W18,1),"; ",ROUND(T_iii_strat3!X18,1),"]", " (", T_iii_strat3!Y18, ")")))</f>
        <v>-</v>
      </c>
      <c r="AD38" s="79" t="str">
        <f>IF(T_iii_strat3!AA18="","-", (CONCATENATE("[",ROUND(T_iii_strat3!AA18,1),"; ",ROUND(T_iii_strat3!AB18,1),"]", " (", T_iii_strat3!AC18, ")")))</f>
        <v>[0.2; 2] (30)</v>
      </c>
      <c r="AE38" s="79" t="str">
        <f>IF(T_iii_strat3!AE18="","-", (CONCATENATE("[",ROUND(T_iii_strat3!AE18,1),"; ",ROUND(T_iii_strat3!AF18,1),"]", " (", T_iii_strat3!AG18, ")")))</f>
        <v>-</v>
      </c>
    </row>
    <row r="39" spans="1:31" s="77" customFormat="1" x14ac:dyDescent="0.2">
      <c r="A39" s="85" t="str">
        <f>T_i!$A$19</f>
        <v>Injectable artemether</v>
      </c>
      <c r="B39" s="76">
        <f>ROUND(T_iii_strat1!B19,1)</f>
        <v>3</v>
      </c>
      <c r="C39" s="76">
        <f>ROUND(T_iii_strat1!F19,1)</f>
        <v>0.5</v>
      </c>
      <c r="D39" s="76">
        <f>ROUND(T_iii_strat1!J19,1)</f>
        <v>2</v>
      </c>
      <c r="E39" s="76">
        <f>ROUND(T_iii_strat1!N19,1)</f>
        <v>0</v>
      </c>
      <c r="F39" s="76">
        <f>ROUND(T_iii_strat1!R19,1)</f>
        <v>0.8</v>
      </c>
      <c r="G39" s="76">
        <f>ROUND(T_iii_strat1!V19,1)</f>
        <v>0</v>
      </c>
      <c r="H39" s="76">
        <f>ROUND(T_iii_strat1!Z19,1)</f>
        <v>1</v>
      </c>
      <c r="I39" s="76">
        <f>ROUND(T_iii_strat1!AD19,1)</f>
        <v>2</v>
      </c>
      <c r="L39" s="85" t="str">
        <f>T_i!$A$19</f>
        <v>Injectable artemether</v>
      </c>
      <c r="M39" s="76">
        <f>ROUND(T_iii_strat2!B19,1)</f>
        <v>3.3</v>
      </c>
      <c r="N39" s="76">
        <f>ROUND(T_iii_strat2!F19,1)</f>
        <v>3</v>
      </c>
      <c r="O39" s="76">
        <f>ROUND(T_iii_strat2!J19,1)</f>
        <v>5</v>
      </c>
      <c r="P39" s="76">
        <f>ROUND(T_iii_strat2!N19,1)</f>
        <v>0</v>
      </c>
      <c r="Q39" s="76">
        <f>ROUND(T_iii_strat2!R19,1)</f>
        <v>5</v>
      </c>
      <c r="R39" s="76">
        <f>ROUND(T_iii_strat2!V19,1)</f>
        <v>5</v>
      </c>
      <c r="S39" s="76">
        <f>ROUND(T_iii_strat2!Z19,1)</f>
        <v>5</v>
      </c>
      <c r="T39" s="76">
        <f>ROUND(T_iii_strat2!AD19,1)</f>
        <v>10</v>
      </c>
      <c r="W39" s="85" t="str">
        <f>T_i!$A$19</f>
        <v>Injectable artemether</v>
      </c>
      <c r="X39" s="76">
        <f>ROUND(T_iii_strat3!B19,1)</f>
        <v>2.5</v>
      </c>
      <c r="Y39" s="76">
        <f>ROUND(T_iii_strat3!F19,1)</f>
        <v>1.7</v>
      </c>
      <c r="Z39" s="76">
        <f>ROUND(T_iii_strat3!J19,1)</f>
        <v>5</v>
      </c>
      <c r="AA39" s="76">
        <f>ROUND(T_iii_strat3!N19,1)</f>
        <v>0</v>
      </c>
      <c r="AB39" s="76">
        <f>ROUND(T_iii_strat3!R19,1)</f>
        <v>0</v>
      </c>
      <c r="AC39" s="76">
        <f>ROUND(T_iii_strat3!V19,1)</f>
        <v>0</v>
      </c>
      <c r="AD39" s="76">
        <f>ROUND(T_iii_strat3!Z19,1)</f>
        <v>2.5</v>
      </c>
      <c r="AE39" s="76">
        <f>ROUND(T_iii_strat3!AD19,1)</f>
        <v>0</v>
      </c>
    </row>
    <row r="40" spans="1:31" x14ac:dyDescent="0.2">
      <c r="A40" s="86"/>
      <c r="B40" s="79" t="str">
        <f>IF(T_iii_strat1!C19="","-", (CONCATENATE("[",ROUND(T_iii_strat1!C19,1),"; ",ROUND(T_iii_strat1!D19,1),"]", " (", T_iii_strat1!E19, ")")))</f>
        <v>[1.3; 3] (5)</v>
      </c>
      <c r="C40" s="79" t="str">
        <f>IF(T_iii_strat1!G19="","-", (CONCATENATE("[",ROUND(T_iii_strat1!G19,1),"; ",ROUND(T_iii_strat1!H19,1),"]", " (", T_iii_strat1!I19, ")")))</f>
        <v>[0.5; 1.3] (3)</v>
      </c>
      <c r="D40" s="79" t="str">
        <f>IF(T_iii_strat1!K19="","-", (CONCATENATE("[",ROUND(T_iii_strat1!K19,1),"; ",ROUND(T_iii_strat1!L19,1),"]", " (", T_iii_strat1!M19, ")")))</f>
        <v>[1; 3] (17)</v>
      </c>
      <c r="E40" s="79" t="str">
        <f>IF(T_iii_strat1!O19="","-", (CONCATENATE("[",ROUND(T_iii_strat1!O19,1),"; ",ROUND(T_iii_strat1!P19,1),"]", " (", T_iii_strat1!Q19, ")")))</f>
        <v>-</v>
      </c>
      <c r="F40" s="79" t="str">
        <f>IF(T_iii_strat1!S19="","-", (CONCATENATE("[",ROUND(T_iii_strat1!S19,1),"; ",ROUND(T_iii_strat1!T19,1),"]", " (", T_iii_strat1!U19, ")")))</f>
        <v>[0.7; 1.3] (29)</v>
      </c>
      <c r="G40" s="79" t="str">
        <f>IF(T_iii_strat1!W19="","-", (CONCATENATE("[",ROUND(T_iii_strat1!W19,1),"; ",ROUND(T_iii_strat1!X19,1),"]", " (", T_iii_strat1!Y19, ")")))</f>
        <v>-</v>
      </c>
      <c r="H40" s="79" t="str">
        <f>IF(T_iii_strat1!AA19="","-", (CONCATENATE("[",ROUND(T_iii_strat1!AA19,1),"; ",ROUND(T_iii_strat1!AB19,1),"]", " (", T_iii_strat1!AC19, ")")))</f>
        <v>[0.8; 3] (54)</v>
      </c>
      <c r="I40" s="79" t="str">
        <f>IF(T_iii_strat1!AE19="","-", (CONCATENATE("[",ROUND(T_iii_strat1!AE19,1),"; ",ROUND(T_iii_strat1!AF19,1),"]", " (", T_iii_strat1!AG19, ")")))</f>
        <v>[2; 3.3] (5)</v>
      </c>
      <c r="L40" s="86"/>
      <c r="M40" s="79" t="str">
        <f>IF(T_iii_strat2!C19="","-", (CONCATENATE("[",ROUND(T_iii_strat2!C19,1),"; ",ROUND(T_iii_strat2!D19,1),"]", " (", T_iii_strat2!E19, ")")))</f>
        <v>[3.3; 11.7] (8)</v>
      </c>
      <c r="N40" s="79" t="str">
        <f>IF(T_iii_strat2!G19="","-", (CONCATENATE("[",ROUND(T_iii_strat2!G19,1),"; ",ROUND(T_iii_strat2!H19,1),"]", " (", T_iii_strat2!I19, ")")))</f>
        <v>[2; 5] (54)</v>
      </c>
      <c r="O40" s="79" t="str">
        <f>IF(T_iii_strat2!K19="","-", (CONCATENATE("[",ROUND(T_iii_strat2!K19,1),"; ",ROUND(T_iii_strat2!L19,1),"]", " (", T_iii_strat2!M19, ")")))</f>
        <v>[1.7; 10] (73)</v>
      </c>
      <c r="P40" s="79" t="str">
        <f>IF(T_iii_strat2!O19="","-", (CONCATENATE("[",ROUND(T_iii_strat2!O19,1),"; ",ROUND(T_iii_strat2!P19,1),"]", " (", T_iii_strat2!Q19, ")")))</f>
        <v>-</v>
      </c>
      <c r="Q40" s="79" t="str">
        <f>IF(T_iii_strat2!S19="","-", (CONCATENATE("[",ROUND(T_iii_strat2!S19,1),"; ",ROUND(T_iii_strat2!T19,1),"]", " (", T_iii_strat2!U19, ")")))</f>
        <v>[2.7; 11.7] (971)</v>
      </c>
      <c r="R40" s="79" t="str">
        <f>IF(T_iii_strat2!W19="","-", (CONCATENATE("[",ROUND(T_iii_strat2!W19,1),"; ",ROUND(T_iii_strat2!X19,1),"]", " (", T_iii_strat2!Y19, ")")))</f>
        <v>[3.3; 10] (21)</v>
      </c>
      <c r="S40" s="79" t="str">
        <f>IF(T_iii_strat2!AA19="","-", (CONCATENATE("[",ROUND(T_iii_strat2!AA19,1),"; ",ROUND(T_iii_strat2!AB19,1),"]", " (", T_iii_strat2!AC19, ")")))</f>
        <v>[2.5; 11.7] (1127)</v>
      </c>
      <c r="T40" s="79" t="str">
        <f>IF(T_iii_strat2!AE19="","-", (CONCATENATE("[",ROUND(T_iii_strat2!AE19,1),"; ",ROUND(T_iii_strat2!AF19,1),"]", " (", T_iii_strat2!AG19, ")")))</f>
        <v>[6.7; 66.7] (14)</v>
      </c>
      <c r="W40" s="86"/>
      <c r="X40" s="79" t="str">
        <f>IF(T_iii_strat3!C19="","-", (CONCATENATE("[",ROUND(T_iii_strat3!C19,1),"; ",ROUND(T_iii_strat3!D19,1),"]", " (", T_iii_strat3!E19, ")")))</f>
        <v>[2.5; 2.5] (4)</v>
      </c>
      <c r="Y40" s="79" t="str">
        <f>IF(T_iii_strat3!G19="","-", (CONCATENATE("[",ROUND(T_iii_strat3!G19,1),"; ",ROUND(T_iii_strat3!H19,1),"]", " (", T_iii_strat3!I19, ")")))</f>
        <v>[0.8; 4] (45)</v>
      </c>
      <c r="Z40" s="79" t="str">
        <f>IF(T_iii_strat3!K19="","-", (CONCATENATE("[",ROUND(T_iii_strat3!K19,1),"; ",ROUND(T_iii_strat3!L19,1),"]", " (", T_iii_strat3!M19, ")")))</f>
        <v>[0.5; 10] (42)</v>
      </c>
      <c r="AA40" s="79" t="str">
        <f>IF(T_iii_strat3!O19="","-", (CONCATENATE("[",ROUND(T_iii_strat3!O19,1),"; ",ROUND(T_iii_strat3!P19,1),"]", " (", T_iii_strat3!Q19, ")")))</f>
        <v>-</v>
      </c>
      <c r="AB40" s="79" t="str">
        <f>IF(T_iii_strat3!S19="","-", (CONCATENATE("[",ROUND(T_iii_strat3!S19,1),"; ",ROUND(T_iii_strat3!T19,1),"]", " (", T_iii_strat3!U19, ")")))</f>
        <v>-</v>
      </c>
      <c r="AC40" s="79" t="str">
        <f>IF(T_iii_strat3!W19="","-", (CONCATENATE("[",ROUND(T_iii_strat3!W19,1),"; ",ROUND(T_iii_strat3!X19,1),"]", " (", T_iii_strat3!Y19, ")")))</f>
        <v>-</v>
      </c>
      <c r="AD40" s="79" t="str">
        <f>IF(T_iii_strat3!AA19="","-", (CONCATENATE("[",ROUND(T_iii_strat3!AA19,1),"; ",ROUND(T_iii_strat3!AB19,1),"]", " (", T_iii_strat3!AC19, ")")))</f>
        <v>[0.8; 8] (91)</v>
      </c>
      <c r="AE40" s="79" t="str">
        <f>IF(T_iii_strat3!AE19="","-", (CONCATENATE("[",ROUND(T_iii_strat3!AE19,1),"; ",ROUND(T_iii_strat3!AF19,1),"]", " (", T_iii_strat3!AG19, ")")))</f>
        <v>-</v>
      </c>
    </row>
    <row r="41" spans="1:31" s="77" customFormat="1" x14ac:dyDescent="0.2">
      <c r="A41" s="78" t="str">
        <f>T_i!$A$20</f>
        <v>Injectable arteether/artemotil</v>
      </c>
      <c r="B41" s="76">
        <f>ROUND(T_iii_strat1!B20,1)</f>
        <v>1.1000000000000001</v>
      </c>
      <c r="C41" s="76">
        <f>ROUND(T_iii_strat1!F20,1)</f>
        <v>0.3</v>
      </c>
      <c r="D41" s="76">
        <f>ROUND(T_iii_strat1!J20,1)</f>
        <v>0.9</v>
      </c>
      <c r="E41" s="76">
        <f>ROUND(T_iii_strat1!N20,1)</f>
        <v>0</v>
      </c>
      <c r="F41" s="76">
        <f>ROUND(T_iii_strat1!R20,1)</f>
        <v>0.7</v>
      </c>
      <c r="G41" s="76">
        <f>ROUND(T_iii_strat1!V20,1)</f>
        <v>0</v>
      </c>
      <c r="H41" s="76">
        <f>ROUND(T_iii_strat1!Z20,1)</f>
        <v>0.7</v>
      </c>
      <c r="I41" s="76">
        <f>ROUND(T_iii_strat1!AD20,1)</f>
        <v>4.3</v>
      </c>
      <c r="L41" s="78" t="str">
        <f>T_i!$A$20</f>
        <v>Injectable arteether/artemotil</v>
      </c>
      <c r="M41" s="76">
        <f>ROUND(T_iii_strat2!B20,1)</f>
        <v>1.7</v>
      </c>
      <c r="N41" s="76">
        <f>ROUND(T_iii_strat2!F20,1)</f>
        <v>4.3</v>
      </c>
      <c r="O41" s="76">
        <f>ROUND(T_iii_strat2!J20,1)</f>
        <v>2.1</v>
      </c>
      <c r="P41" s="76">
        <f>ROUND(T_iii_strat2!N20,1)</f>
        <v>0</v>
      </c>
      <c r="Q41" s="76">
        <f>ROUND(T_iii_strat2!R20,1)</f>
        <v>2.1</v>
      </c>
      <c r="R41" s="76">
        <f>ROUND(T_iii_strat2!V20,1)</f>
        <v>4.3</v>
      </c>
      <c r="S41" s="76">
        <f>ROUND(T_iii_strat2!Z20,1)</f>
        <v>2.1</v>
      </c>
      <c r="T41" s="76">
        <f>ROUND(T_iii_strat2!AD20,1)</f>
        <v>3</v>
      </c>
      <c r="W41" s="78" t="str">
        <f>T_i!$A$20</f>
        <v>Injectable arteether/artemotil</v>
      </c>
      <c r="X41" s="76">
        <f>ROUND(T_iii_strat3!B20,1)</f>
        <v>0.9</v>
      </c>
      <c r="Y41" s="76">
        <f>ROUND(T_iii_strat3!F20,1)</f>
        <v>0.9</v>
      </c>
      <c r="Z41" s="76">
        <f>ROUND(T_iii_strat3!J20,1)</f>
        <v>0.2</v>
      </c>
      <c r="AA41" s="76">
        <f>ROUND(T_iii_strat3!N20,1)</f>
        <v>0</v>
      </c>
      <c r="AB41" s="76">
        <f>ROUND(T_iii_strat3!R20,1)</f>
        <v>0</v>
      </c>
      <c r="AC41" s="76">
        <f>ROUND(T_iii_strat3!V20,1)</f>
        <v>0</v>
      </c>
      <c r="AD41" s="76">
        <f>ROUND(T_iii_strat3!Z20,1)</f>
        <v>0.7</v>
      </c>
      <c r="AE41" s="76">
        <f>ROUND(T_iii_strat3!AD20,1)</f>
        <v>0</v>
      </c>
    </row>
    <row r="42" spans="1:31" x14ac:dyDescent="0.2">
      <c r="A42" s="87"/>
      <c r="B42" s="79" t="str">
        <f>IF(T_iii_strat1!C20="","-", (CONCATENATE("[",ROUND(T_iii_strat1!C20,1),"; ",ROUND(T_iii_strat1!D20,1),"]", " (", T_iii_strat1!E20, ")")))</f>
        <v>[1.1; 1.1] (4)</v>
      </c>
      <c r="C42" s="79" t="str">
        <f>IF(T_iii_strat1!G20="","-", (CONCATENATE("[",ROUND(T_iii_strat1!G20,1),"; ",ROUND(T_iii_strat1!H20,1),"]", " (", T_iii_strat1!I20, ")")))</f>
        <v>[0.3; 0.4] (4)</v>
      </c>
      <c r="D42" s="79" t="str">
        <f>IF(T_iii_strat1!K20="","-", (CONCATENATE("[",ROUND(T_iii_strat1!K20,1),"; ",ROUND(T_iii_strat1!L20,1),"]", " (", T_iii_strat1!M20, ")")))</f>
        <v>[0.4; 1.1] (16)</v>
      </c>
      <c r="E42" s="79" t="str">
        <f>IF(T_iii_strat1!O20="","-", (CONCATENATE("[",ROUND(T_iii_strat1!O20,1),"; ",ROUND(T_iii_strat1!P20,1),"]", " (", T_iii_strat1!Q20, ")")))</f>
        <v>-</v>
      </c>
      <c r="F42" s="79" t="str">
        <f>IF(T_iii_strat1!S20="","-", (CONCATENATE("[",ROUND(T_iii_strat1!S20,1),"; ",ROUND(T_iii_strat1!T20,1),"]", " (", T_iii_strat1!U20, ")")))</f>
        <v>[0.4; 0.7] (22)</v>
      </c>
      <c r="G42" s="79" t="str">
        <f>IF(T_iii_strat1!W20="","-", (CONCATENATE("[",ROUND(T_iii_strat1!W20,1),"; ",ROUND(T_iii_strat1!X20,1),"]", " (", T_iii_strat1!Y20, ")")))</f>
        <v>-</v>
      </c>
      <c r="H42" s="79" t="str">
        <f>IF(T_iii_strat1!AA20="","-", (CONCATENATE("[",ROUND(T_iii_strat1!AA20,1),"; ",ROUND(T_iii_strat1!AB20,1),"]", " (", T_iii_strat1!AC20, ")")))</f>
        <v>[0.4; 0.9] (46)</v>
      </c>
      <c r="I42" s="79" t="str">
        <f>IF(T_iii_strat1!AE20="","-", (CONCATENATE("[",ROUND(T_iii_strat1!AE20,1),"; ",ROUND(T_iii_strat1!AF20,1),"]", " (", T_iii_strat1!AG20, ")")))</f>
        <v>[4.3; 4.3] (1)</v>
      </c>
      <c r="L42" s="87"/>
      <c r="M42" s="79" t="str">
        <f>IF(T_iii_strat2!C20="","-", (CONCATENATE("[",ROUND(T_iii_strat2!C20,1),"; ",ROUND(T_iii_strat2!D20,1),"]", " (", T_iii_strat2!E20, ")")))</f>
        <v>[1.4; 3.9] (11)</v>
      </c>
      <c r="N42" s="79" t="str">
        <f>IF(T_iii_strat2!G20="","-", (CONCATENATE("[",ROUND(T_iii_strat2!G20,1),"; ",ROUND(T_iii_strat2!H20,1),"]", " (", T_iii_strat2!I20, ")")))</f>
        <v>[1.4; 14.8] (40)</v>
      </c>
      <c r="O42" s="79" t="str">
        <f>IF(T_iii_strat2!K20="","-", (CONCATENATE("[",ROUND(T_iii_strat2!K20,1),"; ",ROUND(T_iii_strat2!L20,1),"]", " (", T_iii_strat2!M20, ")")))</f>
        <v>[1.3; 4.3] (132)</v>
      </c>
      <c r="P42" s="79" t="str">
        <f>IF(T_iii_strat2!O20="","-", (CONCATENATE("[",ROUND(T_iii_strat2!O20,1),"; ",ROUND(T_iii_strat2!P20,1),"]", " (", T_iii_strat2!Q20, ")")))</f>
        <v>-</v>
      </c>
      <c r="Q42" s="79" t="str">
        <f>IF(T_iii_strat2!S20="","-", (CONCATENATE("[",ROUND(T_iii_strat2!S20,1),"; ",ROUND(T_iii_strat2!T20,1),"]", " (", T_iii_strat2!U20, ")")))</f>
        <v>[1.1; 3.9] (509)</v>
      </c>
      <c r="R42" s="79" t="str">
        <f>IF(T_iii_strat2!W20="","-", (CONCATENATE("[",ROUND(T_iii_strat2!W20,1),"; ",ROUND(T_iii_strat2!X20,1),"]", " (", T_iii_strat2!Y20, ")")))</f>
        <v>[2.9; 4.3] (17)</v>
      </c>
      <c r="S42" s="79" t="str">
        <f>IF(T_iii_strat2!AA20="","-", (CONCATENATE("[",ROUND(T_iii_strat2!AA20,1),"; ",ROUND(T_iii_strat2!AB20,1),"]", " (", T_iii_strat2!AC20, ")")))</f>
        <v>[1.3; 4.3] (709)</v>
      </c>
      <c r="T42" s="79" t="str">
        <f>IF(T_iii_strat2!AE20="","-", (CONCATENATE("[",ROUND(T_iii_strat2!AE20,1),"; ",ROUND(T_iii_strat2!AF20,1),"]", " (", T_iii_strat2!AG20, ")")))</f>
        <v>[1.3; 85.7] (13)</v>
      </c>
      <c r="W42" s="87"/>
      <c r="X42" s="79" t="str">
        <f>IF(T_iii_strat3!C20="","-", (CONCATENATE("[",ROUND(T_iii_strat3!C20,1),"; ",ROUND(T_iii_strat3!D20,1),"]", " (", T_iii_strat3!E20, ")")))</f>
        <v>[0.7; 1.1] (2)</v>
      </c>
      <c r="Y42" s="79" t="str">
        <f>IF(T_iii_strat3!G20="","-", (CONCATENATE("[",ROUND(T_iii_strat3!G20,1),"; ",ROUND(T_iii_strat3!H20,1),"]", " (", T_iii_strat3!I20, ")")))</f>
        <v>[0.7; 1.7] (11)</v>
      </c>
      <c r="Z42" s="79" t="str">
        <f>IF(T_iii_strat3!K20="","-", (CONCATENATE("[",ROUND(T_iii_strat3!K20,1),"; ",ROUND(T_iii_strat3!L20,1),"]", " (", T_iii_strat3!M20, ")")))</f>
        <v>[0; 0.7] (17)</v>
      </c>
      <c r="AA42" s="79" t="str">
        <f>IF(T_iii_strat3!O20="","-", (CONCATENATE("[",ROUND(T_iii_strat3!O20,1),"; ",ROUND(T_iii_strat3!P20,1),"]", " (", T_iii_strat3!Q20, ")")))</f>
        <v>-</v>
      </c>
      <c r="AB42" s="79" t="str">
        <f>IF(T_iii_strat3!S20="","-", (CONCATENATE("[",ROUND(T_iii_strat3!S20,1),"; ",ROUND(T_iii_strat3!T20,1),"]", " (", T_iii_strat3!U20, ")")))</f>
        <v>-</v>
      </c>
      <c r="AC42" s="79" t="str">
        <f>IF(T_iii_strat3!W20="","-", (CONCATENATE("[",ROUND(T_iii_strat3!W20,1),"; ",ROUND(T_iii_strat3!X20,1),"]", " (", T_iii_strat3!Y20, ")")))</f>
        <v>-</v>
      </c>
      <c r="AD42" s="79" t="str">
        <f>IF(T_iii_strat3!AA20="","-", (CONCATENATE("[",ROUND(T_iii_strat3!AA20,1),"; ",ROUND(T_iii_strat3!AB20,1),"]", " (", T_iii_strat3!AC20, ")")))</f>
        <v>[0.1; 0.9] (30)</v>
      </c>
      <c r="AE42" s="79" t="str">
        <f>IF(T_iii_strat3!AE20="","-", (CONCATENATE("[",ROUND(T_iii_strat3!AE20,1),"; ",ROUND(T_iii_strat3!AF20,1),"]", " (", T_iii_strat3!AG20, ")")))</f>
        <v>-</v>
      </c>
    </row>
    <row r="43" spans="1:31" s="77" customFormat="1" x14ac:dyDescent="0.2">
      <c r="A43" s="78">
        <f>T_i!$A$21</f>
        <v>0</v>
      </c>
      <c r="B43" s="76">
        <f>ROUND(T_iii_strat1!B21,1)</f>
        <v>0</v>
      </c>
      <c r="C43" s="76">
        <f>ROUND(T_iii_strat1!F21,1)</f>
        <v>0</v>
      </c>
      <c r="D43" s="76">
        <f>ROUND(T_iii_strat1!J21,1)</f>
        <v>0</v>
      </c>
      <c r="E43" s="76">
        <f>ROUND(T_iii_strat1!N21,1)</f>
        <v>0</v>
      </c>
      <c r="F43" s="76">
        <f>ROUND(T_iii_strat1!R21,1)</f>
        <v>0</v>
      </c>
      <c r="G43" s="76">
        <f>ROUND(T_iii_strat1!V21,1)</f>
        <v>0</v>
      </c>
      <c r="H43" s="76">
        <f>ROUND(T_iii_strat1!Z21,1)</f>
        <v>0</v>
      </c>
      <c r="I43" s="76">
        <f>ROUND(T_iii_strat1!AD21,1)</f>
        <v>0</v>
      </c>
      <c r="L43" s="78">
        <f>T_i!$A$21</f>
        <v>0</v>
      </c>
      <c r="M43" s="76">
        <f>ROUND(T_iii_strat2!B21,1)</f>
        <v>0</v>
      </c>
      <c r="N43" s="76">
        <f>ROUND(T_iii_strat2!F21,1)</f>
        <v>0</v>
      </c>
      <c r="O43" s="76">
        <f>ROUND(T_iii_strat2!J21,1)</f>
        <v>0</v>
      </c>
      <c r="P43" s="76">
        <f>ROUND(T_iii_strat2!N21,1)</f>
        <v>0</v>
      </c>
      <c r="Q43" s="76">
        <f>ROUND(T_iii_strat2!R21,1)</f>
        <v>0</v>
      </c>
      <c r="R43" s="76">
        <f>ROUND(T_iii_strat2!V21,1)</f>
        <v>0</v>
      </c>
      <c r="S43" s="76">
        <f>ROUND(T_iii_strat2!Z21,1)</f>
        <v>0</v>
      </c>
      <c r="T43" s="76">
        <f>ROUND(T_iii_strat2!AD21,1)</f>
        <v>0</v>
      </c>
      <c r="W43" s="78">
        <f>T_i!$A$21</f>
        <v>0</v>
      </c>
      <c r="X43" s="76">
        <f>ROUND(T_iii_strat3!B21,1)</f>
        <v>0</v>
      </c>
      <c r="Y43" s="76">
        <f>ROUND(T_iii_strat3!F21,1)</f>
        <v>0</v>
      </c>
      <c r="Z43" s="76">
        <f>ROUND(T_iii_strat3!J21,1)</f>
        <v>0</v>
      </c>
      <c r="AA43" s="76">
        <f>ROUND(T_iii_strat3!N21,1)</f>
        <v>0</v>
      </c>
      <c r="AB43" s="76">
        <f>ROUND(T_iii_strat3!R21,1)</f>
        <v>0</v>
      </c>
      <c r="AC43" s="76">
        <f>ROUND(T_iii_strat3!V21,1)</f>
        <v>0</v>
      </c>
      <c r="AD43" s="76">
        <f>ROUND(T_iii_strat3!Z21,1)</f>
        <v>0</v>
      </c>
      <c r="AE43" s="76">
        <f>ROUND(T_iii_strat3!AD21,1)</f>
        <v>0</v>
      </c>
    </row>
    <row r="44" spans="1:31" x14ac:dyDescent="0.2">
      <c r="A44" s="88"/>
      <c r="B44" s="79" t="str">
        <f>IF(T_iii_strat1!C21="","-", (CONCATENATE("[",ROUND(T_iii_strat1!C21,1),"; ",ROUND(T_iii_strat1!D21,1),"]", " (", T_iii_strat1!E21, ")")))</f>
        <v>-</v>
      </c>
      <c r="C44" s="79" t="str">
        <f>IF(T_iii_strat1!G21="","-", (CONCATENATE("[",ROUND(T_iii_strat1!G21,1),"; ",ROUND(T_iii_strat1!H21,1),"]", " (", T_iii_strat1!I21, ")")))</f>
        <v>-</v>
      </c>
      <c r="D44" s="79" t="str">
        <f>IF(T_iii_strat1!K21="","-", (CONCATENATE("[",ROUND(T_iii_strat1!K21,1),"; ",ROUND(T_iii_strat1!L21,1),"]", " (", T_iii_strat1!M21, ")")))</f>
        <v>-</v>
      </c>
      <c r="E44" s="79" t="str">
        <f>IF(T_iii_strat1!O21="","-", (CONCATENATE("[",ROUND(T_iii_strat1!O21,1),"; ",ROUND(T_iii_strat1!P21,1),"]", " (", T_iii_strat1!Q21, ")")))</f>
        <v>-</v>
      </c>
      <c r="F44" s="79" t="str">
        <f>IF(T_iii_strat1!S21="","-", (CONCATENATE("[",ROUND(T_iii_strat1!S21,1),"; ",ROUND(T_iii_strat1!T21,1),"]", " (", T_iii_strat1!U21, ")")))</f>
        <v>-</v>
      </c>
      <c r="G44" s="79" t="str">
        <f>IF(T_iii_strat1!W21="","-", (CONCATENATE("[",ROUND(T_iii_strat1!W21,1),"; ",ROUND(T_iii_strat1!X21,1),"]", " (", T_iii_strat1!Y21, ")")))</f>
        <v>-</v>
      </c>
      <c r="H44" s="79" t="str">
        <f>IF(T_iii_strat1!AA21="","-", (CONCATENATE("[",ROUND(T_iii_strat1!AA21,1),"; ",ROUND(T_iii_strat1!AB21,1),"]", " (", T_iii_strat1!AC21, ")")))</f>
        <v>-</v>
      </c>
      <c r="I44" s="79" t="str">
        <f>IF(T_iii_strat1!AE21="","-", (CONCATENATE("[",ROUND(T_iii_strat1!AE21,1),"; ",ROUND(T_iii_strat1!AF21,1),"]", " (", T_iii_strat1!AG21, ")")))</f>
        <v>-</v>
      </c>
      <c r="L44" s="88"/>
      <c r="M44" s="79" t="str">
        <f>IF(T_iii_strat2!C21="","-", (CONCATENATE("[",ROUND(T_iii_strat2!C21,1),"; ",ROUND(T_iii_strat2!D21,1),"]", " (", T_iii_strat2!E21, ")")))</f>
        <v>-</v>
      </c>
      <c r="N44" s="79" t="str">
        <f>IF(T_iii_strat2!G21="","-", (CONCATENATE("[",ROUND(T_iii_strat2!G21,1),"; ",ROUND(T_iii_strat2!H21,1),"]", " (", T_iii_strat2!I21, ")")))</f>
        <v>-</v>
      </c>
      <c r="O44" s="79" t="str">
        <f>IF(T_iii_strat2!K21="","-", (CONCATENATE("[",ROUND(T_iii_strat2!K21,1),"; ",ROUND(T_iii_strat2!L21,1),"]", " (", T_iii_strat2!M21, ")")))</f>
        <v>-</v>
      </c>
      <c r="P44" s="79" t="str">
        <f>IF(T_iii_strat2!O21="","-", (CONCATENATE("[",ROUND(T_iii_strat2!O21,1),"; ",ROUND(T_iii_strat2!P21,1),"]", " (", T_iii_strat2!Q21, ")")))</f>
        <v>-</v>
      </c>
      <c r="Q44" s="79" t="str">
        <f>IF(T_iii_strat2!S21="","-", (CONCATENATE("[",ROUND(T_iii_strat2!S21,1),"; ",ROUND(T_iii_strat2!T21,1),"]", " (", T_iii_strat2!U21, ")")))</f>
        <v>-</v>
      </c>
      <c r="R44" s="79" t="str">
        <f>IF(T_iii_strat2!W21="","-", (CONCATENATE("[",ROUND(T_iii_strat2!W21,1),"; ",ROUND(T_iii_strat2!X21,1),"]", " (", T_iii_strat2!Y21, ")")))</f>
        <v>-</v>
      </c>
      <c r="S44" s="79" t="str">
        <f>IF(T_iii_strat2!AA21="","-", (CONCATENATE("[",ROUND(T_iii_strat2!AA21,1),"; ",ROUND(T_iii_strat2!AB21,1),"]", " (", T_iii_strat2!AC21, ")")))</f>
        <v>-</v>
      </c>
      <c r="T44" s="79" t="str">
        <f>IF(T_iii_strat2!AE21="","-", (CONCATENATE("[",ROUND(T_iii_strat2!AE21,1),"; ",ROUND(T_iii_strat2!AF21,1),"]", " (", T_iii_strat2!AG21, ")")))</f>
        <v>-</v>
      </c>
      <c r="W44" s="88"/>
      <c r="X44" s="79" t="str">
        <f>IF(T_iii_strat3!C21="","-", (CONCATENATE("[",ROUND(T_iii_strat3!C21,1),"; ",ROUND(T_iii_strat3!D21,1),"]", " (", T_iii_strat3!E21, ")")))</f>
        <v>-</v>
      </c>
      <c r="Y44" s="79" t="str">
        <f>IF(T_iii_strat3!G21="","-", (CONCATENATE("[",ROUND(T_iii_strat3!G21,1),"; ",ROUND(T_iii_strat3!H21,1),"]", " (", T_iii_strat3!I21, ")")))</f>
        <v>-</v>
      </c>
      <c r="Z44" s="79" t="str">
        <f>IF(T_iii_strat3!K21="","-", (CONCATENATE("[",ROUND(T_iii_strat3!K21,1),"; ",ROUND(T_iii_strat3!L21,1),"]", " (", T_iii_strat3!M21, ")")))</f>
        <v>-</v>
      </c>
      <c r="AA44" s="79" t="str">
        <f>IF(T_iii_strat3!O21="","-", (CONCATENATE("[",ROUND(T_iii_strat3!O21,1),"; ",ROUND(T_iii_strat3!P21,1),"]", " (", T_iii_strat3!Q21, ")")))</f>
        <v>-</v>
      </c>
      <c r="AB44" s="79" t="str">
        <f>IF(T_iii_strat3!S21="","-", (CONCATENATE("[",ROUND(T_iii_strat3!S21,1),"; ",ROUND(T_iii_strat3!T21,1),"]", " (", T_iii_strat3!U21, ")")))</f>
        <v>-</v>
      </c>
      <c r="AC44" s="79" t="str">
        <f>IF(T_iii_strat3!W21="","-", (CONCATENATE("[",ROUND(T_iii_strat3!W21,1),"; ",ROUND(T_iii_strat3!X21,1),"]", " (", T_iii_strat3!Y21, ")")))</f>
        <v>-</v>
      </c>
      <c r="AD44" s="79" t="str">
        <f>IF(T_iii_strat3!AA21="","-", (CONCATENATE("[",ROUND(T_iii_strat3!AA21,1),"; ",ROUND(T_iii_strat3!AB21,1),"]", " (", T_iii_strat3!AC21, ")")))</f>
        <v>-</v>
      </c>
      <c r="AE44" s="79" t="str">
        <f>IF(T_iii_strat3!AE21="","-", (CONCATENATE("[",ROUND(T_iii_strat3!AE21,1),"; ",ROUND(T_iii_strat3!AF21,1),"]", " (", T_iii_strat3!AG21, ")")))</f>
        <v>-</v>
      </c>
    </row>
    <row r="45" spans="1:31" s="77" customFormat="1" x14ac:dyDescent="0.2">
      <c r="A45" s="78">
        <f>T_i!$A$22</f>
        <v>0</v>
      </c>
      <c r="B45" s="76">
        <f>ROUND(T_iii_strat1!B22,1)</f>
        <v>0</v>
      </c>
      <c r="C45" s="76">
        <f>ROUND(T_iii_strat1!F22,1)</f>
        <v>0</v>
      </c>
      <c r="D45" s="76">
        <f>ROUND(T_iii_strat1!J22,1)</f>
        <v>0</v>
      </c>
      <c r="E45" s="76">
        <f>ROUND(T_iii_strat1!N22,1)</f>
        <v>0</v>
      </c>
      <c r="F45" s="76">
        <f>ROUND(T_iii_strat1!R22,1)</f>
        <v>0</v>
      </c>
      <c r="G45" s="76">
        <f>ROUND(T_iii_strat1!V22,1)</f>
        <v>0</v>
      </c>
      <c r="H45" s="76">
        <f>ROUND(T_iii_strat1!Z22,1)</f>
        <v>0</v>
      </c>
      <c r="I45" s="76">
        <f>ROUND(T_iii_strat1!AD22,1)</f>
        <v>0</v>
      </c>
      <c r="L45" s="78">
        <f>T_i!$A$22</f>
        <v>0</v>
      </c>
      <c r="M45" s="76">
        <f>ROUND(T_iii_strat2!B22,1)</f>
        <v>0</v>
      </c>
      <c r="N45" s="76">
        <f>ROUND(T_iii_strat2!F22,1)</f>
        <v>0</v>
      </c>
      <c r="O45" s="76">
        <f>ROUND(T_iii_strat2!J22,1)</f>
        <v>0</v>
      </c>
      <c r="P45" s="76">
        <f>ROUND(T_iii_strat2!N22,1)</f>
        <v>0</v>
      </c>
      <c r="Q45" s="76">
        <f>ROUND(T_iii_strat2!R22,1)</f>
        <v>0</v>
      </c>
      <c r="R45" s="76">
        <f>ROUND(T_iii_strat2!V22,1)</f>
        <v>0</v>
      </c>
      <c r="S45" s="76">
        <f>ROUND(T_iii_strat2!Z22,1)</f>
        <v>0</v>
      </c>
      <c r="T45" s="76">
        <f>ROUND(T_iii_strat2!AD22,1)</f>
        <v>0</v>
      </c>
      <c r="W45" s="78">
        <f>T_i!$A$22</f>
        <v>0</v>
      </c>
      <c r="X45" s="76">
        <f>ROUND(T_iii_strat3!B22,1)</f>
        <v>0</v>
      </c>
      <c r="Y45" s="76">
        <f>ROUND(T_iii_strat3!F22,1)</f>
        <v>0</v>
      </c>
      <c r="Z45" s="76">
        <f>ROUND(T_iii_strat3!J22,1)</f>
        <v>0</v>
      </c>
      <c r="AA45" s="76">
        <f>ROUND(T_iii_strat3!N22,1)</f>
        <v>0</v>
      </c>
      <c r="AB45" s="76">
        <f>ROUND(T_iii_strat3!R22,1)</f>
        <v>0</v>
      </c>
      <c r="AC45" s="76">
        <f>ROUND(T_iii_strat3!V22,1)</f>
        <v>0</v>
      </c>
      <c r="AD45" s="76">
        <f>ROUND(T_iii_strat3!Z22,1)</f>
        <v>0</v>
      </c>
      <c r="AE45" s="76">
        <f>ROUND(T_iii_strat3!AD22,1)</f>
        <v>0</v>
      </c>
    </row>
    <row r="46" spans="1:31" x14ac:dyDescent="0.2">
      <c r="A46" s="87"/>
      <c r="B46" s="79" t="str">
        <f>IF(T_iii_strat1!C22="","-", (CONCATENATE("[",ROUND(T_iii_strat1!C22,1),"; ",ROUND(T_iii_strat1!D22,1),"]", " (", T_iii_strat1!E22, ")")))</f>
        <v>-</v>
      </c>
      <c r="C46" s="79" t="str">
        <f>IF(T_iii_strat1!G22="","-", (CONCATENATE("[",ROUND(T_iii_strat1!G22,1),"; ",ROUND(T_iii_strat1!H22,1),"]", " (", T_iii_strat1!I22, ")")))</f>
        <v>-</v>
      </c>
      <c r="D46" s="79" t="str">
        <f>IF(T_iii_strat1!K22="","-", (CONCATENATE("[",ROUND(T_iii_strat1!K22,1),"; ",ROUND(T_iii_strat1!L22,1),"]", " (", T_iii_strat1!M22, ")")))</f>
        <v>-</v>
      </c>
      <c r="E46" s="79" t="str">
        <f>IF(T_iii_strat1!O22="","-", (CONCATENATE("[",ROUND(T_iii_strat1!O22,1),"; ",ROUND(T_iii_strat1!P22,1),"]", " (", T_iii_strat1!Q22, ")")))</f>
        <v>-</v>
      </c>
      <c r="F46" s="79" t="str">
        <f>IF(T_iii_strat1!S22="","-", (CONCATENATE("[",ROUND(T_iii_strat1!S22,1),"; ",ROUND(T_iii_strat1!T22,1),"]", " (", T_iii_strat1!U22, ")")))</f>
        <v>-</v>
      </c>
      <c r="G46" s="79" t="str">
        <f>IF(T_iii_strat1!W22="","-", (CONCATENATE("[",ROUND(T_iii_strat1!W22,1),"; ",ROUND(T_iii_strat1!X22,1),"]", " (", T_iii_strat1!Y22, ")")))</f>
        <v>-</v>
      </c>
      <c r="H46" s="79" t="str">
        <f>IF(T_iii_strat1!AA22="","-", (CONCATENATE("[",ROUND(T_iii_strat1!AA22,1),"; ",ROUND(T_iii_strat1!AB22,1),"]", " (", T_iii_strat1!AC22, ")")))</f>
        <v>-</v>
      </c>
      <c r="I46" s="79" t="str">
        <f>IF(T_iii_strat1!AE22="","-", (CONCATENATE("[",ROUND(T_iii_strat1!AE22,1),"; ",ROUND(T_iii_strat1!AF22,1),"]", " (", T_iii_strat1!AG22, ")")))</f>
        <v>-</v>
      </c>
      <c r="L46" s="87"/>
      <c r="M46" s="79" t="str">
        <f>IF(T_iii_strat2!C22="","-", (CONCATENATE("[",ROUND(T_iii_strat2!C22,1),"; ",ROUND(T_iii_strat2!D22,1),"]", " (", T_iii_strat2!E22, ")")))</f>
        <v>-</v>
      </c>
      <c r="N46" s="79" t="str">
        <f>IF(T_iii_strat2!G22="","-", (CONCATENATE("[",ROUND(T_iii_strat2!G22,1),"; ",ROUND(T_iii_strat2!H22,1),"]", " (", T_iii_strat2!I22, ")")))</f>
        <v>-</v>
      </c>
      <c r="O46" s="79" t="str">
        <f>IF(T_iii_strat2!K22="","-", (CONCATENATE("[",ROUND(T_iii_strat2!K22,1),"; ",ROUND(T_iii_strat2!L22,1),"]", " (", T_iii_strat2!M22, ")")))</f>
        <v>-</v>
      </c>
      <c r="P46" s="79" t="str">
        <f>IF(T_iii_strat2!O22="","-", (CONCATENATE("[",ROUND(T_iii_strat2!O22,1),"; ",ROUND(T_iii_strat2!P22,1),"]", " (", T_iii_strat2!Q22, ")")))</f>
        <v>-</v>
      </c>
      <c r="Q46" s="79" t="str">
        <f>IF(T_iii_strat2!S22="","-", (CONCATENATE("[",ROUND(T_iii_strat2!S22,1),"; ",ROUND(T_iii_strat2!T22,1),"]", " (", T_iii_strat2!U22, ")")))</f>
        <v>-</v>
      </c>
      <c r="R46" s="79" t="str">
        <f>IF(T_iii_strat2!W22="","-", (CONCATENATE("[",ROUND(T_iii_strat2!W22,1),"; ",ROUND(T_iii_strat2!X22,1),"]", " (", T_iii_strat2!Y22, ")")))</f>
        <v>-</v>
      </c>
      <c r="S46" s="79" t="str">
        <f>IF(T_iii_strat2!AA22="","-", (CONCATENATE("[",ROUND(T_iii_strat2!AA22,1),"; ",ROUND(T_iii_strat2!AB22,1),"]", " (", T_iii_strat2!AC22, ")")))</f>
        <v>-</v>
      </c>
      <c r="T46" s="79" t="str">
        <f>IF(T_iii_strat2!AE22="","-", (CONCATENATE("[",ROUND(T_iii_strat2!AE22,1),"; ",ROUND(T_iii_strat2!AF22,1),"]", " (", T_iii_strat2!AG22, ")")))</f>
        <v>-</v>
      </c>
      <c r="W46" s="87"/>
      <c r="X46" s="79" t="str">
        <f>IF(T_iii_strat3!C22="","-", (CONCATENATE("[",ROUND(T_iii_strat3!C22,1),"; ",ROUND(T_iii_strat3!D22,1),"]", " (", T_iii_strat3!E22, ")")))</f>
        <v>-</v>
      </c>
      <c r="Y46" s="79" t="str">
        <f>IF(T_iii_strat3!G22="","-", (CONCATENATE("[",ROUND(T_iii_strat3!G22,1),"; ",ROUND(T_iii_strat3!H22,1),"]", " (", T_iii_strat3!I22, ")")))</f>
        <v>-</v>
      </c>
      <c r="Z46" s="79" t="str">
        <f>IF(T_iii_strat3!K22="","-", (CONCATENATE("[",ROUND(T_iii_strat3!K22,1),"; ",ROUND(T_iii_strat3!L22,1),"]", " (", T_iii_strat3!M22, ")")))</f>
        <v>-</v>
      </c>
      <c r="AA46" s="79" t="str">
        <f>IF(T_iii_strat3!O22="","-", (CONCATENATE("[",ROUND(T_iii_strat3!O22,1),"; ",ROUND(T_iii_strat3!P22,1),"]", " (", T_iii_strat3!Q22, ")")))</f>
        <v>-</v>
      </c>
      <c r="AB46" s="79" t="str">
        <f>IF(T_iii_strat3!S22="","-", (CONCATENATE("[",ROUND(T_iii_strat3!S22,1),"; ",ROUND(T_iii_strat3!T22,1),"]", " (", T_iii_strat3!U22, ")")))</f>
        <v>-</v>
      </c>
      <c r="AC46" s="79" t="str">
        <f>IF(T_iii_strat3!W22="","-", (CONCATENATE("[",ROUND(T_iii_strat3!W22,1),"; ",ROUND(T_iii_strat3!X22,1),"]", " (", T_iii_strat3!Y22, ")")))</f>
        <v>-</v>
      </c>
      <c r="AD46" s="79" t="str">
        <f>IF(T_iii_strat3!AA22="","-", (CONCATENATE("[",ROUND(T_iii_strat3!AA22,1),"; ",ROUND(T_iii_strat3!AB22,1),"]", " (", T_iii_strat3!AC22, ")")))</f>
        <v>-</v>
      </c>
      <c r="AE46" s="79" t="str">
        <f>IF(T_iii_strat3!AE22="","-", (CONCATENATE("[",ROUND(T_iii_strat3!AE22,1),"; ",ROUND(T_iii_strat3!AF22,1),"]", " (", T_iii_strat3!AG22, ")")))</f>
        <v>-</v>
      </c>
    </row>
    <row r="47" spans="1:31" s="77" customFormat="1" x14ac:dyDescent="0.2">
      <c r="A47" s="78">
        <f>T_i!$A$23</f>
        <v>0</v>
      </c>
      <c r="B47" s="76">
        <f>ROUND(T_iii_strat1!B23,1)</f>
        <v>0</v>
      </c>
      <c r="C47" s="76">
        <f>ROUND(T_iii_strat1!F23,1)</f>
        <v>0</v>
      </c>
      <c r="D47" s="76">
        <f>ROUND(T_iii_strat1!J23,1)</f>
        <v>0</v>
      </c>
      <c r="E47" s="76">
        <f>ROUND(T_iii_strat1!N23,1)</f>
        <v>0</v>
      </c>
      <c r="F47" s="76">
        <f>ROUND(T_iii_strat1!R23,1)</f>
        <v>0</v>
      </c>
      <c r="G47" s="76">
        <f>ROUND(T_iii_strat1!V23,1)</f>
        <v>0</v>
      </c>
      <c r="H47" s="76">
        <f>ROUND(T_iii_strat1!Z23,1)</f>
        <v>0</v>
      </c>
      <c r="I47" s="76">
        <f>ROUND(T_iii_strat1!AD23,1)</f>
        <v>0</v>
      </c>
      <c r="L47" s="78">
        <f>T_i!$A$23</f>
        <v>0</v>
      </c>
      <c r="M47" s="76">
        <f>ROUND(T_iii_strat2!B23,1)</f>
        <v>0</v>
      </c>
      <c r="N47" s="76">
        <f>ROUND(T_iii_strat2!F23,1)</f>
        <v>0</v>
      </c>
      <c r="O47" s="76">
        <f>ROUND(T_iii_strat2!J23,1)</f>
        <v>0</v>
      </c>
      <c r="P47" s="76">
        <f>ROUND(T_iii_strat2!N23,1)</f>
        <v>0</v>
      </c>
      <c r="Q47" s="76">
        <f>ROUND(T_iii_strat2!R23,1)</f>
        <v>0</v>
      </c>
      <c r="R47" s="76">
        <f>ROUND(T_iii_strat2!V23,1)</f>
        <v>0</v>
      </c>
      <c r="S47" s="76">
        <f>ROUND(T_iii_strat2!Z23,1)</f>
        <v>0</v>
      </c>
      <c r="T47" s="76">
        <f>ROUND(T_iii_strat2!AD23,1)</f>
        <v>0</v>
      </c>
      <c r="W47" s="78">
        <f>T_i!$A$23</f>
        <v>0</v>
      </c>
      <c r="X47" s="76">
        <f>ROUND(T_iii_strat3!B23,1)</f>
        <v>0</v>
      </c>
      <c r="Y47" s="76">
        <f>ROUND(T_iii_strat3!F23,1)</f>
        <v>0</v>
      </c>
      <c r="Z47" s="76">
        <f>ROUND(T_iii_strat3!J23,1)</f>
        <v>0</v>
      </c>
      <c r="AA47" s="76">
        <f>ROUND(T_iii_strat3!N23,1)</f>
        <v>0</v>
      </c>
      <c r="AB47" s="76">
        <f>ROUND(T_iii_strat3!R23,1)</f>
        <v>0</v>
      </c>
      <c r="AC47" s="76">
        <f>ROUND(T_iii_strat3!V23,1)</f>
        <v>0</v>
      </c>
      <c r="AD47" s="76">
        <f>ROUND(T_iii_strat3!Z23,1)</f>
        <v>0</v>
      </c>
      <c r="AE47" s="76">
        <f>ROUND(T_iii_strat3!AD23,1)</f>
        <v>0</v>
      </c>
    </row>
    <row r="48" spans="1:31" x14ac:dyDescent="0.2">
      <c r="A48" s="87"/>
      <c r="B48" s="79" t="str">
        <f>IF(T_iii_strat1!C23="","-", (CONCATENATE("[",ROUND(T_iii_strat1!C23,1),"; ",ROUND(T_iii_strat1!D23,1),"]", " (", T_iii_strat1!E23, ")")))</f>
        <v>-</v>
      </c>
      <c r="C48" s="79" t="str">
        <f>IF(T_iii_strat1!G23="","-", (CONCATENATE("[",ROUND(T_iii_strat1!G23,1),"; ",ROUND(T_iii_strat1!H23,1),"]", " (", T_iii_strat1!I23, ")")))</f>
        <v>-</v>
      </c>
      <c r="D48" s="79" t="str">
        <f>IF(T_iii_strat1!K23="","-", (CONCATENATE("[",ROUND(T_iii_strat1!K23,1),"; ",ROUND(T_iii_strat1!L23,1),"]", " (", T_iii_strat1!M23, ")")))</f>
        <v>-</v>
      </c>
      <c r="E48" s="79" t="str">
        <f>IF(T_iii_strat1!O23="","-", (CONCATENATE("[",ROUND(T_iii_strat1!O23,1),"; ",ROUND(T_iii_strat1!P23,1),"]", " (", T_iii_strat1!Q23, ")")))</f>
        <v>-</v>
      </c>
      <c r="F48" s="79" t="str">
        <f>IF(T_iii_strat1!S23="","-", (CONCATENATE("[",ROUND(T_iii_strat1!S23,1),"; ",ROUND(T_iii_strat1!T23,1),"]", " (", T_iii_strat1!U23, ")")))</f>
        <v>-</v>
      </c>
      <c r="G48" s="79" t="str">
        <f>IF(T_iii_strat1!W23="","-", (CONCATENATE("[",ROUND(T_iii_strat1!W23,1),"; ",ROUND(T_iii_strat1!X23,1),"]", " (", T_iii_strat1!Y23, ")")))</f>
        <v>-</v>
      </c>
      <c r="H48" s="79" t="str">
        <f>IF(T_iii_strat1!AA23="","-", (CONCATENATE("[",ROUND(T_iii_strat1!AA23,1),"; ",ROUND(T_iii_strat1!AB23,1),"]", " (", T_iii_strat1!AC23, ")")))</f>
        <v>-</v>
      </c>
      <c r="I48" s="79" t="str">
        <f>IF(T_iii_strat1!AE23="","-", (CONCATENATE("[",ROUND(T_iii_strat1!AE23,1),"; ",ROUND(T_iii_strat1!AF23,1),"]", " (", T_iii_strat1!AG23, ")")))</f>
        <v>-</v>
      </c>
      <c r="L48" s="87"/>
      <c r="M48" s="79" t="str">
        <f>IF(T_iii_strat2!C23="","-", (CONCATENATE("[",ROUND(T_iii_strat2!C23,1),"; ",ROUND(T_iii_strat2!D23,1),"]", " (", T_iii_strat2!E23, ")")))</f>
        <v>-</v>
      </c>
      <c r="N48" s="79" t="str">
        <f>IF(T_iii_strat2!G23="","-", (CONCATENATE("[",ROUND(T_iii_strat2!G23,1),"; ",ROUND(T_iii_strat2!H23,1),"]", " (", T_iii_strat2!I23, ")")))</f>
        <v>-</v>
      </c>
      <c r="O48" s="79" t="str">
        <f>IF(T_iii_strat2!K23="","-", (CONCATENATE("[",ROUND(T_iii_strat2!K23,1),"; ",ROUND(T_iii_strat2!L23,1),"]", " (", T_iii_strat2!M23, ")")))</f>
        <v>-</v>
      </c>
      <c r="P48" s="79" t="str">
        <f>IF(T_iii_strat2!O23="","-", (CONCATENATE("[",ROUND(T_iii_strat2!O23,1),"; ",ROUND(T_iii_strat2!P23,1),"]", " (", T_iii_strat2!Q23, ")")))</f>
        <v>-</v>
      </c>
      <c r="Q48" s="79" t="str">
        <f>IF(T_iii_strat2!S23="","-", (CONCATENATE("[",ROUND(T_iii_strat2!S23,1),"; ",ROUND(T_iii_strat2!T23,1),"]", " (", T_iii_strat2!U23, ")")))</f>
        <v>-</v>
      </c>
      <c r="R48" s="79" t="str">
        <f>IF(T_iii_strat2!W23="","-", (CONCATENATE("[",ROUND(T_iii_strat2!W23,1),"; ",ROUND(T_iii_strat2!X23,1),"]", " (", T_iii_strat2!Y23, ")")))</f>
        <v>-</v>
      </c>
      <c r="S48" s="79" t="str">
        <f>IF(T_iii_strat2!AA23="","-", (CONCATENATE("[",ROUND(T_iii_strat2!AA23,1),"; ",ROUND(T_iii_strat2!AB23,1),"]", " (", T_iii_strat2!AC23, ")")))</f>
        <v>-</v>
      </c>
      <c r="T48" s="79" t="str">
        <f>IF(T_iii_strat2!AE23="","-", (CONCATENATE("[",ROUND(T_iii_strat2!AE23,1),"; ",ROUND(T_iii_strat2!AF23,1),"]", " (", T_iii_strat2!AG23, ")")))</f>
        <v>-</v>
      </c>
      <c r="W48" s="87"/>
      <c r="X48" s="79" t="str">
        <f>IF(T_iii_strat3!C23="","-", (CONCATENATE("[",ROUND(T_iii_strat3!C23,1),"; ",ROUND(T_iii_strat3!D23,1),"]", " (", T_iii_strat3!E23, ")")))</f>
        <v>-</v>
      </c>
      <c r="Y48" s="79" t="str">
        <f>IF(T_iii_strat3!G23="","-", (CONCATENATE("[",ROUND(T_iii_strat3!G23,1),"; ",ROUND(T_iii_strat3!H23,1),"]", " (", T_iii_strat3!I23, ")")))</f>
        <v>-</v>
      </c>
      <c r="Z48" s="79" t="str">
        <f>IF(T_iii_strat3!K23="","-", (CONCATENATE("[",ROUND(T_iii_strat3!K23,1),"; ",ROUND(T_iii_strat3!L23,1),"]", " (", T_iii_strat3!M23, ")")))</f>
        <v>-</v>
      </c>
      <c r="AA48" s="79" t="str">
        <f>IF(T_iii_strat3!O23="","-", (CONCATENATE("[",ROUND(T_iii_strat3!O23,1),"; ",ROUND(T_iii_strat3!P23,1),"]", " (", T_iii_strat3!Q23, ")")))</f>
        <v>-</v>
      </c>
      <c r="AB48" s="79" t="str">
        <f>IF(T_iii_strat3!S23="","-", (CONCATENATE("[",ROUND(T_iii_strat3!S23,1),"; ",ROUND(T_iii_strat3!T23,1),"]", " (", T_iii_strat3!U23, ")")))</f>
        <v>-</v>
      </c>
      <c r="AC48" s="79" t="str">
        <f>IF(T_iii_strat3!W23="","-", (CONCATENATE("[",ROUND(T_iii_strat3!W23,1),"; ",ROUND(T_iii_strat3!X23,1),"]", " (", T_iii_strat3!Y23, ")")))</f>
        <v>-</v>
      </c>
      <c r="AD48" s="79" t="str">
        <f>IF(T_iii_strat3!AA23="","-", (CONCATENATE("[",ROUND(T_iii_strat3!AA23,1),"; ",ROUND(T_iii_strat3!AB23,1),"]", " (", T_iii_strat3!AC23, ")")))</f>
        <v>-</v>
      </c>
      <c r="AE48" s="79" t="str">
        <f>IF(T_iii_strat3!AE23="","-", (CONCATENATE("[",ROUND(T_iii_strat3!AE23,1),"; ",ROUND(T_iii_strat3!AF23,1),"]", " (", T_iii_strat3!AG23, ")")))</f>
        <v>-</v>
      </c>
    </row>
    <row r="49" spans="1:31" s="77" customFormat="1" x14ac:dyDescent="0.2">
      <c r="A49" s="78">
        <f>T_i!$A$24</f>
        <v>0</v>
      </c>
      <c r="B49" s="76">
        <f>ROUND(T_iii_strat1!B24,1)</f>
        <v>0</v>
      </c>
      <c r="C49" s="76">
        <f>ROUND(T_iii_strat1!F24,1)</f>
        <v>0</v>
      </c>
      <c r="D49" s="76">
        <f>ROUND(T_iii_strat1!J24,1)</f>
        <v>0</v>
      </c>
      <c r="E49" s="76">
        <f>ROUND(T_iii_strat1!N24,1)</f>
        <v>0</v>
      </c>
      <c r="F49" s="76">
        <f>ROUND(T_iii_strat1!R24,1)</f>
        <v>0</v>
      </c>
      <c r="G49" s="76">
        <f>ROUND(T_iii_strat1!V24,1)</f>
        <v>0</v>
      </c>
      <c r="H49" s="76">
        <f>ROUND(T_iii_strat1!Z24,1)</f>
        <v>0</v>
      </c>
      <c r="I49" s="76">
        <f>ROUND(T_iii_strat1!AD24,1)</f>
        <v>0</v>
      </c>
      <c r="L49" s="78">
        <f>T_i!$A$24</f>
        <v>0</v>
      </c>
      <c r="M49" s="76">
        <f>ROUND(T_iii_strat2!B24,1)</f>
        <v>0</v>
      </c>
      <c r="N49" s="76">
        <f>ROUND(T_iii_strat2!F24,1)</f>
        <v>0</v>
      </c>
      <c r="O49" s="76">
        <f>ROUND(T_iii_strat2!J24,1)</f>
        <v>0</v>
      </c>
      <c r="P49" s="76">
        <f>ROUND(T_iii_strat2!N24,1)</f>
        <v>0</v>
      </c>
      <c r="Q49" s="76">
        <f>ROUND(T_iii_strat2!R24,1)</f>
        <v>0</v>
      </c>
      <c r="R49" s="76">
        <f>ROUND(T_iii_strat2!V24,1)</f>
        <v>0</v>
      </c>
      <c r="S49" s="76">
        <f>ROUND(T_iii_strat2!Z24,1)</f>
        <v>0</v>
      </c>
      <c r="T49" s="76">
        <f>ROUND(T_iii_strat2!AD24,1)</f>
        <v>0</v>
      </c>
      <c r="W49" s="78">
        <f>T_i!$A$24</f>
        <v>0</v>
      </c>
      <c r="X49" s="76">
        <f>ROUND(T_iii_strat3!B24,1)</f>
        <v>0</v>
      </c>
      <c r="Y49" s="76">
        <f>ROUND(T_iii_strat3!F24,1)</f>
        <v>0</v>
      </c>
      <c r="Z49" s="76">
        <f>ROUND(T_iii_strat3!J24,1)</f>
        <v>0</v>
      </c>
      <c r="AA49" s="76">
        <f>ROUND(T_iii_strat3!N24,1)</f>
        <v>0</v>
      </c>
      <c r="AB49" s="76">
        <f>ROUND(T_iii_strat3!R24,1)</f>
        <v>0</v>
      </c>
      <c r="AC49" s="76">
        <f>ROUND(T_iii_strat3!V24,1)</f>
        <v>0</v>
      </c>
      <c r="AD49" s="76">
        <f>ROUND(T_iii_strat3!Z24,1)</f>
        <v>0</v>
      </c>
      <c r="AE49" s="76">
        <f>ROUND(T_iii_strat3!AD24,1)</f>
        <v>0</v>
      </c>
    </row>
    <row r="50" spans="1:31" x14ac:dyDescent="0.2">
      <c r="A50" s="89"/>
      <c r="B50" s="79" t="str">
        <f>IF(T_iii_strat1!C24="","-", (CONCATENATE("[",ROUND(T_iii_strat1!C24,1),"; ",ROUND(T_iii_strat1!D24,1),"]", " (", T_iii_strat1!E24, ")")))</f>
        <v>-</v>
      </c>
      <c r="C50" s="79" t="str">
        <f>IF(T_iii_strat1!G24="","-", (CONCATENATE("[",ROUND(T_iii_strat1!G24,1),"; ",ROUND(T_iii_strat1!H24,1),"]", " (", T_iii_strat1!I24, ")")))</f>
        <v>-</v>
      </c>
      <c r="D50" s="79" t="str">
        <f>IF(T_iii_strat1!K24="","-", (CONCATENATE("[",ROUND(T_iii_strat1!K24,1),"; ",ROUND(T_iii_strat1!L24,1),"]", " (", T_iii_strat1!M24, ")")))</f>
        <v>-</v>
      </c>
      <c r="E50" s="79" t="str">
        <f>IF(T_iii_strat1!O24="","-", (CONCATENATE("[",ROUND(T_iii_strat1!O24,1),"; ",ROUND(T_iii_strat1!P24,1),"]", " (", T_iii_strat1!Q24, ")")))</f>
        <v>-</v>
      </c>
      <c r="F50" s="79" t="str">
        <f>IF(T_iii_strat1!S24="","-", (CONCATENATE("[",ROUND(T_iii_strat1!S24,1),"; ",ROUND(T_iii_strat1!T24,1),"]", " (", T_iii_strat1!U24, ")")))</f>
        <v>-</v>
      </c>
      <c r="G50" s="79" t="str">
        <f>IF(T_iii_strat1!W24="","-", (CONCATENATE("[",ROUND(T_iii_strat1!W24,1),"; ",ROUND(T_iii_strat1!X24,1),"]", " (", T_iii_strat1!Y24, ")")))</f>
        <v>-</v>
      </c>
      <c r="H50" s="79" t="str">
        <f>IF(T_iii_strat1!AA24="","-", (CONCATENATE("[",ROUND(T_iii_strat1!AA24,1),"; ",ROUND(T_iii_strat1!AB24,1),"]", " (", T_iii_strat1!AC24, ")")))</f>
        <v>-</v>
      </c>
      <c r="I50" s="79" t="str">
        <f>IF(T_iii_strat1!AE24="","-", (CONCATENATE("[",ROUND(T_iii_strat1!AE24,1),"; ",ROUND(T_iii_strat1!AF24,1),"]", " (", T_iii_strat1!AG24, ")")))</f>
        <v>-</v>
      </c>
      <c r="L50" s="89"/>
      <c r="M50" s="79" t="str">
        <f>IF(T_iii_strat2!C24="","-", (CONCATENATE("[",ROUND(T_iii_strat2!C24,1),"; ",ROUND(T_iii_strat2!D24,1),"]", " (", T_iii_strat2!E24, ")")))</f>
        <v>-</v>
      </c>
      <c r="N50" s="79" t="str">
        <f>IF(T_iii_strat2!G24="","-", (CONCATENATE("[",ROUND(T_iii_strat2!G24,1),"; ",ROUND(T_iii_strat2!H24,1),"]", " (", T_iii_strat2!I24, ")")))</f>
        <v>-</v>
      </c>
      <c r="O50" s="79" t="str">
        <f>IF(T_iii_strat2!K24="","-", (CONCATENATE("[",ROUND(T_iii_strat2!K24,1),"; ",ROUND(T_iii_strat2!L24,1),"]", " (", T_iii_strat2!M24, ")")))</f>
        <v>-</v>
      </c>
      <c r="P50" s="79" t="str">
        <f>IF(T_iii_strat2!O24="","-", (CONCATENATE("[",ROUND(T_iii_strat2!O24,1),"; ",ROUND(T_iii_strat2!P24,1),"]", " (", T_iii_strat2!Q24, ")")))</f>
        <v>-</v>
      </c>
      <c r="Q50" s="79" t="str">
        <f>IF(T_iii_strat2!S24="","-", (CONCATENATE("[",ROUND(T_iii_strat2!S24,1),"; ",ROUND(T_iii_strat2!T24,1),"]", " (", T_iii_strat2!U24, ")")))</f>
        <v>-</v>
      </c>
      <c r="R50" s="79" t="str">
        <f>IF(T_iii_strat2!W24="","-", (CONCATENATE("[",ROUND(T_iii_strat2!W24,1),"; ",ROUND(T_iii_strat2!X24,1),"]", " (", T_iii_strat2!Y24, ")")))</f>
        <v>-</v>
      </c>
      <c r="S50" s="79" t="str">
        <f>IF(T_iii_strat2!AA24="","-", (CONCATENATE("[",ROUND(T_iii_strat2!AA24,1),"; ",ROUND(T_iii_strat2!AB24,1),"]", " (", T_iii_strat2!AC24, ")")))</f>
        <v>-</v>
      </c>
      <c r="T50" s="79" t="str">
        <f>IF(T_iii_strat2!AE24="","-", (CONCATENATE("[",ROUND(T_iii_strat2!AE24,1),"; ",ROUND(T_iii_strat2!AF24,1),"]", " (", T_iii_strat2!AG24, ")")))</f>
        <v>-</v>
      </c>
      <c r="W50" s="89"/>
      <c r="X50" s="79" t="str">
        <f>IF(T_iii_strat3!C24="","-", (CONCATENATE("[",ROUND(T_iii_strat3!C24,1),"; ",ROUND(T_iii_strat3!D24,1),"]", " (", T_iii_strat3!E24, ")")))</f>
        <v>-</v>
      </c>
      <c r="Y50" s="79" t="str">
        <f>IF(T_iii_strat3!G24="","-", (CONCATENATE("[",ROUND(T_iii_strat3!G24,1),"; ",ROUND(T_iii_strat3!H24,1),"]", " (", T_iii_strat3!I24, ")")))</f>
        <v>-</v>
      </c>
      <c r="Z50" s="79" t="str">
        <f>IF(T_iii_strat3!K24="","-", (CONCATENATE("[",ROUND(T_iii_strat3!K24,1),"; ",ROUND(T_iii_strat3!L24,1),"]", " (", T_iii_strat3!M24, ")")))</f>
        <v>-</v>
      </c>
      <c r="AA50" s="79" t="str">
        <f>IF(T_iii_strat3!O24="","-", (CONCATENATE("[",ROUND(T_iii_strat3!O24,1),"; ",ROUND(T_iii_strat3!P24,1),"]", " (", T_iii_strat3!Q24, ")")))</f>
        <v>-</v>
      </c>
      <c r="AB50" s="79" t="str">
        <f>IF(T_iii_strat3!S24="","-", (CONCATENATE("[",ROUND(T_iii_strat3!S24,1),"; ",ROUND(T_iii_strat3!T24,1),"]", " (", T_iii_strat3!U24, ")")))</f>
        <v>-</v>
      </c>
      <c r="AC50" s="79" t="str">
        <f>IF(T_iii_strat3!W24="","-", (CONCATENATE("[",ROUND(T_iii_strat3!W24,1),"; ",ROUND(T_iii_strat3!X24,1),"]", " (", T_iii_strat3!Y24, ")")))</f>
        <v>-</v>
      </c>
      <c r="AD50" s="79" t="str">
        <f>IF(T_iii_strat3!AA24="","-", (CONCATENATE("[",ROUND(T_iii_strat3!AA24,1),"; ",ROUND(T_iii_strat3!AB24,1),"]", " (", T_iii_strat3!AC24, ")")))</f>
        <v>-</v>
      </c>
      <c r="AE50" s="79" t="str">
        <f>IF(T_iii_strat3!AE24="","-", (CONCATENATE("[",ROUND(T_iii_strat3!AE24,1),"; ",ROUND(T_iii_strat3!AF24,1),"]", " (", T_iii_strat3!AG24, ")")))</f>
        <v>-</v>
      </c>
    </row>
    <row r="51" spans="1:31" ht="38.25" customHeight="1" thickBot="1" x14ac:dyDescent="0.25">
      <c r="A51" s="164" t="str">
        <f>T_iii_strat1!C1</f>
        <v>strat1 Footnote: Volume data were available for the following total number of antimalarial products=5539;  by outlet type: Private not for profit=35; private not for profit=47; pharmacy=683; PPMV=4674; informal=35; labs = 0; wholesalers= 65;   The number of antimalarial products with volume data, from outlets that met screening criteria for a full interview but did not complete the interview =13</v>
      </c>
      <c r="B51" s="164"/>
      <c r="C51" s="164"/>
      <c r="D51" s="164"/>
      <c r="E51" s="164"/>
      <c r="F51" s="164"/>
      <c r="G51" s="164"/>
      <c r="H51" s="164"/>
      <c r="I51" s="164"/>
      <c r="L51" s="164" t="str">
        <f>T_iii_strat2!C1</f>
        <v>strat2 Footnote: Volume data were available for the following total number of antimalarial products=9488;  by outlet type: Private not for profit=71; private not for profit=385; pharmacy=1476; PPMV=7197; informal=182; labs = 3; wholesalers= 174;   The number of antimalarial products with volume data, from outlets that met screening criteria for a full interview but did not complete the interview =25</v>
      </c>
      <c r="M51" s="164"/>
      <c r="N51" s="164"/>
      <c r="O51" s="164"/>
      <c r="P51" s="164"/>
      <c r="Q51" s="164"/>
      <c r="R51" s="164"/>
      <c r="S51" s="164"/>
      <c r="T51" s="164"/>
      <c r="W51" s="164" t="str">
        <f>T_iii_strat3!C1</f>
        <v>strat3 Footnote: Volume data were available for the following total number of antimalarial products=5275;  by outlet type: Private not for profit=13; private not for profit=228; pharmacy=2563; PPMV=2285; informal=175; labs = 0; wholesalers= 11;   The number of antimalarial products with volume data, from outlets that met screening criteria for a full interview but did not complete the interview =31</v>
      </c>
      <c r="X51" s="164"/>
      <c r="Y51" s="164"/>
      <c r="Z51" s="164"/>
      <c r="AA51" s="164"/>
      <c r="AB51" s="164"/>
      <c r="AC51" s="164"/>
      <c r="AD51" s="164"/>
      <c r="AE51" s="164"/>
    </row>
  </sheetData>
  <mergeCells count="9">
    <mergeCell ref="A5:I5"/>
    <mergeCell ref="L5:T5"/>
    <mergeCell ref="W5:AE5"/>
    <mergeCell ref="A51:I51"/>
    <mergeCell ref="L51:T51"/>
    <mergeCell ref="W51:AE51"/>
    <mergeCell ref="A6:A8"/>
    <mergeCell ref="L6:L8"/>
    <mergeCell ref="W6:W8"/>
  </mergeCells>
  <conditionalFormatting sqref="A1 J1:XFD1">
    <cfRule type="cellIs" dxfId="6" priority="1" operator="equal">
      <formula>1</formula>
    </cfRule>
  </conditionalFormatting>
  <conditionalFormatting sqref="A2:XFD3">
    <cfRule type="cellIs" dxfId="5" priority="26" operator="equal">
      <formula>1</formula>
    </cfRule>
  </conditionalFormatting>
  <conditionalFormatting sqref="B9:I50">
    <cfRule type="expression" dxfId="4" priority="14">
      <formula>#REF!&lt;50</formula>
    </cfRule>
  </conditionalFormatting>
  <conditionalFormatting sqref="M9:T50">
    <cfRule type="expression" dxfId="3" priority="4">
      <formula>#REF!&lt;50</formula>
    </cfRule>
  </conditionalFormatting>
  <conditionalFormatting sqref="X9:AE50">
    <cfRule type="expression" dxfId="2" priority="2">
      <formula>#REF!&lt;50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9C68-2A51-42AB-98DC-0A83B49D9B8D}">
  <sheetPr>
    <tabColor rgb="FFFFFF00"/>
  </sheetPr>
  <dimension ref="A1:BC53"/>
  <sheetViews>
    <sheetView topLeftCell="X25" zoomScale="120" zoomScaleNormal="120" workbookViewId="0">
      <selection activeCell="T12" sqref="T12"/>
    </sheetView>
  </sheetViews>
  <sheetFormatPr defaultColWidth="9.140625" defaultRowHeight="11.25" x14ac:dyDescent="0.2"/>
  <cols>
    <col min="1" max="1" width="26.140625" style="48" customWidth="1"/>
    <col min="2" max="17" width="9.42578125" style="48" customWidth="1"/>
    <col min="18" max="19" width="9.140625" style="49" customWidth="1"/>
    <col min="20" max="20" width="27.140625" style="48" customWidth="1"/>
    <col min="21" max="36" width="9.140625" style="48" customWidth="1"/>
    <col min="37" max="38" width="9.140625" style="49" customWidth="1"/>
    <col min="39" max="39" width="19.42578125" style="48" customWidth="1"/>
    <col min="40" max="55" width="9.140625" style="48" customWidth="1"/>
    <col min="56" max="16384" width="9.140625" style="49"/>
  </cols>
  <sheetData>
    <row r="1" spans="1:55" s="42" customFormat="1" x14ac:dyDescent="0.2">
      <c r="A1" s="42" t="s">
        <v>12</v>
      </c>
      <c r="K1" s="42" t="str">
        <f>IFERROR(IF((RIGHT(#REF!,LEN(#REF!)-2)*1)&gt;50,0,1), "")</f>
        <v/>
      </c>
      <c r="L1" s="42" t="str">
        <f>IFERROR(IF((RIGHT(#REF!,LEN(#REF!)-2)*1)&gt;50,0,1), "")</f>
        <v/>
      </c>
      <c r="M1" s="42" t="str">
        <f>IFERROR(IF((RIGHT(#REF!,LEN(#REF!)-2)*1)&gt;50,0,1), "")</f>
        <v/>
      </c>
      <c r="N1" s="42" t="str">
        <f>IFERROR(IF((RIGHT(#REF!,LEN(#REF!)-2)*1)&gt;50,0,1), "")</f>
        <v/>
      </c>
      <c r="O1" s="42" t="str">
        <f>IFERROR(IF((RIGHT(#REF!,LEN(#REF!)-2)*1)&gt;50,0,1), "")</f>
        <v/>
      </c>
      <c r="P1" s="42" t="str">
        <f>IFERROR(IF((RIGHT(#REF!,LEN(#REF!)-2)*1)&gt;50,0,1), "")</f>
        <v/>
      </c>
      <c r="Q1" s="42" t="str">
        <f>IFERROR(IF((RIGHT(#REF!,LEN(#REF!)-2)*1)&gt;50,0,1), "")</f>
        <v/>
      </c>
      <c r="R1" s="42" t="str">
        <f>IFERROR(IF((RIGHT(#REF!,LEN(#REF!)-2)*1)&gt;50,0,1), "")</f>
        <v/>
      </c>
      <c r="S1" s="42" t="str">
        <f>IFERROR(IF((RIGHT(#REF!,LEN(#REF!)-2)*1)&gt;50,0,1), "")</f>
        <v/>
      </c>
      <c r="T1" s="42" t="str">
        <f>IFERROR(IF((RIGHT(#REF!,LEN(#REF!)-2)*1)&gt;50,0,1), "")</f>
        <v/>
      </c>
      <c r="U1" s="42" t="str">
        <f>IFERROR(IF((RIGHT(#REF!,LEN(#REF!)-2)*1)&gt;50,0,1), "")</f>
        <v/>
      </c>
      <c r="V1" s="42" t="str">
        <f>IFERROR(IF((RIGHT(#REF!,LEN(#REF!)-2)*1)&gt;50,0,1), "")</f>
        <v/>
      </c>
      <c r="W1" s="42" t="str">
        <f>IFERROR(IF((RIGHT(#REF!,LEN(#REF!)-2)*1)&gt;50,0,1), "")</f>
        <v/>
      </c>
      <c r="X1" s="42" t="str">
        <f>IFERROR(IF((RIGHT(#REF!,LEN(#REF!)-2)*1)&gt;50,0,1), "")</f>
        <v/>
      </c>
      <c r="Y1" s="42" t="str">
        <f>IFERROR(IF((RIGHT(#REF!,LEN(#REF!)-2)*1)&gt;50,0,1), "")</f>
        <v/>
      </c>
      <c r="Z1" s="42" t="str">
        <f>IFERROR(IF((RIGHT(#REF!,LEN(#REF!)-2)*1)&gt;50,1,0), "")</f>
        <v/>
      </c>
      <c r="AA1" s="42" t="str">
        <f>IFERROR(IF((RIGHT(#REF!,LEN(#REF!)-2)*1)&gt;50,1,0), "")</f>
        <v/>
      </c>
      <c r="AB1" s="42" t="str">
        <f>IFERROR(IF((RIGHT(#REF!,LEN(#REF!)-2)*1)&gt;50,1,0), "")</f>
        <v/>
      </c>
      <c r="AC1" s="42" t="str">
        <f>IFERROR(IF((RIGHT(#REF!,LEN(#REF!)-2)*1)&gt;50,1,0), "")</f>
        <v/>
      </c>
      <c r="AD1" s="42" t="str">
        <f>IFERROR(IF((RIGHT(#REF!,LEN(#REF!)-2)*1)&gt;50,1,0), "")</f>
        <v/>
      </c>
      <c r="AE1" s="42" t="str">
        <f>IFERROR(IF((RIGHT(#REF!,LEN(#REF!)-2)*1)&gt;50,1,0), "")</f>
        <v/>
      </c>
      <c r="AF1" s="42" t="str">
        <f>IFERROR(IF((RIGHT(#REF!,LEN(#REF!)-2)*1)&gt;50,1,0), "")</f>
        <v/>
      </c>
      <c r="AG1" s="42" t="str">
        <f>IFERROR(IF((RIGHT(#REF!,LEN(#REF!)-2)*1)&gt;50,1,0), "")</f>
        <v/>
      </c>
      <c r="AH1" s="42" t="str">
        <f>IFERROR(IF((RIGHT(#REF!,LEN(#REF!)-2)*1)&gt;50,1,0), "")</f>
        <v/>
      </c>
    </row>
    <row r="3" spans="1:55" x14ac:dyDescent="0.2">
      <c r="A3" s="48" t="str">
        <f>T_iv_strat1!A1</f>
        <v>T_iv_strat1</v>
      </c>
      <c r="T3" s="48" t="str">
        <f>T_iv_strat2!A1</f>
        <v>T_iv_strat2</v>
      </c>
      <c r="AM3" s="48" t="str">
        <f>T_strat3!A1</f>
        <v>T_iv_strat3</v>
      </c>
    </row>
    <row r="4" spans="1:55" ht="12" thickBot="1" x14ac:dyDescent="0.2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</row>
    <row r="5" spans="1:55" s="50" customFormat="1" ht="12.75" x14ac:dyDescent="0.2">
      <c r="A5" s="170" t="str">
        <f>_xlfn.CONCAT(RIGHT(A3, LEN(A3)-5), ": ", '[1]Quantitative Indicators '!$B$12)</f>
        <v>strat1: Median sales volume of antimalarial AETDs [3] among outlets with any sales of that antimalarial type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T5" s="170" t="str">
        <f>_xlfn.CONCAT(RIGHT(T3, LEN(T3)-5), ": ", '[1]Quantitative Indicators '!$B$12)</f>
        <v>strat2: Median sales volume of antimalarial AETDs [3] among outlets with any sales of that antimalarial type</v>
      </c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M5" s="170" t="str">
        <f>_xlfn.CONCAT(RIGHT(AM3, LEN(AM3)-5), ": ", '[1]Quantitative Indicators '!$B$12)</f>
        <v>strat3: Median sales volume of antimalarial AETDs [3] among outlets with any sales of that antimalarial type</v>
      </c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</row>
    <row r="6" spans="1:55" s="53" customFormat="1" ht="12.75" x14ac:dyDescent="0.2">
      <c r="A6" s="93"/>
      <c r="B6" s="51" t="str">
        <f>T_iv_strat1!B1</f>
        <v>Rural</v>
      </c>
      <c r="C6" s="51"/>
      <c r="D6" s="51"/>
      <c r="E6" s="51"/>
      <c r="F6" s="51"/>
      <c r="G6" s="51"/>
      <c r="H6" s="51"/>
      <c r="I6" s="51"/>
      <c r="J6" s="52" t="str">
        <f>T_iv_strat1!AL1</f>
        <v>Urban</v>
      </c>
      <c r="K6" s="51"/>
      <c r="L6" s="51"/>
      <c r="M6" s="51"/>
      <c r="N6" s="51"/>
      <c r="O6" s="51"/>
      <c r="P6" s="51"/>
      <c r="Q6" s="51"/>
      <c r="T6" s="93"/>
      <c r="U6" s="51" t="str">
        <f>T_iv_strat2!B1</f>
        <v>Rural</v>
      </c>
      <c r="V6" s="51"/>
      <c r="W6" s="51"/>
      <c r="X6" s="51"/>
      <c r="Y6" s="51"/>
      <c r="Z6" s="51"/>
      <c r="AA6" s="51"/>
      <c r="AB6" s="51"/>
      <c r="AC6" s="52" t="str">
        <f>T_iv_strat2!AL1</f>
        <v>Urban</v>
      </c>
      <c r="AD6" s="51"/>
      <c r="AE6" s="51"/>
      <c r="AF6" s="51"/>
      <c r="AG6" s="51"/>
      <c r="AH6" s="51"/>
      <c r="AI6" s="51"/>
      <c r="AJ6" s="51"/>
      <c r="AM6" s="93"/>
      <c r="AN6" s="51" t="str">
        <f>T_strat3!B1</f>
        <v>Rural</v>
      </c>
      <c r="AO6" s="51"/>
      <c r="AP6" s="51"/>
      <c r="AQ6" s="51"/>
      <c r="AR6" s="51"/>
      <c r="AS6" s="51"/>
      <c r="AT6" s="51"/>
      <c r="AU6" s="51"/>
      <c r="AV6" s="52" t="str">
        <f>T_strat3!AL1</f>
        <v>Urban</v>
      </c>
      <c r="AW6" s="51"/>
      <c r="AX6" s="51"/>
      <c r="AY6" s="51"/>
      <c r="AZ6" s="51"/>
      <c r="BA6" s="51"/>
      <c r="BB6" s="51"/>
      <c r="BC6" s="51"/>
    </row>
    <row r="7" spans="1:55" s="56" customFormat="1" ht="70.5" customHeight="1" x14ac:dyDescent="0.25">
      <c r="A7" s="181" t="s">
        <v>16</v>
      </c>
      <c r="B7" s="94" t="str">
        <f>IF(T_iv_strat1!B2="","",T_iv_strat1!B2)</f>
        <v>Private Not For-Profit Facility</v>
      </c>
      <c r="C7" s="94" t="str">
        <f>IF(T_iv_strat1!F2="","",T_iv_strat1!F2)</f>
        <v>Private For-Profit Facility</v>
      </c>
      <c r="D7" s="94" t="str">
        <f>IF(T_iv_strat1!J2="","",T_iv_strat1!J2)</f>
        <v>Pharmacy</v>
      </c>
      <c r="E7" s="94" t="str">
        <f>IF(T_iv_strat1!N2="","",T_iv_strat1!N2)</f>
        <v>Laboratory</v>
      </c>
      <c r="F7" s="94" t="str">
        <f>IF(T_iv_strat1!R2="","",T_iv_strat1!R2)</f>
        <v>PPMV</v>
      </c>
      <c r="G7" s="94" t="str">
        <f>IF(T_iv_strat1!V2="","",T_iv_strat1!V2)</f>
        <v>Informal</v>
      </c>
      <c r="H7" s="94" t="str">
        <f>IF(T_iv_strat1!Z2="","",T_iv_strat1!Z2)</f>
        <v>Retail total</v>
      </c>
      <c r="I7" s="94" t="str">
        <f>IF(T_iv_strat1!AD2="","",T_iv_strat1!AD2)</f>
        <v>Wholesale</v>
      </c>
      <c r="J7" s="95" t="str">
        <f>IF(T_iv_strat1!AH2="","",T_iv_strat1!AH2)</f>
        <v>Private Not For-Profit Facility</v>
      </c>
      <c r="K7" s="94" t="str">
        <f>IF(T_iv_strat1!AL2="","",T_iv_strat1!AL2)</f>
        <v>Private For-Profit Facility</v>
      </c>
      <c r="L7" s="94" t="str">
        <f>IF(T_iv_strat1!AP2="","",T_iv_strat1!AP2)</f>
        <v>Pharmacy</v>
      </c>
      <c r="M7" s="94" t="str">
        <f>IF(T_iv_strat1!AT2="","",T_iv_strat1!AT2)</f>
        <v>Laboratory</v>
      </c>
      <c r="N7" s="94" t="str">
        <f>IF(T_iv_strat1!AX2="","",T_iv_strat1!AX2)</f>
        <v>PPMV</v>
      </c>
      <c r="O7" s="94" t="str">
        <f>IF(T_iv_strat1!BB2="","",T_iv_strat1!BB2)</f>
        <v>Informal</v>
      </c>
      <c r="P7" s="94" t="str">
        <f>IF(T_iv_strat1!BF2="","",T_iv_strat1!BF2)</f>
        <v>Retail total</v>
      </c>
      <c r="Q7" s="94" t="str">
        <f>IF(T_iv_strat1!BJ2="","",T_iv_strat1!BJ2)</f>
        <v>Wholesale</v>
      </c>
      <c r="T7" s="184" t="s">
        <v>16</v>
      </c>
      <c r="U7" s="96" t="str">
        <f>IF(T_iv_strat2!B2="","",T_iv_strat2!B2)</f>
        <v>Private Not For-Profit Facility</v>
      </c>
      <c r="V7" s="96" t="str">
        <f>IF(T_iv_strat2!F2="","",T_iv_strat2!F2)</f>
        <v>Private For-Profit Facility</v>
      </c>
      <c r="W7" s="96" t="str">
        <f>IF(T_iv_strat2!J2="","",T_iv_strat2!J2)</f>
        <v>Pharmacy</v>
      </c>
      <c r="X7" s="96" t="str">
        <f>IF(T_iv_strat2!N2="","",T_iv_strat2!N2)</f>
        <v>Laboratory</v>
      </c>
      <c r="Y7" s="96" t="str">
        <f>IF(T_iv_strat2!R2="","",T_iv_strat2!R2)</f>
        <v>PPMV</v>
      </c>
      <c r="Z7" s="96" t="str">
        <f>IF(T_iv_strat2!V2="","",T_iv_strat2!V2)</f>
        <v>Informal</v>
      </c>
      <c r="AA7" s="96" t="str">
        <f>IF(T_iv_strat2!Z2="","",T_iv_strat2!Z2)</f>
        <v>Retail total</v>
      </c>
      <c r="AB7" s="96" t="str">
        <f>IF(T_iv_strat2!AD2="","",T_iv_strat2!AD2)</f>
        <v>Wholesale</v>
      </c>
      <c r="AC7" s="97" t="str">
        <f>IF(T_iv_strat2!AH2="","",T_iv_strat2!AH2)</f>
        <v>Private Not For-Profit Facility</v>
      </c>
      <c r="AD7" s="96" t="str">
        <f>IF(T_iv_strat2!AL2="","",T_iv_strat2!AL2)</f>
        <v>Private For-Profit Facility</v>
      </c>
      <c r="AE7" s="96" t="str">
        <f>IF(T_iv_strat2!AP2="","",T_iv_strat2!AP2)</f>
        <v>Pharmacy</v>
      </c>
      <c r="AF7" s="96" t="str">
        <f>IF(T_iv_strat2!AT2="","",T_iv_strat2!AT2)</f>
        <v>Laboratory</v>
      </c>
      <c r="AG7" s="96" t="str">
        <f>IF(T_iv_strat2!AX2="","",T_iv_strat2!AX2)</f>
        <v>PPMV</v>
      </c>
      <c r="AH7" s="96" t="str">
        <f>IF(T_iv_strat2!BB2="","",T_iv_strat2!BB2)</f>
        <v>Informal</v>
      </c>
      <c r="AI7" s="96" t="str">
        <f>IF(T_iv_strat2!BF2="","",T_iv_strat2!BF2)</f>
        <v>Retail total</v>
      </c>
      <c r="AJ7" s="96" t="str">
        <f>IF(T_iv_strat2!BJ2="","",T_iv_strat2!BJ2)</f>
        <v>Wholesale</v>
      </c>
      <c r="AM7" s="187" t="s">
        <v>16</v>
      </c>
      <c r="AN7" s="98" t="str">
        <f>IF(T_strat3!B2="","",T_strat3!B2)</f>
        <v>Private Not For-Profit Facility</v>
      </c>
      <c r="AO7" s="98" t="str">
        <f>IF(T_strat3!F2="","",T_strat3!F2)</f>
        <v>Private For-Profit Facility</v>
      </c>
      <c r="AP7" s="98" t="str">
        <f>IF(T_strat3!J2="","",T_strat3!J2)</f>
        <v>Pharmacy</v>
      </c>
      <c r="AQ7" s="98" t="str">
        <f>IF(T_strat3!N2="","",T_strat3!N2)</f>
        <v>Laboratory</v>
      </c>
      <c r="AR7" s="98" t="str">
        <f>IF(T_strat3!R2="","",T_strat3!R2)</f>
        <v>PPMV</v>
      </c>
      <c r="AS7" s="98" t="str">
        <f>IF(T_strat3!V2="","",T_strat3!V2)</f>
        <v>Informal</v>
      </c>
      <c r="AT7" s="98" t="str">
        <f>IF(T_strat3!Z2="","",T_strat3!Z2)</f>
        <v>Retail total</v>
      </c>
      <c r="AU7" s="98" t="str">
        <f>IF(T_strat3!AD2="","",T_strat3!AD2)</f>
        <v>Wholesale</v>
      </c>
      <c r="AV7" s="99" t="str">
        <f>IF(T_strat3!AH2="","",T_strat3!AH2)</f>
        <v>Private Not For-Profit Facility</v>
      </c>
      <c r="AW7" s="98" t="str">
        <f>IF(T_strat3!AL2="","",T_strat3!AL2)</f>
        <v>Private For-Profit Facility</v>
      </c>
      <c r="AX7" s="98" t="str">
        <f>IF(T_strat3!AP2="","",T_strat3!AP2)</f>
        <v>Pharmacy</v>
      </c>
      <c r="AY7" s="98" t="str">
        <f>IF(T_strat3!AT2="","",T_strat3!AT2)</f>
        <v>Laboratory</v>
      </c>
      <c r="AZ7" s="98" t="str">
        <f>IF(T_strat3!AX2="","",T_strat3!AX2)</f>
        <v>PPMV</v>
      </c>
      <c r="BA7" s="98" t="str">
        <f>IF(T_strat3!BB2="","",T_strat3!BB2)</f>
        <v>Informal</v>
      </c>
      <c r="BB7" s="98" t="str">
        <f>IF(T_strat3!BF2="","",T_strat3!BF2)</f>
        <v>Retail total</v>
      </c>
      <c r="BC7" s="98" t="str">
        <f>IF(T_strat3!BJ2="","",T_strat3!BJ2)</f>
        <v>Wholesale</v>
      </c>
    </row>
    <row r="8" spans="1:55" s="59" customFormat="1" ht="8.25" x14ac:dyDescent="0.15">
      <c r="A8" s="182"/>
      <c r="B8" s="100" t="s">
        <v>61</v>
      </c>
      <c r="C8" s="100" t="s">
        <v>61</v>
      </c>
      <c r="D8" s="100" t="s">
        <v>61</v>
      </c>
      <c r="E8" s="100" t="s">
        <v>61</v>
      </c>
      <c r="F8" s="100" t="s">
        <v>61</v>
      </c>
      <c r="G8" s="100" t="s">
        <v>61</v>
      </c>
      <c r="H8" s="100" t="s">
        <v>61</v>
      </c>
      <c r="I8" s="100" t="s">
        <v>61</v>
      </c>
      <c r="J8" s="100" t="s">
        <v>61</v>
      </c>
      <c r="K8" s="100" t="s">
        <v>61</v>
      </c>
      <c r="L8" s="100" t="s">
        <v>61</v>
      </c>
      <c r="M8" s="100" t="s">
        <v>61</v>
      </c>
      <c r="N8" s="100" t="s">
        <v>61</v>
      </c>
      <c r="O8" s="100" t="s">
        <v>61</v>
      </c>
      <c r="P8" s="100" t="s">
        <v>61</v>
      </c>
      <c r="Q8" s="100" t="s">
        <v>61</v>
      </c>
      <c r="T8" s="185"/>
      <c r="U8" s="101" t="s">
        <v>61</v>
      </c>
      <c r="V8" s="101" t="s">
        <v>61</v>
      </c>
      <c r="W8" s="101" t="s">
        <v>61</v>
      </c>
      <c r="X8" s="101" t="s">
        <v>61</v>
      </c>
      <c r="Y8" s="101" t="s">
        <v>61</v>
      </c>
      <c r="Z8" s="101" t="s">
        <v>61</v>
      </c>
      <c r="AA8" s="101" t="s">
        <v>61</v>
      </c>
      <c r="AB8" s="101" t="s">
        <v>61</v>
      </c>
      <c r="AC8" s="101" t="s">
        <v>61</v>
      </c>
      <c r="AD8" s="101" t="s">
        <v>61</v>
      </c>
      <c r="AE8" s="101" t="s">
        <v>61</v>
      </c>
      <c r="AF8" s="101" t="s">
        <v>61</v>
      </c>
      <c r="AG8" s="101" t="s">
        <v>61</v>
      </c>
      <c r="AH8" s="101" t="s">
        <v>61</v>
      </c>
      <c r="AI8" s="101" t="s">
        <v>61</v>
      </c>
      <c r="AJ8" s="101" t="s">
        <v>61</v>
      </c>
      <c r="AM8" s="188"/>
      <c r="AN8" s="102" t="s">
        <v>61</v>
      </c>
      <c r="AO8" s="102" t="s">
        <v>61</v>
      </c>
      <c r="AP8" s="102" t="s">
        <v>61</v>
      </c>
      <c r="AQ8" s="102" t="s">
        <v>61</v>
      </c>
      <c r="AR8" s="102" t="s">
        <v>61</v>
      </c>
      <c r="AS8" s="102" t="s">
        <v>61</v>
      </c>
      <c r="AT8" s="102" t="s">
        <v>61</v>
      </c>
      <c r="AU8" s="102" t="s">
        <v>61</v>
      </c>
      <c r="AV8" s="102" t="s">
        <v>61</v>
      </c>
      <c r="AW8" s="102" t="s">
        <v>61</v>
      </c>
      <c r="AX8" s="102" t="s">
        <v>61</v>
      </c>
      <c r="AY8" s="102" t="s">
        <v>61</v>
      </c>
      <c r="AZ8" s="102" t="s">
        <v>61</v>
      </c>
      <c r="BA8" s="102" t="s">
        <v>61</v>
      </c>
      <c r="BB8" s="102" t="s">
        <v>61</v>
      </c>
      <c r="BC8" s="102" t="s">
        <v>61</v>
      </c>
    </row>
    <row r="9" spans="1:55" s="59" customFormat="1" ht="8.25" x14ac:dyDescent="0.15">
      <c r="A9" s="183"/>
      <c r="B9" s="103" t="str">
        <f>"[IQR] (N)"</f>
        <v>[IQR] (N)</v>
      </c>
      <c r="C9" s="103" t="str">
        <f t="shared" ref="C9:Q9" si="0">"[IQR] (N)"</f>
        <v>[IQR] (N)</v>
      </c>
      <c r="D9" s="103" t="str">
        <f t="shared" si="0"/>
        <v>[IQR] (N)</v>
      </c>
      <c r="E9" s="103" t="str">
        <f t="shared" si="0"/>
        <v>[IQR] (N)</v>
      </c>
      <c r="F9" s="103" t="str">
        <f t="shared" si="0"/>
        <v>[IQR] (N)</v>
      </c>
      <c r="G9" s="103" t="str">
        <f t="shared" si="0"/>
        <v>[IQR] (N)</v>
      </c>
      <c r="H9" s="103" t="str">
        <f t="shared" si="0"/>
        <v>[IQR] (N)</v>
      </c>
      <c r="I9" s="103" t="str">
        <f t="shared" si="0"/>
        <v>[IQR] (N)</v>
      </c>
      <c r="J9" s="104" t="str">
        <f t="shared" si="0"/>
        <v>[IQR] (N)</v>
      </c>
      <c r="K9" s="103" t="str">
        <f t="shared" si="0"/>
        <v>[IQR] (N)</v>
      </c>
      <c r="L9" s="103" t="str">
        <f t="shared" si="0"/>
        <v>[IQR] (N)</v>
      </c>
      <c r="M9" s="103" t="str">
        <f t="shared" si="0"/>
        <v>[IQR] (N)</v>
      </c>
      <c r="N9" s="103" t="str">
        <f t="shared" si="0"/>
        <v>[IQR] (N)</v>
      </c>
      <c r="O9" s="103" t="str">
        <f t="shared" si="0"/>
        <v>[IQR] (N)</v>
      </c>
      <c r="P9" s="103" t="str">
        <f t="shared" si="0"/>
        <v>[IQR] (N)</v>
      </c>
      <c r="Q9" s="103" t="str">
        <f t="shared" si="0"/>
        <v>[IQR] (N)</v>
      </c>
      <c r="T9" s="186"/>
      <c r="U9" s="105" t="str">
        <f>"[IQR] (N)"</f>
        <v>[IQR] (N)</v>
      </c>
      <c r="V9" s="105" t="str">
        <f t="shared" ref="V9:AJ9" si="1">"[IQR] (N)"</f>
        <v>[IQR] (N)</v>
      </c>
      <c r="W9" s="105" t="str">
        <f t="shared" si="1"/>
        <v>[IQR] (N)</v>
      </c>
      <c r="X9" s="105" t="str">
        <f t="shared" si="1"/>
        <v>[IQR] (N)</v>
      </c>
      <c r="Y9" s="105" t="str">
        <f t="shared" si="1"/>
        <v>[IQR] (N)</v>
      </c>
      <c r="Z9" s="105" t="str">
        <f t="shared" si="1"/>
        <v>[IQR] (N)</v>
      </c>
      <c r="AA9" s="105" t="str">
        <f t="shared" si="1"/>
        <v>[IQR] (N)</v>
      </c>
      <c r="AB9" s="105" t="str">
        <f t="shared" si="1"/>
        <v>[IQR] (N)</v>
      </c>
      <c r="AC9" s="106" t="str">
        <f t="shared" si="1"/>
        <v>[IQR] (N)</v>
      </c>
      <c r="AD9" s="105" t="str">
        <f t="shared" si="1"/>
        <v>[IQR] (N)</v>
      </c>
      <c r="AE9" s="105" t="str">
        <f t="shared" si="1"/>
        <v>[IQR] (N)</v>
      </c>
      <c r="AF9" s="105" t="str">
        <f t="shared" si="1"/>
        <v>[IQR] (N)</v>
      </c>
      <c r="AG9" s="105" t="str">
        <f t="shared" si="1"/>
        <v>[IQR] (N)</v>
      </c>
      <c r="AH9" s="105" t="str">
        <f t="shared" si="1"/>
        <v>[IQR] (N)</v>
      </c>
      <c r="AI9" s="105" t="str">
        <f t="shared" si="1"/>
        <v>[IQR] (N)</v>
      </c>
      <c r="AJ9" s="105" t="str">
        <f t="shared" si="1"/>
        <v>[IQR] (N)</v>
      </c>
      <c r="AM9" s="189"/>
      <c r="AN9" s="107" t="str">
        <f>"[IQR] (N)"</f>
        <v>[IQR] (N)</v>
      </c>
      <c r="AO9" s="107" t="str">
        <f t="shared" ref="AO9:BC9" si="2">"[IQR] (N)"</f>
        <v>[IQR] (N)</v>
      </c>
      <c r="AP9" s="107" t="str">
        <f t="shared" si="2"/>
        <v>[IQR] (N)</v>
      </c>
      <c r="AQ9" s="107" t="str">
        <f t="shared" si="2"/>
        <v>[IQR] (N)</v>
      </c>
      <c r="AR9" s="107" t="str">
        <f t="shared" si="2"/>
        <v>[IQR] (N)</v>
      </c>
      <c r="AS9" s="107" t="str">
        <f t="shared" si="2"/>
        <v>[IQR] (N)</v>
      </c>
      <c r="AT9" s="107" t="str">
        <f t="shared" si="2"/>
        <v>[IQR] (N)</v>
      </c>
      <c r="AU9" s="107" t="str">
        <f t="shared" si="2"/>
        <v>[IQR] (N)</v>
      </c>
      <c r="AV9" s="108" t="str">
        <f t="shared" si="2"/>
        <v>[IQR] (N)</v>
      </c>
      <c r="AW9" s="107" t="str">
        <f t="shared" si="2"/>
        <v>[IQR] (N)</v>
      </c>
      <c r="AX9" s="107" t="str">
        <f t="shared" si="2"/>
        <v>[IQR] (N)</v>
      </c>
      <c r="AY9" s="107" t="str">
        <f t="shared" si="2"/>
        <v>[IQR] (N)</v>
      </c>
      <c r="AZ9" s="107" t="str">
        <f t="shared" si="2"/>
        <v>[IQR] (N)</v>
      </c>
      <c r="BA9" s="107" t="str">
        <f t="shared" si="2"/>
        <v>[IQR] (N)</v>
      </c>
      <c r="BB9" s="107" t="str">
        <f t="shared" si="2"/>
        <v>[IQR] (N)</v>
      </c>
      <c r="BC9" s="107" t="str">
        <f t="shared" si="2"/>
        <v>[IQR] (N)</v>
      </c>
    </row>
    <row r="10" spans="1:55" s="140" customFormat="1" ht="10.5" customHeight="1" x14ac:dyDescent="0.2">
      <c r="A10" s="78" t="str">
        <f>T_i!$A$4</f>
        <v>Any Antimalarial</v>
      </c>
      <c r="B10" s="138">
        <f>ROUND(T_iv_strat1!B4,1)</f>
        <v>2.1</v>
      </c>
      <c r="C10" s="138">
        <f>ROUND(T_iv_strat1!F4,1)</f>
        <v>0.5</v>
      </c>
      <c r="D10" s="138">
        <f>ROUND(T_iv_strat1!J4,1)</f>
        <v>4</v>
      </c>
      <c r="E10" s="138">
        <f>ROUND(T_iv_strat1!N4,1)</f>
        <v>0</v>
      </c>
      <c r="F10" s="138">
        <f>ROUND(T_iv_strat1!R4,1)</f>
        <v>3</v>
      </c>
      <c r="G10" s="138">
        <f>ROUND(T_iv_strat1!V4,1)</f>
        <v>7.7</v>
      </c>
      <c r="H10" s="138">
        <f>ROUND(T_iv_strat1!Z4,1)</f>
        <v>3</v>
      </c>
      <c r="I10" s="138">
        <f>ROUND(T_iv_strat1!AD4,1)</f>
        <v>20</v>
      </c>
      <c r="J10" s="139">
        <f>ROUND(T_iv_strat1!AH4,1)</f>
        <v>4</v>
      </c>
      <c r="K10" s="138">
        <f>ROUND(T_iv_strat1!AL4,1)</f>
        <v>1.5</v>
      </c>
      <c r="L10" s="138">
        <f>ROUND(T_iv_strat1!AP4,1)</f>
        <v>5</v>
      </c>
      <c r="M10" s="138">
        <f>ROUND(T_iv_strat1!AT4,1)</f>
        <v>5</v>
      </c>
      <c r="N10" s="138">
        <f>ROUND(T_iv_strat1!AX4,1)</f>
        <v>3</v>
      </c>
      <c r="O10" s="138">
        <f>ROUND(T_iv_strat1!BB4,1)</f>
        <v>7</v>
      </c>
      <c r="P10" s="138">
        <f>ROUND(T_iv_strat1!BF4,1)</f>
        <v>3</v>
      </c>
      <c r="Q10" s="138">
        <f>ROUND(T_iv_strat1!BJ4,1)</f>
        <v>11.3</v>
      </c>
      <c r="T10" s="78" t="str">
        <f>T_i!$A$4</f>
        <v>Any Antimalarial</v>
      </c>
      <c r="U10" s="138">
        <f>ROUND(T_iv_strat2!B4,1)</f>
        <v>3.8</v>
      </c>
      <c r="V10" s="138">
        <f>ROUND(T_iv_strat2!F4,1)</f>
        <v>5.3</v>
      </c>
      <c r="W10" s="138">
        <f>ROUND(T_iv_strat2!J4,1)</f>
        <v>3</v>
      </c>
      <c r="X10" s="138">
        <f>ROUND(T_iv_strat2!N4,1)</f>
        <v>0</v>
      </c>
      <c r="Y10" s="138">
        <f>ROUND(T_iv_strat2!R4,1)</f>
        <v>5</v>
      </c>
      <c r="Z10" s="138">
        <f>ROUND(T_iv_strat2!V4,1)</f>
        <v>4</v>
      </c>
      <c r="AA10" s="138">
        <f>ROUND(T_iv_strat2!Z4,1)</f>
        <v>5</v>
      </c>
      <c r="AB10" s="138">
        <f>ROUND(T_iv_strat2!AD4,1)</f>
        <v>6</v>
      </c>
      <c r="AC10" s="139">
        <f>ROUND(T_iv_strat2!AH4,1)</f>
        <v>3.5</v>
      </c>
      <c r="AD10" s="138">
        <f>ROUND(T_iv_strat2!AL4,1)</f>
        <v>5</v>
      </c>
      <c r="AE10" s="138">
        <f>ROUND(T_iv_strat2!AP4,1)</f>
        <v>2.9</v>
      </c>
      <c r="AF10" s="138">
        <f>ROUND(T_iv_strat2!AT4,1)</f>
        <v>5</v>
      </c>
      <c r="AG10" s="138">
        <f>ROUND(T_iv_strat2!AX4,1)</f>
        <v>4</v>
      </c>
      <c r="AH10" s="138">
        <f>ROUND(T_iv_strat2!BB4,1)</f>
        <v>5</v>
      </c>
      <c r="AI10" s="138">
        <f>ROUND(T_iv_strat2!BF4,1)</f>
        <v>3.8</v>
      </c>
      <c r="AJ10" s="138">
        <f>ROUND(T_iv_strat2!BJ4,1)</f>
        <v>4</v>
      </c>
      <c r="AM10" s="78" t="str">
        <f>T_i!$A$4</f>
        <v>Any Antimalarial</v>
      </c>
      <c r="AN10" s="138">
        <f>ROUND(T_strat3!B4,1)</f>
        <v>0</v>
      </c>
      <c r="AO10" s="138">
        <f>ROUND(T_strat3!F4,1)</f>
        <v>3</v>
      </c>
      <c r="AP10" s="138">
        <f>ROUND(T_strat3!J4,1)</f>
        <v>4</v>
      </c>
      <c r="AQ10" s="138">
        <f>ROUND(T_strat3!N4,1)</f>
        <v>0</v>
      </c>
      <c r="AR10" s="138">
        <f>ROUND(T_strat3!R4,1)</f>
        <v>2</v>
      </c>
      <c r="AS10" s="138">
        <f>ROUND(T_strat3!V4,1)</f>
        <v>3</v>
      </c>
      <c r="AT10" s="138">
        <f>ROUND(T_strat3!Z4,1)</f>
        <v>2.4</v>
      </c>
      <c r="AU10" s="138">
        <f>ROUND(T_strat3!AD4,1)</f>
        <v>0</v>
      </c>
      <c r="AV10" s="139">
        <f>ROUND(T_strat3!AH4,1)</f>
        <v>5</v>
      </c>
      <c r="AW10" s="138">
        <f>ROUND(T_strat3!AL4,1)</f>
        <v>2.5</v>
      </c>
      <c r="AX10" s="138">
        <f>ROUND(T_strat3!AP4,1)</f>
        <v>4</v>
      </c>
      <c r="AY10" s="138">
        <f>ROUND(T_strat3!AT4,1)</f>
        <v>0</v>
      </c>
      <c r="AZ10" s="138">
        <f>ROUND(T_strat3!AX4,1)</f>
        <v>2.5</v>
      </c>
      <c r="BA10" s="138">
        <f>ROUND(T_strat3!BB4,1)</f>
        <v>3</v>
      </c>
      <c r="BB10" s="138">
        <f>ROUND(T_strat3!BF4,1)</f>
        <v>3</v>
      </c>
      <c r="BC10" s="138">
        <f>ROUND(T_strat3!BJ4,1)</f>
        <v>50</v>
      </c>
    </row>
    <row r="11" spans="1:55" s="64" customFormat="1" ht="10.5" customHeight="1" x14ac:dyDescent="0.15">
      <c r="A11" s="72"/>
      <c r="B11" s="65" t="str">
        <f>IF(T_iv_strat1!C4="","-", (CONCATENATE("[",ROUND(T_iv_strat1!C4,1),"; ",ROUND(T_iv_strat1!D4,1),"]", " (", T_iv_strat1!E4, ")")))</f>
        <v>[1.1; 4] (35)</v>
      </c>
      <c r="C11" s="65" t="str">
        <f>IF(T_iv_strat1!G4="","-", (CONCATENATE("[",ROUND(T_iv_strat1!G4,1),"; ",ROUND(T_iv_strat1!H4,1),"]", " (", T_iv_strat1!I4, ")")))</f>
        <v>[0.3; 5] (47)</v>
      </c>
      <c r="D11" s="65" t="str">
        <f>IF(T_iv_strat1!K4="","-", (CONCATENATE("[",ROUND(T_iv_strat1!K4,1),"; ",ROUND(T_iv_strat1!L4,1),"]", " (", T_iv_strat1!M4, ")")))</f>
        <v>[2; 10] (683)</v>
      </c>
      <c r="E11" s="65" t="str">
        <f>IF(T_iv_strat1!O4="","-", (CONCATENATE("[",ROUND(T_iv_strat1!O4,1),"; ",ROUND(T_iv_strat1!P4,1),"]", " (", T_iv_strat1!Q4, ")")))</f>
        <v>-</v>
      </c>
      <c r="F11" s="65" t="str">
        <f>IF(T_iv_strat1!S4="","-", (CONCATENATE("[",ROUND(T_iv_strat1!S4,1),"; ",ROUND(T_iv_strat1!T4,1),"]", " (", T_iv_strat1!U4, ")")))</f>
        <v>[2; 5] (6977)</v>
      </c>
      <c r="G11" s="65" t="str">
        <f>IF(T_iv_strat1!W4="","-", (CONCATENATE("[",ROUND(T_iv_strat1!W4,1),"; ",ROUND(T_iv_strat1!X4,1),"]", " (", T_iv_strat1!Y4, ")")))</f>
        <v>[4; 300] (59)</v>
      </c>
      <c r="H11" s="65" t="str">
        <f>IF(T_iv_strat1!AA4="","-", (CONCATENATE("[",ROUND(T_iv_strat1!AA4,1),"; ",ROUND(T_iv_strat1!AB4,1),"]", " (", T_iv_strat1!AC4, ")")))</f>
        <v>[2; 5] (7971)</v>
      </c>
      <c r="I11" s="65" t="str">
        <f>IF(T_iv_strat1!AE4="","-", (CONCATENATE("[",ROUND(T_iv_strat1!AE4,1),"; ",ROUND(T_iv_strat1!AF4,1),"]", " (", T_iv_strat1!AG4, ")")))</f>
        <v>[8; 40] (243)</v>
      </c>
      <c r="J11" s="66" t="str">
        <f>IF(T_iv_strat1!AI4="","-", (CONCATENATE("[",ROUND(T_iv_strat1!AI4,1),"; ",ROUND(T_iv_strat1!AJ4,1),"]", " (", T_iv_strat1!AK4, ")")))</f>
        <v>[2; 8] (59)</v>
      </c>
      <c r="K11" s="65" t="str">
        <f>IF(T_iv_strat1!AM4="","-", (CONCATENATE("[",ROUND(T_iv_strat1!AM4,1),"; ",ROUND(T_iv_strat1!AN4,1),"]", " (", T_iv_strat1!AO4, ")")))</f>
        <v>[1; 5] (59)</v>
      </c>
      <c r="L11" s="65" t="str">
        <f>IF(T_iv_strat1!AQ4="","-", (CONCATENATE("[",ROUND(T_iv_strat1!AQ4,1),"; ",ROUND(T_iv_strat1!AR4,1),"]", " (", T_iv_strat1!AS4, ")")))</f>
        <v>[2.5; 9] (809)</v>
      </c>
      <c r="M11" s="65" t="str">
        <f>IF(T_iv_strat1!AU4="","-", (CONCATENATE("[",ROUND(T_iv_strat1!AU4,1),"; ",ROUND(T_iv_strat1!AV4,1),"]", " (", T_iv_strat1!AW4, ")")))</f>
        <v>[4.5; 8.5] (8)</v>
      </c>
      <c r="N11" s="65" t="str">
        <f>IF(T_iv_strat1!AY4="","-", (CONCATENATE("[",ROUND(T_iv_strat1!AY4,1),"; ",ROUND(T_iv_strat1!AZ4,1),"]", " (", T_iv_strat1!BA4, ")")))</f>
        <v>[1.9; 5] (6977)</v>
      </c>
      <c r="O11" s="65" t="str">
        <f>IF(T_iv_strat1!BC4="","-", (CONCATENATE("[",ROUND(T_iv_strat1!BC4,1),"; ",ROUND(T_iv_strat1!BD4,1),"]", " (", T_iv_strat1!BE4, ")")))</f>
        <v>[3; 8] (59)</v>
      </c>
      <c r="P11" s="65" t="str">
        <f>IF(T_iv_strat1!BG4="","-", (CONCATENATE("[",ROUND(T_iv_strat1!BG4,1),"; ",ROUND(T_iv_strat1!BH4,1),"]", " (", T_iv_strat1!BI4, ")")))</f>
        <v>[2; 6] (7971)</v>
      </c>
      <c r="Q11" s="65" t="str">
        <f>IF(T_iv_strat1!BK4="","-", (CONCATENATE("[",ROUND(T_iv_strat1!BK4,1),"; ",ROUND(T_iv_strat1!BL4,1),"]", " (", T_iv_strat1!BM4, ")")))</f>
        <v>[5; 20] (243)</v>
      </c>
      <c r="T11" s="72"/>
      <c r="U11" s="65" t="str">
        <f>IF(T_iv_strat2!C4="","-", (CONCATENATE("[",ROUND(T_iv_strat2!C4,1),"; ",ROUND(T_iv_strat2!D4,1),"]", " (", T_iv_strat2!E4, ")")))</f>
        <v>[1.4; 20] (71)</v>
      </c>
      <c r="V11" s="65" t="str">
        <f>IF(T_iv_strat2!G4="","-", (CONCATENATE("[",ROUND(T_iv_strat2!G4,1),"; ",ROUND(T_iv_strat2!H4,1),"]", " (", T_iv_strat2!I4, ")")))</f>
        <v>[2; 21] (385)</v>
      </c>
      <c r="W11" s="65" t="str">
        <f>IF(T_iv_strat2!K4="","-", (CONCATENATE("[",ROUND(T_iv_strat2!K4,1),"; ",ROUND(T_iv_strat2!L4,1),"]", " (", T_iv_strat2!M4, ")")))</f>
        <v>[1; 8.6] (1476)</v>
      </c>
      <c r="X11" s="65" t="str">
        <f>IF(T_iv_strat2!O4="","-", (CONCATENATE("[",ROUND(T_iv_strat2!O4,1),"; ",ROUND(T_iv_strat2!P4,1),"]", " (", T_iv_strat2!Q4, ")")))</f>
        <v>-</v>
      </c>
      <c r="Y11" s="65" t="str">
        <f>IF(T_iv_strat2!S4="","-", (CONCATENATE("[",ROUND(T_iv_strat2!S4,1),"; ",ROUND(T_iv_strat2!T4,1),"]", " (", T_iv_strat2!U4, ")")))</f>
        <v>[1.9; 10] (7197)</v>
      </c>
      <c r="Z11" s="65" t="str">
        <f>IF(T_iv_strat2!W4="","-", (CONCATENATE("[",ROUND(T_iv_strat2!W4,1),"; ",ROUND(T_iv_strat2!X4,1),"]", " (", T_iv_strat2!Y4, ")")))</f>
        <v>[1; 7] (182)</v>
      </c>
      <c r="AA11" s="65" t="str">
        <f>IF(T_iv_strat2!AA4="","-", (CONCATENATE("[",ROUND(T_iv_strat2!AA4,1),"; ",ROUND(T_iv_strat2!AB4,1),"]", " (", T_iv_strat2!AC4, ")")))</f>
        <v>[1.7; 10] (9314)</v>
      </c>
      <c r="AB11" s="65" t="str">
        <f>IF(T_iv_strat2!AE4="","-", (CONCATENATE("[",ROUND(T_iv_strat2!AE4,1),"; ",ROUND(T_iv_strat2!AF4,1),"]", " (", T_iv_strat2!AG4, ")")))</f>
        <v>[3; 15] (174)</v>
      </c>
      <c r="AC11" s="66" t="str">
        <f>IF(T_iv_strat2!AI4="","-", (CONCATENATE("[",ROUND(T_iv_strat2!AI4,1),"; ",ROUND(T_iv_strat2!AJ4,1),"]", " (", T_iv_strat2!AK4, ")")))</f>
        <v>[1.2; 9.2] (71)</v>
      </c>
      <c r="AD11" s="65" t="str">
        <f>IF(T_iv_strat2!AM4="","-", (CONCATENATE("[",ROUND(T_iv_strat2!AM4,1),"; ",ROUND(T_iv_strat2!AN4,1),"]", " (", T_iv_strat2!AO4, ")")))</f>
        <v>[2.5; 12.5] (385)</v>
      </c>
      <c r="AE11" s="65" t="str">
        <f>IF(T_iv_strat2!AQ4="","-", (CONCATENATE("[",ROUND(T_iv_strat2!AQ4,1),"; ",ROUND(T_iv_strat2!AR4,1),"]", " (", T_iv_strat2!AS4, ")")))</f>
        <v>[0.7; 8] (1476)</v>
      </c>
      <c r="AF11" s="65" t="str">
        <f>IF(T_iv_strat2!AU4="","-", (CONCATENATE("[",ROUND(T_iv_strat2!AU4,1),"; ",ROUND(T_iv_strat2!AV4,1),"]", " (", T_iv_strat2!AW4, ")")))</f>
        <v>[2.5; 6] (3)</v>
      </c>
      <c r="AG11" s="65" t="str">
        <f>IF(T_iv_strat2!AY4="","-", (CONCATENATE("[",ROUND(T_iv_strat2!AY4,1),"; ",ROUND(T_iv_strat2!AZ4,1),"]", " (", T_iv_strat2!BA4, ")")))</f>
        <v>[1.3; 9] (7197)</v>
      </c>
      <c r="AH11" s="65" t="str">
        <f>IF(T_iv_strat2!BC4="","-", (CONCATENATE("[",ROUND(T_iv_strat2!BC4,1),"; ",ROUND(T_iv_strat2!BD4,1),"]", " (", T_iv_strat2!BE4, ")")))</f>
        <v>[1.7; 19.2] (182)</v>
      </c>
      <c r="AI11" s="65" t="str">
        <f>IF(T_iv_strat2!BG4="","-", (CONCATENATE("[",ROUND(T_iv_strat2!BG4,1),"; ",ROUND(T_iv_strat2!BH4,1),"]", " (", T_iv_strat2!BI4, ")")))</f>
        <v>[1.2; 9] (9314)</v>
      </c>
      <c r="AJ11" s="65" t="str">
        <f>IF(T_iv_strat2!BK4="","-", (CONCATENATE("[",ROUND(T_iv_strat2!BK4,1),"; ",ROUND(T_iv_strat2!BL4,1),"]", " (", T_iv_strat2!BM4, ")")))</f>
        <v>[1.1; 15] (174)</v>
      </c>
      <c r="AM11" s="72"/>
      <c r="AN11" s="65" t="str">
        <f>IF(T_strat3!C4="","-", (CONCATENATE("[",ROUND(T_strat3!C4,1),"; ",ROUND(T_strat3!D4,1),"]", " (", T_strat3!E4, ")")))</f>
        <v>-</v>
      </c>
      <c r="AO11" s="65" t="str">
        <f>IF(T_strat3!G4="","-", (CONCATENATE("[",ROUND(T_strat3!G4,1),"; ",ROUND(T_strat3!H4,1),"]", " (", T_strat3!I4, ")")))</f>
        <v>[1.2; 9] (228)</v>
      </c>
      <c r="AP11" s="65" t="str">
        <f>IF(T_strat3!K4="","-", (CONCATENATE("[",ROUND(T_strat3!K4,1),"; ",ROUND(T_strat3!L4,1),"]", " (", T_strat3!M4, ")")))</f>
        <v>[2; 8] (2563)</v>
      </c>
      <c r="AQ11" s="65" t="str">
        <f>IF(T_strat3!O4="","-", (CONCATENATE("[",ROUND(T_strat3!O4,1),"; ",ROUND(T_strat3!P4,1),"]", " (", T_strat3!Q4, ")")))</f>
        <v>-</v>
      </c>
      <c r="AR11" s="65" t="str">
        <f>IF(T_strat3!S4="","-", (CONCATENATE("[",ROUND(T_strat3!S4,1),"; ",ROUND(T_strat3!T4,1),"]", " (", T_strat3!U4, ")")))</f>
        <v>[0.8; 4] (2285)</v>
      </c>
      <c r="AS11" s="65" t="str">
        <f>IF(T_strat3!W4="","-", (CONCATENATE("[",ROUND(T_strat3!W4,1),"; ",ROUND(T_strat3!X4,1),"]", " (", T_strat3!Y4, ")")))</f>
        <v>[2; 5] (175)</v>
      </c>
      <c r="AT11" s="65" t="str">
        <f>IF(T_strat3!AA4="","-", (CONCATENATE("[",ROUND(T_strat3!AA4,1),"; ",ROUND(T_strat3!AB4,1),"]", " (", T_strat3!AC4, ")")))</f>
        <v>[1; 5] (5264)</v>
      </c>
      <c r="AU11" s="65" t="str">
        <f>IF(T_strat3!AE4="","-", (CONCATENATE("[",ROUND(T_strat3!AE4,1),"; ",ROUND(T_strat3!AF4,1),"]", " (", T_strat3!AG4, ")")))</f>
        <v>-</v>
      </c>
      <c r="AV11" s="66" t="str">
        <f>IF(T_strat3!AI4="","-", (CONCATENATE("[",ROUND(T_strat3!AI4,1),"; ",ROUND(T_strat3!AJ4,1),"]", " (", T_strat3!AK4, ")")))</f>
        <v>[2.5; 6.7] (13)</v>
      </c>
      <c r="AW11" s="65" t="str">
        <f>IF(T_strat3!AM4="","-", (CONCATENATE("[",ROUND(T_strat3!AM4,1),"; ",ROUND(T_strat3!AN4,1),"]", " (", T_strat3!AO4, ")")))</f>
        <v>[1; 6] (228)</v>
      </c>
      <c r="AX11" s="65" t="str">
        <f>IF(T_strat3!AQ4="","-", (CONCATENATE("[",ROUND(T_strat3!AQ4,1),"; ",ROUND(T_strat3!AR4,1),"]", " (", T_strat3!AS4, ")")))</f>
        <v>[2; 10] (2563)</v>
      </c>
      <c r="AY11" s="65" t="str">
        <f>IF(T_strat3!AU4="","-", (CONCATENATE("[",ROUND(T_strat3!AU4,1),"; ",ROUND(T_strat3!AV4,1),"]", " (", T_strat3!AW4, ")")))</f>
        <v>-</v>
      </c>
      <c r="AZ11" s="65" t="str">
        <f>IF(T_strat3!AY4="","-", (CONCATENATE("[",ROUND(T_strat3!AY4,1),"; ",ROUND(T_strat3!AZ4,1),"]", " (", T_strat3!BA4, ")")))</f>
        <v>[1; 5] (2285)</v>
      </c>
      <c r="BA11" s="65" t="str">
        <f>IF(T_strat3!BC4="","-", (CONCATENATE("[",ROUND(T_strat3!BC4,1),"; ",ROUND(T_strat3!BD4,1),"]", " (", T_strat3!BE4, ")")))</f>
        <v>[2; 5] (175)</v>
      </c>
      <c r="BB11" s="65" t="str">
        <f>IF(T_strat3!BG4="","-", (CONCATENATE("[",ROUND(T_strat3!BG4,1),"; ",ROUND(T_strat3!BH4,1),"]", " (", T_strat3!BI4, ")")))</f>
        <v>[1.5; 6] (5264)</v>
      </c>
      <c r="BC11" s="65" t="str">
        <f>IF(T_strat3!BK4="","-", (CONCATENATE("[",ROUND(T_strat3!BK4,1),"; ",ROUND(T_strat3!BL4,1),"]", " (", T_strat3!BM4, ")")))</f>
        <v>[7.5; 800] (11)</v>
      </c>
    </row>
    <row r="12" spans="1:55" s="140" customFormat="1" ht="10.5" customHeight="1" x14ac:dyDescent="0.2">
      <c r="A12" s="78" t="str">
        <f>T_i!$A$5</f>
        <v>Artemether lumefantrine</v>
      </c>
      <c r="B12" s="138">
        <f>ROUND(T_iv_strat1!B5,1)</f>
        <v>5</v>
      </c>
      <c r="C12" s="138">
        <f>ROUND(T_iv_strat1!F5,1)</f>
        <v>7</v>
      </c>
      <c r="D12" s="138">
        <f>ROUND(T_iv_strat1!J5,1)</f>
        <v>5</v>
      </c>
      <c r="E12" s="138">
        <f>ROUND(T_iv_strat1!N5,1)</f>
        <v>0</v>
      </c>
      <c r="F12" s="138">
        <f>ROUND(T_iv_strat1!R5,1)</f>
        <v>3.8</v>
      </c>
      <c r="G12" s="138">
        <f>ROUND(T_iv_strat1!V5,1)</f>
        <v>9</v>
      </c>
      <c r="H12" s="138">
        <f>ROUND(T_iv_strat1!Z5,1)</f>
        <v>4</v>
      </c>
      <c r="I12" s="138">
        <f>ROUND(T_iv_strat1!AD5,1)</f>
        <v>23</v>
      </c>
      <c r="J12" s="139">
        <f>ROUND(T_iv_strat1!AH5,1)</f>
        <v>4</v>
      </c>
      <c r="K12" s="138">
        <f>ROUND(T_iv_strat1!AL5,1)</f>
        <v>3</v>
      </c>
      <c r="L12" s="138">
        <f>ROUND(T_iv_strat1!AP5,1)</f>
        <v>6</v>
      </c>
      <c r="M12" s="138">
        <f>ROUND(T_iv_strat1!AT5,1)</f>
        <v>5</v>
      </c>
      <c r="N12" s="138">
        <f>ROUND(T_iv_strat1!AX5,1)</f>
        <v>3</v>
      </c>
      <c r="O12" s="138">
        <f>ROUND(T_iv_strat1!BB5,1)</f>
        <v>7</v>
      </c>
      <c r="P12" s="138">
        <f>ROUND(T_iv_strat1!BF5,1)</f>
        <v>4</v>
      </c>
      <c r="Q12" s="138">
        <f>ROUND(T_iv_strat1!BJ5,1)</f>
        <v>14</v>
      </c>
      <c r="T12" s="78" t="str">
        <f>T_i!$A$5</f>
        <v>Artemether lumefantrine</v>
      </c>
      <c r="U12" s="138">
        <f>ROUND(T_iv_strat2!B5,1)</f>
        <v>20</v>
      </c>
      <c r="V12" s="138">
        <f>ROUND(T_iv_strat2!F5,1)</f>
        <v>21</v>
      </c>
      <c r="W12" s="138">
        <f>ROUND(T_iv_strat2!J5,1)</f>
        <v>4</v>
      </c>
      <c r="X12" s="138">
        <f>ROUND(T_iv_strat2!N5,1)</f>
        <v>0</v>
      </c>
      <c r="Y12" s="138">
        <f>ROUND(T_iv_strat2!R5,1)</f>
        <v>7.5</v>
      </c>
      <c r="Z12" s="138">
        <f>ROUND(T_iv_strat2!V5,1)</f>
        <v>5</v>
      </c>
      <c r="AA12" s="138">
        <f>ROUND(T_iv_strat2!Z5,1)</f>
        <v>7.1</v>
      </c>
      <c r="AB12" s="138">
        <f>ROUND(T_iv_strat2!AD5,1)</f>
        <v>6</v>
      </c>
      <c r="AC12" s="139">
        <f>ROUND(T_iv_strat2!AH5,1)</f>
        <v>5</v>
      </c>
      <c r="AD12" s="138">
        <f>ROUND(T_iv_strat2!AL5,1)</f>
        <v>10</v>
      </c>
      <c r="AE12" s="138">
        <f>ROUND(T_iv_strat2!AP5,1)</f>
        <v>5</v>
      </c>
      <c r="AF12" s="138">
        <f>ROUND(T_iv_strat2!AT5,1)</f>
        <v>4.3</v>
      </c>
      <c r="AG12" s="138">
        <f>ROUND(T_iv_strat2!AX5,1)</f>
        <v>5</v>
      </c>
      <c r="AH12" s="138">
        <f>ROUND(T_iv_strat2!BB5,1)</f>
        <v>8</v>
      </c>
      <c r="AI12" s="138">
        <f>ROUND(T_iv_strat2!BF5,1)</f>
        <v>5</v>
      </c>
      <c r="AJ12" s="138">
        <f>ROUND(T_iv_strat2!BJ5,1)</f>
        <v>5</v>
      </c>
      <c r="AM12" s="78" t="str">
        <f>T_i!$A$5</f>
        <v>Artemether lumefantrine</v>
      </c>
      <c r="AN12" s="138">
        <f>ROUND(T_strat3!B5,1)</f>
        <v>0</v>
      </c>
      <c r="AO12" s="138">
        <f>ROUND(T_strat3!F5,1)</f>
        <v>9</v>
      </c>
      <c r="AP12" s="138">
        <f>ROUND(T_strat3!J5,1)</f>
        <v>5</v>
      </c>
      <c r="AQ12" s="138">
        <f>ROUND(T_strat3!N5,1)</f>
        <v>0</v>
      </c>
      <c r="AR12" s="138">
        <f>ROUND(T_strat3!R5,1)</f>
        <v>2</v>
      </c>
      <c r="AS12" s="138">
        <f>ROUND(T_strat3!V5,1)</f>
        <v>2.5</v>
      </c>
      <c r="AT12" s="138">
        <f>ROUND(T_strat3!Z5,1)</f>
        <v>3</v>
      </c>
      <c r="AU12" s="138">
        <f>ROUND(T_strat3!AD5,1)</f>
        <v>0</v>
      </c>
      <c r="AV12" s="139">
        <f>ROUND(T_strat3!AH5,1)</f>
        <v>10</v>
      </c>
      <c r="AW12" s="138">
        <f>ROUND(T_strat3!AL5,1)</f>
        <v>5</v>
      </c>
      <c r="AX12" s="138">
        <f>ROUND(T_strat3!AP5,1)</f>
        <v>5</v>
      </c>
      <c r="AY12" s="138">
        <f>ROUND(T_strat3!AT5,1)</f>
        <v>0</v>
      </c>
      <c r="AZ12" s="138">
        <f>ROUND(T_strat3!AX5,1)</f>
        <v>2.5</v>
      </c>
      <c r="BA12" s="138">
        <f>ROUND(T_strat3!BB5,1)</f>
        <v>3</v>
      </c>
      <c r="BB12" s="138">
        <f>ROUND(T_strat3!BF5,1)</f>
        <v>3</v>
      </c>
      <c r="BC12" s="138">
        <f>ROUND(T_strat3!BJ5,1)</f>
        <v>80</v>
      </c>
    </row>
    <row r="13" spans="1:55" s="64" customFormat="1" ht="10.5" customHeight="1" x14ac:dyDescent="0.15">
      <c r="A13" s="72"/>
      <c r="B13" s="65" t="str">
        <f>IF(T_iv_strat1!C5="","-", (CONCATENATE("[",ROUND(T_iv_strat1!C5,1),"; ",ROUND(T_iv_strat1!D5,1),"]", " (", T_iv_strat1!E5, ")")))</f>
        <v>[4; 8] (21)</v>
      </c>
      <c r="C13" s="65" t="str">
        <f>IF(T_iv_strat1!G5="","-", (CONCATENATE("[",ROUND(T_iv_strat1!G5,1),"; ",ROUND(T_iv_strat1!H5,1),"]", " (", T_iv_strat1!I5, ")")))</f>
        <v>[5; 7] (24)</v>
      </c>
      <c r="D13" s="65" t="str">
        <f>IF(T_iv_strat1!K5="","-", (CONCATENATE("[",ROUND(T_iv_strat1!K5,1),"; ",ROUND(T_iv_strat1!L5,1),"]", " (", T_iv_strat1!M5, ")")))</f>
        <v>[2; 12] (452)</v>
      </c>
      <c r="E13" s="65" t="str">
        <f>IF(T_iv_strat1!O5="","-", (CONCATENATE("[",ROUND(T_iv_strat1!O5,1),"; ",ROUND(T_iv_strat1!P5,1),"]", " (", T_iv_strat1!Q5, ")")))</f>
        <v>-</v>
      </c>
      <c r="F13" s="65" t="str">
        <f>IF(T_iv_strat1!S5="","-", (CONCATENATE("[",ROUND(T_iv_strat1!S5,1),"; ",ROUND(T_iv_strat1!T5,1),"]", " (", T_iv_strat1!U5, ")")))</f>
        <v>[2; 5] (5588)</v>
      </c>
      <c r="G13" s="65" t="str">
        <f>IF(T_iv_strat1!W5="","-", (CONCATENATE("[",ROUND(T_iv_strat1!W5,1),"; ",ROUND(T_iv_strat1!X5,1),"]", " (", T_iv_strat1!Y5, ")")))</f>
        <v>[4; 300] (48)</v>
      </c>
      <c r="H13" s="65" t="str">
        <f>IF(T_iv_strat1!AA5="","-", (CONCATENATE("[",ROUND(T_iv_strat1!AA5,1),"; ",ROUND(T_iv_strat1!AB5,1),"]", " (", T_iv_strat1!AC5, ")")))</f>
        <v>[2; 5] (6239)</v>
      </c>
      <c r="I13" s="65" t="str">
        <f>IF(T_iv_strat1!AE5="","-", (CONCATENATE("[",ROUND(T_iv_strat1!AE5,1),"; ",ROUND(T_iv_strat1!AF5,1),"]", " (", T_iv_strat1!AG5, ")")))</f>
        <v>[18; 45] (190)</v>
      </c>
      <c r="J13" s="66" t="str">
        <f>IF(T_iv_strat1!AI5="","-", (CONCATENATE("[",ROUND(T_iv_strat1!AI5,1),"; ",ROUND(T_iv_strat1!AJ5,1),"]", " (", T_iv_strat1!AK5, ")")))</f>
        <v>[2; 7] (38)</v>
      </c>
      <c r="K13" s="65" t="str">
        <f>IF(T_iv_strat1!AM5="","-", (CONCATENATE("[",ROUND(T_iv_strat1!AM5,1),"; ",ROUND(T_iv_strat1!AN5,1),"]", " (", T_iv_strat1!AO5, ")")))</f>
        <v>[1.5; 5] (30)</v>
      </c>
      <c r="L13" s="65" t="str">
        <f>IF(T_iv_strat1!AQ5="","-", (CONCATENATE("[",ROUND(T_iv_strat1!AQ5,1),"; ",ROUND(T_iv_strat1!AR5,1),"]", " (", T_iv_strat1!AS5, ")")))</f>
        <v>[3.4; 10] (527)</v>
      </c>
      <c r="M13" s="65" t="str">
        <f>IF(T_iv_strat1!AU5="","-", (CONCATENATE("[",ROUND(T_iv_strat1!AU5,1),"; ",ROUND(T_iv_strat1!AV5,1),"]", " (", T_iv_strat1!AW5, ")")))</f>
        <v>[4.5; 8.5] (8)</v>
      </c>
      <c r="N13" s="65" t="str">
        <f>IF(T_iv_strat1!AY5="","-", (CONCATENATE("[",ROUND(T_iv_strat1!AY5,1),"; ",ROUND(T_iv_strat1!AZ5,1),"]", " (", T_iv_strat1!BA5, ")")))</f>
        <v>[2; 5] (5588)</v>
      </c>
      <c r="O13" s="65" t="str">
        <f>IF(T_iv_strat1!BC5="","-", (CONCATENATE("[",ROUND(T_iv_strat1!BC5,1),"; ",ROUND(T_iv_strat1!BD5,1),"]", " (", T_iv_strat1!BE5, ")")))</f>
        <v>[3.5; 8] (48)</v>
      </c>
      <c r="P13" s="65" t="str">
        <f>IF(T_iv_strat1!BG5="","-", (CONCATENATE("[",ROUND(T_iv_strat1!BG5,1),"; ",ROUND(T_iv_strat1!BH5,1),"]", " (", T_iv_strat1!BI5, ")")))</f>
        <v>[2; 6] (6239)</v>
      </c>
      <c r="Q13" s="65" t="str">
        <f>IF(T_iv_strat1!BK5="","-", (CONCATENATE("[",ROUND(T_iv_strat1!BK5,1),"; ",ROUND(T_iv_strat1!BL5,1),"]", " (", T_iv_strat1!BM5, ")")))</f>
        <v>[7.5; 20] (190)</v>
      </c>
      <c r="T13" s="72"/>
      <c r="U13" s="65" t="str">
        <f>IF(T_iv_strat2!C5="","-", (CONCATENATE("[",ROUND(T_iv_strat2!C5,1),"; ",ROUND(T_iv_strat2!D5,1),"]", " (", T_iv_strat2!E5, ")")))</f>
        <v>[3.8; 35] (28)</v>
      </c>
      <c r="V13" s="65" t="str">
        <f>IF(T_iv_strat2!G5="","-", (CONCATENATE("[",ROUND(T_iv_strat2!G5,1),"; ",ROUND(T_iv_strat2!H5,1),"]", " (", T_iv_strat2!I5, ")")))</f>
        <v>[5; 21] (164)</v>
      </c>
      <c r="W13" s="65" t="str">
        <f>IF(T_iv_strat2!K5="","-", (CONCATENATE("[",ROUND(T_iv_strat2!K5,1),"; ",ROUND(T_iv_strat2!L5,1),"]", " (", T_iv_strat2!M5, ")")))</f>
        <v>[1; 19] (711)</v>
      </c>
      <c r="X13" s="65" t="str">
        <f>IF(T_iv_strat2!O5="","-", (CONCATENATE("[",ROUND(T_iv_strat2!O5,1),"; ",ROUND(T_iv_strat2!P5,1),"]", " (", T_iv_strat2!Q5, ")")))</f>
        <v>-</v>
      </c>
      <c r="Y13" s="65" t="str">
        <f>IF(T_iv_strat2!S5="","-", (CONCATENATE("[",ROUND(T_iv_strat2!S5,1),"; ",ROUND(T_iv_strat2!T5,1),"]", " (", T_iv_strat2!U5, ")")))</f>
        <v>[3; 15] (3740)</v>
      </c>
      <c r="Z13" s="65" t="str">
        <f>IF(T_iv_strat2!W5="","-", (CONCATENATE("[",ROUND(T_iv_strat2!W5,1),"; ",ROUND(T_iv_strat2!X5,1),"]", " (", T_iv_strat2!Y5, ")")))</f>
        <v>[3; 10] (90)</v>
      </c>
      <c r="AA13" s="65" t="str">
        <f>IF(T_iv_strat2!AA5="","-", (CONCATENATE("[",ROUND(T_iv_strat2!AA5,1),"; ",ROUND(T_iv_strat2!AB5,1),"]", " (", T_iv_strat2!AC5, ")")))</f>
        <v>[2.6; 15] (4735)</v>
      </c>
      <c r="AB13" s="65" t="str">
        <f>IF(T_iv_strat2!AE5="","-", (CONCATENATE("[",ROUND(T_iv_strat2!AE5,1),"; ",ROUND(T_iv_strat2!AF5,1),"]", " (", T_iv_strat2!AG5, ")")))</f>
        <v>[3.8; 10] (86)</v>
      </c>
      <c r="AC13" s="66" t="str">
        <f>IF(T_iv_strat2!AI5="","-", (CONCATENATE("[",ROUND(T_iv_strat2!AI5,1),"; ",ROUND(T_iv_strat2!AJ5,1),"]", " (", T_iv_strat2!AK5, ")")))</f>
        <v>[2.5; 10] (28)</v>
      </c>
      <c r="AD13" s="65" t="str">
        <f>IF(T_iv_strat2!AM5="","-", (CONCATENATE("[",ROUND(T_iv_strat2!AM5,1),"; ",ROUND(T_iv_strat2!AN5,1),"]", " (", T_iv_strat2!AO5, ")")))</f>
        <v>[3.8; 15] (164)</v>
      </c>
      <c r="AE13" s="65" t="str">
        <f>IF(T_iv_strat2!AQ5="","-", (CONCATENATE("[",ROUND(T_iv_strat2!AQ5,1),"; ",ROUND(T_iv_strat2!AR5,1),"]", " (", T_iv_strat2!AS5, ")")))</f>
        <v>[1.5; 10] (711)</v>
      </c>
      <c r="AF13" s="65" t="str">
        <f>IF(T_iv_strat2!AU5="","-", (CONCATENATE("[",ROUND(T_iv_strat2!AU5,1),"; ",ROUND(T_iv_strat2!AV5,1),"]", " (", T_iv_strat2!AW5, ")")))</f>
        <v>[2.5; 6] (2)</v>
      </c>
      <c r="AG13" s="65" t="str">
        <f>IF(T_iv_strat2!AY5="","-", (CONCATENATE("[",ROUND(T_iv_strat2!AY5,1),"; ",ROUND(T_iv_strat2!AZ5,1),"]", " (", T_iv_strat2!BA5, ")")))</f>
        <v>[2; 10] (3740)</v>
      </c>
      <c r="AH13" s="65" t="str">
        <f>IF(T_iv_strat2!BC5="","-", (CONCATENATE("[",ROUND(T_iv_strat2!BC5,1),"; ",ROUND(T_iv_strat2!BD5,1),"]", " (", T_iv_strat2!BE5, ")")))</f>
        <v>[3; 20] (90)</v>
      </c>
      <c r="AI13" s="65" t="str">
        <f>IF(T_iv_strat2!BG5="","-", (CONCATENATE("[",ROUND(T_iv_strat2!BG5,1),"; ",ROUND(T_iv_strat2!BH5,1),"]", " (", T_iv_strat2!BI5, ")")))</f>
        <v>[2; 10] (4735)</v>
      </c>
      <c r="AJ13" s="65" t="str">
        <f>IF(T_iv_strat2!BK5="","-", (CONCATENATE("[",ROUND(T_iv_strat2!BK5,1),"; ",ROUND(T_iv_strat2!BL5,1),"]", " (", T_iv_strat2!BM5, ")")))</f>
        <v>[1.1; 20] (86)</v>
      </c>
      <c r="AM13" s="72"/>
      <c r="AN13" s="65" t="str">
        <f>IF(T_strat3!C5="","-", (CONCATENATE("[",ROUND(T_strat3!C5,1),"; ",ROUND(T_strat3!D5,1),"]", " (", T_strat3!E5, ")")))</f>
        <v>-</v>
      </c>
      <c r="AO13" s="65" t="str">
        <f>IF(T_strat3!G5="","-", (CONCATENATE("[",ROUND(T_strat3!G5,1),"; ",ROUND(T_strat3!H5,1),"]", " (", T_strat3!I5, ")")))</f>
        <v>[9; 15] (99)</v>
      </c>
      <c r="AP13" s="65" t="str">
        <f>IF(T_strat3!K5="","-", (CONCATENATE("[",ROUND(T_strat3!K5,1),"; ",ROUND(T_strat3!L5,1),"]", " (", T_strat3!M5, ")")))</f>
        <v>[2; 10] (1703)</v>
      </c>
      <c r="AQ13" s="65" t="str">
        <f>IF(T_strat3!O5="","-", (CONCATENATE("[",ROUND(T_strat3!O5,1),"; ",ROUND(T_strat3!P5,1),"]", " (", T_strat3!Q5, ")")))</f>
        <v>-</v>
      </c>
      <c r="AR13" s="65" t="str">
        <f>IF(T_strat3!S5="","-", (CONCATENATE("[",ROUND(T_strat3!S5,1),"; ",ROUND(T_strat3!T5,1),"]", " (", T_strat3!U5, ")")))</f>
        <v>[1; 4] (1795)</v>
      </c>
      <c r="AS13" s="65" t="str">
        <f>IF(T_strat3!W5="","-", (CONCATENATE("[",ROUND(T_strat3!W5,1),"; ",ROUND(T_strat3!X5,1),"]", " (", T_strat3!Y5, ")")))</f>
        <v>[2; 5] (143)</v>
      </c>
      <c r="AT13" s="65" t="str">
        <f>IF(T_strat3!AA5="","-", (CONCATENATE("[",ROUND(T_strat3!AA5,1),"; ",ROUND(T_strat3!AB5,1),"]", " (", T_strat3!AC5, ")")))</f>
        <v>[1; 5] (3745)</v>
      </c>
      <c r="AU13" s="65" t="str">
        <f>IF(T_strat3!AE5="","-", (CONCATENATE("[",ROUND(T_strat3!AE5,1),"; ",ROUND(T_strat3!AF5,1),"]", " (", T_strat3!AG5, ")")))</f>
        <v>-</v>
      </c>
      <c r="AV13" s="66" t="str">
        <f>IF(T_strat3!AI5="","-", (CONCATENATE("[",ROUND(T_strat3!AI5,1),"; ",ROUND(T_strat3!AJ5,1),"]", " (", T_strat3!AK5, ")")))</f>
        <v>[5; 10] (5)</v>
      </c>
      <c r="AW13" s="65" t="str">
        <f>IF(T_strat3!AM5="","-", (CONCATENATE("[",ROUND(T_strat3!AM5,1),"; ",ROUND(T_strat3!AN5,1),"]", " (", T_strat3!AO5, ")")))</f>
        <v>[2.3; 14] (99)</v>
      </c>
      <c r="AX13" s="65" t="str">
        <f>IF(T_strat3!AQ5="","-", (CONCATENATE("[",ROUND(T_strat3!AQ5,1),"; ",ROUND(T_strat3!AR5,1),"]", " (", T_strat3!AS5, ")")))</f>
        <v>[2.3; 10] (1703)</v>
      </c>
      <c r="AY13" s="65" t="str">
        <f>IF(T_strat3!AU5="","-", (CONCATENATE("[",ROUND(T_strat3!AU5,1),"; ",ROUND(T_strat3!AV5,1),"]", " (", T_strat3!AW5, ")")))</f>
        <v>-</v>
      </c>
      <c r="AZ13" s="65" t="str">
        <f>IF(T_strat3!AY5="","-", (CONCATENATE("[",ROUND(T_strat3!AY5,1),"; ",ROUND(T_strat3!AZ5,1),"]", " (", T_strat3!BA5, ")")))</f>
        <v>[1; 5] (1795)</v>
      </c>
      <c r="BA13" s="65" t="str">
        <f>IF(T_strat3!BC5="","-", (CONCATENATE("[",ROUND(T_strat3!BC5,1),"; ",ROUND(T_strat3!BD5,1),"]", " (", T_strat3!BE5, ")")))</f>
        <v>[2; 7.5] (143)</v>
      </c>
      <c r="BB13" s="65" t="str">
        <f>IF(T_strat3!BG5="","-", (CONCATENATE("[",ROUND(T_strat3!BG5,1),"; ",ROUND(T_strat3!BH5,1),"]", " (", T_strat3!BI5, ")")))</f>
        <v>[2; 7] (3745)</v>
      </c>
      <c r="BC13" s="65" t="str">
        <f>IF(T_strat3!BK5="","-", (CONCATENATE("[",ROUND(T_strat3!BK5,1),"; ",ROUND(T_strat3!BL5,1),"]", " (", T_strat3!BM5, ")")))</f>
        <v>[30; 800] (9)</v>
      </c>
    </row>
    <row r="14" spans="1:55" s="140" customFormat="1" ht="10.5" customHeight="1" x14ac:dyDescent="0.2">
      <c r="A14" s="78" t="str">
        <f>T_i!$A$6</f>
        <v>Artesunate amodiaquine</v>
      </c>
      <c r="B14" s="138">
        <f>ROUND(T_iv_strat1!B6,1)</f>
        <v>0</v>
      </c>
      <c r="C14" s="138">
        <f>ROUND(T_iv_strat1!F6,1)</f>
        <v>0</v>
      </c>
      <c r="D14" s="138">
        <f>ROUND(T_iv_strat1!J6,1)</f>
        <v>5</v>
      </c>
      <c r="E14" s="138">
        <f>ROUND(T_iv_strat1!N6,1)</f>
        <v>0</v>
      </c>
      <c r="F14" s="138">
        <f>ROUND(T_iv_strat1!R6,1)</f>
        <v>4</v>
      </c>
      <c r="G14" s="138">
        <f>ROUND(T_iv_strat1!V6,1)</f>
        <v>8</v>
      </c>
      <c r="H14" s="138">
        <f>ROUND(T_iv_strat1!Z6,1)</f>
        <v>4</v>
      </c>
      <c r="I14" s="138">
        <f>ROUND(T_iv_strat1!AD6,1)</f>
        <v>0</v>
      </c>
      <c r="J14" s="139">
        <f>ROUND(T_iv_strat1!AH6,1)</f>
        <v>18</v>
      </c>
      <c r="K14" s="138">
        <f>ROUND(T_iv_strat1!AL6,1)</f>
        <v>4</v>
      </c>
      <c r="L14" s="138">
        <f>ROUND(T_iv_strat1!AP6,1)</f>
        <v>4</v>
      </c>
      <c r="M14" s="138">
        <f>ROUND(T_iv_strat1!AT6,1)</f>
        <v>0</v>
      </c>
      <c r="N14" s="138">
        <f>ROUND(T_iv_strat1!AX6,1)</f>
        <v>4</v>
      </c>
      <c r="O14" s="138">
        <f>ROUND(T_iv_strat1!BB6,1)</f>
        <v>0</v>
      </c>
      <c r="P14" s="138">
        <f>ROUND(T_iv_strat1!BF6,1)</f>
        <v>4</v>
      </c>
      <c r="Q14" s="138">
        <f>ROUND(T_iv_strat1!BJ6,1)</f>
        <v>18</v>
      </c>
      <c r="T14" s="78" t="str">
        <f>T_i!$A$6</f>
        <v>Artesunate amodiaquine</v>
      </c>
      <c r="U14" s="138">
        <f>ROUND(T_iv_strat2!B6,1)</f>
        <v>0</v>
      </c>
      <c r="V14" s="138">
        <f>ROUND(T_iv_strat2!F6,1)</f>
        <v>0</v>
      </c>
      <c r="W14" s="138">
        <f>ROUND(T_iv_strat2!J6,1)</f>
        <v>2</v>
      </c>
      <c r="X14" s="138">
        <f>ROUND(T_iv_strat2!N6,1)</f>
        <v>0</v>
      </c>
      <c r="Y14" s="138">
        <f>ROUND(T_iv_strat2!R6,1)</f>
        <v>25</v>
      </c>
      <c r="Z14" s="138">
        <f>ROUND(T_iv_strat2!V6,1)</f>
        <v>3</v>
      </c>
      <c r="AA14" s="138">
        <f>ROUND(T_iv_strat2!Z6,1)</f>
        <v>3</v>
      </c>
      <c r="AB14" s="138">
        <f>ROUND(T_iv_strat2!AD6,1)</f>
        <v>0</v>
      </c>
      <c r="AC14" s="139">
        <f>ROUND(T_iv_strat2!AH6,1)</f>
        <v>2</v>
      </c>
      <c r="AD14" s="138">
        <f>ROUND(T_iv_strat2!AL6,1)</f>
        <v>5</v>
      </c>
      <c r="AE14" s="138">
        <f>ROUND(T_iv_strat2!AP6,1)</f>
        <v>2.2999999999999998</v>
      </c>
      <c r="AF14" s="138">
        <f>ROUND(T_iv_strat2!AT6,1)</f>
        <v>0</v>
      </c>
      <c r="AG14" s="138">
        <f>ROUND(T_iv_strat2!AX6,1)</f>
        <v>4</v>
      </c>
      <c r="AH14" s="138">
        <f>ROUND(T_iv_strat2!BB6,1)</f>
        <v>0.8</v>
      </c>
      <c r="AI14" s="138">
        <f>ROUND(T_iv_strat2!BF6,1)</f>
        <v>3</v>
      </c>
      <c r="AJ14" s="138">
        <f>ROUND(T_iv_strat2!BJ6,1)</f>
        <v>1</v>
      </c>
      <c r="AM14" s="78" t="str">
        <f>T_i!$A$6</f>
        <v>Artesunate amodiaquine</v>
      </c>
      <c r="AN14" s="138">
        <f>ROUND(T_strat3!B6,1)</f>
        <v>0</v>
      </c>
      <c r="AO14" s="138">
        <f>ROUND(T_strat3!F6,1)</f>
        <v>0</v>
      </c>
      <c r="AP14" s="138">
        <f>ROUND(T_strat3!J6,1)</f>
        <v>4</v>
      </c>
      <c r="AQ14" s="138">
        <f>ROUND(T_strat3!N6,1)</f>
        <v>0</v>
      </c>
      <c r="AR14" s="138">
        <f>ROUND(T_strat3!R6,1)</f>
        <v>0</v>
      </c>
      <c r="AS14" s="138">
        <f>ROUND(T_strat3!V6,1)</f>
        <v>0</v>
      </c>
      <c r="AT14" s="138">
        <f>ROUND(T_strat3!Z6,1)</f>
        <v>4</v>
      </c>
      <c r="AU14" s="138">
        <f>ROUND(T_strat3!AD6,1)</f>
        <v>0</v>
      </c>
      <c r="AV14" s="139">
        <f>ROUND(T_strat3!AH6,1)</f>
        <v>4.3</v>
      </c>
      <c r="AW14" s="138">
        <f>ROUND(T_strat3!AL6,1)</f>
        <v>2.5</v>
      </c>
      <c r="AX14" s="138">
        <f>ROUND(T_strat3!AP6,1)</f>
        <v>4</v>
      </c>
      <c r="AY14" s="138">
        <f>ROUND(T_strat3!AT6,1)</f>
        <v>0</v>
      </c>
      <c r="AZ14" s="138">
        <f>ROUND(T_strat3!AX6,1)</f>
        <v>2</v>
      </c>
      <c r="BA14" s="138">
        <f>ROUND(T_strat3!BB6,1)</f>
        <v>2.5</v>
      </c>
      <c r="BB14" s="138">
        <f>ROUND(T_strat3!BF6,1)</f>
        <v>4</v>
      </c>
      <c r="BC14" s="138">
        <f>ROUND(T_strat3!BJ6,1)</f>
        <v>0</v>
      </c>
    </row>
    <row r="15" spans="1:55" s="64" customFormat="1" ht="10.5" customHeight="1" x14ac:dyDescent="0.15">
      <c r="A15" s="72"/>
      <c r="B15" s="65" t="str">
        <f>IF(T_iv_strat1!C6="","-", (CONCATENATE("[",ROUND(T_iv_strat1!C6,1),"; ",ROUND(T_iv_strat1!D6,1),"]", " (", T_iv_strat1!E6, ")")))</f>
        <v>-</v>
      </c>
      <c r="C15" s="65" t="str">
        <f>IF(T_iv_strat1!G6="","-", (CONCATENATE("[",ROUND(T_iv_strat1!G6,1),"; ",ROUND(T_iv_strat1!H6,1),"]", " (", T_iv_strat1!I6, ")")))</f>
        <v>-</v>
      </c>
      <c r="D15" s="65" t="str">
        <f>IF(T_iv_strat1!K6="","-", (CONCATENATE("[",ROUND(T_iv_strat1!K6,1),"; ",ROUND(T_iv_strat1!L6,1),"]", " (", T_iv_strat1!M6, ")")))</f>
        <v>[4; 5] (32)</v>
      </c>
      <c r="E15" s="65" t="str">
        <f>IF(T_iv_strat1!O6="","-", (CONCATENATE("[",ROUND(T_iv_strat1!O6,1),"; ",ROUND(T_iv_strat1!P6,1),"]", " (", T_iv_strat1!Q6, ")")))</f>
        <v>-</v>
      </c>
      <c r="F15" s="65" t="str">
        <f>IF(T_iv_strat1!S6="","-", (CONCATENATE("[",ROUND(T_iv_strat1!S6,1),"; ",ROUND(T_iv_strat1!T6,1),"]", " (", T_iv_strat1!U6, ")")))</f>
        <v>[1.5; 5] (146)</v>
      </c>
      <c r="G15" s="65" t="str">
        <f>IF(T_iv_strat1!W6="","-", (CONCATENATE("[",ROUND(T_iv_strat1!W6,1),"; ",ROUND(T_iv_strat1!X6,1),"]", " (", T_iv_strat1!Y6, ")")))</f>
        <v>[8; 8] (1)</v>
      </c>
      <c r="H15" s="65" t="str">
        <f>IF(T_iv_strat1!AA6="","-", (CONCATENATE("[",ROUND(T_iv_strat1!AA6,1),"; ",ROUND(T_iv_strat1!AB6,1),"]", " (", T_iv_strat1!AC6, ")")))</f>
        <v>[2; 5] (193)</v>
      </c>
      <c r="I15" s="65" t="str">
        <f>IF(T_iv_strat1!AE6="","-", (CONCATENATE("[",ROUND(T_iv_strat1!AE6,1),"; ",ROUND(T_iv_strat1!AF6,1),"]", " (", T_iv_strat1!AG6, ")")))</f>
        <v>-</v>
      </c>
      <c r="J15" s="66" t="str">
        <f>IF(T_iv_strat1!AI6="","-", (CONCATENATE("[",ROUND(T_iv_strat1!AI6,1),"; ",ROUND(T_iv_strat1!AJ6,1),"]", " (", T_iv_strat1!AK6, ")")))</f>
        <v>[18; 18] (2)</v>
      </c>
      <c r="K15" s="65" t="str">
        <f>IF(T_iv_strat1!AM6="","-", (CONCATENATE("[",ROUND(T_iv_strat1!AM6,1),"; ",ROUND(T_iv_strat1!AN6,1),"]", " (", T_iv_strat1!AO6, ")")))</f>
        <v>[4; 4] (1)</v>
      </c>
      <c r="L15" s="65" t="str">
        <f>IF(T_iv_strat1!AQ6="","-", (CONCATENATE("[",ROUND(T_iv_strat1!AQ6,1),"; ",ROUND(T_iv_strat1!AR6,1),"]", " (", T_iv_strat1!AS6, ")")))</f>
        <v>[2; 10] (43)</v>
      </c>
      <c r="M15" s="65" t="str">
        <f>IF(T_iv_strat1!AU6="","-", (CONCATENATE("[",ROUND(T_iv_strat1!AU6,1),"; ",ROUND(T_iv_strat1!AV6,1),"]", " (", T_iv_strat1!AW6, ")")))</f>
        <v>-</v>
      </c>
      <c r="N15" s="65" t="str">
        <f>IF(T_iv_strat1!AY6="","-", (CONCATENATE("[",ROUND(T_iv_strat1!AY6,1),"; ",ROUND(T_iv_strat1!AZ6,1),"]", " (", T_iv_strat1!BA6, ")")))</f>
        <v>[2; 6] (146)</v>
      </c>
      <c r="O15" s="65" t="str">
        <f>IF(T_iv_strat1!BC6="","-", (CONCATENATE("[",ROUND(T_iv_strat1!BC6,1),"; ",ROUND(T_iv_strat1!BD6,1),"]", " (", T_iv_strat1!BE6, ")")))</f>
        <v>-</v>
      </c>
      <c r="P15" s="65" t="str">
        <f>IF(T_iv_strat1!BG6="","-", (CONCATENATE("[",ROUND(T_iv_strat1!BG6,1),"; ",ROUND(T_iv_strat1!BH6,1),"]", " (", T_iv_strat1!BI6, ")")))</f>
        <v>[2; 6] (193)</v>
      </c>
      <c r="Q15" s="65" t="str">
        <f>IF(T_iv_strat1!BK6="","-", (CONCATENATE("[",ROUND(T_iv_strat1!BK6,1),"; ",ROUND(T_iv_strat1!BL6,1),"]", " (", T_iv_strat1!BM6, ")")))</f>
        <v>[16; 26] (5)</v>
      </c>
      <c r="T15" s="72"/>
      <c r="U15" s="65" t="str">
        <f>IF(T_iv_strat2!C6="","-", (CONCATENATE("[",ROUND(T_iv_strat2!C6,1),"; ",ROUND(T_iv_strat2!D6,1),"]", " (", T_iv_strat2!E6, ")")))</f>
        <v>-</v>
      </c>
      <c r="V15" s="65" t="str">
        <f>IF(T_iv_strat2!G6="","-", (CONCATENATE("[",ROUND(T_iv_strat2!G6,1),"; ",ROUND(T_iv_strat2!H6,1),"]", " (", T_iv_strat2!I6, ")")))</f>
        <v>-</v>
      </c>
      <c r="W15" s="65" t="str">
        <f>IF(T_iv_strat2!K6="","-", (CONCATENATE("[",ROUND(T_iv_strat2!K6,1),"; ",ROUND(T_iv_strat2!L6,1),"]", " (", T_iv_strat2!M6, ")")))</f>
        <v>[0; 5] (138)</v>
      </c>
      <c r="X15" s="65" t="str">
        <f>IF(T_iv_strat2!O6="","-", (CONCATENATE("[",ROUND(T_iv_strat2!O6,1),"; ",ROUND(T_iv_strat2!P6,1),"]", " (", T_iv_strat2!Q6, ")")))</f>
        <v>-</v>
      </c>
      <c r="Y15" s="65" t="str">
        <f>IF(T_iv_strat2!S6="","-", (CONCATENATE("[",ROUND(T_iv_strat2!S6,1),"; ",ROUND(T_iv_strat2!T6,1),"]", " (", T_iv_strat2!U6, ")")))</f>
        <v>[10; 25] (98)</v>
      </c>
      <c r="Z15" s="65" t="str">
        <f>IF(T_iv_strat2!W6="","-", (CONCATENATE("[",ROUND(T_iv_strat2!W6,1),"; ",ROUND(T_iv_strat2!X6,1),"]", " (", T_iv_strat2!Y6, ")")))</f>
        <v>[3; 3] (2)</v>
      </c>
      <c r="AA15" s="65" t="str">
        <f>IF(T_iv_strat2!AA6="","-", (CONCATENATE("[",ROUND(T_iv_strat2!AA6,1),"; ",ROUND(T_iv_strat2!AB6,1),"]", " (", T_iv_strat2!AC6, ")")))</f>
        <v>[0.5; 5] (261)</v>
      </c>
      <c r="AB15" s="65" t="str">
        <f>IF(T_iv_strat2!AE6="","-", (CONCATENATE("[",ROUND(T_iv_strat2!AE6,1),"; ",ROUND(T_iv_strat2!AF6,1),"]", " (", T_iv_strat2!AG6, ")")))</f>
        <v>-</v>
      </c>
      <c r="AC15" s="66" t="str">
        <f>IF(T_iv_strat2!AI6="","-", (CONCATENATE("[",ROUND(T_iv_strat2!AI6,1),"; ",ROUND(T_iv_strat2!AJ6,1),"]", " (", T_iv_strat2!AK6, ")")))</f>
        <v>[0.5; 2.5] (6)</v>
      </c>
      <c r="AD15" s="65" t="str">
        <f>IF(T_iv_strat2!AM6="","-", (CONCATENATE("[",ROUND(T_iv_strat2!AM6,1),"; ",ROUND(T_iv_strat2!AN6,1),"]", " (", T_iv_strat2!AO6, ")")))</f>
        <v>[3.1; 25] (17)</v>
      </c>
      <c r="AE15" s="65" t="str">
        <f>IF(T_iv_strat2!AQ6="","-", (CONCATENATE("[",ROUND(T_iv_strat2!AQ6,1),"; ",ROUND(T_iv_strat2!AR6,1),"]", " (", T_iv_strat2!AS6, ")")))</f>
        <v>[0.3; 8] (138)</v>
      </c>
      <c r="AF15" s="65" t="str">
        <f>IF(T_iv_strat2!AU6="","-", (CONCATENATE("[",ROUND(T_iv_strat2!AU6,1),"; ",ROUND(T_iv_strat2!AV6,1),"]", " (", T_iv_strat2!AW6, ")")))</f>
        <v>-</v>
      </c>
      <c r="AG15" s="65" t="str">
        <f>IF(T_iv_strat2!AY6="","-", (CONCATENATE("[",ROUND(T_iv_strat2!AY6,1),"; ",ROUND(T_iv_strat2!AZ6,1),"]", " (", T_iv_strat2!BA6, ")")))</f>
        <v>[0.8; 7.5] (98)</v>
      </c>
      <c r="AH15" s="65" t="str">
        <f>IF(T_iv_strat2!BC6="","-", (CONCATENATE("[",ROUND(T_iv_strat2!BC6,1),"; ",ROUND(T_iv_strat2!BD6,1),"]", " (", T_iv_strat2!BE6, ")")))</f>
        <v>[0.8; 0.8] (2)</v>
      </c>
      <c r="AI15" s="65" t="str">
        <f>IF(T_iv_strat2!BG6="","-", (CONCATENATE("[",ROUND(T_iv_strat2!BG6,1),"; ",ROUND(T_iv_strat2!BH6,1),"]", " (", T_iv_strat2!BI6, ")")))</f>
        <v>[0.5; 7.5] (261)</v>
      </c>
      <c r="AJ15" s="65" t="str">
        <f>IF(T_iv_strat2!BK6="","-", (CONCATENATE("[",ROUND(T_iv_strat2!BK6,1),"; ",ROUND(T_iv_strat2!BL6,1),"]", " (", T_iv_strat2!BM6, ")")))</f>
        <v>[0.5; 2] (3)</v>
      </c>
      <c r="AM15" s="72"/>
      <c r="AN15" s="65" t="str">
        <f>IF(T_strat3!C6="","-", (CONCATENATE("[",ROUND(T_strat3!C6,1),"; ",ROUND(T_strat3!D6,1),"]", " (", T_strat3!E6, ")")))</f>
        <v>-</v>
      </c>
      <c r="AO15" s="65" t="str">
        <f>IF(T_strat3!G6="","-", (CONCATENATE("[",ROUND(T_strat3!G6,1),"; ",ROUND(T_strat3!H6,1),"]", " (", T_strat3!I6, ")")))</f>
        <v>-</v>
      </c>
      <c r="AP15" s="65" t="str">
        <f>IF(T_strat3!K6="","-", (CONCATENATE("[",ROUND(T_strat3!K6,1),"; ",ROUND(T_strat3!L6,1),"]", " (", T_strat3!M6, ")")))</f>
        <v>[1.3; 10] (197)</v>
      </c>
      <c r="AQ15" s="65" t="str">
        <f>IF(T_strat3!O6="","-", (CONCATENATE("[",ROUND(T_strat3!O6,1),"; ",ROUND(T_strat3!P6,1),"]", " (", T_strat3!Q6, ")")))</f>
        <v>-</v>
      </c>
      <c r="AR15" s="65" t="str">
        <f>IF(T_strat3!S6="","-", (CONCATENATE("[",ROUND(T_strat3!S6,1),"; ",ROUND(T_strat3!T6,1),"]", " (", T_strat3!U6, ")")))</f>
        <v>[0; 2] (62)</v>
      </c>
      <c r="AS15" s="65" t="str">
        <f>IF(T_strat3!W6="","-", (CONCATENATE("[",ROUND(T_strat3!W6,1),"; ",ROUND(T_strat3!X6,1),"]", " (", T_strat3!Y6, ")")))</f>
        <v>-</v>
      </c>
      <c r="AT15" s="65" t="str">
        <f>IF(T_strat3!AA6="","-", (CONCATENATE("[",ROUND(T_strat3!AA6,1),"; ",ROUND(T_strat3!AB6,1),"]", " (", T_strat3!AC6, ")")))</f>
        <v>[0; 5] (272)</v>
      </c>
      <c r="AU15" s="65" t="str">
        <f>IF(T_strat3!AE6="","-", (CONCATENATE("[",ROUND(T_strat3!AE6,1),"; ",ROUND(T_strat3!AF6,1),"]", " (", T_strat3!AG6, ")")))</f>
        <v>-</v>
      </c>
      <c r="AV15" s="66" t="str">
        <f>IF(T_strat3!AI6="","-", (CONCATENATE("[",ROUND(T_strat3!AI6,1),"; ",ROUND(T_strat3!AJ6,1),"]", " (", T_strat3!AK6, ")")))</f>
        <v>[2.5; 6] (2)</v>
      </c>
      <c r="AW15" s="65" t="str">
        <f>IF(T_strat3!AM6="","-", (CONCATENATE("[",ROUND(T_strat3!AM6,1),"; ",ROUND(T_strat3!AN6,1),"]", " (", T_strat3!AO6, ")")))</f>
        <v>[2; 9] (9)</v>
      </c>
      <c r="AX15" s="65" t="str">
        <f>IF(T_strat3!AQ6="","-", (CONCATENATE("[",ROUND(T_strat3!AQ6,1),"; ",ROUND(T_strat3!AR6,1),"]", " (", T_strat3!AS6, ")")))</f>
        <v>[2; 10] (197)</v>
      </c>
      <c r="AY15" s="65" t="str">
        <f>IF(T_strat3!AU6="","-", (CONCATENATE("[",ROUND(T_strat3!AU6,1),"; ",ROUND(T_strat3!AV6,1),"]", " (", T_strat3!AW6, ")")))</f>
        <v>-</v>
      </c>
      <c r="AZ15" s="65" t="str">
        <f>IF(T_strat3!AY6="","-", (CONCATENATE("[",ROUND(T_strat3!AY6,1),"; ",ROUND(T_strat3!AZ6,1),"]", " (", T_strat3!BA6, ")")))</f>
        <v>[0.5; 5] (62)</v>
      </c>
      <c r="BA15" s="65" t="str">
        <f>IF(T_strat3!BC6="","-", (CONCATENATE("[",ROUND(T_strat3!BC6,1),"; ",ROUND(T_strat3!BD6,1),"]", " (", T_strat3!BE6, ")")))</f>
        <v>[0.3; 2.5] (2)</v>
      </c>
      <c r="BB15" s="65" t="str">
        <f>IF(T_strat3!BG6="","-", (CONCATENATE("[",ROUND(T_strat3!BG6,1),"; ",ROUND(T_strat3!BH6,1),"]", " (", T_strat3!BI6, ")")))</f>
        <v>[2; 9] (272)</v>
      </c>
      <c r="BC15" s="65" t="str">
        <f>IF(T_strat3!BK6="","-", (CONCATENATE("[",ROUND(T_strat3!BK6,1),"; ",ROUND(T_strat3!BL6,1),"]", " (", T_strat3!BM6, ")")))</f>
        <v>-</v>
      </c>
    </row>
    <row r="16" spans="1:55" s="140" customFormat="1" ht="10.5" customHeight="1" x14ac:dyDescent="0.2">
      <c r="A16" s="78" t="str">
        <f>T_i!$A$7</f>
        <v>Artemisinin-PPQ</v>
      </c>
      <c r="B16" s="138">
        <f>ROUND(T_iv_strat1!B7,1)</f>
        <v>0</v>
      </c>
      <c r="C16" s="138">
        <f>ROUND(T_iv_strat1!F7,1)</f>
        <v>0</v>
      </c>
      <c r="D16" s="138">
        <f>ROUND(T_iv_strat1!J7,1)</f>
        <v>0</v>
      </c>
      <c r="E16" s="138">
        <f>ROUND(T_iv_strat1!N7,1)</f>
        <v>0</v>
      </c>
      <c r="F16" s="138">
        <f>ROUND(T_iv_strat1!R7,1)</f>
        <v>4</v>
      </c>
      <c r="G16" s="138">
        <f>ROUND(T_iv_strat1!V7,1)</f>
        <v>5</v>
      </c>
      <c r="H16" s="138">
        <f>ROUND(T_iv_strat1!Z7,1)</f>
        <v>4</v>
      </c>
      <c r="I16" s="138">
        <f>ROUND(T_iv_strat1!AD7,1)</f>
        <v>0</v>
      </c>
      <c r="J16" s="139">
        <f>ROUND(T_iv_strat1!AH7,1)</f>
        <v>0</v>
      </c>
      <c r="K16" s="138">
        <f>ROUND(T_iv_strat1!AL7,1)</f>
        <v>0</v>
      </c>
      <c r="L16" s="138">
        <f>ROUND(T_iv_strat1!AP7,1)</f>
        <v>2.5</v>
      </c>
      <c r="M16" s="138">
        <f>ROUND(T_iv_strat1!AT7,1)</f>
        <v>0</v>
      </c>
      <c r="N16" s="138">
        <f>ROUND(T_iv_strat1!AX7,1)</f>
        <v>2.5</v>
      </c>
      <c r="O16" s="138">
        <f>ROUND(T_iv_strat1!BB7,1)</f>
        <v>0</v>
      </c>
      <c r="P16" s="138">
        <f>ROUND(T_iv_strat1!BF7,1)</f>
        <v>2.5</v>
      </c>
      <c r="Q16" s="138">
        <f>ROUND(T_iv_strat1!BJ7,1)</f>
        <v>0</v>
      </c>
      <c r="T16" s="78" t="str">
        <f>T_i!$A$7</f>
        <v>Artemisinin-PPQ</v>
      </c>
      <c r="U16" s="138">
        <f>ROUND(T_iv_strat2!B7,1)</f>
        <v>0</v>
      </c>
      <c r="V16" s="138">
        <f>ROUND(T_iv_strat2!F7,1)</f>
        <v>0</v>
      </c>
      <c r="W16" s="138">
        <f>ROUND(T_iv_strat2!J7,1)</f>
        <v>3</v>
      </c>
      <c r="X16" s="138">
        <f>ROUND(T_iv_strat2!N7,1)</f>
        <v>0</v>
      </c>
      <c r="Y16" s="138">
        <f>ROUND(T_iv_strat2!R7,1)</f>
        <v>1.5</v>
      </c>
      <c r="Z16" s="138">
        <f>ROUND(T_iv_strat2!V7,1)</f>
        <v>2</v>
      </c>
      <c r="AA16" s="138">
        <f>ROUND(T_iv_strat2!Z7,1)</f>
        <v>1.5</v>
      </c>
      <c r="AB16" s="138">
        <f>ROUND(T_iv_strat2!AD7,1)</f>
        <v>0</v>
      </c>
      <c r="AC16" s="139">
        <f>ROUND(T_iv_strat2!AH7,1)</f>
        <v>5.5</v>
      </c>
      <c r="AD16" s="138">
        <f>ROUND(T_iv_strat2!AL7,1)</f>
        <v>2.5</v>
      </c>
      <c r="AE16" s="138">
        <f>ROUND(T_iv_strat2!AP7,1)</f>
        <v>1.5</v>
      </c>
      <c r="AF16" s="138">
        <f>ROUND(T_iv_strat2!AT7,1)</f>
        <v>0</v>
      </c>
      <c r="AG16" s="138">
        <f>ROUND(T_iv_strat2!AX7,1)</f>
        <v>1</v>
      </c>
      <c r="AH16" s="138">
        <f>ROUND(T_iv_strat2!BB7,1)</f>
        <v>0</v>
      </c>
      <c r="AI16" s="138">
        <f>ROUND(T_iv_strat2!BF7,1)</f>
        <v>1.5</v>
      </c>
      <c r="AJ16" s="138">
        <f>ROUND(T_iv_strat2!BJ7,1)</f>
        <v>0</v>
      </c>
      <c r="AM16" s="78" t="str">
        <f>T_i!$A$7</f>
        <v>Artemisinin-PPQ</v>
      </c>
      <c r="AN16" s="138">
        <f>ROUND(T_strat3!B7,1)</f>
        <v>0</v>
      </c>
      <c r="AO16" s="138">
        <f>ROUND(T_strat3!F7,1)</f>
        <v>0</v>
      </c>
      <c r="AP16" s="138">
        <f>ROUND(T_strat3!J7,1)</f>
        <v>2.5</v>
      </c>
      <c r="AQ16" s="138">
        <f>ROUND(T_strat3!N7,1)</f>
        <v>0</v>
      </c>
      <c r="AR16" s="138">
        <f>ROUND(T_strat3!R7,1)</f>
        <v>0</v>
      </c>
      <c r="AS16" s="138">
        <f>ROUND(T_strat3!V7,1)</f>
        <v>0</v>
      </c>
      <c r="AT16" s="138">
        <f>ROUND(T_strat3!Z7,1)</f>
        <v>2.5</v>
      </c>
      <c r="AU16" s="138">
        <f>ROUND(T_strat3!AD7,1)</f>
        <v>0</v>
      </c>
      <c r="AV16" s="139">
        <f>ROUND(T_strat3!AH7,1)</f>
        <v>0</v>
      </c>
      <c r="AW16" s="138">
        <f>ROUND(T_strat3!AL7,1)</f>
        <v>1</v>
      </c>
      <c r="AX16" s="138">
        <f>ROUND(T_strat3!AP7,1)</f>
        <v>2</v>
      </c>
      <c r="AY16" s="138">
        <f>ROUND(T_strat3!AT7,1)</f>
        <v>0</v>
      </c>
      <c r="AZ16" s="138">
        <f>ROUND(T_strat3!AX7,1)</f>
        <v>1</v>
      </c>
      <c r="BA16" s="138">
        <f>ROUND(T_strat3!BB7,1)</f>
        <v>0</v>
      </c>
      <c r="BB16" s="138">
        <f>ROUND(T_strat3!BF7,1)</f>
        <v>2</v>
      </c>
      <c r="BC16" s="138">
        <f>ROUND(T_strat3!BJ7,1)</f>
        <v>0</v>
      </c>
    </row>
    <row r="17" spans="1:55" s="64" customFormat="1" ht="10.5" customHeight="1" x14ac:dyDescent="0.15">
      <c r="A17" s="72"/>
      <c r="B17" s="65" t="str">
        <f>IF(T_iv_strat1!C7="","-", (CONCATENATE("[",ROUND(T_iv_strat1!C7,1),"; ",ROUND(T_iv_strat1!D7,1),"]", " (", T_iv_strat1!E7, ")")))</f>
        <v>-</v>
      </c>
      <c r="C17" s="65" t="str">
        <f>IF(T_iv_strat1!G7="","-", (CONCATENATE("[",ROUND(T_iv_strat1!G7,1),"; ",ROUND(T_iv_strat1!H7,1),"]", " (", T_iv_strat1!I7, ")")))</f>
        <v>-</v>
      </c>
      <c r="D17" s="65" t="str">
        <f>IF(T_iv_strat1!K7="","-", (CONCATENATE("[",ROUND(T_iv_strat1!K7,1),"; ",ROUND(T_iv_strat1!L7,1),"]", " (", T_iv_strat1!M7, ")")))</f>
        <v>-</v>
      </c>
      <c r="E17" s="65" t="str">
        <f>IF(T_iv_strat1!O7="","-", (CONCATENATE("[",ROUND(T_iv_strat1!O7,1),"; ",ROUND(T_iv_strat1!P7,1),"]", " (", T_iv_strat1!Q7, ")")))</f>
        <v>-</v>
      </c>
      <c r="F17" s="65" t="str">
        <f>IF(T_iv_strat1!S7="","-", (CONCATENATE("[",ROUND(T_iv_strat1!S7,1),"; ",ROUND(T_iv_strat1!T7,1),"]", " (", T_iv_strat1!U7, ")")))</f>
        <v>[3; 4] (14)</v>
      </c>
      <c r="G17" s="65" t="str">
        <f>IF(T_iv_strat1!W7="","-", (CONCATENATE("[",ROUND(T_iv_strat1!W7,1),"; ",ROUND(T_iv_strat1!X7,1),"]", " (", T_iv_strat1!Y7, ")")))</f>
        <v>[5; 5] (1)</v>
      </c>
      <c r="H17" s="65" t="str">
        <f>IF(T_iv_strat1!AA7="","-", (CONCATENATE("[",ROUND(T_iv_strat1!AA7,1),"; ",ROUND(T_iv_strat1!AB7,1),"]", " (", T_iv_strat1!AC7, ")")))</f>
        <v>[3; 4] (27)</v>
      </c>
      <c r="I17" s="65" t="str">
        <f>IF(T_iv_strat1!AE7="","-", (CONCATENATE("[",ROUND(T_iv_strat1!AE7,1),"; ",ROUND(T_iv_strat1!AF7,1),"]", " (", T_iv_strat1!AG7, ")")))</f>
        <v>-</v>
      </c>
      <c r="J17" s="66" t="str">
        <f>IF(T_iv_strat1!AI7="","-", (CONCATENATE("[",ROUND(T_iv_strat1!AI7,1),"; ",ROUND(T_iv_strat1!AJ7,1),"]", " (", T_iv_strat1!AK7, ")")))</f>
        <v>-</v>
      </c>
      <c r="K17" s="65" t="str">
        <f>IF(T_iv_strat1!AM7="","-", (CONCATENATE("[",ROUND(T_iv_strat1!AM7,1),"; ",ROUND(T_iv_strat1!AN7,1),"]", " (", T_iv_strat1!AO7, ")")))</f>
        <v>-</v>
      </c>
      <c r="L17" s="65" t="str">
        <f>IF(T_iv_strat1!AQ7="","-", (CONCATENATE("[",ROUND(T_iv_strat1!AQ7,1),"; ",ROUND(T_iv_strat1!AR7,1),"]", " (", T_iv_strat1!AS7, ")")))</f>
        <v>[2; 7.4] (12)</v>
      </c>
      <c r="M17" s="65" t="str">
        <f>IF(T_iv_strat1!AU7="","-", (CONCATENATE("[",ROUND(T_iv_strat1!AU7,1),"; ",ROUND(T_iv_strat1!AV7,1),"]", " (", T_iv_strat1!AW7, ")")))</f>
        <v>-</v>
      </c>
      <c r="N17" s="65" t="str">
        <f>IF(T_iv_strat1!AY7="","-", (CONCATENATE("[",ROUND(T_iv_strat1!AY7,1),"; ",ROUND(T_iv_strat1!AZ7,1),"]", " (", T_iv_strat1!BA7, ")")))</f>
        <v>[1; 4] (14)</v>
      </c>
      <c r="O17" s="65" t="str">
        <f>IF(T_iv_strat1!BC7="","-", (CONCATENATE("[",ROUND(T_iv_strat1!BC7,1),"; ",ROUND(T_iv_strat1!BD7,1),"]", " (", T_iv_strat1!BE7, ")")))</f>
        <v>-</v>
      </c>
      <c r="P17" s="65" t="str">
        <f>IF(T_iv_strat1!BG7="","-", (CONCATENATE("[",ROUND(T_iv_strat1!BG7,1),"; ",ROUND(T_iv_strat1!BH7,1),"]", " (", T_iv_strat1!BI7, ")")))</f>
        <v>[1.5; 4] (27)</v>
      </c>
      <c r="Q17" s="65" t="str">
        <f>IF(T_iv_strat1!BK7="","-", (CONCATENATE("[",ROUND(T_iv_strat1!BK7,1),"; ",ROUND(T_iv_strat1!BL7,1),"]", " (", T_iv_strat1!BM7, ")")))</f>
        <v>-</v>
      </c>
      <c r="T17" s="72"/>
      <c r="U17" s="65" t="str">
        <f>IF(T_iv_strat2!C7="","-", (CONCATENATE("[",ROUND(T_iv_strat2!C7,1),"; ",ROUND(T_iv_strat2!D7,1),"]", " (", T_iv_strat2!E7, ")")))</f>
        <v>-</v>
      </c>
      <c r="V17" s="65" t="str">
        <f>IF(T_iv_strat2!G7="","-", (CONCATENATE("[",ROUND(T_iv_strat2!G7,1),"; ",ROUND(T_iv_strat2!H7,1),"]", " (", T_iv_strat2!I7, ")")))</f>
        <v>-</v>
      </c>
      <c r="W17" s="65" t="str">
        <f>IF(T_iv_strat2!K7="","-", (CONCATENATE("[",ROUND(T_iv_strat2!K7,1),"; ",ROUND(T_iv_strat2!L7,1),"]", " (", T_iv_strat2!M7, ")")))</f>
        <v>[3; 3] (23)</v>
      </c>
      <c r="X17" s="65" t="str">
        <f>IF(T_iv_strat2!O7="","-", (CONCATENATE("[",ROUND(T_iv_strat2!O7,1),"; ",ROUND(T_iv_strat2!P7,1),"]", " (", T_iv_strat2!Q7, ")")))</f>
        <v>-</v>
      </c>
      <c r="Y17" s="65" t="str">
        <f>IF(T_iv_strat2!S7="","-", (CONCATENATE("[",ROUND(T_iv_strat2!S7,1),"; ",ROUND(T_iv_strat2!T7,1),"]", " (", T_iv_strat2!U7, ")")))</f>
        <v>[1; 7.4] (31)</v>
      </c>
      <c r="Z17" s="65" t="str">
        <f>IF(T_iv_strat2!W7="","-", (CONCATENATE("[",ROUND(T_iv_strat2!W7,1),"; ",ROUND(T_iv_strat2!X7,1),"]", " (", T_iv_strat2!Y7, ")")))</f>
        <v>[2; 2] (1)</v>
      </c>
      <c r="AA17" s="65" t="str">
        <f>IF(T_iv_strat2!AA7="","-", (CONCATENATE("[",ROUND(T_iv_strat2!AA7,1),"; ",ROUND(T_iv_strat2!AB7,1),"]", " (", T_iv_strat2!AC7, ")")))</f>
        <v>[1; 3] (57)</v>
      </c>
      <c r="AB17" s="65" t="str">
        <f>IF(T_iv_strat2!AE7="","-", (CONCATENATE("[",ROUND(T_iv_strat2!AE7,1),"; ",ROUND(T_iv_strat2!AF7,1),"]", " (", T_iv_strat2!AG7, ")")))</f>
        <v>-</v>
      </c>
      <c r="AC17" s="66" t="str">
        <f>IF(T_iv_strat2!AI7="","-", (CONCATENATE("[",ROUND(T_iv_strat2!AI7,1),"; ",ROUND(T_iv_strat2!AJ7,1),"]", " (", T_iv_strat2!AK7, ")")))</f>
        <v>[5.5; 5.5] (1)</v>
      </c>
      <c r="AD17" s="65" t="str">
        <f>IF(T_iv_strat2!AM7="","-", (CONCATENATE("[",ROUND(T_iv_strat2!AM7,1),"; ",ROUND(T_iv_strat2!AN7,1),"]", " (", T_iv_strat2!AO7, ")")))</f>
        <v>[2.5; 2.5] (1)</v>
      </c>
      <c r="AE17" s="65" t="str">
        <f>IF(T_iv_strat2!AQ7="","-", (CONCATENATE("[",ROUND(T_iv_strat2!AQ7,1),"; ",ROUND(T_iv_strat2!AR7,1),"]", " (", T_iv_strat2!AS7, ")")))</f>
        <v>[0.5; 2.5] (23)</v>
      </c>
      <c r="AF17" s="65" t="str">
        <f>IF(T_iv_strat2!AU7="","-", (CONCATENATE("[",ROUND(T_iv_strat2!AU7,1),"; ",ROUND(T_iv_strat2!AV7,1),"]", " (", T_iv_strat2!AW7, ")")))</f>
        <v>-</v>
      </c>
      <c r="AG17" s="65" t="str">
        <f>IF(T_iv_strat2!AY7="","-", (CONCATENATE("[",ROUND(T_iv_strat2!AY7,1),"; ",ROUND(T_iv_strat2!AZ7,1),"]", " (", T_iv_strat2!BA7, ")")))</f>
        <v>[0.5; 1.5] (31)</v>
      </c>
      <c r="AH17" s="65" t="str">
        <f>IF(T_iv_strat2!BC7="","-", (CONCATENATE("[",ROUND(T_iv_strat2!BC7,1),"; ",ROUND(T_iv_strat2!BD7,1),"]", " (", T_iv_strat2!BE7, ")")))</f>
        <v>-</v>
      </c>
      <c r="AI17" s="65" t="str">
        <f>IF(T_iv_strat2!BG7="","-", (CONCATENATE("[",ROUND(T_iv_strat2!BG7,1),"; ",ROUND(T_iv_strat2!BH7,1),"]", " (", T_iv_strat2!BI7, ")")))</f>
        <v>[0.5; 2.5] (57)</v>
      </c>
      <c r="AJ17" s="65" t="str">
        <f>IF(T_iv_strat2!BK7="","-", (CONCATENATE("[",ROUND(T_iv_strat2!BK7,1),"; ",ROUND(T_iv_strat2!BL7,1),"]", " (", T_iv_strat2!BM7, ")")))</f>
        <v>-</v>
      </c>
      <c r="AM17" s="72"/>
      <c r="AN17" s="65" t="str">
        <f>IF(T_strat3!C7="","-", (CONCATENATE("[",ROUND(T_strat3!C7,1),"; ",ROUND(T_strat3!D7,1),"]", " (", T_strat3!E7, ")")))</f>
        <v>-</v>
      </c>
      <c r="AO17" s="65" t="str">
        <f>IF(T_strat3!G7="","-", (CONCATENATE("[",ROUND(T_strat3!G7,1),"; ",ROUND(T_strat3!H7,1),"]", " (", T_strat3!I7, ")")))</f>
        <v>-</v>
      </c>
      <c r="AP17" s="65" t="str">
        <f>IF(T_strat3!K7="","-", (CONCATENATE("[",ROUND(T_strat3!K7,1),"; ",ROUND(T_strat3!L7,1),"]", " (", T_strat3!M7, ")")))</f>
        <v>[2.5; 3] (69)</v>
      </c>
      <c r="AQ17" s="65" t="str">
        <f>IF(T_strat3!O7="","-", (CONCATENATE("[",ROUND(T_strat3!O7,1),"; ",ROUND(T_strat3!P7,1),"]", " (", T_strat3!Q7, ")")))</f>
        <v>-</v>
      </c>
      <c r="AR17" s="65" t="str">
        <f>IF(T_strat3!S7="","-", (CONCATENATE("[",ROUND(T_strat3!S7,1),"; ",ROUND(T_strat3!T7,1),"]", " (", T_strat3!U7, ")")))</f>
        <v>-</v>
      </c>
      <c r="AS17" s="65" t="str">
        <f>IF(T_strat3!W7="","-", (CONCATENATE("[",ROUND(T_strat3!W7,1),"; ",ROUND(T_strat3!X7,1),"]", " (", T_strat3!Y7, ")")))</f>
        <v>-</v>
      </c>
      <c r="AT17" s="65" t="str">
        <f>IF(T_strat3!AA7="","-", (CONCATENATE("[",ROUND(T_strat3!AA7,1),"; ",ROUND(T_strat3!AB7,1),"]", " (", T_strat3!AC7, ")")))</f>
        <v>[2.5; 3] (73)</v>
      </c>
      <c r="AU17" s="65" t="str">
        <f>IF(T_strat3!AE7="","-", (CONCATENATE("[",ROUND(T_strat3!AE7,1),"; ",ROUND(T_strat3!AF7,1),"]", " (", T_strat3!AG7, ")")))</f>
        <v>-</v>
      </c>
      <c r="AV17" s="66" t="str">
        <f>IF(T_strat3!AI7="","-", (CONCATENATE("[",ROUND(T_strat3!AI7,1),"; ",ROUND(T_strat3!AJ7,1),"]", " (", T_strat3!AK7, ")")))</f>
        <v>-</v>
      </c>
      <c r="AW17" s="65" t="str">
        <f>IF(T_strat3!AM7="","-", (CONCATENATE("[",ROUND(T_strat3!AM7,1),"; ",ROUND(T_strat3!AN7,1),"]", " (", T_strat3!AO7, ")")))</f>
        <v>[1; 1] (1)</v>
      </c>
      <c r="AX17" s="65" t="str">
        <f>IF(T_strat3!AQ7="","-", (CONCATENATE("[",ROUND(T_strat3!AQ7,1),"; ",ROUND(T_strat3!AR7,1),"]", " (", T_strat3!AS7, ")")))</f>
        <v>[1; 2.5] (69)</v>
      </c>
      <c r="AY17" s="65" t="str">
        <f>IF(T_strat3!AU7="","-", (CONCATENATE("[",ROUND(T_strat3!AU7,1),"; ",ROUND(T_strat3!AV7,1),"]", " (", T_strat3!AW7, ")")))</f>
        <v>-</v>
      </c>
      <c r="AZ17" s="65" t="str">
        <f>IF(T_strat3!AY7="","-", (CONCATENATE("[",ROUND(T_strat3!AY7,1),"; ",ROUND(T_strat3!AZ7,1),"]", " (", T_strat3!BA7, ")")))</f>
        <v>[0; 5] (3)</v>
      </c>
      <c r="BA17" s="65" t="str">
        <f>IF(T_strat3!BC7="","-", (CONCATENATE("[",ROUND(T_strat3!BC7,1),"; ",ROUND(T_strat3!BD7,1),"]", " (", T_strat3!BE7, ")")))</f>
        <v>-</v>
      </c>
      <c r="BB17" s="65" t="str">
        <f>IF(T_strat3!BG7="","-", (CONCATENATE("[",ROUND(T_strat3!BG7,1),"; ",ROUND(T_strat3!BH7,1),"]", " (", T_strat3!BI7, ")")))</f>
        <v>[1; 2.5] (73)</v>
      </c>
      <c r="BC17" s="65" t="str">
        <f>IF(T_strat3!BK7="","-", (CONCATENATE("[",ROUND(T_strat3!BK7,1),"; ",ROUND(T_strat3!BL7,1),"]", " (", T_strat3!BM7, ")")))</f>
        <v>-</v>
      </c>
    </row>
    <row r="18" spans="1:55" s="140" customFormat="1" ht="10.5" customHeight="1" x14ac:dyDescent="0.2">
      <c r="A18" s="78" t="str">
        <f>T_i!$A$8</f>
        <v>Dihydroartemisinin-Piperaquine</v>
      </c>
      <c r="B18" s="138">
        <f>ROUND(T_iv_strat1!B8,1)</f>
        <v>0</v>
      </c>
      <c r="C18" s="138">
        <f>ROUND(T_iv_strat1!F8,1)</f>
        <v>0</v>
      </c>
      <c r="D18" s="138">
        <f>ROUND(T_iv_strat1!J8,1)</f>
        <v>12</v>
      </c>
      <c r="E18" s="138">
        <f>ROUND(T_iv_strat1!N8,1)</f>
        <v>0</v>
      </c>
      <c r="F18" s="138">
        <f>ROUND(T_iv_strat1!R8,1)</f>
        <v>4</v>
      </c>
      <c r="G18" s="138">
        <f>ROUND(T_iv_strat1!V8,1)</f>
        <v>16.7</v>
      </c>
      <c r="H18" s="138">
        <f>ROUND(T_iv_strat1!Z8,1)</f>
        <v>4</v>
      </c>
      <c r="I18" s="138">
        <f>ROUND(T_iv_strat1!AD8,1)</f>
        <v>10.7</v>
      </c>
      <c r="J18" s="139">
        <f>ROUND(T_iv_strat1!AH8,1)</f>
        <v>0</v>
      </c>
      <c r="K18" s="138">
        <f>ROUND(T_iv_strat1!AL8,1)</f>
        <v>8</v>
      </c>
      <c r="L18" s="138">
        <f>ROUND(T_iv_strat1!AP8,1)</f>
        <v>7</v>
      </c>
      <c r="M18" s="138">
        <f>ROUND(T_iv_strat1!AT8,1)</f>
        <v>0</v>
      </c>
      <c r="N18" s="138">
        <f>ROUND(T_iv_strat1!AX8,1)</f>
        <v>4</v>
      </c>
      <c r="O18" s="138">
        <f>ROUND(T_iv_strat1!BB8,1)</f>
        <v>8</v>
      </c>
      <c r="P18" s="138">
        <f>ROUND(T_iv_strat1!BF8,1)</f>
        <v>4</v>
      </c>
      <c r="Q18" s="138">
        <f>ROUND(T_iv_strat1!BJ8,1)</f>
        <v>18</v>
      </c>
      <c r="T18" s="78" t="str">
        <f>T_i!$A$8</f>
        <v>Dihydroartemisinin-Piperaquine</v>
      </c>
      <c r="U18" s="138">
        <f>ROUND(T_iv_strat2!B8,1)</f>
        <v>0</v>
      </c>
      <c r="V18" s="138">
        <f>ROUND(T_iv_strat2!F8,1)</f>
        <v>0</v>
      </c>
      <c r="W18" s="138">
        <f>ROUND(T_iv_strat2!J8,1)</f>
        <v>1</v>
      </c>
      <c r="X18" s="138">
        <f>ROUND(T_iv_strat2!N8,1)</f>
        <v>0</v>
      </c>
      <c r="Y18" s="138">
        <f>ROUND(T_iv_strat2!R8,1)</f>
        <v>1.7</v>
      </c>
      <c r="Z18" s="138">
        <f>ROUND(T_iv_strat2!V8,1)</f>
        <v>4</v>
      </c>
      <c r="AA18" s="138">
        <f>ROUND(T_iv_strat2!Z8,1)</f>
        <v>1.6</v>
      </c>
      <c r="AB18" s="138">
        <f>ROUND(T_iv_strat2!AD8,1)</f>
        <v>1</v>
      </c>
      <c r="AC18" s="139">
        <f>ROUND(T_iv_strat2!AH8,1)</f>
        <v>0</v>
      </c>
      <c r="AD18" s="138">
        <f>ROUND(T_iv_strat2!AL8,1)</f>
        <v>5.6</v>
      </c>
      <c r="AE18" s="138">
        <f>ROUND(T_iv_strat2!AP8,1)</f>
        <v>1.6</v>
      </c>
      <c r="AF18" s="138">
        <f>ROUND(T_iv_strat2!AT8,1)</f>
        <v>0</v>
      </c>
      <c r="AG18" s="138">
        <f>ROUND(T_iv_strat2!AX8,1)</f>
        <v>2</v>
      </c>
      <c r="AH18" s="138">
        <f>ROUND(T_iv_strat2!BB8,1)</f>
        <v>5</v>
      </c>
      <c r="AI18" s="138">
        <f>ROUND(T_iv_strat2!BF8,1)</f>
        <v>2</v>
      </c>
      <c r="AJ18" s="138">
        <f>ROUND(T_iv_strat2!BJ8,1)</f>
        <v>8</v>
      </c>
      <c r="AM18" s="78" t="str">
        <f>T_i!$A$8</f>
        <v>Dihydroartemisinin-Piperaquine</v>
      </c>
      <c r="AN18" s="138">
        <f>ROUND(T_strat3!B8,1)</f>
        <v>0</v>
      </c>
      <c r="AO18" s="138">
        <f>ROUND(T_strat3!F8,1)</f>
        <v>8</v>
      </c>
      <c r="AP18" s="138">
        <f>ROUND(T_strat3!J8,1)</f>
        <v>4</v>
      </c>
      <c r="AQ18" s="138">
        <f>ROUND(T_strat3!N8,1)</f>
        <v>0</v>
      </c>
      <c r="AR18" s="138">
        <f>ROUND(T_strat3!R8,1)</f>
        <v>2</v>
      </c>
      <c r="AS18" s="138">
        <f>ROUND(T_strat3!V8,1)</f>
        <v>0</v>
      </c>
      <c r="AT18" s="138">
        <f>ROUND(T_strat3!Z8,1)</f>
        <v>2</v>
      </c>
      <c r="AU18" s="138">
        <f>ROUND(T_strat3!AD8,1)</f>
        <v>0</v>
      </c>
      <c r="AV18" s="139">
        <f>ROUND(T_strat3!AH8,1)</f>
        <v>0</v>
      </c>
      <c r="AW18" s="138">
        <f>ROUND(T_strat3!AL8,1)</f>
        <v>6</v>
      </c>
      <c r="AX18" s="138">
        <f>ROUND(T_strat3!AP8,1)</f>
        <v>3.3</v>
      </c>
      <c r="AY18" s="138">
        <f>ROUND(T_strat3!AT8,1)</f>
        <v>0</v>
      </c>
      <c r="AZ18" s="138">
        <f>ROUND(T_strat3!AX8,1)</f>
        <v>2</v>
      </c>
      <c r="BA18" s="138">
        <f>ROUND(T_strat3!BB8,1)</f>
        <v>10</v>
      </c>
      <c r="BB18" s="138">
        <f>ROUND(T_strat3!BF8,1)</f>
        <v>3</v>
      </c>
      <c r="BC18" s="138">
        <f>ROUND(T_strat3!BJ8,1)</f>
        <v>18.3</v>
      </c>
    </row>
    <row r="19" spans="1:55" s="64" customFormat="1" ht="10.5" customHeight="1" x14ac:dyDescent="0.15">
      <c r="A19" s="72"/>
      <c r="B19" s="65" t="str">
        <f>IF(T_iv_strat1!C8="","-", (CONCATENATE("[",ROUND(T_iv_strat1!C8,1),"; ",ROUND(T_iv_strat1!D8,1),"]", " (", T_iv_strat1!E8, ")")))</f>
        <v>-</v>
      </c>
      <c r="C19" s="65" t="str">
        <f>IF(T_iv_strat1!G8="","-", (CONCATENATE("[",ROUND(T_iv_strat1!G8,1),"; ",ROUND(T_iv_strat1!H8,1),"]", " (", T_iv_strat1!I8, ")")))</f>
        <v>-</v>
      </c>
      <c r="D19" s="65" t="str">
        <f>IF(T_iv_strat1!K8="","-", (CONCATENATE("[",ROUND(T_iv_strat1!K8,1),"; ",ROUND(T_iv_strat1!L8,1),"]", " (", T_iv_strat1!M8, ")")))</f>
        <v>[2; 12] (92)</v>
      </c>
      <c r="E19" s="65" t="str">
        <f>IF(T_iv_strat1!O8="","-", (CONCATENATE("[",ROUND(T_iv_strat1!O8,1),"; ",ROUND(T_iv_strat1!P8,1),"]", " (", T_iv_strat1!Q8, ")")))</f>
        <v>-</v>
      </c>
      <c r="F19" s="65" t="str">
        <f>IF(T_iv_strat1!S8="","-", (CONCATENATE("[",ROUND(T_iv_strat1!S8,1),"; ",ROUND(T_iv_strat1!T8,1),"]", " (", T_iv_strat1!U8, ")")))</f>
        <v>[2; 5] (435)</v>
      </c>
      <c r="G19" s="65" t="str">
        <f>IF(T_iv_strat1!W8="","-", (CONCATENATE("[",ROUND(T_iv_strat1!W8,1),"; ",ROUND(T_iv_strat1!X8,1),"]", " (", T_iv_strat1!Y8, ")")))</f>
        <v>[16.7; 16.7] (3)</v>
      </c>
      <c r="H19" s="65" t="str">
        <f>IF(T_iv_strat1!AA8="","-", (CONCATENATE("[",ROUND(T_iv_strat1!AA8,1),"; ",ROUND(T_iv_strat1!AB8,1),"]", " (", T_iv_strat1!AC8, ")")))</f>
        <v>[2; 6] (550)</v>
      </c>
      <c r="I19" s="65" t="str">
        <f>IF(T_iv_strat1!AE8="","-", (CONCATENATE("[",ROUND(T_iv_strat1!AE8,1),"; ",ROUND(T_iv_strat1!AF8,1),"]", " (", T_iv_strat1!AG8, ")")))</f>
        <v>[10.7; 10.7] (18)</v>
      </c>
      <c r="J19" s="66" t="str">
        <f>IF(T_iv_strat1!AI8="","-", (CONCATENATE("[",ROUND(T_iv_strat1!AI8,1),"; ",ROUND(T_iv_strat1!AJ8,1),"]", " (", T_iv_strat1!AK8, ")")))</f>
        <v>-</v>
      </c>
      <c r="K19" s="65" t="str">
        <f>IF(T_iv_strat1!AM8="","-", (CONCATENATE("[",ROUND(T_iv_strat1!AM8,1),"; ",ROUND(T_iv_strat1!AN8,1),"]", " (", T_iv_strat1!AO8, ")")))</f>
        <v>[6; 8] (2)</v>
      </c>
      <c r="L19" s="65" t="str">
        <f>IF(T_iv_strat1!AQ8="","-", (CONCATENATE("[",ROUND(T_iv_strat1!AQ8,1),"; ",ROUND(T_iv_strat1!AR8,1),"]", " (", T_iv_strat1!AS8, ")")))</f>
        <v>[3; 10] (110)</v>
      </c>
      <c r="M19" s="65" t="str">
        <f>IF(T_iv_strat1!AU8="","-", (CONCATENATE("[",ROUND(T_iv_strat1!AU8,1),"; ",ROUND(T_iv_strat1!AV8,1),"]", " (", T_iv_strat1!AW8, ")")))</f>
        <v>-</v>
      </c>
      <c r="N19" s="65" t="str">
        <f>IF(T_iv_strat1!AY8="","-", (CONCATENATE("[",ROUND(T_iv_strat1!AY8,1),"; ",ROUND(T_iv_strat1!AZ8,1),"]", " (", T_iv_strat1!BA8, ")")))</f>
        <v>[2; 6] (435)</v>
      </c>
      <c r="O19" s="65" t="str">
        <f>IF(T_iv_strat1!BC8="","-", (CONCATENATE("[",ROUND(T_iv_strat1!BC8,1),"; ",ROUND(T_iv_strat1!BD8,1),"]", " (", T_iv_strat1!BE8, ")")))</f>
        <v>[8; 8] (3)</v>
      </c>
      <c r="P19" s="65" t="str">
        <f>IF(T_iv_strat1!BG8="","-", (CONCATENATE("[",ROUND(T_iv_strat1!BG8,1),"; ",ROUND(T_iv_strat1!BH8,1),"]", " (", T_iv_strat1!BI8, ")")))</f>
        <v>[2; 7] (550)</v>
      </c>
      <c r="Q19" s="65" t="str">
        <f>IF(T_iv_strat1!BK8="","-", (CONCATENATE("[",ROUND(T_iv_strat1!BK8,1),"; ",ROUND(T_iv_strat1!BL8,1),"]", " (", T_iv_strat1!BM8, ")")))</f>
        <v>[10; 20] (18)</v>
      </c>
      <c r="T19" s="72"/>
      <c r="U19" s="65" t="str">
        <f>IF(T_iv_strat2!C8="","-", (CONCATENATE("[",ROUND(T_iv_strat2!C8,1),"; ",ROUND(T_iv_strat2!D8,1),"]", " (", T_iv_strat2!E8, ")")))</f>
        <v>-</v>
      </c>
      <c r="V19" s="65" t="str">
        <f>IF(T_iv_strat2!G8="","-", (CONCATENATE("[",ROUND(T_iv_strat2!G8,1),"; ",ROUND(T_iv_strat2!H8,1),"]", " (", T_iv_strat2!I8, ")")))</f>
        <v>-</v>
      </c>
      <c r="W19" s="65" t="str">
        <f>IF(T_iv_strat2!K8="","-", (CONCATENATE("[",ROUND(T_iv_strat2!K8,1),"; ",ROUND(T_iv_strat2!L8,1),"]", " (", T_iv_strat2!M8, ")")))</f>
        <v>[0; 3] (148)</v>
      </c>
      <c r="X19" s="65" t="str">
        <f>IF(T_iv_strat2!O8="","-", (CONCATENATE("[",ROUND(T_iv_strat2!O8,1),"; ",ROUND(T_iv_strat2!P8,1),"]", " (", T_iv_strat2!Q8, ")")))</f>
        <v>-</v>
      </c>
      <c r="Y19" s="65" t="str">
        <f>IF(T_iv_strat2!S8="","-", (CONCATENATE("[",ROUND(T_iv_strat2!S8,1),"; ",ROUND(T_iv_strat2!T8,1),"]", " (", T_iv_strat2!U8, ")")))</f>
        <v>[0.7; 5] (415)</v>
      </c>
      <c r="Z19" s="65" t="str">
        <f>IF(T_iv_strat2!W8="","-", (CONCATENATE("[",ROUND(T_iv_strat2!W8,1),"; ",ROUND(T_iv_strat2!X8,1),"]", " (", T_iv_strat2!Y8, ")")))</f>
        <v>[1; 6.7] (18)</v>
      </c>
      <c r="AA19" s="65" t="str">
        <f>IF(T_iv_strat2!AA8="","-", (CONCATENATE("[",ROUND(T_iv_strat2!AA8,1),"; ",ROUND(T_iv_strat2!AB8,1),"]", " (", T_iv_strat2!AC8, ")")))</f>
        <v>[0.7; 5] (607)</v>
      </c>
      <c r="AB19" s="65" t="str">
        <f>IF(T_iv_strat2!AE8="","-", (CONCATENATE("[",ROUND(T_iv_strat2!AE8,1),"; ",ROUND(T_iv_strat2!AF8,1),"]", " (", T_iv_strat2!AG8, ")")))</f>
        <v>[0.7; 5] (19)</v>
      </c>
      <c r="AC19" s="66" t="str">
        <f>IF(T_iv_strat2!AI8="","-", (CONCATENATE("[",ROUND(T_iv_strat2!AI8,1),"; ",ROUND(T_iv_strat2!AJ8,1),"]", " (", T_iv_strat2!AK8, ")")))</f>
        <v>[0; 0] (2)</v>
      </c>
      <c r="AD19" s="65" t="str">
        <f>IF(T_iv_strat2!AM8="","-", (CONCATENATE("[",ROUND(T_iv_strat2!AM8,1),"; ",ROUND(T_iv_strat2!AN8,1),"]", " (", T_iv_strat2!AO8, ")")))</f>
        <v>[2.7; 9] (24)</v>
      </c>
      <c r="AE19" s="65" t="str">
        <f>IF(T_iv_strat2!AQ8="","-", (CONCATENATE("[",ROUND(T_iv_strat2!AQ8,1),"; ",ROUND(T_iv_strat2!AR8,1),"]", " (", T_iv_strat2!AS8, ")")))</f>
        <v>[0.7; 5] (148)</v>
      </c>
      <c r="AF19" s="65" t="str">
        <f>IF(T_iv_strat2!AU8="","-", (CONCATENATE("[",ROUND(T_iv_strat2!AU8,1),"; ",ROUND(T_iv_strat2!AV8,1),"]", " (", T_iv_strat2!AW8, ")")))</f>
        <v>-</v>
      </c>
      <c r="AG19" s="65" t="str">
        <f>IF(T_iv_strat2!AY8="","-", (CONCATENATE("[",ROUND(T_iv_strat2!AY8,1),"; ",ROUND(T_iv_strat2!AZ8,1),"]", " (", T_iv_strat2!BA8, ")")))</f>
        <v>[0.5; 5.3] (415)</v>
      </c>
      <c r="AH19" s="65" t="str">
        <f>IF(T_iv_strat2!BC8="","-", (CONCATENATE("[",ROUND(T_iv_strat2!BC8,1),"; ",ROUND(T_iv_strat2!BD8,1),"]", " (", T_iv_strat2!BE8, ")")))</f>
        <v>[0.7; 10] (18)</v>
      </c>
      <c r="AI19" s="65" t="str">
        <f>IF(T_iv_strat2!BG8="","-", (CONCATENATE("[",ROUND(T_iv_strat2!BG8,1),"; ",ROUND(T_iv_strat2!BH8,1),"]", " (", T_iv_strat2!BI8, ")")))</f>
        <v>[0.7; 5.3] (607)</v>
      </c>
      <c r="AJ19" s="65" t="str">
        <f>IF(T_iv_strat2!BK8="","-", (CONCATENATE("[",ROUND(T_iv_strat2!BK8,1),"; ",ROUND(T_iv_strat2!BL8,1),"]", " (", T_iv_strat2!BM8, ")")))</f>
        <v>[1; 17] (19)</v>
      </c>
      <c r="AM19" s="72"/>
      <c r="AN19" s="65" t="str">
        <f>IF(T_strat3!C8="","-", (CONCATENATE("[",ROUND(T_strat3!C8,1),"; ",ROUND(T_strat3!D8,1),"]", " (", T_strat3!E8, ")")))</f>
        <v>-</v>
      </c>
      <c r="AO19" s="65" t="str">
        <f>IF(T_strat3!G8="","-", (CONCATENATE("[",ROUND(T_strat3!G8,1),"; ",ROUND(T_strat3!H8,1),"]", " (", T_strat3!I8, ")")))</f>
        <v>[8; 8] (9)</v>
      </c>
      <c r="AP19" s="65" t="str">
        <f>IF(T_strat3!K8="","-", (CONCATENATE("[",ROUND(T_strat3!K8,1),"; ",ROUND(T_strat3!L8,1),"]", " (", T_strat3!M8, ")")))</f>
        <v>[2; 5] (304)</v>
      </c>
      <c r="AQ19" s="65" t="str">
        <f>IF(T_strat3!O8="","-", (CONCATENATE("[",ROUND(T_strat3!O8,1),"; ",ROUND(T_strat3!P8,1),"]", " (", T_strat3!Q8, ")")))</f>
        <v>-</v>
      </c>
      <c r="AR19" s="65" t="str">
        <f>IF(T_strat3!S8="","-", (CONCATENATE("[",ROUND(T_strat3!S8,1),"; ",ROUND(T_strat3!T8,1),"]", " (", T_strat3!U8, ")")))</f>
        <v>[2; 2] (91)</v>
      </c>
      <c r="AS19" s="65" t="str">
        <f>IF(T_strat3!W8="","-", (CONCATENATE("[",ROUND(T_strat3!W8,1),"; ",ROUND(T_strat3!X8,1),"]", " (", T_strat3!Y8, ")")))</f>
        <v>-</v>
      </c>
      <c r="AT19" s="65" t="str">
        <f>IF(T_strat3!AA8="","-", (CONCATENATE("[",ROUND(T_strat3!AA8,1),"; ",ROUND(T_strat3!AB8,1),"]", " (", T_strat3!AC8, ")")))</f>
        <v>[2; 5] (407)</v>
      </c>
      <c r="AU19" s="65" t="str">
        <f>IF(T_strat3!AE8="","-", (CONCATENATE("[",ROUND(T_strat3!AE8,1),"; ",ROUND(T_strat3!AF8,1),"]", " (", T_strat3!AG8, ")")))</f>
        <v>-</v>
      </c>
      <c r="AV19" s="66" t="str">
        <f>IF(T_strat3!AI8="","-", (CONCATENATE("[",ROUND(T_strat3!AI8,1),"; ",ROUND(T_strat3!AJ8,1),"]", " (", T_strat3!AK8, ")")))</f>
        <v>-</v>
      </c>
      <c r="AW19" s="65" t="str">
        <f>IF(T_strat3!AM8="","-", (CONCATENATE("[",ROUND(T_strat3!AM8,1),"; ",ROUND(T_strat3!AN8,1),"]", " (", T_strat3!AO8, ")")))</f>
        <v>[2; 8] (9)</v>
      </c>
      <c r="AX19" s="65" t="str">
        <f>IF(T_strat3!AQ8="","-", (CONCATENATE("[",ROUND(T_strat3!AQ8,1),"; ",ROUND(T_strat3!AR8,1),"]", " (", T_strat3!AS8, ")")))</f>
        <v>[1.3; 5] (304)</v>
      </c>
      <c r="AY19" s="65" t="str">
        <f>IF(T_strat3!AU8="","-", (CONCATENATE("[",ROUND(T_strat3!AU8,1),"; ",ROUND(T_strat3!AV8,1),"]", " (", T_strat3!AW8, ")")))</f>
        <v>-</v>
      </c>
      <c r="AZ19" s="65" t="str">
        <f>IF(T_strat3!AY8="","-", (CONCATENATE("[",ROUND(T_strat3!AY8,1),"; ",ROUND(T_strat3!AZ8,1),"]", " (", T_strat3!BA8, ")")))</f>
        <v>[1; 5] (91)</v>
      </c>
      <c r="BA19" s="65" t="str">
        <f>IF(T_strat3!BC8="","-", (CONCATENATE("[",ROUND(T_strat3!BC8,1),"; ",ROUND(T_strat3!BD8,1),"]", " (", T_strat3!BE8, ")")))</f>
        <v>[2.8; 12] (3)</v>
      </c>
      <c r="BB19" s="65" t="str">
        <f>IF(T_strat3!BG8="","-", (CONCATENATE("[",ROUND(T_strat3!BG8,1),"; ",ROUND(T_strat3!BH8,1),"]", " (", T_strat3!BI8, ")")))</f>
        <v>[1.3; 5] (407)</v>
      </c>
      <c r="BC19" s="65" t="str">
        <f>IF(T_strat3!BK8="","-", (CONCATENATE("[",ROUND(T_strat3!BK8,1),"; ",ROUND(T_strat3!BL8,1),"]", " (", T_strat3!BM8, ")")))</f>
        <v>[6.7; 30] (2)</v>
      </c>
    </row>
    <row r="20" spans="1:55" s="140" customFormat="1" ht="10.5" customHeight="1" x14ac:dyDescent="0.2">
      <c r="A20" s="78" t="str">
        <f>T_i!$A$9</f>
        <v>Arterolane PPQ</v>
      </c>
      <c r="B20" s="138">
        <f>ROUND(T_iv_strat1!B9,1)</f>
        <v>0</v>
      </c>
      <c r="C20" s="138">
        <f>ROUND(T_iv_strat1!F9,1)</f>
        <v>0</v>
      </c>
      <c r="D20" s="138">
        <f>ROUND(T_iv_strat1!J9,1)</f>
        <v>3</v>
      </c>
      <c r="E20" s="138">
        <f>ROUND(T_iv_strat1!N9,1)</f>
        <v>0</v>
      </c>
      <c r="F20" s="138">
        <f>ROUND(T_iv_strat1!R9,1)</f>
        <v>0</v>
      </c>
      <c r="G20" s="138">
        <f>ROUND(T_iv_strat1!V9,1)</f>
        <v>0</v>
      </c>
      <c r="H20" s="138">
        <f>ROUND(T_iv_strat1!Z9,1)</f>
        <v>3</v>
      </c>
      <c r="I20" s="138">
        <f>ROUND(T_iv_strat1!AD9,1)</f>
        <v>0</v>
      </c>
      <c r="J20" s="139">
        <f>ROUND(T_iv_strat1!AH9,1)</f>
        <v>0</v>
      </c>
      <c r="K20" s="138">
        <f>ROUND(T_iv_strat1!AL9,1)</f>
        <v>0</v>
      </c>
      <c r="L20" s="138">
        <f>ROUND(T_iv_strat1!AP9,1)</f>
        <v>8</v>
      </c>
      <c r="M20" s="138">
        <f>ROUND(T_iv_strat1!AT9,1)</f>
        <v>0</v>
      </c>
      <c r="N20" s="138">
        <f>ROUND(T_iv_strat1!AX9,1)</f>
        <v>5</v>
      </c>
      <c r="O20" s="138">
        <f>ROUND(T_iv_strat1!BB9,1)</f>
        <v>0</v>
      </c>
      <c r="P20" s="138">
        <f>ROUND(T_iv_strat1!BF9,1)</f>
        <v>6</v>
      </c>
      <c r="Q20" s="138">
        <f>ROUND(T_iv_strat1!BJ9,1)</f>
        <v>0</v>
      </c>
      <c r="T20" s="78" t="str">
        <f>T_i!$A$9</f>
        <v>Arterolane PPQ</v>
      </c>
      <c r="U20" s="138">
        <f>ROUND(T_iv_strat2!B9,1)</f>
        <v>0</v>
      </c>
      <c r="V20" s="138">
        <f>ROUND(T_iv_strat2!F9,1)</f>
        <v>0</v>
      </c>
      <c r="W20" s="138">
        <f>ROUND(T_iv_strat2!J9,1)</f>
        <v>0</v>
      </c>
      <c r="X20" s="138">
        <f>ROUND(T_iv_strat2!N9,1)</f>
        <v>0</v>
      </c>
      <c r="Y20" s="138">
        <f>ROUND(T_iv_strat2!R9,1)</f>
        <v>0</v>
      </c>
      <c r="Z20" s="138">
        <f>ROUND(T_iv_strat2!V9,1)</f>
        <v>0</v>
      </c>
      <c r="AA20" s="138">
        <f>ROUND(T_iv_strat2!Z9,1)</f>
        <v>0</v>
      </c>
      <c r="AB20" s="138">
        <f>ROUND(T_iv_strat2!AD9,1)</f>
        <v>0</v>
      </c>
      <c r="AC20" s="139">
        <f>ROUND(T_iv_strat2!AH9,1)</f>
        <v>0</v>
      </c>
      <c r="AD20" s="138">
        <f>ROUND(T_iv_strat2!AL9,1)</f>
        <v>0</v>
      </c>
      <c r="AE20" s="138">
        <f>ROUND(T_iv_strat2!AP9,1)</f>
        <v>0</v>
      </c>
      <c r="AF20" s="138">
        <f>ROUND(T_iv_strat2!AT9,1)</f>
        <v>0</v>
      </c>
      <c r="AG20" s="138">
        <f>ROUND(T_iv_strat2!AX9,1)</f>
        <v>0.5</v>
      </c>
      <c r="AH20" s="138">
        <f>ROUND(T_iv_strat2!BB9,1)</f>
        <v>0</v>
      </c>
      <c r="AI20" s="138">
        <f>ROUND(T_iv_strat2!BF9,1)</f>
        <v>0</v>
      </c>
      <c r="AJ20" s="138">
        <f>ROUND(T_iv_strat2!BJ9,1)</f>
        <v>0</v>
      </c>
      <c r="AM20" s="78" t="str">
        <f>T_i!$A$9</f>
        <v>Arterolane PPQ</v>
      </c>
      <c r="AN20" s="138">
        <f>ROUND(T_strat3!B9,1)</f>
        <v>0</v>
      </c>
      <c r="AO20" s="138">
        <f>ROUND(T_strat3!F9,1)</f>
        <v>0</v>
      </c>
      <c r="AP20" s="138">
        <f>ROUND(T_strat3!J9,1)</f>
        <v>15</v>
      </c>
      <c r="AQ20" s="138">
        <f>ROUND(T_strat3!N9,1)</f>
        <v>0</v>
      </c>
      <c r="AR20" s="138">
        <f>ROUND(T_strat3!R9,1)</f>
        <v>0</v>
      </c>
      <c r="AS20" s="138">
        <f>ROUND(T_strat3!V9,1)</f>
        <v>0</v>
      </c>
      <c r="AT20" s="138">
        <f>ROUND(T_strat3!Z9,1)</f>
        <v>15</v>
      </c>
      <c r="AU20" s="138">
        <f>ROUND(T_strat3!AD9,1)</f>
        <v>0</v>
      </c>
      <c r="AV20" s="139">
        <f>ROUND(T_strat3!AH9,1)</f>
        <v>0</v>
      </c>
      <c r="AW20" s="138">
        <f>ROUND(T_strat3!AL9,1)</f>
        <v>0</v>
      </c>
      <c r="AX20" s="138">
        <f>ROUND(T_strat3!AP9,1)</f>
        <v>3</v>
      </c>
      <c r="AY20" s="138">
        <f>ROUND(T_strat3!AT9,1)</f>
        <v>0</v>
      </c>
      <c r="AZ20" s="138">
        <f>ROUND(T_strat3!AX9,1)</f>
        <v>0</v>
      </c>
      <c r="BA20" s="138">
        <f>ROUND(T_strat3!BB9,1)</f>
        <v>0</v>
      </c>
      <c r="BB20" s="138">
        <f>ROUND(T_strat3!BF9,1)</f>
        <v>3</v>
      </c>
      <c r="BC20" s="138">
        <f>ROUND(T_strat3!BJ9,1)</f>
        <v>0</v>
      </c>
    </row>
    <row r="21" spans="1:55" s="64" customFormat="1" ht="10.5" customHeight="1" x14ac:dyDescent="0.15">
      <c r="A21" s="72"/>
      <c r="B21" s="65" t="str">
        <f>IF(T_iv_strat1!C9="","-", (CONCATENATE("[",ROUND(T_iv_strat1!C9,1),"; ",ROUND(T_iv_strat1!D9,1),"]", " (", T_iv_strat1!E9, ")")))</f>
        <v>-</v>
      </c>
      <c r="C21" s="65" t="str">
        <f>IF(T_iv_strat1!G9="","-", (CONCATENATE("[",ROUND(T_iv_strat1!G9,1),"; ",ROUND(T_iv_strat1!H9,1),"]", " (", T_iv_strat1!I9, ")")))</f>
        <v>-</v>
      </c>
      <c r="D21" s="65" t="str">
        <f>IF(T_iv_strat1!K9="","-", (CONCATENATE("[",ROUND(T_iv_strat1!K9,1),"; ",ROUND(T_iv_strat1!L9,1),"]", " (", T_iv_strat1!M9, ")")))</f>
        <v>[3; 3] (7)</v>
      </c>
      <c r="E21" s="65" t="str">
        <f>IF(T_iv_strat1!O9="","-", (CONCATENATE("[",ROUND(T_iv_strat1!O9,1),"; ",ROUND(T_iv_strat1!P9,1),"]", " (", T_iv_strat1!Q9, ")")))</f>
        <v>-</v>
      </c>
      <c r="F21" s="65" t="str">
        <f>IF(T_iv_strat1!S9="","-", (CONCATENATE("[",ROUND(T_iv_strat1!S9,1),"; ",ROUND(T_iv_strat1!T9,1),"]", " (", T_iv_strat1!U9, ")")))</f>
        <v>-</v>
      </c>
      <c r="G21" s="65" t="str">
        <f>IF(T_iv_strat1!W9="","-", (CONCATENATE("[",ROUND(T_iv_strat1!W9,1),"; ",ROUND(T_iv_strat1!X9,1),"]", " (", T_iv_strat1!Y9, ")")))</f>
        <v>-</v>
      </c>
      <c r="H21" s="65" t="str">
        <f>IF(T_iv_strat1!AA9="","-", (CONCATENATE("[",ROUND(T_iv_strat1!AA9,1),"; ",ROUND(T_iv_strat1!AB9,1),"]", " (", T_iv_strat1!AC9, ")")))</f>
        <v>[3; 3] (13)</v>
      </c>
      <c r="I21" s="65" t="str">
        <f>IF(T_iv_strat1!AE9="","-", (CONCATENATE("[",ROUND(T_iv_strat1!AE9,1),"; ",ROUND(T_iv_strat1!AF9,1),"]", " (", T_iv_strat1!AG9, ")")))</f>
        <v>-</v>
      </c>
      <c r="J21" s="66" t="str">
        <f>IF(T_iv_strat1!AI9="","-", (CONCATENATE("[",ROUND(T_iv_strat1!AI9,1),"; ",ROUND(T_iv_strat1!AJ9,1),"]", " (", T_iv_strat1!AK9, ")")))</f>
        <v>-</v>
      </c>
      <c r="K21" s="65" t="str">
        <f>IF(T_iv_strat1!AM9="","-", (CONCATENATE("[",ROUND(T_iv_strat1!AM9,1),"; ",ROUND(T_iv_strat1!AN9,1),"]", " (", T_iv_strat1!AO9, ")")))</f>
        <v>-</v>
      </c>
      <c r="L21" s="65" t="str">
        <f>IF(T_iv_strat1!AQ9="","-", (CONCATENATE("[",ROUND(T_iv_strat1!AQ9,1),"; ",ROUND(T_iv_strat1!AR9,1),"]", " (", T_iv_strat1!AS9, ")")))</f>
        <v>[6; 9] (8)</v>
      </c>
      <c r="M21" s="65" t="str">
        <f>IF(T_iv_strat1!AU9="","-", (CONCATENATE("[",ROUND(T_iv_strat1!AU9,1),"; ",ROUND(T_iv_strat1!AV9,1),"]", " (", T_iv_strat1!AW9, ")")))</f>
        <v>-</v>
      </c>
      <c r="N21" s="65" t="str">
        <f>IF(T_iv_strat1!AY9="","-", (CONCATENATE("[",ROUND(T_iv_strat1!AY9,1),"; ",ROUND(T_iv_strat1!AZ9,1),"]", " (", T_iv_strat1!BA9, ")")))</f>
        <v>[4; 10] (5)</v>
      </c>
      <c r="O21" s="65" t="str">
        <f>IF(T_iv_strat1!BC9="","-", (CONCATENATE("[",ROUND(T_iv_strat1!BC9,1),"; ",ROUND(T_iv_strat1!BD9,1),"]", " (", T_iv_strat1!BE9, ")")))</f>
        <v>-</v>
      </c>
      <c r="P21" s="65" t="str">
        <f>IF(T_iv_strat1!BG9="","-", (CONCATENATE("[",ROUND(T_iv_strat1!BG9,1),"; ",ROUND(T_iv_strat1!BH9,1),"]", " (", T_iv_strat1!BI9, ")")))</f>
        <v>[5; 9] (13)</v>
      </c>
      <c r="Q21" s="65" t="str">
        <f>IF(T_iv_strat1!BK9="","-", (CONCATENATE("[",ROUND(T_iv_strat1!BK9,1),"; ",ROUND(T_iv_strat1!BL9,1),"]", " (", T_iv_strat1!BM9, ")")))</f>
        <v>-</v>
      </c>
      <c r="T21" s="72"/>
      <c r="U21" s="65" t="str">
        <f>IF(T_iv_strat2!C9="","-", (CONCATENATE("[",ROUND(T_iv_strat2!C9,1),"; ",ROUND(T_iv_strat2!D9,1),"]", " (", T_iv_strat2!E9, ")")))</f>
        <v>-</v>
      </c>
      <c r="V21" s="65" t="str">
        <f>IF(T_iv_strat2!G9="","-", (CONCATENATE("[",ROUND(T_iv_strat2!G9,1),"; ",ROUND(T_iv_strat2!H9,1),"]", " (", T_iv_strat2!I9, ")")))</f>
        <v>-</v>
      </c>
      <c r="W21" s="65" t="str">
        <f>IF(T_iv_strat2!K9="","-", (CONCATENATE("[",ROUND(T_iv_strat2!K9,1),"; ",ROUND(T_iv_strat2!L9,1),"]", " (", T_iv_strat2!M9, ")")))</f>
        <v>-</v>
      </c>
      <c r="X21" s="65" t="str">
        <f>IF(T_iv_strat2!O9="","-", (CONCATENATE("[",ROUND(T_iv_strat2!O9,1),"; ",ROUND(T_iv_strat2!P9,1),"]", " (", T_iv_strat2!Q9, ")")))</f>
        <v>-</v>
      </c>
      <c r="Y21" s="65" t="str">
        <f>IF(T_iv_strat2!S9="","-", (CONCATENATE("[",ROUND(T_iv_strat2!S9,1),"; ",ROUND(T_iv_strat2!T9,1),"]", " (", T_iv_strat2!U9, ")")))</f>
        <v>-</v>
      </c>
      <c r="Z21" s="65" t="str">
        <f>IF(T_iv_strat2!W9="","-", (CONCATENATE("[",ROUND(T_iv_strat2!W9,1),"; ",ROUND(T_iv_strat2!X9,1),"]", " (", T_iv_strat2!Y9, ")")))</f>
        <v>-</v>
      </c>
      <c r="AA21" s="65" t="str">
        <f>IF(T_iv_strat2!AA9="","-", (CONCATENATE("[",ROUND(T_iv_strat2!AA9,1),"; ",ROUND(T_iv_strat2!AB9,1),"]", " (", T_iv_strat2!AC9, ")")))</f>
        <v>-</v>
      </c>
      <c r="AB21" s="65" t="str">
        <f>IF(T_iv_strat2!AE9="","-", (CONCATENATE("[",ROUND(T_iv_strat2!AE9,1),"; ",ROUND(T_iv_strat2!AF9,1),"]", " (", T_iv_strat2!AG9, ")")))</f>
        <v>-</v>
      </c>
      <c r="AC21" s="66" t="str">
        <f>IF(T_iv_strat2!AI9="","-", (CONCATENATE("[",ROUND(T_iv_strat2!AI9,1),"; ",ROUND(T_iv_strat2!AJ9,1),"]", " (", T_iv_strat2!AK9, ")")))</f>
        <v>-</v>
      </c>
      <c r="AD21" s="65" t="str">
        <f>IF(T_iv_strat2!AM9="","-", (CONCATENATE("[",ROUND(T_iv_strat2!AM9,1),"; ",ROUND(T_iv_strat2!AN9,1),"]", " (", T_iv_strat2!AO9, ")")))</f>
        <v>-</v>
      </c>
      <c r="AE21" s="65" t="str">
        <f>IF(T_iv_strat2!AQ9="","-", (CONCATENATE("[",ROUND(T_iv_strat2!AQ9,1),"; ",ROUND(T_iv_strat2!AR9,1),"]", " (", T_iv_strat2!AS9, ")")))</f>
        <v>[0; 0] (6)</v>
      </c>
      <c r="AF21" s="65" t="str">
        <f>IF(T_iv_strat2!AU9="","-", (CONCATENATE("[",ROUND(T_iv_strat2!AU9,1),"; ",ROUND(T_iv_strat2!AV9,1),"]", " (", T_iv_strat2!AW9, ")")))</f>
        <v>-</v>
      </c>
      <c r="AG21" s="65" t="str">
        <f>IF(T_iv_strat2!AY9="","-", (CONCATENATE("[",ROUND(T_iv_strat2!AY9,1),"; ",ROUND(T_iv_strat2!AZ9,1),"]", " (", T_iv_strat2!BA9, ")")))</f>
        <v>[0; 1] (4)</v>
      </c>
      <c r="AH21" s="65" t="str">
        <f>IF(T_iv_strat2!BC9="","-", (CONCATENATE("[",ROUND(T_iv_strat2!BC9,1),"; ",ROUND(T_iv_strat2!BD9,1),"]", " (", T_iv_strat2!BE9, ")")))</f>
        <v>-</v>
      </c>
      <c r="AI21" s="65" t="str">
        <f>IF(T_iv_strat2!BG9="","-", (CONCATENATE("[",ROUND(T_iv_strat2!BG9,1),"; ",ROUND(T_iv_strat2!BH9,1),"]", " (", T_iv_strat2!BI9, ")")))</f>
        <v>[0; 1] (10)</v>
      </c>
      <c r="AJ21" s="65" t="str">
        <f>IF(T_iv_strat2!BK9="","-", (CONCATENATE("[",ROUND(T_iv_strat2!BK9,1),"; ",ROUND(T_iv_strat2!BL9,1),"]", " (", T_iv_strat2!BM9, ")")))</f>
        <v>-</v>
      </c>
      <c r="AM21" s="72"/>
      <c r="AN21" s="65" t="str">
        <f>IF(T_strat3!C9="","-", (CONCATENATE("[",ROUND(T_strat3!C9,1),"; ",ROUND(T_strat3!D9,1),"]", " (", T_strat3!E9, ")")))</f>
        <v>-</v>
      </c>
      <c r="AO21" s="65" t="str">
        <f>IF(T_strat3!G9="","-", (CONCATENATE("[",ROUND(T_strat3!G9,1),"; ",ROUND(T_strat3!H9,1),"]", " (", T_strat3!I9, ")")))</f>
        <v>-</v>
      </c>
      <c r="AP21" s="65" t="str">
        <f>IF(T_strat3!K9="","-", (CONCATENATE("[",ROUND(T_strat3!K9,1),"; ",ROUND(T_strat3!L9,1),"]", " (", T_strat3!M9, ")")))</f>
        <v>[2; 15] (25)</v>
      </c>
      <c r="AQ21" s="65" t="str">
        <f>IF(T_strat3!O9="","-", (CONCATENATE("[",ROUND(T_strat3!O9,1),"; ",ROUND(T_strat3!P9,1),"]", " (", T_strat3!Q9, ")")))</f>
        <v>-</v>
      </c>
      <c r="AR21" s="65" t="str">
        <f>IF(T_strat3!S9="","-", (CONCATENATE("[",ROUND(T_strat3!S9,1),"; ",ROUND(T_strat3!T9,1),"]", " (", T_strat3!U9, ")")))</f>
        <v>-</v>
      </c>
      <c r="AS21" s="65" t="str">
        <f>IF(T_strat3!W9="","-", (CONCATENATE("[",ROUND(T_strat3!W9,1),"; ",ROUND(T_strat3!X9,1),"]", " (", T_strat3!Y9, ")")))</f>
        <v>-</v>
      </c>
      <c r="AT21" s="65" t="str">
        <f>IF(T_strat3!AA9="","-", (CONCATENATE("[",ROUND(T_strat3!AA9,1),"; ",ROUND(T_strat3!AB9,1),"]", " (", T_strat3!AC9, ")")))</f>
        <v>[2; 15] (25)</v>
      </c>
      <c r="AU21" s="65" t="str">
        <f>IF(T_strat3!AE9="","-", (CONCATENATE("[",ROUND(T_strat3!AE9,1),"; ",ROUND(T_strat3!AF9,1),"]", " (", T_strat3!AG9, ")")))</f>
        <v>-</v>
      </c>
      <c r="AV21" s="66" t="str">
        <f>IF(T_strat3!AI9="","-", (CONCATENATE("[",ROUND(T_strat3!AI9,1),"; ",ROUND(T_strat3!AJ9,1),"]", " (", T_strat3!AK9, ")")))</f>
        <v>-</v>
      </c>
      <c r="AW21" s="65" t="str">
        <f>IF(T_strat3!AM9="","-", (CONCATENATE("[",ROUND(T_strat3!AM9,1),"; ",ROUND(T_strat3!AN9,1),"]", " (", T_strat3!AO9, ")")))</f>
        <v>-</v>
      </c>
      <c r="AX21" s="65" t="str">
        <f>IF(T_strat3!AQ9="","-", (CONCATENATE("[",ROUND(T_strat3!AQ9,1),"; ",ROUND(T_strat3!AR9,1),"]", " (", T_strat3!AS9, ")")))</f>
        <v>[1; 6] (25)</v>
      </c>
      <c r="AY21" s="65" t="str">
        <f>IF(T_strat3!AU9="","-", (CONCATENATE("[",ROUND(T_strat3!AU9,1),"; ",ROUND(T_strat3!AV9,1),"]", " (", T_strat3!AW9, ")")))</f>
        <v>-</v>
      </c>
      <c r="AZ21" s="65" t="str">
        <f>IF(T_strat3!AY9="","-", (CONCATENATE("[",ROUND(T_strat3!AY9,1),"; ",ROUND(T_strat3!AZ9,1),"]", " (", T_strat3!BA9, ")")))</f>
        <v>-</v>
      </c>
      <c r="BA21" s="65" t="str">
        <f>IF(T_strat3!BC9="","-", (CONCATENATE("[",ROUND(T_strat3!BC9,1),"; ",ROUND(T_strat3!BD9,1),"]", " (", T_strat3!BE9, ")")))</f>
        <v>-</v>
      </c>
      <c r="BB21" s="65" t="str">
        <f>IF(T_strat3!BG9="","-", (CONCATENATE("[",ROUND(T_strat3!BG9,1),"; ",ROUND(T_strat3!BH9,1),"]", " (", T_strat3!BI9, ")")))</f>
        <v>[1; 6] (25)</v>
      </c>
      <c r="BC21" s="65" t="str">
        <f>IF(T_strat3!BK9="","-", (CONCATENATE("[",ROUND(T_strat3!BK9,1),"; ",ROUND(T_strat3!BL9,1),"]", " (", T_strat3!BM9, ")")))</f>
        <v>-</v>
      </c>
    </row>
    <row r="22" spans="1:55" s="140" customFormat="1" ht="10.5" customHeight="1" x14ac:dyDescent="0.2">
      <c r="A22" s="78" t="str">
        <f>T_i!$A$10</f>
        <v>Other ACTs not reported individually</v>
      </c>
      <c r="B22" s="138">
        <f>ROUND(T_iv_strat1!B10,1)</f>
        <v>0</v>
      </c>
      <c r="C22" s="138">
        <f>ROUND(T_iv_strat1!F10,1)</f>
        <v>0</v>
      </c>
      <c r="D22" s="138">
        <f>ROUND(T_iv_strat1!J10,1)</f>
        <v>0</v>
      </c>
      <c r="E22" s="138">
        <f>ROUND(T_iv_strat1!N10,1)</f>
        <v>0</v>
      </c>
      <c r="F22" s="138">
        <f>ROUND(T_iv_strat1!R10,1)</f>
        <v>0</v>
      </c>
      <c r="G22" s="138">
        <f>ROUND(T_iv_strat1!V10,1)</f>
        <v>0</v>
      </c>
      <c r="H22" s="138">
        <f>ROUND(T_iv_strat1!Z10,1)</f>
        <v>0</v>
      </c>
      <c r="I22" s="138">
        <f>ROUND(T_iv_strat1!AD10,1)</f>
        <v>0</v>
      </c>
      <c r="J22" s="139">
        <f>ROUND(T_iv_strat1!AH10,1)</f>
        <v>0</v>
      </c>
      <c r="K22" s="138">
        <f>ROUND(T_iv_strat1!AL10,1)</f>
        <v>0</v>
      </c>
      <c r="L22" s="138">
        <f>ROUND(T_iv_strat1!AP10,1)</f>
        <v>36</v>
      </c>
      <c r="M22" s="138">
        <f>ROUND(T_iv_strat1!AT10,1)</f>
        <v>0</v>
      </c>
      <c r="N22" s="138">
        <f>ROUND(T_iv_strat1!AX10,1)</f>
        <v>60</v>
      </c>
      <c r="O22" s="138">
        <f>ROUND(T_iv_strat1!BB10,1)</f>
        <v>0</v>
      </c>
      <c r="P22" s="138">
        <f>ROUND(T_iv_strat1!BF10,1)</f>
        <v>48</v>
      </c>
      <c r="Q22" s="138">
        <f>ROUND(T_iv_strat1!BJ10,1)</f>
        <v>0</v>
      </c>
      <c r="T22" s="78" t="str">
        <f>T_i!$A$10</f>
        <v>Other ACTs not reported individually</v>
      </c>
      <c r="U22" s="138">
        <f>ROUND(T_iv_strat2!B10,1)</f>
        <v>0</v>
      </c>
      <c r="V22" s="138">
        <f>ROUND(T_iv_strat2!F10,1)</f>
        <v>0</v>
      </c>
      <c r="W22" s="138">
        <f>ROUND(T_iv_strat2!J10,1)</f>
        <v>0</v>
      </c>
      <c r="X22" s="138">
        <f>ROUND(T_iv_strat2!N10,1)</f>
        <v>0</v>
      </c>
      <c r="Y22" s="138">
        <f>ROUND(T_iv_strat2!R10,1)</f>
        <v>0</v>
      </c>
      <c r="Z22" s="138">
        <f>ROUND(T_iv_strat2!V10,1)</f>
        <v>0</v>
      </c>
      <c r="AA22" s="138">
        <f>ROUND(T_iv_strat2!Z10,1)</f>
        <v>0</v>
      </c>
      <c r="AB22" s="138">
        <f>ROUND(T_iv_strat2!AD10,1)</f>
        <v>0</v>
      </c>
      <c r="AC22" s="139">
        <f>ROUND(T_iv_strat2!AH10,1)</f>
        <v>2</v>
      </c>
      <c r="AD22" s="138">
        <f>ROUND(T_iv_strat2!AL10,1)</f>
        <v>0</v>
      </c>
      <c r="AE22" s="138">
        <f>ROUND(T_iv_strat2!AP10,1)</f>
        <v>0</v>
      </c>
      <c r="AF22" s="138">
        <f>ROUND(T_iv_strat2!AT10,1)</f>
        <v>0</v>
      </c>
      <c r="AG22" s="138">
        <f>ROUND(T_iv_strat2!AX10,1)</f>
        <v>12</v>
      </c>
      <c r="AH22" s="138">
        <f>ROUND(T_iv_strat2!BB10,1)</f>
        <v>0</v>
      </c>
      <c r="AI22" s="138">
        <f>ROUND(T_iv_strat2!BF10,1)</f>
        <v>2</v>
      </c>
      <c r="AJ22" s="138">
        <f>ROUND(T_iv_strat2!BJ10,1)</f>
        <v>0</v>
      </c>
      <c r="AM22" s="78" t="str">
        <f>T_i!$A$10</f>
        <v>Other ACTs not reported individually</v>
      </c>
      <c r="AN22" s="138">
        <f>ROUND(T_strat3!B10,1)</f>
        <v>0</v>
      </c>
      <c r="AO22" s="138">
        <f>ROUND(T_strat3!F10,1)</f>
        <v>0</v>
      </c>
      <c r="AP22" s="138">
        <f>ROUND(T_strat3!J10,1)</f>
        <v>0</v>
      </c>
      <c r="AQ22" s="138">
        <f>ROUND(T_strat3!N10,1)</f>
        <v>0</v>
      </c>
      <c r="AR22" s="138">
        <f>ROUND(T_strat3!R10,1)</f>
        <v>0</v>
      </c>
      <c r="AS22" s="138">
        <f>ROUND(T_strat3!V10,1)</f>
        <v>0</v>
      </c>
      <c r="AT22" s="138">
        <f>ROUND(T_strat3!Z10,1)</f>
        <v>0</v>
      </c>
      <c r="AU22" s="138">
        <f>ROUND(T_strat3!AD10,1)</f>
        <v>0</v>
      </c>
      <c r="AV22" s="139">
        <f>ROUND(T_strat3!AH10,1)</f>
        <v>0</v>
      </c>
      <c r="AW22" s="138">
        <f>ROUND(T_strat3!AL10,1)</f>
        <v>0</v>
      </c>
      <c r="AX22" s="138">
        <f>ROUND(T_strat3!AP10,1)</f>
        <v>6</v>
      </c>
      <c r="AY22" s="138">
        <f>ROUND(T_strat3!AT10,1)</f>
        <v>0</v>
      </c>
      <c r="AZ22" s="138">
        <f>ROUND(T_strat3!AX10,1)</f>
        <v>0</v>
      </c>
      <c r="BA22" s="138">
        <f>ROUND(T_strat3!BB10,1)</f>
        <v>0</v>
      </c>
      <c r="BB22" s="138">
        <f>ROUND(T_strat3!BF10,1)</f>
        <v>6</v>
      </c>
      <c r="BC22" s="138">
        <f>ROUND(T_strat3!BJ10,1)</f>
        <v>0</v>
      </c>
    </row>
    <row r="23" spans="1:55" s="64" customFormat="1" ht="10.5" customHeight="1" x14ac:dyDescent="0.15">
      <c r="A23" s="72"/>
      <c r="B23" s="65" t="str">
        <f>IF(T_iv_strat1!C10="","-", (CONCATENATE("[",ROUND(T_iv_strat1!C10,1),"; ",ROUND(T_iv_strat1!D10,1),"]", " (", T_iv_strat1!E10, ")")))</f>
        <v>-</v>
      </c>
      <c r="C23" s="65" t="str">
        <f>IF(T_iv_strat1!G10="","-", (CONCATENATE("[",ROUND(T_iv_strat1!G10,1),"; ",ROUND(T_iv_strat1!H10,1),"]", " (", T_iv_strat1!I10, ")")))</f>
        <v>-</v>
      </c>
      <c r="D23" s="65" t="str">
        <f>IF(T_iv_strat1!K10="","-", (CONCATENATE("[",ROUND(T_iv_strat1!K10,1),"; ",ROUND(T_iv_strat1!L10,1),"]", " (", T_iv_strat1!M10, ")")))</f>
        <v>-</v>
      </c>
      <c r="E23" s="65" t="str">
        <f>IF(T_iv_strat1!O10="","-", (CONCATENATE("[",ROUND(T_iv_strat1!O10,1),"; ",ROUND(T_iv_strat1!P10,1),"]", " (", T_iv_strat1!Q10, ")")))</f>
        <v>-</v>
      </c>
      <c r="F23" s="65" t="str">
        <f>IF(T_iv_strat1!S10="","-", (CONCATENATE("[",ROUND(T_iv_strat1!S10,1),"; ",ROUND(T_iv_strat1!T10,1),"]", " (", T_iv_strat1!U10, ")")))</f>
        <v>-</v>
      </c>
      <c r="G23" s="65" t="str">
        <f>IF(T_iv_strat1!W10="","-", (CONCATENATE("[",ROUND(T_iv_strat1!W10,1),"; ",ROUND(T_iv_strat1!X10,1),"]", " (", T_iv_strat1!Y10, ")")))</f>
        <v>-</v>
      </c>
      <c r="H23" s="65" t="str">
        <f>IF(T_iv_strat1!AA10="","-", (CONCATENATE("[",ROUND(T_iv_strat1!AA10,1),"; ",ROUND(T_iv_strat1!AB10,1),"]", " (", T_iv_strat1!AC10, ")")))</f>
        <v>-</v>
      </c>
      <c r="I23" s="65" t="str">
        <f>IF(T_iv_strat1!AE10="","-", (CONCATENATE("[",ROUND(T_iv_strat1!AE10,1),"; ",ROUND(T_iv_strat1!AF10,1),"]", " (", T_iv_strat1!AG10, ")")))</f>
        <v>-</v>
      </c>
      <c r="J23" s="66" t="str">
        <f>IF(T_iv_strat1!AI10="","-", (CONCATENATE("[",ROUND(T_iv_strat1!AI10,1),"; ",ROUND(T_iv_strat1!AJ10,1),"]", " (", T_iv_strat1!AK10, ")")))</f>
        <v>-</v>
      </c>
      <c r="K23" s="65" t="str">
        <f>IF(T_iv_strat1!AM10="","-", (CONCATENATE("[",ROUND(T_iv_strat1!AM10,1),"; ",ROUND(T_iv_strat1!AN10,1),"]", " (", T_iv_strat1!AO10, ")")))</f>
        <v>-</v>
      </c>
      <c r="L23" s="65" t="str">
        <f>IF(T_iv_strat1!AQ10="","-", (CONCATENATE("[",ROUND(T_iv_strat1!AQ10,1),"; ",ROUND(T_iv_strat1!AR10,1),"]", " (", T_iv_strat1!AS10, ")")))</f>
        <v>[36; 36] (1)</v>
      </c>
      <c r="M23" s="65" t="str">
        <f>IF(T_iv_strat1!AU10="","-", (CONCATENATE("[",ROUND(T_iv_strat1!AU10,1),"; ",ROUND(T_iv_strat1!AV10,1),"]", " (", T_iv_strat1!AW10, ")")))</f>
        <v>-</v>
      </c>
      <c r="N23" s="65" t="str">
        <f>IF(T_iv_strat1!AY10="","-", (CONCATENATE("[",ROUND(T_iv_strat1!AY10,1),"; ",ROUND(T_iv_strat1!AZ10,1),"]", " (", T_iv_strat1!BA10, ")")))</f>
        <v>[60; 60] (1)</v>
      </c>
      <c r="O23" s="65" t="str">
        <f>IF(T_iv_strat1!BC10="","-", (CONCATENATE("[",ROUND(T_iv_strat1!BC10,1),"; ",ROUND(T_iv_strat1!BD10,1),"]", " (", T_iv_strat1!BE10, ")")))</f>
        <v>-</v>
      </c>
      <c r="P23" s="65" t="str">
        <f>IF(T_iv_strat1!BG10="","-", (CONCATENATE("[",ROUND(T_iv_strat1!BG10,1),"; ",ROUND(T_iv_strat1!BH10,1),"]", " (", T_iv_strat1!BI10, ")")))</f>
        <v>[36; 60] (2)</v>
      </c>
      <c r="Q23" s="65" t="str">
        <f>IF(T_iv_strat1!BK10="","-", (CONCATENATE("[",ROUND(T_iv_strat1!BK10,1),"; ",ROUND(T_iv_strat1!BL10,1),"]", " (", T_iv_strat1!BM10, ")")))</f>
        <v>-</v>
      </c>
      <c r="T23" s="72"/>
      <c r="U23" s="65" t="str">
        <f>IF(T_iv_strat2!C10="","-", (CONCATENATE("[",ROUND(T_iv_strat2!C10,1),"; ",ROUND(T_iv_strat2!D10,1),"]", " (", T_iv_strat2!E10, ")")))</f>
        <v>-</v>
      </c>
      <c r="V23" s="65" t="str">
        <f>IF(T_iv_strat2!G10="","-", (CONCATENATE("[",ROUND(T_iv_strat2!G10,1),"; ",ROUND(T_iv_strat2!H10,1),"]", " (", T_iv_strat2!I10, ")")))</f>
        <v>-</v>
      </c>
      <c r="W23" s="65" t="str">
        <f>IF(T_iv_strat2!K10="","-", (CONCATENATE("[",ROUND(T_iv_strat2!K10,1),"; ",ROUND(T_iv_strat2!L10,1),"]", " (", T_iv_strat2!M10, ")")))</f>
        <v>-</v>
      </c>
      <c r="X23" s="65" t="str">
        <f>IF(T_iv_strat2!O10="","-", (CONCATENATE("[",ROUND(T_iv_strat2!O10,1),"; ",ROUND(T_iv_strat2!P10,1),"]", " (", T_iv_strat2!Q10, ")")))</f>
        <v>-</v>
      </c>
      <c r="Y23" s="65" t="str">
        <f>IF(T_iv_strat2!S10="","-", (CONCATENATE("[",ROUND(T_iv_strat2!S10,1),"; ",ROUND(T_iv_strat2!T10,1),"]", " (", T_iv_strat2!U10, ")")))</f>
        <v>-</v>
      </c>
      <c r="Z23" s="65" t="str">
        <f>IF(T_iv_strat2!W10="","-", (CONCATENATE("[",ROUND(T_iv_strat2!W10,1),"; ",ROUND(T_iv_strat2!X10,1),"]", " (", T_iv_strat2!Y10, ")")))</f>
        <v>-</v>
      </c>
      <c r="AA23" s="65" t="str">
        <f>IF(T_iv_strat2!AA10="","-", (CONCATENATE("[",ROUND(T_iv_strat2!AA10,1),"; ",ROUND(T_iv_strat2!AB10,1),"]", " (", T_iv_strat2!AC10, ")")))</f>
        <v>-</v>
      </c>
      <c r="AB23" s="65" t="str">
        <f>IF(T_iv_strat2!AE10="","-", (CONCATENATE("[",ROUND(T_iv_strat2!AE10,1),"; ",ROUND(T_iv_strat2!AF10,1),"]", " (", T_iv_strat2!AG10, ")")))</f>
        <v>-</v>
      </c>
      <c r="AC23" s="66" t="str">
        <f>IF(T_iv_strat2!AI10="","-", (CONCATENATE("[",ROUND(T_iv_strat2!AI10,1),"; ",ROUND(T_iv_strat2!AJ10,1),"]", " (", T_iv_strat2!AK10, ")")))</f>
        <v>[2; 2] (1)</v>
      </c>
      <c r="AD23" s="65" t="str">
        <f>IF(T_iv_strat2!AM10="","-", (CONCATENATE("[",ROUND(T_iv_strat2!AM10,1),"; ",ROUND(T_iv_strat2!AN10,1),"]", " (", T_iv_strat2!AO10, ")")))</f>
        <v>-</v>
      </c>
      <c r="AE23" s="65" t="str">
        <f>IF(T_iv_strat2!AQ10="","-", (CONCATENATE("[",ROUND(T_iv_strat2!AQ10,1),"; ",ROUND(T_iv_strat2!AR10,1),"]", " (", T_iv_strat2!AS10, ")")))</f>
        <v>-</v>
      </c>
      <c r="AF23" s="65" t="str">
        <f>IF(T_iv_strat2!AU10="","-", (CONCATENATE("[",ROUND(T_iv_strat2!AU10,1),"; ",ROUND(T_iv_strat2!AV10,1),"]", " (", T_iv_strat2!AW10, ")")))</f>
        <v>-</v>
      </c>
      <c r="AG23" s="65" t="str">
        <f>IF(T_iv_strat2!AY10="","-", (CONCATENATE("[",ROUND(T_iv_strat2!AY10,1),"; ",ROUND(T_iv_strat2!AZ10,1),"]", " (", T_iv_strat2!BA10, ")")))</f>
        <v>[12; 12] (1)</v>
      </c>
      <c r="AH23" s="65" t="str">
        <f>IF(T_iv_strat2!BC10="","-", (CONCATENATE("[",ROUND(T_iv_strat2!BC10,1),"; ",ROUND(T_iv_strat2!BD10,1),"]", " (", T_iv_strat2!BE10, ")")))</f>
        <v>-</v>
      </c>
      <c r="AI23" s="65" t="str">
        <f>IF(T_iv_strat2!BG10="","-", (CONCATENATE("[",ROUND(T_iv_strat2!BG10,1),"; ",ROUND(T_iv_strat2!BH10,1),"]", " (", T_iv_strat2!BI10, ")")))</f>
        <v>[2; 12] (2)</v>
      </c>
      <c r="AJ23" s="65" t="str">
        <f>IF(T_iv_strat2!BK10="","-", (CONCATENATE("[",ROUND(T_iv_strat2!BK10,1),"; ",ROUND(T_iv_strat2!BL10,1),"]", " (", T_iv_strat2!BM10, ")")))</f>
        <v>-</v>
      </c>
      <c r="AM23" s="72"/>
      <c r="AN23" s="65" t="str">
        <f>IF(T_strat3!C10="","-", (CONCATENATE("[",ROUND(T_strat3!C10,1),"; ",ROUND(T_strat3!D10,1),"]", " (", T_strat3!E10, ")")))</f>
        <v>-</v>
      </c>
      <c r="AO23" s="65" t="str">
        <f>IF(T_strat3!G10="","-", (CONCATENATE("[",ROUND(T_strat3!G10,1),"; ",ROUND(T_strat3!H10,1),"]", " (", T_strat3!I10, ")")))</f>
        <v>-</v>
      </c>
      <c r="AP23" s="65" t="str">
        <f>IF(T_strat3!K10="","-", (CONCATENATE("[",ROUND(T_strat3!K10,1),"; ",ROUND(T_strat3!L10,1),"]", " (", T_strat3!M10, ")")))</f>
        <v>-</v>
      </c>
      <c r="AQ23" s="65" t="str">
        <f>IF(T_strat3!O10="","-", (CONCATENATE("[",ROUND(T_strat3!O10,1),"; ",ROUND(T_strat3!P10,1),"]", " (", T_strat3!Q10, ")")))</f>
        <v>-</v>
      </c>
      <c r="AR23" s="65" t="str">
        <f>IF(T_strat3!S10="","-", (CONCATENATE("[",ROUND(T_strat3!S10,1),"; ",ROUND(T_strat3!T10,1),"]", " (", T_strat3!U10, ")")))</f>
        <v>-</v>
      </c>
      <c r="AS23" s="65" t="str">
        <f>IF(T_strat3!W10="","-", (CONCATENATE("[",ROUND(T_strat3!W10,1),"; ",ROUND(T_strat3!X10,1),"]", " (", T_strat3!Y10, ")")))</f>
        <v>-</v>
      </c>
      <c r="AT23" s="65" t="str">
        <f>IF(T_strat3!AA10="","-", (CONCATENATE("[",ROUND(T_strat3!AA10,1),"; ",ROUND(T_strat3!AB10,1),"]", " (", T_strat3!AC10, ")")))</f>
        <v>-</v>
      </c>
      <c r="AU23" s="65" t="str">
        <f>IF(T_strat3!AE10="","-", (CONCATENATE("[",ROUND(T_strat3!AE10,1),"; ",ROUND(T_strat3!AF10,1),"]", " (", T_strat3!AG10, ")")))</f>
        <v>-</v>
      </c>
      <c r="AV23" s="66" t="str">
        <f>IF(T_strat3!AI10="","-", (CONCATENATE("[",ROUND(T_strat3!AI10,1),"; ",ROUND(T_strat3!AJ10,1),"]", " (", T_strat3!AK10, ")")))</f>
        <v>-</v>
      </c>
      <c r="AW23" s="65" t="str">
        <f>IF(T_strat3!AM10="","-", (CONCATENATE("[",ROUND(T_strat3!AM10,1),"; ",ROUND(T_strat3!AN10,1),"]", " (", T_strat3!AO10, ")")))</f>
        <v>-</v>
      </c>
      <c r="AX23" s="65" t="str">
        <f>IF(T_strat3!AQ10="","-", (CONCATENATE("[",ROUND(T_strat3!AQ10,1),"; ",ROUND(T_strat3!AR10,1),"]", " (", T_strat3!AS10, ")")))</f>
        <v>[6; 75] (2)</v>
      </c>
      <c r="AY23" s="65" t="str">
        <f>IF(T_strat3!AU10="","-", (CONCATENATE("[",ROUND(T_strat3!AU10,1),"; ",ROUND(T_strat3!AV10,1),"]", " (", T_strat3!AW10, ")")))</f>
        <v>-</v>
      </c>
      <c r="AZ23" s="65" t="str">
        <f>IF(T_strat3!AY10="","-", (CONCATENATE("[",ROUND(T_strat3!AY10,1),"; ",ROUND(T_strat3!AZ10,1),"]", " (", T_strat3!BA10, ")")))</f>
        <v>-</v>
      </c>
      <c r="BA23" s="65" t="str">
        <f>IF(T_strat3!BC10="","-", (CONCATENATE("[",ROUND(T_strat3!BC10,1),"; ",ROUND(T_strat3!BD10,1),"]", " (", T_strat3!BE10, ")")))</f>
        <v>-</v>
      </c>
      <c r="BB23" s="65" t="str">
        <f>IF(T_strat3!BG10="","-", (CONCATENATE("[",ROUND(T_strat3!BG10,1),"; ",ROUND(T_strat3!BH10,1),"]", " (", T_strat3!BI10, ")")))</f>
        <v>[6; 75] (2)</v>
      </c>
      <c r="BC23" s="65" t="str">
        <f>IF(T_strat3!BK10="","-", (CONCATENATE("[",ROUND(T_strat3!BK10,1),"; ",ROUND(T_strat3!BL10,1),"]", " (", T_strat3!BM10, ")")))</f>
        <v>-</v>
      </c>
    </row>
    <row r="24" spans="1:55" s="140" customFormat="1" ht="10.5" customHeight="1" x14ac:dyDescent="0.2">
      <c r="A24" s="78" t="str">
        <f>T_i!$A$11</f>
        <v>Quinine</v>
      </c>
      <c r="B24" s="138">
        <f>ROUND(T_iv_strat1!B11,1)</f>
        <v>0.2</v>
      </c>
      <c r="C24" s="138">
        <f>ROUND(T_iv_strat1!F11,1)</f>
        <v>0</v>
      </c>
      <c r="D24" s="138">
        <f>ROUND(T_iv_strat1!J11,1)</f>
        <v>0.6</v>
      </c>
      <c r="E24" s="138">
        <f>ROUND(T_iv_strat1!N11,1)</f>
        <v>0</v>
      </c>
      <c r="F24" s="138">
        <f>ROUND(T_iv_strat1!R11,1)</f>
        <v>0.5</v>
      </c>
      <c r="G24" s="138">
        <f>ROUND(T_iv_strat1!V11,1)</f>
        <v>0</v>
      </c>
      <c r="H24" s="138">
        <f>ROUND(T_iv_strat1!Z11,1)</f>
        <v>0.3</v>
      </c>
      <c r="I24" s="138">
        <f>ROUND(T_iv_strat1!AD11,1)</f>
        <v>0</v>
      </c>
      <c r="J24" s="139">
        <f>ROUND(T_iv_strat1!AH11,1)</f>
        <v>0</v>
      </c>
      <c r="K24" s="138">
        <f>ROUND(T_iv_strat1!AL11,1)</f>
        <v>0.5</v>
      </c>
      <c r="L24" s="138">
        <f>ROUND(T_iv_strat1!AP11,1)</f>
        <v>2.4</v>
      </c>
      <c r="M24" s="138">
        <f>ROUND(T_iv_strat1!AT11,1)</f>
        <v>0</v>
      </c>
      <c r="N24" s="138">
        <f>ROUND(T_iv_strat1!AX11,1)</f>
        <v>0.9</v>
      </c>
      <c r="O24" s="138">
        <f>ROUND(T_iv_strat1!BB11,1)</f>
        <v>1.6</v>
      </c>
      <c r="P24" s="138">
        <f>ROUND(T_iv_strat1!BF11,1)</f>
        <v>0.9</v>
      </c>
      <c r="Q24" s="138">
        <f>ROUND(T_iv_strat1!BJ11,1)</f>
        <v>0</v>
      </c>
      <c r="T24" s="78" t="str">
        <f>T_i!$A$11</f>
        <v>Quinine</v>
      </c>
      <c r="U24" s="138">
        <f>ROUND(T_iv_strat2!B11,1)</f>
        <v>0</v>
      </c>
      <c r="V24" s="138">
        <f>ROUND(T_iv_strat2!F11,1)</f>
        <v>0</v>
      </c>
      <c r="W24" s="138">
        <f>ROUND(T_iv_strat2!J11,1)</f>
        <v>1.9</v>
      </c>
      <c r="X24" s="138">
        <f>ROUND(T_iv_strat2!N11,1)</f>
        <v>0</v>
      </c>
      <c r="Y24" s="138">
        <f>ROUND(T_iv_strat2!R11,1)</f>
        <v>0.5</v>
      </c>
      <c r="Z24" s="138">
        <f>ROUND(T_iv_strat2!V11,1)</f>
        <v>1.4</v>
      </c>
      <c r="AA24" s="138">
        <f>ROUND(T_iv_strat2!Z11,1)</f>
        <v>0.6</v>
      </c>
      <c r="AB24" s="138">
        <f>ROUND(T_iv_strat2!AD11,1)</f>
        <v>1.2</v>
      </c>
      <c r="AC24" s="139">
        <f>ROUND(T_iv_strat2!AH11,1)</f>
        <v>6</v>
      </c>
      <c r="AD24" s="138">
        <f>ROUND(T_iv_strat2!AL11,1)</f>
        <v>0</v>
      </c>
      <c r="AE24" s="138">
        <f>ROUND(T_iv_strat2!AP11,1)</f>
        <v>0.6</v>
      </c>
      <c r="AF24" s="138">
        <f>ROUND(T_iv_strat2!AT11,1)</f>
        <v>0</v>
      </c>
      <c r="AG24" s="138">
        <f>ROUND(T_iv_strat2!AX11,1)</f>
        <v>0.6</v>
      </c>
      <c r="AH24" s="138">
        <f>ROUND(T_iv_strat2!BB11,1)</f>
        <v>0</v>
      </c>
      <c r="AI24" s="138">
        <f>ROUND(T_iv_strat2!BF11,1)</f>
        <v>0.6</v>
      </c>
      <c r="AJ24" s="138">
        <f>ROUND(T_iv_strat2!BJ11,1)</f>
        <v>9.5</v>
      </c>
      <c r="AM24" s="78" t="str">
        <f>T_i!$A$11</f>
        <v>Quinine</v>
      </c>
      <c r="AN24" s="138">
        <f>ROUND(T_strat3!B11,1)</f>
        <v>0</v>
      </c>
      <c r="AO24" s="138">
        <f>ROUND(T_strat3!F11,1)</f>
        <v>1.7</v>
      </c>
      <c r="AP24" s="138">
        <f>ROUND(T_strat3!J11,1)</f>
        <v>0</v>
      </c>
      <c r="AQ24" s="138">
        <f>ROUND(T_strat3!N11,1)</f>
        <v>0</v>
      </c>
      <c r="AR24" s="138">
        <f>ROUND(T_strat3!R11,1)</f>
        <v>0</v>
      </c>
      <c r="AS24" s="138">
        <f>ROUND(T_strat3!V11,1)</f>
        <v>0</v>
      </c>
      <c r="AT24" s="138">
        <f>ROUND(T_strat3!Z11,1)</f>
        <v>1.7</v>
      </c>
      <c r="AU24" s="138">
        <f>ROUND(T_strat3!AD11,1)</f>
        <v>0</v>
      </c>
      <c r="AV24" s="139">
        <f>ROUND(T_strat3!AH11,1)</f>
        <v>0</v>
      </c>
      <c r="AW24" s="138">
        <f>ROUND(T_strat3!AL11,1)</f>
        <v>0.9</v>
      </c>
      <c r="AX24" s="138">
        <f>ROUND(T_strat3!AP11,1)</f>
        <v>0.3</v>
      </c>
      <c r="AY24" s="138">
        <f>ROUND(T_strat3!AT11,1)</f>
        <v>0</v>
      </c>
      <c r="AZ24" s="138">
        <f>ROUND(T_strat3!AX11,1)</f>
        <v>0.2</v>
      </c>
      <c r="BA24" s="138">
        <f>ROUND(T_strat3!BB11,1)</f>
        <v>0</v>
      </c>
      <c r="BB24" s="138">
        <f>ROUND(T_strat3!BF11,1)</f>
        <v>0.3</v>
      </c>
      <c r="BC24" s="138">
        <f>ROUND(T_strat3!BJ11,1)</f>
        <v>0</v>
      </c>
    </row>
    <row r="25" spans="1:55" s="64" customFormat="1" ht="10.5" customHeight="1" x14ac:dyDescent="0.15">
      <c r="A25" s="72"/>
      <c r="B25" s="65" t="str">
        <f>IF(T_iv_strat1!C11="","-", (CONCATENATE("[",ROUND(T_iv_strat1!C11,1),"; ",ROUND(T_iv_strat1!D11,1),"]", " (", T_iv_strat1!E11, ")")))</f>
        <v>[0.2; 0.2] (1)</v>
      </c>
      <c r="C25" s="65" t="str">
        <f>IF(T_iv_strat1!G11="","-", (CONCATENATE("[",ROUND(T_iv_strat1!G11,1),"; ",ROUND(T_iv_strat1!H11,1),"]", " (", T_iv_strat1!I11, ")")))</f>
        <v>-</v>
      </c>
      <c r="D25" s="65" t="str">
        <f>IF(T_iv_strat1!K11="","-", (CONCATENATE("[",ROUND(T_iv_strat1!K11,1),"; ",ROUND(T_iv_strat1!L11,1),"]", " (", T_iv_strat1!M11, ")")))</f>
        <v>[0.6; 0.6] (3)</v>
      </c>
      <c r="E25" s="65" t="str">
        <f>IF(T_iv_strat1!O11="","-", (CONCATENATE("[",ROUND(T_iv_strat1!O11,1),"; ",ROUND(T_iv_strat1!P11,1),"]", " (", T_iv_strat1!Q11, ")")))</f>
        <v>-</v>
      </c>
      <c r="F25" s="65" t="str">
        <f>IF(T_iv_strat1!S11="","-", (CONCATENATE("[",ROUND(T_iv_strat1!S11,1),"; ",ROUND(T_iv_strat1!T11,1),"]", " (", T_iv_strat1!U11, ")")))</f>
        <v>[0.3; 0.6] (26)</v>
      </c>
      <c r="G25" s="65" t="str">
        <f>IF(T_iv_strat1!W11="","-", (CONCATENATE("[",ROUND(T_iv_strat1!W11,1),"; ",ROUND(T_iv_strat1!X11,1),"]", " (", T_iv_strat1!Y11, ")")))</f>
        <v>-</v>
      </c>
      <c r="H25" s="65" t="str">
        <f>IF(T_iv_strat1!AA11="","-", (CONCATENATE("[",ROUND(T_iv_strat1!AA11,1),"; ",ROUND(T_iv_strat1!AB11,1),"]", " (", T_iv_strat1!AC11, ")")))</f>
        <v>[0.2; 0.6] (35)</v>
      </c>
      <c r="I25" s="65" t="str">
        <f>IF(T_iv_strat1!AE11="","-", (CONCATENATE("[",ROUND(T_iv_strat1!AE11,1),"; ",ROUND(T_iv_strat1!AF11,1),"]", " (", T_iv_strat1!AG11, ")")))</f>
        <v>-</v>
      </c>
      <c r="J25" s="66" t="str">
        <f>IF(T_iv_strat1!AI11="","-", (CONCATENATE("[",ROUND(T_iv_strat1!AI11,1),"; ",ROUND(T_iv_strat1!AJ11,1),"]", " (", T_iv_strat1!AK11, ")")))</f>
        <v>-</v>
      </c>
      <c r="K25" s="65" t="str">
        <f>IF(T_iv_strat1!AM11="","-", (CONCATENATE("[",ROUND(T_iv_strat1!AM11,1),"; ",ROUND(T_iv_strat1!AN11,1),"]", " (", T_iv_strat1!AO11, ")")))</f>
        <v>[0.5; 0.5] (2)</v>
      </c>
      <c r="L25" s="65" t="str">
        <f>IF(T_iv_strat1!AQ11="","-", (CONCATENATE("[",ROUND(T_iv_strat1!AQ11,1),"; ",ROUND(T_iv_strat1!AR11,1),"]", " (", T_iv_strat1!AS11, ")")))</f>
        <v>[2.4; 63] (5)</v>
      </c>
      <c r="M25" s="65" t="str">
        <f>IF(T_iv_strat1!AU11="","-", (CONCATENATE("[",ROUND(T_iv_strat1!AU11,1),"; ",ROUND(T_iv_strat1!AV11,1),"]", " (", T_iv_strat1!AW11, ")")))</f>
        <v>-</v>
      </c>
      <c r="N25" s="65" t="str">
        <f>IF(T_iv_strat1!AY11="","-", (CONCATENATE("[",ROUND(T_iv_strat1!AY11,1),"; ",ROUND(T_iv_strat1!AZ11,1),"]", " (", T_iv_strat1!BA11, ")")))</f>
        <v>[0.3; 1.2] (26)</v>
      </c>
      <c r="O25" s="65" t="str">
        <f>IF(T_iv_strat1!BC11="","-", (CONCATENATE("[",ROUND(T_iv_strat1!BC11,1),"; ",ROUND(T_iv_strat1!BD11,1),"]", " (", T_iv_strat1!BE11, ")")))</f>
        <v>[1.6; 1.6] (1)</v>
      </c>
      <c r="P25" s="65" t="str">
        <f>IF(T_iv_strat1!BG11="","-", (CONCATENATE("[",ROUND(T_iv_strat1!BG11,1),"; ",ROUND(T_iv_strat1!BH11,1),"]", " (", T_iv_strat1!BI11, ")")))</f>
        <v>[0.5; 1.4] (35)</v>
      </c>
      <c r="Q25" s="65" t="str">
        <f>IF(T_iv_strat1!BK11="","-", (CONCATENATE("[",ROUND(T_iv_strat1!BK11,1),"; ",ROUND(T_iv_strat1!BL11,1),"]", " (", T_iv_strat1!BM11, ")")))</f>
        <v>-</v>
      </c>
      <c r="T25" s="72"/>
      <c r="U25" s="65" t="str">
        <f>IF(T_iv_strat2!C11="","-", (CONCATENATE("[",ROUND(T_iv_strat2!C11,1),"; ",ROUND(T_iv_strat2!D11,1),"]", " (", T_iv_strat2!E11, ")")))</f>
        <v>-</v>
      </c>
      <c r="V25" s="65" t="str">
        <f>IF(T_iv_strat2!G11="","-", (CONCATENATE("[",ROUND(T_iv_strat2!G11,1),"; ",ROUND(T_iv_strat2!H11,1),"]", " (", T_iv_strat2!I11, ")")))</f>
        <v>-</v>
      </c>
      <c r="W25" s="65" t="str">
        <f>IF(T_iv_strat2!K11="","-", (CONCATENATE("[",ROUND(T_iv_strat2!K11,1),"; ",ROUND(T_iv_strat2!L11,1),"]", " (", T_iv_strat2!M11, ")")))</f>
        <v>[0.6; 1.9] (29)</v>
      </c>
      <c r="X25" s="65" t="str">
        <f>IF(T_iv_strat2!O11="","-", (CONCATENATE("[",ROUND(T_iv_strat2!O11,1),"; ",ROUND(T_iv_strat2!P11,1),"]", " (", T_iv_strat2!Q11, ")")))</f>
        <v>-</v>
      </c>
      <c r="Y25" s="65" t="str">
        <f>IF(T_iv_strat2!S11="","-", (CONCATENATE("[",ROUND(T_iv_strat2!S11,1),"; ",ROUND(T_iv_strat2!T11,1),"]", " (", T_iv_strat2!U11, ")")))</f>
        <v>[0.2; 1] (53)</v>
      </c>
      <c r="Z25" s="65" t="str">
        <f>IF(T_iv_strat2!W11="","-", (CONCATENATE("[",ROUND(T_iv_strat2!W11,1),"; ",ROUND(T_iv_strat2!X11,1),"]", " (", T_iv_strat2!Y11, ")")))</f>
        <v>[0; 2.9] (2)</v>
      </c>
      <c r="AA25" s="65" t="str">
        <f>IF(T_iv_strat2!AA11="","-", (CONCATENATE("[",ROUND(T_iv_strat2!AA11,1),"; ",ROUND(T_iv_strat2!AB11,1),"]", " (", T_iv_strat2!AC11, ")")))</f>
        <v>[0.2; 1.2] (91)</v>
      </c>
      <c r="AB25" s="65" t="str">
        <f>IF(T_iv_strat2!AE11="","-", (CONCATENATE("[",ROUND(T_iv_strat2!AE11,1),"; ",ROUND(T_iv_strat2!AF11,1),"]", " (", T_iv_strat2!AG11, ")")))</f>
        <v>[1.2; 1.2] (2)</v>
      </c>
      <c r="AC25" s="66" t="str">
        <f>IF(T_iv_strat2!AI11="","-", (CONCATENATE("[",ROUND(T_iv_strat2!AI11,1),"; ",ROUND(T_iv_strat2!AJ11,1),"]", " (", T_iv_strat2!AK11, ")")))</f>
        <v>[0.9; 9.2] (3)</v>
      </c>
      <c r="AD25" s="65" t="str">
        <f>IF(T_iv_strat2!AM11="","-", (CONCATENATE("[",ROUND(T_iv_strat2!AM11,1),"; ",ROUND(T_iv_strat2!AN11,1),"]", " (", T_iv_strat2!AO11, ")")))</f>
        <v>[0; 2.1] (4)</v>
      </c>
      <c r="AE25" s="65" t="str">
        <f>IF(T_iv_strat2!AQ11="","-", (CONCATENATE("[",ROUND(T_iv_strat2!AQ11,1),"; ",ROUND(T_iv_strat2!AR11,1),"]", " (", T_iv_strat2!AS11, ")")))</f>
        <v>[0.2; 3.8] (29)</v>
      </c>
      <c r="AF25" s="65" t="str">
        <f>IF(T_iv_strat2!AU11="","-", (CONCATENATE("[",ROUND(T_iv_strat2!AU11,1),"; ",ROUND(T_iv_strat2!AV11,1),"]", " (", T_iv_strat2!AW11, ")")))</f>
        <v>-</v>
      </c>
      <c r="AG25" s="65" t="str">
        <f>IF(T_iv_strat2!AY11="","-", (CONCATENATE("[",ROUND(T_iv_strat2!AY11,1),"; ",ROUND(T_iv_strat2!AZ11,1),"]", " (", T_iv_strat2!BA11, ")")))</f>
        <v>[0; 1.2] (53)</v>
      </c>
      <c r="AH25" s="65" t="str">
        <f>IF(T_iv_strat2!BC11="","-", (CONCATENATE("[",ROUND(T_iv_strat2!BC11,1),"; ",ROUND(T_iv_strat2!BD11,1),"]", " (", T_iv_strat2!BE11, ")")))</f>
        <v>-</v>
      </c>
      <c r="AI25" s="65" t="str">
        <f>IF(T_iv_strat2!BG11="","-", (CONCATENATE("[",ROUND(T_iv_strat2!BG11,1),"; ",ROUND(T_iv_strat2!BH11,1),"]", " (", T_iv_strat2!BI11, ")")))</f>
        <v>[0.1; 1.9] (91)</v>
      </c>
      <c r="AJ25" s="65" t="str">
        <f>IF(T_iv_strat2!BK11="","-", (CONCATENATE("[",ROUND(T_iv_strat2!BK11,1),"; ",ROUND(T_iv_strat2!BL11,1),"]", " (", T_iv_strat2!BM11, ")")))</f>
        <v>[9.5; 9.5] (2)</v>
      </c>
      <c r="AM25" s="72"/>
      <c r="AN25" s="65" t="str">
        <f>IF(T_strat3!C11="","-", (CONCATENATE("[",ROUND(T_strat3!C11,1),"; ",ROUND(T_strat3!D11,1),"]", " (", T_strat3!E11, ")")))</f>
        <v>-</v>
      </c>
      <c r="AO25" s="65" t="str">
        <f>IF(T_strat3!G11="","-", (CONCATENATE("[",ROUND(T_strat3!G11,1),"; ",ROUND(T_strat3!H11,1),"]", " (", T_strat3!I11, ")")))</f>
        <v>[0.9; 2.4] (11)</v>
      </c>
      <c r="AP25" s="65" t="str">
        <f>IF(T_strat3!K11="","-", (CONCATENATE("[",ROUND(T_strat3!K11,1),"; ",ROUND(T_strat3!L11,1),"]", " (", T_strat3!M11, ")")))</f>
        <v>-</v>
      </c>
      <c r="AQ25" s="65" t="str">
        <f>IF(T_strat3!O11="","-", (CONCATENATE("[",ROUND(T_strat3!O11,1),"; ",ROUND(T_strat3!P11,1),"]", " (", T_strat3!Q11, ")")))</f>
        <v>-</v>
      </c>
      <c r="AR25" s="65" t="str">
        <f>IF(T_strat3!S11="","-", (CONCATENATE("[",ROUND(T_strat3!S11,1),"; ",ROUND(T_strat3!T11,1),"]", " (", T_strat3!U11, ")")))</f>
        <v>-</v>
      </c>
      <c r="AS25" s="65" t="str">
        <f>IF(T_strat3!W11="","-", (CONCATENATE("[",ROUND(T_strat3!W11,1),"; ",ROUND(T_strat3!X11,1),"]", " (", T_strat3!Y11, ")")))</f>
        <v>-</v>
      </c>
      <c r="AT25" s="65" t="str">
        <f>IF(T_strat3!AA11="","-", (CONCATENATE("[",ROUND(T_strat3!AA11,1),"; ",ROUND(T_strat3!AB11,1),"]", " (", T_strat3!AC11, ")")))</f>
        <v>[0.9; 2.4] (20)</v>
      </c>
      <c r="AU25" s="65" t="str">
        <f>IF(T_strat3!AE11="","-", (CONCATENATE("[",ROUND(T_strat3!AE11,1),"; ",ROUND(T_strat3!AF11,1),"]", " (", T_strat3!AG11, ")")))</f>
        <v>-</v>
      </c>
      <c r="AV25" s="66" t="str">
        <f>IF(T_strat3!AI11="","-", (CONCATENATE("[",ROUND(T_strat3!AI11,1),"; ",ROUND(T_strat3!AJ11,1),"]", " (", T_strat3!AK11, ")")))</f>
        <v>-</v>
      </c>
      <c r="AW25" s="65" t="str">
        <f>IF(T_strat3!AM11="","-", (CONCATENATE("[",ROUND(T_strat3!AM11,1),"; ",ROUND(T_strat3!AN11,1),"]", " (", T_strat3!AO11, ")")))</f>
        <v>[0.3; 1.7] (11)</v>
      </c>
      <c r="AX25" s="65" t="str">
        <f>IF(T_strat3!AQ11="","-", (CONCATENATE("[",ROUND(T_strat3!AQ11,1),"; ",ROUND(T_strat3!AR11,1),"]", " (", T_strat3!AS11, ")")))</f>
        <v>[0; 0.3] (8)</v>
      </c>
      <c r="AY25" s="65" t="str">
        <f>IF(T_strat3!AU11="","-", (CONCATENATE("[",ROUND(T_strat3!AU11,1),"; ",ROUND(T_strat3!AV11,1),"]", " (", T_strat3!AW11, ")")))</f>
        <v>-</v>
      </c>
      <c r="AZ25" s="65" t="str">
        <f>IF(T_strat3!AY11="","-", (CONCATENATE("[",ROUND(T_strat3!AY11,1),"; ",ROUND(T_strat3!AZ11,1),"]", " (", T_strat3!BA11, ")")))</f>
        <v>[0.2; 0.2] (1)</v>
      </c>
      <c r="BA25" s="65" t="str">
        <f>IF(T_strat3!BC11="","-", (CONCATENATE("[",ROUND(T_strat3!BC11,1),"; ",ROUND(T_strat3!BD11,1),"]", " (", T_strat3!BE11, ")")))</f>
        <v>-</v>
      </c>
      <c r="BB25" s="65" t="str">
        <f>IF(T_strat3!BG11="","-", (CONCATENATE("[",ROUND(T_strat3!BG11,1),"; ",ROUND(T_strat3!BH11,1),"]", " (", T_strat3!BI11, ")")))</f>
        <v>[0.2; 0.9] (20)</v>
      </c>
      <c r="BC25" s="65" t="str">
        <f>IF(T_strat3!BK11="","-", (CONCATENATE("[",ROUND(T_strat3!BK11,1),"; ",ROUND(T_strat3!BL11,1),"]", " (", T_strat3!BM11, ")")))</f>
        <v>-</v>
      </c>
    </row>
    <row r="26" spans="1:55" s="140" customFormat="1" ht="10.5" customHeight="1" x14ac:dyDescent="0.2">
      <c r="A26" s="78" t="str">
        <f>T_i!$A$12</f>
        <v>Chloroquine - packaged alone</v>
      </c>
      <c r="B26" s="138">
        <f>ROUND(T_iv_strat1!B12,1)</f>
        <v>0</v>
      </c>
      <c r="C26" s="138">
        <f>ROUND(T_iv_strat1!F12,1)</f>
        <v>0</v>
      </c>
      <c r="D26" s="138">
        <f>ROUND(T_iv_strat1!J12,1)</f>
        <v>0.8</v>
      </c>
      <c r="E26" s="138">
        <f>ROUND(T_iv_strat1!N12,1)</f>
        <v>0</v>
      </c>
      <c r="F26" s="138">
        <f>ROUND(T_iv_strat1!R12,1)</f>
        <v>1.2</v>
      </c>
      <c r="G26" s="138">
        <f>ROUND(T_iv_strat1!V12,1)</f>
        <v>7.7</v>
      </c>
      <c r="H26" s="138">
        <f>ROUND(T_iv_strat1!Z12,1)</f>
        <v>1.2</v>
      </c>
      <c r="I26" s="138">
        <f>ROUND(T_iv_strat1!AD12,1)</f>
        <v>51.9</v>
      </c>
      <c r="J26" s="139">
        <f>ROUND(T_iv_strat1!AH12,1)</f>
        <v>0.8</v>
      </c>
      <c r="K26" s="138">
        <f>ROUND(T_iv_strat1!AL12,1)</f>
        <v>0.6</v>
      </c>
      <c r="L26" s="138">
        <f>ROUND(T_iv_strat1!AP12,1)</f>
        <v>3</v>
      </c>
      <c r="M26" s="138">
        <f>ROUND(T_iv_strat1!AT12,1)</f>
        <v>0</v>
      </c>
      <c r="N26" s="138">
        <f>ROUND(T_iv_strat1!AX12,1)</f>
        <v>1.2</v>
      </c>
      <c r="O26" s="138">
        <f>ROUND(T_iv_strat1!BB12,1)</f>
        <v>0</v>
      </c>
      <c r="P26" s="138">
        <f>ROUND(T_iv_strat1!BF12,1)</f>
        <v>1.2</v>
      </c>
      <c r="Q26" s="138">
        <f>ROUND(T_iv_strat1!BJ12,1)</f>
        <v>3.8</v>
      </c>
      <c r="T26" s="78" t="str">
        <f>T_i!$A$12</f>
        <v>Chloroquine - packaged alone</v>
      </c>
      <c r="U26" s="138">
        <f>ROUND(T_iv_strat2!B12,1)</f>
        <v>0</v>
      </c>
      <c r="V26" s="138">
        <f>ROUND(T_iv_strat2!F12,1)</f>
        <v>0</v>
      </c>
      <c r="W26" s="138">
        <f>ROUND(T_iv_strat2!J12,1)</f>
        <v>3.8</v>
      </c>
      <c r="X26" s="138">
        <f>ROUND(T_iv_strat2!N12,1)</f>
        <v>0</v>
      </c>
      <c r="Y26" s="138">
        <f>ROUND(T_iv_strat2!R12,1)</f>
        <v>2.2999999999999998</v>
      </c>
      <c r="Z26" s="138">
        <f>ROUND(T_iv_strat2!V12,1)</f>
        <v>0.7</v>
      </c>
      <c r="AA26" s="138">
        <f>ROUND(T_iv_strat2!Z12,1)</f>
        <v>2.2999999999999998</v>
      </c>
      <c r="AB26" s="138">
        <f>ROUND(T_iv_strat2!AD12,1)</f>
        <v>6</v>
      </c>
      <c r="AC26" s="139">
        <f>ROUND(T_iv_strat2!AH12,1)</f>
        <v>1</v>
      </c>
      <c r="AD26" s="138">
        <f>ROUND(T_iv_strat2!AL12,1)</f>
        <v>1</v>
      </c>
      <c r="AE26" s="138">
        <f>ROUND(T_iv_strat2!AP12,1)</f>
        <v>0.5</v>
      </c>
      <c r="AF26" s="138">
        <f>ROUND(T_iv_strat2!AT12,1)</f>
        <v>0</v>
      </c>
      <c r="AG26" s="138">
        <f>ROUND(T_iv_strat2!AX12,1)</f>
        <v>1.7</v>
      </c>
      <c r="AH26" s="138">
        <f>ROUND(T_iv_strat2!BB12,1)</f>
        <v>4.8</v>
      </c>
      <c r="AI26" s="138">
        <f>ROUND(T_iv_strat2!BF12,1)</f>
        <v>1.5</v>
      </c>
      <c r="AJ26" s="138">
        <f>ROUND(T_iv_strat2!BJ12,1)</f>
        <v>4</v>
      </c>
      <c r="AM26" s="78" t="str">
        <f>T_i!$A$12</f>
        <v>Chloroquine - packaged alone</v>
      </c>
      <c r="AN26" s="138">
        <f>ROUND(T_strat3!B12,1)</f>
        <v>0</v>
      </c>
      <c r="AO26" s="138">
        <f>ROUND(T_strat3!F12,1)</f>
        <v>2.2999999999999998</v>
      </c>
      <c r="AP26" s="138">
        <f>ROUND(T_strat3!J12,1)</f>
        <v>3</v>
      </c>
      <c r="AQ26" s="138">
        <f>ROUND(T_strat3!N12,1)</f>
        <v>0</v>
      </c>
      <c r="AR26" s="138">
        <f>ROUND(T_strat3!R12,1)</f>
        <v>0.8</v>
      </c>
      <c r="AS26" s="138">
        <f>ROUND(T_strat3!V12,1)</f>
        <v>2.5</v>
      </c>
      <c r="AT26" s="138">
        <f>ROUND(T_strat3!Z12,1)</f>
        <v>1.2</v>
      </c>
      <c r="AU26" s="138">
        <f>ROUND(T_strat3!AD12,1)</f>
        <v>0</v>
      </c>
      <c r="AV26" s="139">
        <f>ROUND(T_strat3!AH12,1)</f>
        <v>0</v>
      </c>
      <c r="AW26" s="138">
        <f>ROUND(T_strat3!AL12,1)</f>
        <v>1.2</v>
      </c>
      <c r="AX26" s="138">
        <f>ROUND(T_strat3!AP12,1)</f>
        <v>2</v>
      </c>
      <c r="AY26" s="138">
        <f>ROUND(T_strat3!AT12,1)</f>
        <v>0</v>
      </c>
      <c r="AZ26" s="138">
        <f>ROUND(T_strat3!AX12,1)</f>
        <v>1.5</v>
      </c>
      <c r="BA26" s="138">
        <f>ROUND(T_strat3!BB12,1)</f>
        <v>1</v>
      </c>
      <c r="BB26" s="138">
        <f>ROUND(T_strat3!BF12,1)</f>
        <v>1.5</v>
      </c>
      <c r="BC26" s="138">
        <f>ROUND(T_strat3!BJ12,1)</f>
        <v>0</v>
      </c>
    </row>
    <row r="27" spans="1:55" s="64" customFormat="1" ht="10.5" customHeight="1" x14ac:dyDescent="0.15">
      <c r="A27" s="72"/>
      <c r="B27" s="65" t="str">
        <f>IF(T_iv_strat1!C12="","-", (CONCATENATE("[",ROUND(T_iv_strat1!C12,1),"; ",ROUND(T_iv_strat1!D12,1),"]", " (", T_iv_strat1!E12, ")")))</f>
        <v>-</v>
      </c>
      <c r="C27" s="65" t="str">
        <f>IF(T_iv_strat1!G12="","-", (CONCATENATE("[",ROUND(T_iv_strat1!G12,1),"; ",ROUND(T_iv_strat1!H12,1),"]", " (", T_iv_strat1!I12, ")")))</f>
        <v>-</v>
      </c>
      <c r="D27" s="65" t="str">
        <f>IF(T_iv_strat1!K12="","-", (CONCATENATE("[",ROUND(T_iv_strat1!K12,1),"; ",ROUND(T_iv_strat1!L12,1),"]", " (", T_iv_strat1!M12, ")")))</f>
        <v>[0.8; 1.2] (11)</v>
      </c>
      <c r="E27" s="65" t="str">
        <f>IF(T_iv_strat1!O12="","-", (CONCATENATE("[",ROUND(T_iv_strat1!O12,1),"; ",ROUND(T_iv_strat1!P12,1),"]", " (", T_iv_strat1!Q12, ")")))</f>
        <v>-</v>
      </c>
      <c r="F27" s="65" t="str">
        <f>IF(T_iv_strat1!S12="","-", (CONCATENATE("[",ROUND(T_iv_strat1!S12,1),"; ",ROUND(T_iv_strat1!T12,1),"]", " (", T_iv_strat1!U12, ")")))</f>
        <v>[1.2; 2.3] (361)</v>
      </c>
      <c r="G27" s="65" t="str">
        <f>IF(T_iv_strat1!W12="","-", (CONCATENATE("[",ROUND(T_iv_strat1!W12,1),"; ",ROUND(T_iv_strat1!X12,1),"]", " (", T_iv_strat1!Y12, ")")))</f>
        <v>[7.7; 7.7] (1)</v>
      </c>
      <c r="H27" s="65" t="str">
        <f>IF(T_iv_strat1!AA12="","-", (CONCATENATE("[",ROUND(T_iv_strat1!AA12,1),"; ",ROUND(T_iv_strat1!AB12,1),"]", " (", T_iv_strat1!AC12, ")")))</f>
        <v>[1.2; 2.3] (390)</v>
      </c>
      <c r="I27" s="65" t="str">
        <f>IF(T_iv_strat1!AE12="","-", (CONCATENATE("[",ROUND(T_iv_strat1!AE12,1),"; ",ROUND(T_iv_strat1!AF12,1),"]", " (", T_iv_strat1!AG12, ")")))</f>
        <v>[3.8; 100] (8)</v>
      </c>
      <c r="J27" s="66" t="str">
        <f>IF(T_iv_strat1!AI12="","-", (CONCATENATE("[",ROUND(T_iv_strat1!AI12,1),"; ",ROUND(T_iv_strat1!AJ12,1),"]", " (", T_iv_strat1!AK12, ")")))</f>
        <v>[0.8; 2.3] (4)</v>
      </c>
      <c r="K27" s="65" t="str">
        <f>IF(T_iv_strat1!AM12="","-", (CONCATENATE("[",ROUND(T_iv_strat1!AM12,1),"; ",ROUND(T_iv_strat1!AN12,1),"]", " (", T_iv_strat1!AO12, ")")))</f>
        <v>[0.4; 1.2] (7)</v>
      </c>
      <c r="L27" s="65" t="str">
        <f>IF(T_iv_strat1!AQ12="","-", (CONCATENATE("[",ROUND(T_iv_strat1!AQ12,1),"; ",ROUND(T_iv_strat1!AR12,1),"]", " (", T_iv_strat1!AS12, ")")))</f>
        <v>[1.5; 10.8] (17)</v>
      </c>
      <c r="M27" s="65" t="str">
        <f>IF(T_iv_strat1!AU12="","-", (CONCATENATE("[",ROUND(T_iv_strat1!AU12,1),"; ",ROUND(T_iv_strat1!AV12,1),"]", " (", T_iv_strat1!AW12, ")")))</f>
        <v>-</v>
      </c>
      <c r="N27" s="65" t="str">
        <f>IF(T_iv_strat1!AY12="","-", (CONCATENATE("[",ROUND(T_iv_strat1!AY12,1),"; ",ROUND(T_iv_strat1!AZ12,1),"]", " (", T_iv_strat1!BA12, ")")))</f>
        <v>[0.8; 2.3] (361)</v>
      </c>
      <c r="O27" s="65" t="str">
        <f>IF(T_iv_strat1!BC12="","-", (CONCATENATE("[",ROUND(T_iv_strat1!BC12,1),"; ",ROUND(T_iv_strat1!BD12,1),"]", " (", T_iv_strat1!BE12, ")")))</f>
        <v>-</v>
      </c>
      <c r="P27" s="65" t="str">
        <f>IF(T_iv_strat1!BG12="","-", (CONCATENATE("[",ROUND(T_iv_strat1!BG12,1),"; ",ROUND(T_iv_strat1!BH12,1),"]", " (", T_iv_strat1!BI12, ")")))</f>
        <v>[0.8; 2.3] (390)</v>
      </c>
      <c r="Q27" s="65" t="str">
        <f>IF(T_iv_strat1!BK12="","-", (CONCATENATE("[",ROUND(T_iv_strat1!BK12,1),"; ",ROUND(T_iv_strat1!BL12,1),"]", " (", T_iv_strat1!BM12, ")")))</f>
        <v>[2.9; 6.9] (8)</v>
      </c>
      <c r="T27" s="72"/>
      <c r="U27" s="65" t="str">
        <f>IF(T_iv_strat2!C12="","-", (CONCATENATE("[",ROUND(T_iv_strat2!C12,1),"; ",ROUND(T_iv_strat2!D12,1),"]", " (", T_iv_strat2!E12, ")")))</f>
        <v>-</v>
      </c>
      <c r="V27" s="65" t="str">
        <f>IF(T_iv_strat2!G12="","-", (CONCATENATE("[",ROUND(T_iv_strat2!G12,1),"; ",ROUND(T_iv_strat2!H12,1),"]", " (", T_iv_strat2!I12, ")")))</f>
        <v>-</v>
      </c>
      <c r="W27" s="65" t="str">
        <f>IF(T_iv_strat2!K12="","-", (CONCATENATE("[",ROUND(T_iv_strat2!K12,1),"; ",ROUND(T_iv_strat2!L12,1),"]", " (", T_iv_strat2!M12, ")")))</f>
        <v>[1.9; 11.5] (31)</v>
      </c>
      <c r="X27" s="65" t="str">
        <f>IF(T_iv_strat2!O12="","-", (CONCATENATE("[",ROUND(T_iv_strat2!O12,1),"; ",ROUND(T_iv_strat2!P12,1),"]", " (", T_iv_strat2!Q12, ")")))</f>
        <v>-</v>
      </c>
      <c r="Y27" s="65" t="str">
        <f>IF(T_iv_strat2!S12="","-", (CONCATENATE("[",ROUND(T_iv_strat2!S12,1),"; ",ROUND(T_iv_strat2!T12,1),"]", " (", T_iv_strat2!U12, ")")))</f>
        <v>[0.6; 6.4] (607)</v>
      </c>
      <c r="Z27" s="65" t="str">
        <f>IF(T_iv_strat2!W12="","-", (CONCATENATE("[",ROUND(T_iv_strat2!W12,1),"; ",ROUND(T_iv_strat2!X12,1),"]", " (", T_iv_strat2!Y12, ")")))</f>
        <v>[0; 10] (14)</v>
      </c>
      <c r="AA27" s="65" t="str">
        <f>IF(T_iv_strat2!AA12="","-", (CONCATENATE("[",ROUND(T_iv_strat2!AA12,1),"; ",ROUND(T_iv_strat2!AB12,1),"]", " (", T_iv_strat2!AC12, ")")))</f>
        <v>[0.6; 6.4] (659)</v>
      </c>
      <c r="AB27" s="65" t="str">
        <f>IF(T_iv_strat2!AE12="","-", (CONCATENATE("[",ROUND(T_iv_strat2!AE12,1),"; ",ROUND(T_iv_strat2!AF12,1),"]", " (", T_iv_strat2!AG12, ")")))</f>
        <v>[5; 9] (16)</v>
      </c>
      <c r="AC27" s="66" t="str">
        <f>IF(T_iv_strat2!AI12="","-", (CONCATENATE("[",ROUND(T_iv_strat2!AI12,1),"; ",ROUND(T_iv_strat2!AJ12,1),"]", " (", T_iv_strat2!AK12, ")")))</f>
        <v>[1; 1] (1)</v>
      </c>
      <c r="AD27" s="65" t="str">
        <f>IF(T_iv_strat2!AM12="","-", (CONCATENATE("[",ROUND(T_iv_strat2!AM12,1),"; ",ROUND(T_iv_strat2!AN12,1),"]", " (", T_iv_strat2!AO12, ")")))</f>
        <v>[0.6; 4.6] (6)</v>
      </c>
      <c r="AE27" s="65" t="str">
        <f>IF(T_iv_strat2!AQ12="","-", (CONCATENATE("[",ROUND(T_iv_strat2!AQ12,1),"; ",ROUND(T_iv_strat2!AR12,1),"]", " (", T_iv_strat2!AS12, ")")))</f>
        <v>[0; 1.2] (31)</v>
      </c>
      <c r="AF27" s="65" t="str">
        <f>IF(T_iv_strat2!AU12="","-", (CONCATENATE("[",ROUND(T_iv_strat2!AU12,1),"; ",ROUND(T_iv_strat2!AV12,1),"]", " (", T_iv_strat2!AW12, ")")))</f>
        <v>-</v>
      </c>
      <c r="AG27" s="65" t="str">
        <f>IF(T_iv_strat2!AY12="","-", (CONCATENATE("[",ROUND(T_iv_strat2!AY12,1),"; ",ROUND(T_iv_strat2!AZ12,1),"]", " (", T_iv_strat2!BA12, ")")))</f>
        <v>[0.5; 3.6] (607)</v>
      </c>
      <c r="AH27" s="65" t="str">
        <f>IF(T_iv_strat2!BC12="","-", (CONCATENATE("[",ROUND(T_iv_strat2!BC12,1),"; ",ROUND(T_iv_strat2!BD12,1),"]", " (", T_iv_strat2!BE12, ")")))</f>
        <v>[0.1; 9.3] (14)</v>
      </c>
      <c r="AI27" s="65" t="str">
        <f>IF(T_iv_strat2!BG12="","-", (CONCATENATE("[",ROUND(T_iv_strat2!BG12,1),"; ",ROUND(T_iv_strat2!BH12,1),"]", " (", T_iv_strat2!BI12, ")")))</f>
        <v>[0.5; 3.6] (659)</v>
      </c>
      <c r="AJ27" s="65" t="str">
        <f>IF(T_iv_strat2!BK12="","-", (CONCATENATE("[",ROUND(T_iv_strat2!BK12,1),"; ",ROUND(T_iv_strat2!BL12,1),"]", " (", T_iv_strat2!BM12, ")")))</f>
        <v>[1.3; 12] (16)</v>
      </c>
      <c r="AM27" s="72"/>
      <c r="AN27" s="65" t="str">
        <f>IF(T_strat3!C12="","-", (CONCATENATE("[",ROUND(T_strat3!C12,1),"; ",ROUND(T_strat3!D12,1),"]", " (", T_strat3!E12, ")")))</f>
        <v>-</v>
      </c>
      <c r="AO27" s="65" t="str">
        <f>IF(T_strat3!G12="","-", (CONCATENATE("[",ROUND(T_strat3!G12,1),"; ",ROUND(T_strat3!H12,1),"]", " (", T_strat3!I12, ")")))</f>
        <v>[1.2; 2.3] (7)</v>
      </c>
      <c r="AP27" s="65" t="str">
        <f>IF(T_strat3!K12="","-", (CONCATENATE("[",ROUND(T_strat3!K12,1),"; ",ROUND(T_strat3!L12,1),"]", " (", T_strat3!M12, ")")))</f>
        <v>[0.8; 5.4] (65)</v>
      </c>
      <c r="AQ27" s="65" t="str">
        <f>IF(T_strat3!O12="","-", (CONCATENATE("[",ROUND(T_strat3!O12,1),"; ",ROUND(T_strat3!P12,1),"]", " (", T_strat3!Q12, ")")))</f>
        <v>-</v>
      </c>
      <c r="AR27" s="65" t="str">
        <f>IF(T_strat3!S12="","-", (CONCATENATE("[",ROUND(T_strat3!S12,1),"; ",ROUND(T_strat3!T12,1),"]", " (", T_strat3!U12, ")")))</f>
        <v>[0.8; 2] (121)</v>
      </c>
      <c r="AS27" s="65" t="str">
        <f>IF(T_strat3!W12="","-", (CONCATENATE("[",ROUND(T_strat3!W12,1),"; ",ROUND(T_strat3!X12,1),"]", " (", T_strat3!Y12, ")")))</f>
        <v>[1.9; 3] (6)</v>
      </c>
      <c r="AT27" s="65" t="str">
        <f>IF(T_strat3!AA12="","-", (CONCATENATE("[",ROUND(T_strat3!AA12,1),"; ",ROUND(T_strat3!AB12,1),"]", " (", T_strat3!AC12, ")")))</f>
        <v>[0.8; 2.3] (199)</v>
      </c>
      <c r="AU27" s="65" t="str">
        <f>IF(T_strat3!AE12="","-", (CONCATENATE("[",ROUND(T_strat3!AE12,1),"; ",ROUND(T_strat3!AF12,1),"]", " (", T_strat3!AG12, ")")))</f>
        <v>-</v>
      </c>
      <c r="AV27" s="66" t="str">
        <f>IF(T_strat3!AI12="","-", (CONCATENATE("[",ROUND(T_strat3!AI12,1),"; ",ROUND(T_strat3!AJ12,1),"]", " (", T_strat3!AK12, ")")))</f>
        <v>-</v>
      </c>
      <c r="AW27" s="65" t="str">
        <f>IF(T_strat3!AM12="","-", (CONCATENATE("[",ROUND(T_strat3!AM12,1),"; ",ROUND(T_strat3!AN12,1),"]", " (", T_strat3!AO12, ")")))</f>
        <v>[1.2; 1.2] (7)</v>
      </c>
      <c r="AX27" s="65" t="str">
        <f>IF(T_strat3!AQ12="","-", (CONCATENATE("[",ROUND(T_strat3!AQ12,1),"; ",ROUND(T_strat3!AR12,1),"]", " (", T_strat3!AS12, ")")))</f>
        <v>[1; 5] (65)</v>
      </c>
      <c r="AY27" s="65" t="str">
        <f>IF(T_strat3!AU12="","-", (CONCATENATE("[",ROUND(T_strat3!AU12,1),"; ",ROUND(T_strat3!AV12,1),"]", " (", T_strat3!AW12, ")")))</f>
        <v>-</v>
      </c>
      <c r="AZ27" s="65" t="str">
        <f>IF(T_strat3!AY12="","-", (CONCATENATE("[",ROUND(T_strat3!AY12,1),"; ",ROUND(T_strat3!AZ12,1),"]", " (", T_strat3!BA12, ")")))</f>
        <v>[0.8; 3.5] (121)</v>
      </c>
      <c r="BA27" s="65" t="str">
        <f>IF(T_strat3!BC12="","-", (CONCATENATE("[",ROUND(T_strat3!BC12,1),"; ",ROUND(T_strat3!BD12,1),"]", " (", T_strat3!BE12, ")")))</f>
        <v>[0.4; 2] (6)</v>
      </c>
      <c r="BB27" s="65" t="str">
        <f>IF(T_strat3!BG12="","-", (CONCATENATE("[",ROUND(T_strat3!BG12,1),"; ",ROUND(T_strat3!BH12,1),"]", " (", T_strat3!BI12, ")")))</f>
        <v>[0.8; 4] (199)</v>
      </c>
      <c r="BC27" s="65" t="str">
        <f>IF(T_strat3!BK12="","-", (CONCATENATE("[",ROUND(T_strat3!BK12,1),"; ",ROUND(T_strat3!BL12,1),"]", " (", T_strat3!BM12, ")")))</f>
        <v>-</v>
      </c>
    </row>
    <row r="28" spans="1:55" s="140" customFormat="1" ht="10.5" customHeight="1" x14ac:dyDescent="0.2">
      <c r="A28" s="78" t="str">
        <f>T_i!$A$13</f>
        <v>Sulfadoxine pyrimethamine</v>
      </c>
      <c r="B28" s="138">
        <f>ROUND(T_iv_strat1!B13,1)</f>
        <v>0</v>
      </c>
      <c r="C28" s="138">
        <f>ROUND(T_iv_strat1!F13,1)</f>
        <v>0.1</v>
      </c>
      <c r="D28" s="138">
        <f>ROUND(T_iv_strat1!J13,1)</f>
        <v>10</v>
      </c>
      <c r="E28" s="138">
        <f>ROUND(T_iv_strat1!N13,1)</f>
        <v>0</v>
      </c>
      <c r="F28" s="138">
        <f>ROUND(T_iv_strat1!R13,1)</f>
        <v>3</v>
      </c>
      <c r="G28" s="138">
        <f>ROUND(T_iv_strat1!V13,1)</f>
        <v>7</v>
      </c>
      <c r="H28" s="138">
        <f>ROUND(T_iv_strat1!Z13,1)</f>
        <v>3</v>
      </c>
      <c r="I28" s="138">
        <f>ROUND(T_iv_strat1!AD13,1)</f>
        <v>0</v>
      </c>
      <c r="J28" s="139">
        <f>ROUND(T_iv_strat1!AH13,1)</f>
        <v>10</v>
      </c>
      <c r="K28" s="138">
        <f>ROUND(T_iv_strat1!AL13,1)</f>
        <v>3</v>
      </c>
      <c r="L28" s="138">
        <f>ROUND(T_iv_strat1!AP13,1)</f>
        <v>2</v>
      </c>
      <c r="M28" s="138">
        <f>ROUND(T_iv_strat1!AT13,1)</f>
        <v>0</v>
      </c>
      <c r="N28" s="138">
        <f>ROUND(T_iv_strat1!AX13,1)</f>
        <v>2</v>
      </c>
      <c r="O28" s="138">
        <f>ROUND(T_iv_strat1!BB13,1)</f>
        <v>0</v>
      </c>
      <c r="P28" s="138">
        <f>ROUND(T_iv_strat1!BF13,1)</f>
        <v>2</v>
      </c>
      <c r="Q28" s="138">
        <f>ROUND(T_iv_strat1!BJ13,1)</f>
        <v>10</v>
      </c>
      <c r="T28" s="78" t="str">
        <f>T_i!$A$13</f>
        <v>Sulfadoxine pyrimethamine</v>
      </c>
      <c r="U28" s="138">
        <f>ROUND(T_iv_strat2!B13,1)</f>
        <v>0</v>
      </c>
      <c r="V28" s="138">
        <f>ROUND(T_iv_strat2!F13,1)</f>
        <v>8</v>
      </c>
      <c r="W28" s="138">
        <f>ROUND(T_iv_strat2!J13,1)</f>
        <v>0.3</v>
      </c>
      <c r="X28" s="138">
        <f>ROUND(T_iv_strat2!N13,1)</f>
        <v>0</v>
      </c>
      <c r="Y28" s="138">
        <f>ROUND(T_iv_strat2!R13,1)</f>
        <v>10</v>
      </c>
      <c r="Z28" s="138">
        <f>ROUND(T_iv_strat2!V13,1)</f>
        <v>1</v>
      </c>
      <c r="AA28" s="138">
        <f>ROUND(T_iv_strat2!Z13,1)</f>
        <v>10</v>
      </c>
      <c r="AB28" s="138">
        <f>ROUND(T_iv_strat2!AD13,1)</f>
        <v>15</v>
      </c>
      <c r="AC28" s="139">
        <f>ROUND(T_iv_strat2!AH13,1)</f>
        <v>2</v>
      </c>
      <c r="AD28" s="138">
        <f>ROUND(T_iv_strat2!AL13,1)</f>
        <v>5</v>
      </c>
      <c r="AE28" s="138">
        <f>ROUND(T_iv_strat2!AP13,1)</f>
        <v>3</v>
      </c>
      <c r="AF28" s="138">
        <f>ROUND(T_iv_strat2!AT13,1)</f>
        <v>5</v>
      </c>
      <c r="AG28" s="138">
        <f>ROUND(T_iv_strat2!AX13,1)</f>
        <v>6</v>
      </c>
      <c r="AH28" s="138">
        <f>ROUND(T_iv_strat2!BB13,1)</f>
        <v>3</v>
      </c>
      <c r="AI28" s="138">
        <f>ROUND(T_iv_strat2!BF13,1)</f>
        <v>6</v>
      </c>
      <c r="AJ28" s="138">
        <f>ROUND(T_iv_strat2!BJ13,1)</f>
        <v>6</v>
      </c>
      <c r="AM28" s="78" t="str">
        <f>T_i!$A$13</f>
        <v>Sulfadoxine pyrimethamine</v>
      </c>
      <c r="AN28" s="138">
        <f>ROUND(T_strat3!B13,1)</f>
        <v>0</v>
      </c>
      <c r="AO28" s="138">
        <f>ROUND(T_strat3!F13,1)</f>
        <v>0.1</v>
      </c>
      <c r="AP28" s="138">
        <f>ROUND(T_strat3!J13,1)</f>
        <v>0.5</v>
      </c>
      <c r="AQ28" s="138">
        <f>ROUND(T_strat3!N13,1)</f>
        <v>0</v>
      </c>
      <c r="AR28" s="138">
        <f>ROUND(T_strat3!R13,1)</f>
        <v>1</v>
      </c>
      <c r="AS28" s="138">
        <f>ROUND(T_strat3!V13,1)</f>
        <v>5</v>
      </c>
      <c r="AT28" s="138">
        <f>ROUND(T_strat3!Z13,1)</f>
        <v>1</v>
      </c>
      <c r="AU28" s="138">
        <f>ROUND(T_strat3!AD13,1)</f>
        <v>0</v>
      </c>
      <c r="AV28" s="139">
        <f>ROUND(T_strat3!AH13,1)</f>
        <v>0</v>
      </c>
      <c r="AW28" s="138">
        <f>ROUND(T_strat3!AL13,1)</f>
        <v>1</v>
      </c>
      <c r="AX28" s="138">
        <f>ROUND(T_strat3!AP13,1)</f>
        <v>1</v>
      </c>
      <c r="AY28" s="138">
        <f>ROUND(T_strat3!AT13,1)</f>
        <v>0</v>
      </c>
      <c r="AZ28" s="138">
        <f>ROUND(T_strat3!AX13,1)</f>
        <v>3</v>
      </c>
      <c r="BA28" s="138">
        <f>ROUND(T_strat3!BB13,1)</f>
        <v>3</v>
      </c>
      <c r="BB28" s="138">
        <f>ROUND(T_strat3!BF13,1)</f>
        <v>3</v>
      </c>
      <c r="BC28" s="138">
        <f>ROUND(T_strat3!BJ13,1)</f>
        <v>0</v>
      </c>
    </row>
    <row r="29" spans="1:55" s="64" customFormat="1" ht="10.5" customHeight="1" x14ac:dyDescent="0.15">
      <c r="A29" s="72"/>
      <c r="B29" s="65" t="str">
        <f>IF(T_iv_strat1!C13="","-", (CONCATENATE("[",ROUND(T_iv_strat1!C13,1),"; ",ROUND(T_iv_strat1!D13,1),"]", " (", T_iv_strat1!E13, ")")))</f>
        <v>-</v>
      </c>
      <c r="C29" s="65" t="str">
        <f>IF(T_iv_strat1!G13="","-", (CONCATENATE("[",ROUND(T_iv_strat1!G13,1),"; ",ROUND(T_iv_strat1!H13,1),"]", " (", T_iv_strat1!I13, ")")))</f>
        <v>[0.1; 0.1] (2)</v>
      </c>
      <c r="D29" s="65" t="str">
        <f>IF(T_iv_strat1!K13="","-", (CONCATENATE("[",ROUND(T_iv_strat1!K13,1),"; ",ROUND(T_iv_strat1!L13,1),"]", " (", T_iv_strat1!M13, ")")))</f>
        <v>[10; 10] (32)</v>
      </c>
      <c r="E29" s="65" t="str">
        <f>IF(T_iv_strat1!O13="","-", (CONCATENATE("[",ROUND(T_iv_strat1!O13,1),"; ",ROUND(T_iv_strat1!P13,1),"]", " (", T_iv_strat1!Q13, ")")))</f>
        <v>-</v>
      </c>
      <c r="F29" s="65" t="str">
        <f>IF(T_iv_strat1!S13="","-", (CONCATENATE("[",ROUND(T_iv_strat1!S13,1),"; ",ROUND(T_iv_strat1!T13,1),"]", " (", T_iv_strat1!U13, ")")))</f>
        <v>[1.5; 5] (276)</v>
      </c>
      <c r="G29" s="65" t="str">
        <f>IF(T_iv_strat1!W13="","-", (CONCATENATE("[",ROUND(T_iv_strat1!W13,1),"; ",ROUND(T_iv_strat1!X13,1),"]", " (", T_iv_strat1!Y13, ")")))</f>
        <v>[0.8; 15] (3)</v>
      </c>
      <c r="H29" s="65" t="str">
        <f>IF(T_iv_strat1!AA13="","-", (CONCATENATE("[",ROUND(T_iv_strat1!AA13,1),"; ",ROUND(T_iv_strat1!AB13,1),"]", " (", T_iv_strat1!AC13, ")")))</f>
        <v>[1; 5] (318)</v>
      </c>
      <c r="I29" s="65" t="str">
        <f>IF(T_iv_strat1!AE13="","-", (CONCATENATE("[",ROUND(T_iv_strat1!AE13,1),"; ",ROUND(T_iv_strat1!AF13,1),"]", " (", T_iv_strat1!AG13, ")")))</f>
        <v>-</v>
      </c>
      <c r="J29" s="66" t="str">
        <f>IF(T_iv_strat1!AI13="","-", (CONCATENATE("[",ROUND(T_iv_strat1!AI13,1),"; ",ROUND(T_iv_strat1!AJ13,1),"]", " (", T_iv_strat1!AK13, ")")))</f>
        <v>[0.3; 10] (2)</v>
      </c>
      <c r="K29" s="65" t="str">
        <f>IF(T_iv_strat1!AM13="","-", (CONCATENATE("[",ROUND(T_iv_strat1!AM13,1),"; ",ROUND(T_iv_strat1!AN13,1),"]", " (", T_iv_strat1!AO13, ")")))</f>
        <v>[3; 3] (2)</v>
      </c>
      <c r="L29" s="65" t="str">
        <f>IF(T_iv_strat1!AQ13="","-", (CONCATENATE("[",ROUND(T_iv_strat1!AQ13,1),"; ",ROUND(T_iv_strat1!AR13,1),"]", " (", T_iv_strat1!AS13, ")")))</f>
        <v>[0.3; 5] (35)</v>
      </c>
      <c r="M29" s="65" t="str">
        <f>IF(T_iv_strat1!AU13="","-", (CONCATENATE("[",ROUND(T_iv_strat1!AU13,1),"; ",ROUND(T_iv_strat1!AV13,1),"]", " (", T_iv_strat1!AW13, ")")))</f>
        <v>-</v>
      </c>
      <c r="N29" s="65" t="str">
        <f>IF(T_iv_strat1!AY13="","-", (CONCATENATE("[",ROUND(T_iv_strat1!AY13,1),"; ",ROUND(T_iv_strat1!AZ13,1),"]", " (", T_iv_strat1!BA13, ")")))</f>
        <v>[0.2; 4] (276)</v>
      </c>
      <c r="O29" s="65" t="str">
        <f>IF(T_iv_strat1!BC13="","-", (CONCATENATE("[",ROUND(T_iv_strat1!BC13,1),"; ",ROUND(T_iv_strat1!BD13,1),"]", " (", T_iv_strat1!BE13, ")")))</f>
        <v>-</v>
      </c>
      <c r="P29" s="65" t="str">
        <f>IF(T_iv_strat1!BG13="","-", (CONCATENATE("[",ROUND(T_iv_strat1!BG13,1),"; ",ROUND(T_iv_strat1!BH13,1),"]", " (", T_iv_strat1!BI13, ")")))</f>
        <v>[0.2; 5] (318)</v>
      </c>
      <c r="Q29" s="65" t="str">
        <f>IF(T_iv_strat1!BK13="","-", (CONCATENATE("[",ROUND(T_iv_strat1!BK13,1),"; ",ROUND(T_iv_strat1!BL13,1),"]", " (", T_iv_strat1!BM13, ")")))</f>
        <v>[1.5; 18] (5)</v>
      </c>
      <c r="T29" s="72"/>
      <c r="U29" s="65" t="str">
        <f>IF(T_iv_strat2!C13="","-", (CONCATENATE("[",ROUND(T_iv_strat2!C13,1),"; ",ROUND(T_iv_strat2!D13,1),"]", " (", T_iv_strat2!E13, ")")))</f>
        <v>-</v>
      </c>
      <c r="V29" s="65" t="str">
        <f>IF(T_iv_strat2!G13="","-", (CONCATENATE("[",ROUND(T_iv_strat2!G13,1),"; ",ROUND(T_iv_strat2!H13,1),"]", " (", T_iv_strat2!I13, ")")))</f>
        <v>[8; 70] (23)</v>
      </c>
      <c r="W29" s="65" t="str">
        <f>IF(T_iv_strat2!K13="","-", (CONCATENATE("[",ROUND(T_iv_strat2!K13,1),"; ",ROUND(T_iv_strat2!L13,1),"]", " (", T_iv_strat2!M13, ")")))</f>
        <v>[0.3; 13] (73)</v>
      </c>
      <c r="X29" s="65" t="str">
        <f>IF(T_iv_strat2!O13="","-", (CONCATENATE("[",ROUND(T_iv_strat2!O13,1),"; ",ROUND(T_iv_strat2!P13,1),"]", " (", T_iv_strat2!Q13, ")")))</f>
        <v>-</v>
      </c>
      <c r="Y29" s="65" t="str">
        <f>IF(T_iv_strat2!S13="","-", (CONCATENATE("[",ROUND(T_iv_strat2!S13,1),"; ",ROUND(T_iv_strat2!T13,1),"]", " (", T_iv_strat2!U13, ")")))</f>
        <v>[5; 20] (510)</v>
      </c>
      <c r="Z29" s="65" t="str">
        <f>IF(T_iv_strat2!W13="","-", (CONCATENATE("[",ROUND(T_iv_strat2!W13,1),"; ",ROUND(T_iv_strat2!X13,1),"]", " (", T_iv_strat2!Y13, ")")))</f>
        <v>[0; 1] (11)</v>
      </c>
      <c r="AA29" s="65" t="str">
        <f>IF(T_iv_strat2!AA13="","-", (CONCATENATE("[",ROUND(T_iv_strat2!AA13,1),"; ",ROUND(T_iv_strat2!AB13,1),"]", " (", T_iv_strat2!AC13, ")")))</f>
        <v>[5; 20] (623)</v>
      </c>
      <c r="AB29" s="65" t="str">
        <f>IF(T_iv_strat2!AE13="","-", (CONCATENATE("[",ROUND(T_iv_strat2!AE13,1),"; ",ROUND(T_iv_strat2!AF13,1),"]", " (", T_iv_strat2!AG13, ")")))</f>
        <v>[15; 30] (10)</v>
      </c>
      <c r="AC29" s="66" t="str">
        <f>IF(T_iv_strat2!AI13="","-", (CONCATENATE("[",ROUND(T_iv_strat2!AI13,1),"; ",ROUND(T_iv_strat2!AJ13,1),"]", " (", T_iv_strat2!AK13, ")")))</f>
        <v>[2; 10] (5)</v>
      </c>
      <c r="AD29" s="65" t="str">
        <f>IF(T_iv_strat2!AM13="","-", (CONCATENATE("[",ROUND(T_iv_strat2!AM13,1),"; ",ROUND(T_iv_strat2!AN13,1),"]", " (", T_iv_strat2!AO13, ")")))</f>
        <v>[3; 10] (23)</v>
      </c>
      <c r="AE29" s="65" t="str">
        <f>IF(T_iv_strat2!AQ13="","-", (CONCATENATE("[",ROUND(T_iv_strat2!AQ13,1),"; ",ROUND(T_iv_strat2!AR13,1),"]", " (", T_iv_strat2!AS13, ")")))</f>
        <v>[0.2; 8] (73)</v>
      </c>
      <c r="AF29" s="65" t="str">
        <f>IF(T_iv_strat2!AU13="","-", (CONCATENATE("[",ROUND(T_iv_strat2!AU13,1),"; ",ROUND(T_iv_strat2!AV13,1),"]", " (", T_iv_strat2!AW13, ")")))</f>
        <v>[5; 5] (1)</v>
      </c>
      <c r="AG29" s="65" t="str">
        <f>IF(T_iv_strat2!AY13="","-", (CONCATENATE("[",ROUND(T_iv_strat2!AY13,1),"; ",ROUND(T_iv_strat2!AZ13,1),"]", " (", T_iv_strat2!BA13, ")")))</f>
        <v>[3; 12] (510)</v>
      </c>
      <c r="AH29" s="65" t="str">
        <f>IF(T_iv_strat2!BC13="","-", (CONCATENATE("[",ROUND(T_iv_strat2!BC13,1),"; ",ROUND(T_iv_strat2!BD13,1),"]", " (", T_iv_strat2!BE13, ")")))</f>
        <v>[1; 30] (11)</v>
      </c>
      <c r="AI29" s="65" t="str">
        <f>IF(T_iv_strat2!BG13="","-", (CONCATENATE("[",ROUND(T_iv_strat2!BG13,1),"; ",ROUND(T_iv_strat2!BH13,1),"]", " (", T_iv_strat2!BI13, ")")))</f>
        <v>[2; 10] (623)</v>
      </c>
      <c r="AJ29" s="65" t="str">
        <f>IF(T_iv_strat2!BK13="","-", (CONCATENATE("[",ROUND(T_iv_strat2!BK13,1),"; ",ROUND(T_iv_strat2!BL13,1),"]", " (", T_iv_strat2!BM13, ")")))</f>
        <v>[6; 50] (10)</v>
      </c>
      <c r="AM29" s="72"/>
      <c r="AN29" s="65" t="str">
        <f>IF(T_strat3!C13="","-", (CONCATENATE("[",ROUND(T_strat3!C13,1),"; ",ROUND(T_strat3!D13,1),"]", " (", T_strat3!E13, ")")))</f>
        <v>-</v>
      </c>
      <c r="AO29" s="65" t="str">
        <f>IF(T_strat3!G13="","-", (CONCATENATE("[",ROUND(T_strat3!G13,1),"; ",ROUND(T_strat3!H13,1),"]", " (", T_strat3!I13, ")")))</f>
        <v>[0.1; 0.1] (18)</v>
      </c>
      <c r="AP29" s="65" t="str">
        <f>IF(T_strat3!K13="","-", (CONCATENATE("[",ROUND(T_strat3!K13,1),"; ",ROUND(T_strat3!L13,1),"]", " (", T_strat3!M13, ")")))</f>
        <v>[0.3; 5] (118)</v>
      </c>
      <c r="AQ29" s="65" t="str">
        <f>IF(T_strat3!O13="","-", (CONCATENATE("[",ROUND(T_strat3!O13,1),"; ",ROUND(T_strat3!P13,1),"]", " (", T_strat3!Q13, ")")))</f>
        <v>-</v>
      </c>
      <c r="AR29" s="65" t="str">
        <f>IF(T_strat3!S13="","-", (CONCATENATE("[",ROUND(T_strat3!S13,1),"; ",ROUND(T_strat3!T13,1),"]", " (", T_strat3!U13, ")")))</f>
        <v>[0.1; 6] (195)</v>
      </c>
      <c r="AS29" s="65" t="str">
        <f>IF(T_strat3!W13="","-", (CONCATENATE("[",ROUND(T_strat3!W13,1),"; ",ROUND(T_strat3!X13,1),"]", " (", T_strat3!Y13, ")")))</f>
        <v>[5; 5] (18)</v>
      </c>
      <c r="AT29" s="65" t="str">
        <f>IF(T_strat3!AA13="","-", (CONCATENATE("[",ROUND(T_strat3!AA13,1),"; ",ROUND(T_strat3!AB13,1),"]", " (", T_strat3!AC13, ")")))</f>
        <v>[0.1; 5] (349)</v>
      </c>
      <c r="AU29" s="65" t="str">
        <f>IF(T_strat3!AE13="","-", (CONCATENATE("[",ROUND(T_strat3!AE13,1),"; ",ROUND(T_strat3!AF13,1),"]", " (", T_strat3!AG13, ")")))</f>
        <v>-</v>
      </c>
      <c r="AV29" s="66" t="str">
        <f>IF(T_strat3!AI13="","-", (CONCATENATE("[",ROUND(T_strat3!AI13,1),"; ",ROUND(T_strat3!AJ13,1),"]", " (", T_strat3!AK13, ")")))</f>
        <v>-</v>
      </c>
      <c r="AW29" s="65" t="str">
        <f>IF(T_strat3!AM13="","-", (CONCATENATE("[",ROUND(T_strat3!AM13,1),"; ",ROUND(T_strat3!AN13,1),"]", " (", T_strat3!AO13, ")")))</f>
        <v>[0.3; 5] (18)</v>
      </c>
      <c r="AX29" s="65" t="str">
        <f>IF(T_strat3!AQ13="","-", (CONCATENATE("[",ROUND(T_strat3!AQ13,1),"; ",ROUND(T_strat3!AR13,1),"]", " (", T_strat3!AS13, ")")))</f>
        <v>[0.3; 5] (118)</v>
      </c>
      <c r="AY29" s="65" t="str">
        <f>IF(T_strat3!AU13="","-", (CONCATENATE("[",ROUND(T_strat3!AU13,1),"; ",ROUND(T_strat3!AV13,1),"]", " (", T_strat3!AW13, ")")))</f>
        <v>-</v>
      </c>
      <c r="AZ29" s="65" t="str">
        <f>IF(T_strat3!AY13="","-", (CONCATENATE("[",ROUND(T_strat3!AY13,1),"; ",ROUND(T_strat3!AZ13,1),"]", " (", T_strat3!BA13, ")")))</f>
        <v>[1; 7] (195)</v>
      </c>
      <c r="BA29" s="65" t="str">
        <f>IF(T_strat3!BC13="","-", (CONCATENATE("[",ROUND(T_strat3!BC13,1),"; ",ROUND(T_strat3!BD13,1),"]", " (", T_strat3!BE13, ")")))</f>
        <v>[0.2; 5] (18)</v>
      </c>
      <c r="BB29" s="65" t="str">
        <f>IF(T_strat3!BG13="","-", (CONCATENATE("[",ROUND(T_strat3!BG13,1),"; ",ROUND(T_strat3!BH13,1),"]", " (", T_strat3!BI13, ")")))</f>
        <v>[0.3; 5] (349)</v>
      </c>
      <c r="BC29" s="65" t="str">
        <f>IF(T_strat3!BK13="","-", (CONCATENATE("[",ROUND(T_strat3!BK13,1),"; ",ROUND(T_strat3!BL13,1),"]", " (", T_strat3!BM13, ")")))</f>
        <v>-</v>
      </c>
    </row>
    <row r="30" spans="1:55" s="140" customFormat="1" ht="10.5" customHeight="1" x14ac:dyDescent="0.25">
      <c r="A30" s="81" t="str">
        <f>T_i!$A$14</f>
        <v>SP-Amodiaquine</v>
      </c>
      <c r="B30" s="138">
        <f>ROUND(T_iv_strat1!B14,1)</f>
        <v>0</v>
      </c>
      <c r="C30" s="138">
        <f>ROUND(T_iv_strat1!F14,1)</f>
        <v>0</v>
      </c>
      <c r="D30" s="138">
        <f>ROUND(T_iv_strat1!J14,1)</f>
        <v>0</v>
      </c>
      <c r="E30" s="138">
        <f>ROUND(T_iv_strat1!N14,1)</f>
        <v>0</v>
      </c>
      <c r="F30" s="138">
        <f>ROUND(T_iv_strat1!R14,1)</f>
        <v>2</v>
      </c>
      <c r="G30" s="138">
        <f>ROUND(T_iv_strat1!V14,1)</f>
        <v>0</v>
      </c>
      <c r="H30" s="138">
        <f>ROUND(T_iv_strat1!Z14,1)</f>
        <v>2</v>
      </c>
      <c r="I30" s="138">
        <f>ROUND(T_iv_strat1!AD14,1)</f>
        <v>0</v>
      </c>
      <c r="J30" s="139">
        <f>ROUND(T_iv_strat1!AH14,1)</f>
        <v>3.3</v>
      </c>
      <c r="K30" s="138">
        <f>ROUND(T_iv_strat1!AL14,1)</f>
        <v>85</v>
      </c>
      <c r="L30" s="138">
        <f>ROUND(T_iv_strat1!AP14,1)</f>
        <v>0</v>
      </c>
      <c r="M30" s="138">
        <f>ROUND(T_iv_strat1!AT14,1)</f>
        <v>0</v>
      </c>
      <c r="N30" s="138">
        <f>ROUND(T_iv_strat1!AX14,1)</f>
        <v>3.3</v>
      </c>
      <c r="O30" s="138">
        <f>ROUND(T_iv_strat1!BB14,1)</f>
        <v>0</v>
      </c>
      <c r="P30" s="138">
        <f>ROUND(T_iv_strat1!BF14,1)</f>
        <v>3.3</v>
      </c>
      <c r="Q30" s="138">
        <f>ROUND(T_iv_strat1!BJ14,1)</f>
        <v>0</v>
      </c>
      <c r="T30" s="81" t="str">
        <f>T_i!$A$14</f>
        <v>SP-Amodiaquine</v>
      </c>
      <c r="U30" s="138">
        <f>ROUND(T_iv_strat2!B14,1)</f>
        <v>0</v>
      </c>
      <c r="V30" s="138">
        <f>ROUND(T_iv_strat2!F14,1)</f>
        <v>0</v>
      </c>
      <c r="W30" s="138">
        <f>ROUND(T_iv_strat2!J14,1)</f>
        <v>0</v>
      </c>
      <c r="X30" s="138">
        <f>ROUND(T_iv_strat2!N14,1)</f>
        <v>0</v>
      </c>
      <c r="Y30" s="138">
        <f>ROUND(T_iv_strat2!R14,1)</f>
        <v>0</v>
      </c>
      <c r="Z30" s="138">
        <f>ROUND(T_iv_strat2!V14,1)</f>
        <v>0</v>
      </c>
      <c r="AA30" s="138">
        <f>ROUND(T_iv_strat2!Z14,1)</f>
        <v>0</v>
      </c>
      <c r="AB30" s="138">
        <f>ROUND(T_iv_strat2!AD14,1)</f>
        <v>0</v>
      </c>
      <c r="AC30" s="139">
        <f>ROUND(T_iv_strat2!AH14,1)</f>
        <v>0</v>
      </c>
      <c r="AD30" s="138">
        <f>ROUND(T_iv_strat2!AL14,1)</f>
        <v>0</v>
      </c>
      <c r="AE30" s="138">
        <f>ROUND(T_iv_strat2!AP14,1)</f>
        <v>1.7</v>
      </c>
      <c r="AF30" s="138">
        <f>ROUND(T_iv_strat2!AT14,1)</f>
        <v>0</v>
      </c>
      <c r="AG30" s="138">
        <f>ROUND(T_iv_strat2!AX14,1)</f>
        <v>4</v>
      </c>
      <c r="AH30" s="138">
        <f>ROUND(T_iv_strat2!BB14,1)</f>
        <v>0</v>
      </c>
      <c r="AI30" s="138">
        <f>ROUND(T_iv_strat2!BF14,1)</f>
        <v>3.3</v>
      </c>
      <c r="AJ30" s="138">
        <f>ROUND(T_iv_strat2!BJ14,1)</f>
        <v>0</v>
      </c>
      <c r="AM30" s="81" t="str">
        <f>T_i!$A$14</f>
        <v>SP-Amodiaquine</v>
      </c>
      <c r="AN30" s="138">
        <f>ROUND(T_strat3!B14,1)</f>
        <v>0</v>
      </c>
      <c r="AO30" s="138">
        <f>ROUND(T_strat3!F14,1)</f>
        <v>0</v>
      </c>
      <c r="AP30" s="138">
        <f>ROUND(T_strat3!J14,1)</f>
        <v>0</v>
      </c>
      <c r="AQ30" s="138">
        <f>ROUND(T_strat3!N14,1)</f>
        <v>0</v>
      </c>
      <c r="AR30" s="138">
        <f>ROUND(T_strat3!R14,1)</f>
        <v>1.7</v>
      </c>
      <c r="AS30" s="138">
        <f>ROUND(T_strat3!V14,1)</f>
        <v>0</v>
      </c>
      <c r="AT30" s="138">
        <f>ROUND(T_strat3!Z14,1)</f>
        <v>1.7</v>
      </c>
      <c r="AU30" s="138">
        <f>ROUND(T_strat3!AD14,1)</f>
        <v>0</v>
      </c>
      <c r="AV30" s="139">
        <f>ROUND(T_strat3!AH14,1)</f>
        <v>0</v>
      </c>
      <c r="AW30" s="138">
        <f>ROUND(T_strat3!AL14,1)</f>
        <v>0</v>
      </c>
      <c r="AX30" s="138">
        <f>ROUND(T_strat3!AP14,1)</f>
        <v>0.4</v>
      </c>
      <c r="AY30" s="138">
        <f>ROUND(T_strat3!AT14,1)</f>
        <v>0</v>
      </c>
      <c r="AZ30" s="138">
        <f>ROUND(T_strat3!AX14,1)</f>
        <v>2</v>
      </c>
      <c r="BA30" s="138">
        <f>ROUND(T_strat3!BB14,1)</f>
        <v>2.5</v>
      </c>
      <c r="BB30" s="138">
        <f>ROUND(T_strat3!BF14,1)</f>
        <v>2.5</v>
      </c>
      <c r="BC30" s="138">
        <f>ROUND(T_strat3!BJ14,1)</f>
        <v>0</v>
      </c>
    </row>
    <row r="31" spans="1:55" s="64" customFormat="1" ht="10.5" customHeight="1" x14ac:dyDescent="0.25">
      <c r="A31" s="82"/>
      <c r="B31" s="65" t="str">
        <f>IF(T_iv_strat1!C14="","-", (CONCATENATE("[",ROUND(T_iv_strat1!C14,1),"; ",ROUND(T_iv_strat1!D14,1),"]", " (", T_iv_strat1!E14, ")")))</f>
        <v>-</v>
      </c>
      <c r="C31" s="65" t="str">
        <f>IF(T_iv_strat1!G14="","-", (CONCATENATE("[",ROUND(T_iv_strat1!G14,1),"; ",ROUND(T_iv_strat1!H14,1),"]", " (", T_iv_strat1!I14, ")")))</f>
        <v>-</v>
      </c>
      <c r="D31" s="65" t="str">
        <f>IF(T_iv_strat1!K14="","-", (CONCATENATE("[",ROUND(T_iv_strat1!K14,1),"; ",ROUND(T_iv_strat1!L14,1),"]", " (", T_iv_strat1!M14, ")")))</f>
        <v>-</v>
      </c>
      <c r="E31" s="65" t="str">
        <f>IF(T_iv_strat1!O14="","-", (CONCATENATE("[",ROUND(T_iv_strat1!O14,1),"; ",ROUND(T_iv_strat1!P14,1),"]", " (", T_iv_strat1!Q14, ")")))</f>
        <v>-</v>
      </c>
      <c r="F31" s="65" t="str">
        <f>IF(T_iv_strat1!S14="","-", (CONCATENATE("[",ROUND(T_iv_strat1!S14,1),"; ",ROUND(T_iv_strat1!T14,1),"]", " (", T_iv_strat1!U14, ")")))</f>
        <v>[1.4; 4] (25)</v>
      </c>
      <c r="G31" s="65" t="str">
        <f>IF(T_iv_strat1!W14="","-", (CONCATENATE("[",ROUND(T_iv_strat1!W14,1),"; ",ROUND(T_iv_strat1!X14,1),"]", " (", T_iv_strat1!Y14, ")")))</f>
        <v>-</v>
      </c>
      <c r="H31" s="65" t="str">
        <f>IF(T_iv_strat1!AA14="","-", (CONCATENATE("[",ROUND(T_iv_strat1!AA14,1),"; ",ROUND(T_iv_strat1!AB14,1),"]", " (", T_iv_strat1!AC14, ")")))</f>
        <v>[1.4; 4] (28)</v>
      </c>
      <c r="I31" s="65" t="str">
        <f>IF(T_iv_strat1!AE14="","-", (CONCATENATE("[",ROUND(T_iv_strat1!AE14,1),"; ",ROUND(T_iv_strat1!AF14,1),"]", " (", T_iv_strat1!AG14, ")")))</f>
        <v>-</v>
      </c>
      <c r="J31" s="66" t="str">
        <f>IF(T_iv_strat1!AI14="","-", (CONCATENATE("[",ROUND(T_iv_strat1!AI14,1),"; ",ROUND(T_iv_strat1!AJ14,1),"]", " (", T_iv_strat1!AK14, ")")))</f>
        <v>[3.3; 3.3] (1)</v>
      </c>
      <c r="K31" s="65" t="str">
        <f>IF(T_iv_strat1!AM14="","-", (CONCATENATE("[",ROUND(T_iv_strat1!AM14,1),"; ",ROUND(T_iv_strat1!AN14,1),"]", " (", T_iv_strat1!AO14, ")")))</f>
        <v>[2; 85] (2)</v>
      </c>
      <c r="L31" s="65" t="str">
        <f>IF(T_iv_strat1!AQ14="","-", (CONCATENATE("[",ROUND(T_iv_strat1!AQ14,1),"; ",ROUND(T_iv_strat1!AR14,1),"]", " (", T_iv_strat1!AS14, ")")))</f>
        <v>-</v>
      </c>
      <c r="M31" s="65" t="str">
        <f>IF(T_iv_strat1!AU14="","-", (CONCATENATE("[",ROUND(T_iv_strat1!AU14,1),"; ",ROUND(T_iv_strat1!AV14,1),"]", " (", T_iv_strat1!AW14, ")")))</f>
        <v>-</v>
      </c>
      <c r="N31" s="65" t="str">
        <f>IF(T_iv_strat1!AY14="","-", (CONCATENATE("[",ROUND(T_iv_strat1!AY14,1),"; ",ROUND(T_iv_strat1!AZ14,1),"]", " (", T_iv_strat1!BA14, ")")))</f>
        <v>[1.9; 6] (25)</v>
      </c>
      <c r="O31" s="65" t="str">
        <f>IF(T_iv_strat1!BC14="","-", (CONCATENATE("[",ROUND(T_iv_strat1!BC14,1),"; ",ROUND(T_iv_strat1!BD14,1),"]", " (", T_iv_strat1!BE14, ")")))</f>
        <v>-</v>
      </c>
      <c r="P31" s="65" t="str">
        <f>IF(T_iv_strat1!BG14="","-", (CONCATENATE("[",ROUND(T_iv_strat1!BG14,1),"; ",ROUND(T_iv_strat1!BH14,1),"]", " (", T_iv_strat1!BI14, ")")))</f>
        <v>[1.9; 6] (28)</v>
      </c>
      <c r="Q31" s="65" t="str">
        <f>IF(T_iv_strat1!BK14="","-", (CONCATENATE("[",ROUND(T_iv_strat1!BK14,1),"; ",ROUND(T_iv_strat1!BL14,1),"]", " (", T_iv_strat1!BM14, ")")))</f>
        <v>-</v>
      </c>
      <c r="T31" s="82"/>
      <c r="U31" s="65" t="str">
        <f>IF(T_iv_strat2!C14="","-", (CONCATENATE("[",ROUND(T_iv_strat2!C14,1),"; ",ROUND(T_iv_strat2!D14,1),"]", " (", T_iv_strat2!E14, ")")))</f>
        <v>-</v>
      </c>
      <c r="V31" s="65" t="str">
        <f>IF(T_iv_strat2!G14="","-", (CONCATENATE("[",ROUND(T_iv_strat2!G14,1),"; ",ROUND(T_iv_strat2!H14,1),"]", " (", T_iv_strat2!I14, ")")))</f>
        <v>-</v>
      </c>
      <c r="W31" s="65" t="str">
        <f>IF(T_iv_strat2!K14="","-", (CONCATENATE("[",ROUND(T_iv_strat2!K14,1),"; ",ROUND(T_iv_strat2!L14,1),"]", " (", T_iv_strat2!M14, ")")))</f>
        <v>-</v>
      </c>
      <c r="X31" s="65" t="str">
        <f>IF(T_iv_strat2!O14="","-", (CONCATENATE("[",ROUND(T_iv_strat2!O14,1),"; ",ROUND(T_iv_strat2!P14,1),"]", " (", T_iv_strat2!Q14, ")")))</f>
        <v>-</v>
      </c>
      <c r="Y31" s="65" t="str">
        <f>IF(T_iv_strat2!S14="","-", (CONCATENATE("[",ROUND(T_iv_strat2!S14,1),"; ",ROUND(T_iv_strat2!T14,1),"]", " (", T_iv_strat2!U14, ")")))</f>
        <v>[0; 0] (19)</v>
      </c>
      <c r="Z31" s="65" t="str">
        <f>IF(T_iv_strat2!W14="","-", (CONCATENATE("[",ROUND(T_iv_strat2!W14,1),"; ",ROUND(T_iv_strat2!X14,1),"]", " (", T_iv_strat2!Y14, ")")))</f>
        <v>-</v>
      </c>
      <c r="AA31" s="65" t="str">
        <f>IF(T_iv_strat2!AA14="","-", (CONCATENATE("[",ROUND(T_iv_strat2!AA14,1),"; ",ROUND(T_iv_strat2!AB14,1),"]", " (", T_iv_strat2!AC14, ")")))</f>
        <v>[0; 0] (22)</v>
      </c>
      <c r="AB31" s="65" t="str">
        <f>IF(T_iv_strat2!AE14="","-", (CONCATENATE("[",ROUND(T_iv_strat2!AE14,1),"; ",ROUND(T_iv_strat2!AF14,1),"]", " (", T_iv_strat2!AG14, ")")))</f>
        <v>-</v>
      </c>
      <c r="AC31" s="66" t="str">
        <f>IF(T_iv_strat2!AI14="","-", (CONCATENATE("[",ROUND(T_iv_strat2!AI14,1),"; ",ROUND(T_iv_strat2!AJ14,1),"]", " (", T_iv_strat2!AK14, ")")))</f>
        <v>-</v>
      </c>
      <c r="AD31" s="65" t="str">
        <f>IF(T_iv_strat2!AM14="","-", (CONCATENATE("[",ROUND(T_iv_strat2!AM14,1),"; ",ROUND(T_iv_strat2!AN14,1),"]", " (", T_iv_strat2!AO14, ")")))</f>
        <v>[0; 0] (1)</v>
      </c>
      <c r="AE31" s="65" t="str">
        <f>IF(T_iv_strat2!AQ14="","-", (CONCATENATE("[",ROUND(T_iv_strat2!AQ14,1),"; ",ROUND(T_iv_strat2!AR14,1),"]", " (", T_iv_strat2!AS14, ")")))</f>
        <v>[0; 1.7] (2)</v>
      </c>
      <c r="AF31" s="65" t="str">
        <f>IF(T_iv_strat2!AU14="","-", (CONCATENATE("[",ROUND(T_iv_strat2!AU14,1),"; ",ROUND(T_iv_strat2!AV14,1),"]", " (", T_iv_strat2!AW14, ")")))</f>
        <v>-</v>
      </c>
      <c r="AG31" s="65" t="str">
        <f>IF(T_iv_strat2!AY14="","-", (CONCATENATE("[",ROUND(T_iv_strat2!AY14,1),"; ",ROUND(T_iv_strat2!AZ14,1),"]", " (", T_iv_strat2!BA14, ")")))</f>
        <v>[2.7; 12.5] (19)</v>
      </c>
      <c r="AH31" s="65" t="str">
        <f>IF(T_iv_strat2!BC14="","-", (CONCATENATE("[",ROUND(T_iv_strat2!BC14,1),"; ",ROUND(T_iv_strat2!BD14,1),"]", " (", T_iv_strat2!BE14, ")")))</f>
        <v>-</v>
      </c>
      <c r="AI31" s="65" t="str">
        <f>IF(T_iv_strat2!BG14="","-", (CONCATENATE("[",ROUND(T_iv_strat2!BG14,1),"; ",ROUND(T_iv_strat2!BH14,1),"]", " (", T_iv_strat2!BI14, ")")))</f>
        <v>[1.7; 5.1] (22)</v>
      </c>
      <c r="AJ31" s="65" t="str">
        <f>IF(T_iv_strat2!BK14="","-", (CONCATENATE("[",ROUND(T_iv_strat2!BK14,1),"; ",ROUND(T_iv_strat2!BL14,1),"]", " (", T_iv_strat2!BM14, ")")))</f>
        <v>-</v>
      </c>
      <c r="AM31" s="82"/>
      <c r="AN31" s="65" t="str">
        <f>IF(T_strat3!C14="","-", (CONCATENATE("[",ROUND(T_strat3!C14,1),"; ",ROUND(T_strat3!D14,1),"]", " (", T_strat3!E14, ")")))</f>
        <v>-</v>
      </c>
      <c r="AO31" s="65" t="str">
        <f>IF(T_strat3!G14="","-", (CONCATENATE("[",ROUND(T_strat3!G14,1),"; ",ROUND(T_strat3!H14,1),"]", " (", T_strat3!I14, ")")))</f>
        <v>-</v>
      </c>
      <c r="AP31" s="65" t="str">
        <f>IF(T_strat3!K14="","-", (CONCATENATE("[",ROUND(T_strat3!K14,1),"; ",ROUND(T_strat3!L14,1),"]", " (", T_strat3!M14, ")")))</f>
        <v>-</v>
      </c>
      <c r="AQ31" s="65" t="str">
        <f>IF(T_strat3!O14="","-", (CONCATENATE("[",ROUND(T_strat3!O14,1),"; ",ROUND(T_strat3!P14,1),"]", " (", T_strat3!Q14, ")")))</f>
        <v>-</v>
      </c>
      <c r="AR31" s="65" t="str">
        <f>IF(T_strat3!S14="","-", (CONCATENATE("[",ROUND(T_strat3!S14,1),"; ",ROUND(T_strat3!T14,1),"]", " (", T_strat3!U14, ")")))</f>
        <v>[1.7; 1.7] (17)</v>
      </c>
      <c r="AS31" s="65" t="str">
        <f>IF(T_strat3!W14="","-", (CONCATENATE("[",ROUND(T_strat3!W14,1),"; ",ROUND(T_strat3!X14,1),"]", " (", T_strat3!Y14, ")")))</f>
        <v>-</v>
      </c>
      <c r="AT31" s="65" t="str">
        <f>IF(T_strat3!AA14="","-", (CONCATENATE("[",ROUND(T_strat3!AA14,1),"; ",ROUND(T_strat3!AB14,1),"]", " (", T_strat3!AC14, ")")))</f>
        <v>[1.7; 1.7] (21)</v>
      </c>
      <c r="AU31" s="65" t="str">
        <f>IF(T_strat3!AE14="","-", (CONCATENATE("[",ROUND(T_strat3!AE14,1),"; ",ROUND(T_strat3!AF14,1),"]", " (", T_strat3!AG14, ")")))</f>
        <v>-</v>
      </c>
      <c r="AV31" s="66" t="str">
        <f>IF(T_strat3!AI14="","-", (CONCATENATE("[",ROUND(T_strat3!AI14,1),"; ",ROUND(T_strat3!AJ14,1),"]", " (", T_strat3!AK14, ")")))</f>
        <v>-</v>
      </c>
      <c r="AW31" s="65" t="str">
        <f>IF(T_strat3!AM14="","-", (CONCATENATE("[",ROUND(T_strat3!AM14,1),"; ",ROUND(T_strat3!AN14,1),"]", " (", T_strat3!AO14, ")")))</f>
        <v>-</v>
      </c>
      <c r="AX31" s="65" t="str">
        <f>IF(T_strat3!AQ14="","-", (CONCATENATE("[",ROUND(T_strat3!AQ14,1),"; ",ROUND(T_strat3!AR14,1),"]", " (", T_strat3!AS14, ")")))</f>
        <v>[0.4; 0.4] (1)</v>
      </c>
      <c r="AY31" s="65" t="str">
        <f>IF(T_strat3!AU14="","-", (CONCATENATE("[",ROUND(T_strat3!AU14,1),"; ",ROUND(T_strat3!AV14,1),"]", " (", T_strat3!AW14, ")")))</f>
        <v>-</v>
      </c>
      <c r="AZ31" s="65" t="str">
        <f>IF(T_strat3!AY14="","-", (CONCATENATE("[",ROUND(T_strat3!AY14,1),"; ",ROUND(T_strat3!AZ14,1),"]", " (", T_strat3!BA14, ")")))</f>
        <v>[1; 3.3] (17)</v>
      </c>
      <c r="BA31" s="65" t="str">
        <f>IF(T_strat3!BC14="","-", (CONCATENATE("[",ROUND(T_strat3!BC14,1),"; ",ROUND(T_strat3!BD14,1),"]", " (", T_strat3!BE14, ")")))</f>
        <v>[2.5; 2.5] (3)</v>
      </c>
      <c r="BB31" s="65" t="str">
        <f>IF(T_strat3!BG14="","-", (CONCATENATE("[",ROUND(T_strat3!BG14,1),"; ",ROUND(T_strat3!BH14,1),"]", " (", T_strat3!BI14, ")")))</f>
        <v>[1; 2.5] (21)</v>
      </c>
      <c r="BC31" s="65" t="str">
        <f>IF(T_strat3!BK14="","-", (CONCATENATE("[",ROUND(T_strat3!BK14,1),"; ",ROUND(T_strat3!BL14,1),"]", " (", T_strat3!BM14, ")")))</f>
        <v>-</v>
      </c>
    </row>
    <row r="32" spans="1:55" s="140" customFormat="1" ht="10.5" customHeight="1" x14ac:dyDescent="0.25">
      <c r="A32" s="81" t="str">
        <f>T_i!$A$15</f>
        <v>Other non-artemsinin therapy</v>
      </c>
      <c r="B32" s="138">
        <f>ROUND(T_iv_strat1!B15,1)</f>
        <v>0</v>
      </c>
      <c r="C32" s="138">
        <f>ROUND(T_iv_strat1!F15,1)</f>
        <v>0</v>
      </c>
      <c r="D32" s="138">
        <f>ROUND(T_iv_strat1!J15,1)</f>
        <v>0</v>
      </c>
      <c r="E32" s="138">
        <f>ROUND(T_iv_strat1!N15,1)</f>
        <v>0</v>
      </c>
      <c r="F32" s="138">
        <f>ROUND(T_iv_strat1!R15,1)</f>
        <v>0.5</v>
      </c>
      <c r="G32" s="138">
        <f>ROUND(T_iv_strat1!V15,1)</f>
        <v>0</v>
      </c>
      <c r="H32" s="138">
        <f>ROUND(T_iv_strat1!Z15,1)</f>
        <v>0.5</v>
      </c>
      <c r="I32" s="138">
        <f>ROUND(T_iv_strat1!AD15,1)</f>
        <v>0</v>
      </c>
      <c r="J32" s="139">
        <f>ROUND(T_iv_strat1!AH15,1)</f>
        <v>1.5</v>
      </c>
      <c r="K32" s="138">
        <f>ROUND(T_iv_strat1!AL15,1)</f>
        <v>2.2999999999999998</v>
      </c>
      <c r="L32" s="138">
        <f>ROUND(T_iv_strat1!AP15,1)</f>
        <v>2</v>
      </c>
      <c r="M32" s="138">
        <f>ROUND(T_iv_strat1!AT15,1)</f>
        <v>0</v>
      </c>
      <c r="N32" s="138">
        <f>ROUND(T_iv_strat1!AX15,1)</f>
        <v>0.8</v>
      </c>
      <c r="O32" s="138">
        <f>ROUND(T_iv_strat1!BB15,1)</f>
        <v>0</v>
      </c>
      <c r="P32" s="138">
        <f>ROUND(T_iv_strat1!BF15,1)</f>
        <v>1.1000000000000001</v>
      </c>
      <c r="Q32" s="138">
        <f>ROUND(T_iv_strat1!BJ15,1)</f>
        <v>0</v>
      </c>
      <c r="T32" s="81" t="str">
        <f>T_i!$A$15</f>
        <v>Other non-artemsinin therapy</v>
      </c>
      <c r="U32" s="138">
        <f>ROUND(T_iv_strat2!B15,1)</f>
        <v>0</v>
      </c>
      <c r="V32" s="138">
        <f>ROUND(T_iv_strat2!F15,1)</f>
        <v>0</v>
      </c>
      <c r="W32" s="138">
        <f>ROUND(T_iv_strat2!J15,1)</f>
        <v>0</v>
      </c>
      <c r="X32" s="138">
        <f>ROUND(T_iv_strat2!N15,1)</f>
        <v>0</v>
      </c>
      <c r="Y32" s="138">
        <f>ROUND(T_iv_strat2!R15,1)</f>
        <v>0</v>
      </c>
      <c r="Z32" s="138">
        <f>ROUND(T_iv_strat2!V15,1)</f>
        <v>0</v>
      </c>
      <c r="AA32" s="138">
        <f>ROUND(T_iv_strat2!Z15,1)</f>
        <v>0</v>
      </c>
      <c r="AB32" s="138">
        <f>ROUND(T_iv_strat2!AD15,1)</f>
        <v>0</v>
      </c>
      <c r="AC32" s="139">
        <f>ROUND(T_iv_strat2!AH15,1)</f>
        <v>0</v>
      </c>
      <c r="AD32" s="138">
        <f>ROUND(T_iv_strat2!AL15,1)</f>
        <v>0</v>
      </c>
      <c r="AE32" s="138">
        <f>ROUND(T_iv_strat2!AP15,1)</f>
        <v>0</v>
      </c>
      <c r="AF32" s="138">
        <f>ROUND(T_iv_strat2!AT15,1)</f>
        <v>0</v>
      </c>
      <c r="AG32" s="138">
        <f>ROUND(T_iv_strat2!AX15,1)</f>
        <v>0</v>
      </c>
      <c r="AH32" s="138">
        <f>ROUND(T_iv_strat2!BB15,1)</f>
        <v>0</v>
      </c>
      <c r="AI32" s="138">
        <f>ROUND(T_iv_strat2!BF15,1)</f>
        <v>0</v>
      </c>
      <c r="AJ32" s="138">
        <f>ROUND(T_iv_strat2!BJ15,1)</f>
        <v>0</v>
      </c>
      <c r="AM32" s="81" t="str">
        <f>T_i!$A$15</f>
        <v>Other non-artemsinin therapy</v>
      </c>
      <c r="AN32" s="138">
        <f>ROUND(T_strat3!B15,1)</f>
        <v>0</v>
      </c>
      <c r="AO32" s="138">
        <f>ROUND(T_strat3!F15,1)</f>
        <v>0</v>
      </c>
      <c r="AP32" s="138">
        <f>ROUND(T_strat3!J15,1)</f>
        <v>0</v>
      </c>
      <c r="AQ32" s="138">
        <f>ROUND(T_strat3!N15,1)</f>
        <v>0</v>
      </c>
      <c r="AR32" s="138">
        <f>ROUND(T_strat3!R15,1)</f>
        <v>0</v>
      </c>
      <c r="AS32" s="138">
        <f>ROUND(T_strat3!V15,1)</f>
        <v>0</v>
      </c>
      <c r="AT32" s="138">
        <f>ROUND(T_strat3!Z15,1)</f>
        <v>0</v>
      </c>
      <c r="AU32" s="138">
        <f>ROUND(T_strat3!AD15,1)</f>
        <v>0</v>
      </c>
      <c r="AV32" s="139">
        <f>ROUND(T_strat3!AH15,1)</f>
        <v>0</v>
      </c>
      <c r="AW32" s="138">
        <f>ROUND(T_strat3!AL15,1)</f>
        <v>0</v>
      </c>
      <c r="AX32" s="138">
        <f>ROUND(T_strat3!AP15,1)</f>
        <v>0</v>
      </c>
      <c r="AY32" s="138">
        <f>ROUND(T_strat3!AT15,1)</f>
        <v>0</v>
      </c>
      <c r="AZ32" s="138">
        <f>ROUND(T_strat3!AX15,1)</f>
        <v>0</v>
      </c>
      <c r="BA32" s="138">
        <f>ROUND(T_strat3!BB15,1)</f>
        <v>0</v>
      </c>
      <c r="BB32" s="138">
        <f>ROUND(T_strat3!BF15,1)</f>
        <v>0</v>
      </c>
      <c r="BC32" s="138">
        <f>ROUND(T_strat3!BJ15,1)</f>
        <v>0</v>
      </c>
    </row>
    <row r="33" spans="1:55" s="64" customFormat="1" ht="10.5" customHeight="1" x14ac:dyDescent="0.25">
      <c r="A33" s="82"/>
      <c r="B33" s="65" t="str">
        <f>IF(T_iv_strat1!C15="","-", (CONCATENATE("[",ROUND(T_iv_strat1!C15,1),"; ",ROUND(T_iv_strat1!D15,1),"]", " (", T_iv_strat1!E15, ")")))</f>
        <v>-</v>
      </c>
      <c r="C33" s="65" t="str">
        <f>IF(T_iv_strat1!G15="","-", (CONCATENATE("[",ROUND(T_iv_strat1!G15,1),"; ",ROUND(T_iv_strat1!H15,1),"]", " (", T_iv_strat1!I15, ")")))</f>
        <v>-</v>
      </c>
      <c r="D33" s="65" t="str">
        <f>IF(T_iv_strat1!K15="","-", (CONCATENATE("[",ROUND(T_iv_strat1!K15,1),"; ",ROUND(T_iv_strat1!L15,1),"]", " (", T_iv_strat1!M15, ")")))</f>
        <v>-</v>
      </c>
      <c r="E33" s="65" t="str">
        <f>IF(T_iv_strat1!O15="","-", (CONCATENATE("[",ROUND(T_iv_strat1!O15,1),"; ",ROUND(T_iv_strat1!P15,1),"]", " (", T_iv_strat1!Q15, ")")))</f>
        <v>-</v>
      </c>
      <c r="F33" s="65" t="str">
        <f>IF(T_iv_strat1!S15="","-", (CONCATENATE("[",ROUND(T_iv_strat1!S15,1),"; ",ROUND(T_iv_strat1!T15,1),"]", " (", T_iv_strat1!U15, ")")))</f>
        <v>[0.5; 0.5] (32)</v>
      </c>
      <c r="G33" s="65" t="str">
        <f>IF(T_iv_strat1!W15="","-", (CONCATENATE("[",ROUND(T_iv_strat1!W15,1),"; ",ROUND(T_iv_strat1!X15,1),"]", " (", T_iv_strat1!Y15, ")")))</f>
        <v>-</v>
      </c>
      <c r="H33" s="65" t="str">
        <f>IF(T_iv_strat1!AA15="","-", (CONCATENATE("[",ROUND(T_iv_strat1!AA15,1),"; ",ROUND(T_iv_strat1!AB15,1),"]", " (", T_iv_strat1!AC15, ")")))</f>
        <v>[0.5; 0.5] (39)</v>
      </c>
      <c r="I33" s="65" t="str">
        <f>IF(T_iv_strat1!AE15="","-", (CONCATENATE("[",ROUND(T_iv_strat1!AE15,1),"; ",ROUND(T_iv_strat1!AF15,1),"]", " (", T_iv_strat1!AG15, ")")))</f>
        <v>-</v>
      </c>
      <c r="J33" s="66" t="str">
        <f>IF(T_iv_strat1!AI15="","-", (CONCATENATE("[",ROUND(T_iv_strat1!AI15,1),"; ",ROUND(T_iv_strat1!AJ15,1),"]", " (", T_iv_strat1!AK15, ")")))</f>
        <v>[1.5; 1.5] (1)</v>
      </c>
      <c r="K33" s="65" t="str">
        <f>IF(T_iv_strat1!AM15="","-", (CONCATENATE("[",ROUND(T_iv_strat1!AM15,1),"; ",ROUND(T_iv_strat1!AN15,1),"]", " (", T_iv_strat1!AO15, ")")))</f>
        <v>[1.5; 38.3] (3)</v>
      </c>
      <c r="L33" s="65" t="str">
        <f>IF(T_iv_strat1!AQ15="","-", (CONCATENATE("[",ROUND(T_iv_strat1!AQ15,1),"; ",ROUND(T_iv_strat1!AR15,1),"]", " (", T_iv_strat1!AS15, ")")))</f>
        <v>[0.8; 2] (3)</v>
      </c>
      <c r="M33" s="65" t="str">
        <f>IF(T_iv_strat1!AU15="","-", (CONCATENATE("[",ROUND(T_iv_strat1!AU15,1),"; ",ROUND(T_iv_strat1!AV15,1),"]", " (", T_iv_strat1!AW15, ")")))</f>
        <v>-</v>
      </c>
      <c r="N33" s="65" t="str">
        <f>IF(T_iv_strat1!AY15="","-", (CONCATENATE("[",ROUND(T_iv_strat1!AY15,1),"; ",ROUND(T_iv_strat1!AZ15,1),"]", " (", T_iv_strat1!BA15, ")")))</f>
        <v>[0.7; 2.1] (32)</v>
      </c>
      <c r="O33" s="65" t="str">
        <f>IF(T_iv_strat1!BC15="","-", (CONCATENATE("[",ROUND(T_iv_strat1!BC15,1),"; ",ROUND(T_iv_strat1!BD15,1),"]", " (", T_iv_strat1!BE15, ")")))</f>
        <v>-</v>
      </c>
      <c r="P33" s="65" t="str">
        <f>IF(T_iv_strat1!BG15="","-", (CONCATENATE("[",ROUND(T_iv_strat1!BG15,1),"; ",ROUND(T_iv_strat1!BH15,1),"]", " (", T_iv_strat1!BI15, ")")))</f>
        <v>[0.8; 2] (39)</v>
      </c>
      <c r="Q33" s="65" t="str">
        <f>IF(T_iv_strat1!BK15="","-", (CONCATENATE("[",ROUND(T_iv_strat1!BK15,1),"; ",ROUND(T_iv_strat1!BL15,1),"]", " (", T_iv_strat1!BM15, ")")))</f>
        <v>-</v>
      </c>
      <c r="T33" s="82"/>
      <c r="U33" s="65" t="str">
        <f>IF(T_iv_strat2!C15="","-", (CONCATENATE("[",ROUND(T_iv_strat2!C15,1),"; ",ROUND(T_iv_strat2!D15,1),"]", " (", T_iv_strat2!E15, ")")))</f>
        <v>-</v>
      </c>
      <c r="V33" s="65" t="str">
        <f>IF(T_iv_strat2!G15="","-", (CONCATENATE("[",ROUND(T_iv_strat2!G15,1),"; ",ROUND(T_iv_strat2!H15,1),"]", " (", T_iv_strat2!I15, ")")))</f>
        <v>-</v>
      </c>
      <c r="W33" s="65" t="str">
        <f>IF(T_iv_strat2!K15="","-", (CONCATENATE("[",ROUND(T_iv_strat2!K15,1),"; ",ROUND(T_iv_strat2!L15,1),"]", " (", T_iv_strat2!M15, ")")))</f>
        <v>-</v>
      </c>
      <c r="X33" s="65" t="str">
        <f>IF(T_iv_strat2!O15="","-", (CONCATENATE("[",ROUND(T_iv_strat2!O15,1),"; ",ROUND(T_iv_strat2!P15,1),"]", " (", T_iv_strat2!Q15, ")")))</f>
        <v>-</v>
      </c>
      <c r="Y33" s="65" t="str">
        <f>IF(T_iv_strat2!S15="","-", (CONCATENATE("[",ROUND(T_iv_strat2!S15,1),"; ",ROUND(T_iv_strat2!T15,1),"]", " (", T_iv_strat2!U15, ")")))</f>
        <v>-</v>
      </c>
      <c r="Z33" s="65" t="str">
        <f>IF(T_iv_strat2!W15="","-", (CONCATENATE("[",ROUND(T_iv_strat2!W15,1),"; ",ROUND(T_iv_strat2!X15,1),"]", " (", T_iv_strat2!Y15, ")")))</f>
        <v>-</v>
      </c>
      <c r="AA33" s="65" t="str">
        <f>IF(T_iv_strat2!AA15="","-", (CONCATENATE("[",ROUND(T_iv_strat2!AA15,1),"; ",ROUND(T_iv_strat2!AB15,1),"]", " (", T_iv_strat2!AC15, ")")))</f>
        <v>-</v>
      </c>
      <c r="AB33" s="65" t="str">
        <f>IF(T_iv_strat2!AE15="","-", (CONCATENATE("[",ROUND(T_iv_strat2!AE15,1),"; ",ROUND(T_iv_strat2!AF15,1),"]", " (", T_iv_strat2!AG15, ")")))</f>
        <v>-</v>
      </c>
      <c r="AC33" s="66" t="str">
        <f>IF(T_iv_strat2!AI15="","-", (CONCATENATE("[",ROUND(T_iv_strat2!AI15,1),"; ",ROUND(T_iv_strat2!AJ15,1),"]", " (", T_iv_strat2!AK15, ")")))</f>
        <v>-</v>
      </c>
      <c r="AD33" s="65" t="str">
        <f>IF(T_iv_strat2!AM15="","-", (CONCATENATE("[",ROUND(T_iv_strat2!AM15,1),"; ",ROUND(T_iv_strat2!AN15,1),"]", " (", T_iv_strat2!AO15, ")")))</f>
        <v>-</v>
      </c>
      <c r="AE33" s="65" t="str">
        <f>IF(T_iv_strat2!AQ15="","-", (CONCATENATE("[",ROUND(T_iv_strat2!AQ15,1),"; ",ROUND(T_iv_strat2!AR15,1),"]", " (", T_iv_strat2!AS15, ")")))</f>
        <v>-</v>
      </c>
      <c r="AF33" s="65" t="str">
        <f>IF(T_iv_strat2!AU15="","-", (CONCATENATE("[",ROUND(T_iv_strat2!AU15,1),"; ",ROUND(T_iv_strat2!AV15,1),"]", " (", T_iv_strat2!AW15, ")")))</f>
        <v>-</v>
      </c>
      <c r="AG33" s="65" t="str">
        <f>IF(T_iv_strat2!AY15="","-", (CONCATENATE("[",ROUND(T_iv_strat2!AY15,1),"; ",ROUND(T_iv_strat2!AZ15,1),"]", " (", T_iv_strat2!BA15, ")")))</f>
        <v>-</v>
      </c>
      <c r="AH33" s="65" t="str">
        <f>IF(T_iv_strat2!BC15="","-", (CONCATENATE("[",ROUND(T_iv_strat2!BC15,1),"; ",ROUND(T_iv_strat2!BD15,1),"]", " (", T_iv_strat2!BE15, ")")))</f>
        <v>-</v>
      </c>
      <c r="AI33" s="65" t="str">
        <f>IF(T_iv_strat2!BG15="","-", (CONCATENATE("[",ROUND(T_iv_strat2!BG15,1),"; ",ROUND(T_iv_strat2!BH15,1),"]", " (", T_iv_strat2!BI15, ")")))</f>
        <v>-</v>
      </c>
      <c r="AJ33" s="65" t="str">
        <f>IF(T_iv_strat2!BK15="","-", (CONCATENATE("[",ROUND(T_iv_strat2!BK15,1),"; ",ROUND(T_iv_strat2!BL15,1),"]", " (", T_iv_strat2!BM15, ")")))</f>
        <v>-</v>
      </c>
      <c r="AM33" s="82"/>
      <c r="AN33" s="65" t="str">
        <f>IF(T_strat3!C15="","-", (CONCATENATE("[",ROUND(T_strat3!C15,1),"; ",ROUND(T_strat3!D15,1),"]", " (", T_strat3!E15, ")")))</f>
        <v>-</v>
      </c>
      <c r="AO33" s="65" t="str">
        <f>IF(T_strat3!G15="","-", (CONCATENATE("[",ROUND(T_strat3!G15,1),"; ",ROUND(T_strat3!H15,1),"]", " (", T_strat3!I15, ")")))</f>
        <v>-</v>
      </c>
      <c r="AP33" s="65" t="str">
        <f>IF(T_strat3!K15="","-", (CONCATENATE("[",ROUND(T_strat3!K15,1),"; ",ROUND(T_strat3!L15,1),"]", " (", T_strat3!M15, ")")))</f>
        <v>-</v>
      </c>
      <c r="AQ33" s="65" t="str">
        <f>IF(T_strat3!O15="","-", (CONCATENATE("[",ROUND(T_strat3!O15,1),"; ",ROUND(T_strat3!P15,1),"]", " (", T_strat3!Q15, ")")))</f>
        <v>-</v>
      </c>
      <c r="AR33" s="65" t="str">
        <f>IF(T_strat3!S15="","-", (CONCATENATE("[",ROUND(T_strat3!S15,1),"; ",ROUND(T_strat3!T15,1),"]", " (", T_strat3!U15, ")")))</f>
        <v>-</v>
      </c>
      <c r="AS33" s="65" t="str">
        <f>IF(T_strat3!W15="","-", (CONCATENATE("[",ROUND(T_strat3!W15,1),"; ",ROUND(T_strat3!X15,1),"]", " (", T_strat3!Y15, ")")))</f>
        <v>-</v>
      </c>
      <c r="AT33" s="65" t="str">
        <f>IF(T_strat3!AA15="","-", (CONCATENATE("[",ROUND(T_strat3!AA15,1),"; ",ROUND(T_strat3!AB15,1),"]", " (", T_strat3!AC15, ")")))</f>
        <v>-</v>
      </c>
      <c r="AU33" s="65" t="str">
        <f>IF(T_strat3!AE15="","-", (CONCATENATE("[",ROUND(T_strat3!AE15,1),"; ",ROUND(T_strat3!AF15,1),"]", " (", T_strat3!AG15, ")")))</f>
        <v>-</v>
      </c>
      <c r="AV33" s="66" t="str">
        <f>IF(T_strat3!AI15="","-", (CONCATENATE("[",ROUND(T_strat3!AI15,1),"; ",ROUND(T_strat3!AJ15,1),"]", " (", T_strat3!AK15, ")")))</f>
        <v>-</v>
      </c>
      <c r="AW33" s="65" t="str">
        <f>IF(T_strat3!AM15="","-", (CONCATENATE("[",ROUND(T_strat3!AM15,1),"; ",ROUND(T_strat3!AN15,1),"]", " (", T_strat3!AO15, ")")))</f>
        <v>-</v>
      </c>
      <c r="AX33" s="65" t="str">
        <f>IF(T_strat3!AQ15="","-", (CONCATENATE("[",ROUND(T_strat3!AQ15,1),"; ",ROUND(T_strat3!AR15,1),"]", " (", T_strat3!AS15, ")")))</f>
        <v>-</v>
      </c>
      <c r="AY33" s="65" t="str">
        <f>IF(T_strat3!AU15="","-", (CONCATENATE("[",ROUND(T_strat3!AU15,1),"; ",ROUND(T_strat3!AV15,1),"]", " (", T_strat3!AW15, ")")))</f>
        <v>-</v>
      </c>
      <c r="AZ33" s="65" t="str">
        <f>IF(T_strat3!AY15="","-", (CONCATENATE("[",ROUND(T_strat3!AY15,1),"; ",ROUND(T_strat3!AZ15,1),"]", " (", T_strat3!BA15, ")")))</f>
        <v>-</v>
      </c>
      <c r="BA33" s="65" t="str">
        <f>IF(T_strat3!BC15="","-", (CONCATENATE("[",ROUND(T_strat3!BC15,1),"; ",ROUND(T_strat3!BD15,1),"]", " (", T_strat3!BE15, ")")))</f>
        <v>-</v>
      </c>
      <c r="BB33" s="65" t="str">
        <f>IF(T_strat3!BG15="","-", (CONCATENATE("[",ROUND(T_strat3!BG15,1),"; ",ROUND(T_strat3!BH15,1),"]", " (", T_strat3!BI15, ")")))</f>
        <v>-</v>
      </c>
      <c r="BC33" s="65" t="str">
        <f>IF(T_strat3!BK15="","-", (CONCATENATE("[",ROUND(T_strat3!BK15,1),"; ",ROUND(T_strat3!BL15,1),"]", " (", T_strat3!BM15, ")")))</f>
        <v>-</v>
      </c>
    </row>
    <row r="34" spans="1:55" s="140" customFormat="1" ht="10.5" customHeight="1" x14ac:dyDescent="0.25">
      <c r="A34" s="81" t="str">
        <f>T_i!$A$16</f>
        <v>Oral artemisinin monotherapy</v>
      </c>
      <c r="B34" s="138">
        <f>ROUND(T_iv_strat1!B16,1)</f>
        <v>0</v>
      </c>
      <c r="C34" s="138">
        <f>ROUND(T_iv_strat1!F16,1)</f>
        <v>0</v>
      </c>
      <c r="D34" s="138">
        <f>ROUND(T_iv_strat1!J16,1)</f>
        <v>0</v>
      </c>
      <c r="E34" s="138">
        <f>ROUND(T_iv_strat1!N16,1)</f>
        <v>0</v>
      </c>
      <c r="F34" s="138">
        <f>ROUND(T_iv_strat1!R16,1)</f>
        <v>0</v>
      </c>
      <c r="G34" s="138">
        <f>ROUND(T_iv_strat1!V16,1)</f>
        <v>0</v>
      </c>
      <c r="H34" s="138">
        <f>ROUND(T_iv_strat1!Z16,1)</f>
        <v>0</v>
      </c>
      <c r="I34" s="138">
        <f>ROUND(T_iv_strat1!AD16,1)</f>
        <v>0</v>
      </c>
      <c r="J34" s="139">
        <f>ROUND(T_iv_strat1!AH16,1)</f>
        <v>0</v>
      </c>
      <c r="K34" s="138">
        <f>ROUND(T_iv_strat1!AL16,1)</f>
        <v>0</v>
      </c>
      <c r="L34" s="138">
        <f>ROUND(T_iv_strat1!AP16,1)</f>
        <v>0</v>
      </c>
      <c r="M34" s="138">
        <f>ROUND(T_iv_strat1!AT16,1)</f>
        <v>0</v>
      </c>
      <c r="N34" s="138">
        <f>ROUND(T_iv_strat1!AX16,1)</f>
        <v>0</v>
      </c>
      <c r="O34" s="138">
        <f>ROUND(T_iv_strat1!BB16,1)</f>
        <v>0</v>
      </c>
      <c r="P34" s="138">
        <f>ROUND(T_iv_strat1!BF16,1)</f>
        <v>0</v>
      </c>
      <c r="Q34" s="138">
        <f>ROUND(T_iv_strat1!BJ16,1)</f>
        <v>0</v>
      </c>
      <c r="T34" s="81" t="str">
        <f>T_i!$A$16</f>
        <v>Oral artemisinin monotherapy</v>
      </c>
      <c r="U34" s="138">
        <f>ROUND(T_iv_strat2!B16,1)</f>
        <v>0</v>
      </c>
      <c r="V34" s="138">
        <f>ROUND(T_iv_strat2!F16,1)</f>
        <v>0</v>
      </c>
      <c r="W34" s="138">
        <f>ROUND(T_iv_strat2!J16,1)</f>
        <v>0</v>
      </c>
      <c r="X34" s="138">
        <f>ROUND(T_iv_strat2!N16,1)</f>
        <v>0</v>
      </c>
      <c r="Y34" s="138">
        <f>ROUND(T_iv_strat2!R16,1)</f>
        <v>0</v>
      </c>
      <c r="Z34" s="138">
        <f>ROUND(T_iv_strat2!V16,1)</f>
        <v>0</v>
      </c>
      <c r="AA34" s="138">
        <f>ROUND(T_iv_strat2!Z16,1)</f>
        <v>0</v>
      </c>
      <c r="AB34" s="138">
        <f>ROUND(T_iv_strat2!AD16,1)</f>
        <v>0</v>
      </c>
      <c r="AC34" s="139">
        <f>ROUND(T_iv_strat2!AH16,1)</f>
        <v>0</v>
      </c>
      <c r="AD34" s="138">
        <f>ROUND(T_iv_strat2!AL16,1)</f>
        <v>0</v>
      </c>
      <c r="AE34" s="138">
        <f>ROUND(T_iv_strat2!AP16,1)</f>
        <v>0</v>
      </c>
      <c r="AF34" s="138">
        <f>ROUND(T_iv_strat2!AT16,1)</f>
        <v>0</v>
      </c>
      <c r="AG34" s="138">
        <f>ROUND(T_iv_strat2!AX16,1)</f>
        <v>0</v>
      </c>
      <c r="AH34" s="138">
        <f>ROUND(T_iv_strat2!BB16,1)</f>
        <v>0</v>
      </c>
      <c r="AI34" s="138">
        <f>ROUND(T_iv_strat2!BF16,1)</f>
        <v>0</v>
      </c>
      <c r="AJ34" s="138">
        <f>ROUND(T_iv_strat2!BJ16,1)</f>
        <v>0</v>
      </c>
      <c r="AM34" s="81" t="str">
        <f>T_i!$A$16</f>
        <v>Oral artemisinin monotherapy</v>
      </c>
      <c r="AN34" s="138">
        <f>ROUND(T_strat3!B16,1)</f>
        <v>0</v>
      </c>
      <c r="AO34" s="138">
        <f>ROUND(T_strat3!F16,1)</f>
        <v>0</v>
      </c>
      <c r="AP34" s="138">
        <f>ROUND(T_strat3!J16,1)</f>
        <v>0</v>
      </c>
      <c r="AQ34" s="138">
        <f>ROUND(T_strat3!N16,1)</f>
        <v>0</v>
      </c>
      <c r="AR34" s="138">
        <f>ROUND(T_strat3!R16,1)</f>
        <v>0</v>
      </c>
      <c r="AS34" s="138">
        <f>ROUND(T_strat3!V16,1)</f>
        <v>0</v>
      </c>
      <c r="AT34" s="138">
        <f>ROUND(T_strat3!Z16,1)</f>
        <v>0</v>
      </c>
      <c r="AU34" s="138">
        <f>ROUND(T_strat3!AD16,1)</f>
        <v>0</v>
      </c>
      <c r="AV34" s="139">
        <f>ROUND(T_strat3!AH16,1)</f>
        <v>0</v>
      </c>
      <c r="AW34" s="138">
        <f>ROUND(T_strat3!AL16,1)</f>
        <v>0</v>
      </c>
      <c r="AX34" s="138">
        <f>ROUND(T_strat3!AP16,1)</f>
        <v>0</v>
      </c>
      <c r="AY34" s="138">
        <f>ROUND(T_strat3!AT16,1)</f>
        <v>0</v>
      </c>
      <c r="AZ34" s="138">
        <f>ROUND(T_strat3!AX16,1)</f>
        <v>0</v>
      </c>
      <c r="BA34" s="138">
        <f>ROUND(T_strat3!BB16,1)</f>
        <v>0</v>
      </c>
      <c r="BB34" s="138">
        <f>ROUND(T_strat3!BF16,1)</f>
        <v>0</v>
      </c>
      <c r="BC34" s="138">
        <f>ROUND(T_strat3!BJ16,1)</f>
        <v>0</v>
      </c>
    </row>
    <row r="35" spans="1:55" s="64" customFormat="1" ht="10.5" customHeight="1" x14ac:dyDescent="0.25">
      <c r="A35" s="82"/>
      <c r="B35" s="65" t="str">
        <f>IF(T_iv_strat1!C16="","-", (CONCATENATE("[",ROUND(T_iv_strat1!C16,1),"; ",ROUND(T_iv_strat1!D16,1),"]", " (", T_iv_strat1!E16, ")")))</f>
        <v>-</v>
      </c>
      <c r="C35" s="65" t="str">
        <f>IF(T_iv_strat1!G16="","-", (CONCATENATE("[",ROUND(T_iv_strat1!G16,1),"; ",ROUND(T_iv_strat1!H16,1),"]", " (", T_iv_strat1!I16, ")")))</f>
        <v>-</v>
      </c>
      <c r="D35" s="65" t="str">
        <f>IF(T_iv_strat1!K16="","-", (CONCATENATE("[",ROUND(T_iv_strat1!K16,1),"; ",ROUND(T_iv_strat1!L16,1),"]", " (", T_iv_strat1!M16, ")")))</f>
        <v>-</v>
      </c>
      <c r="E35" s="65" t="str">
        <f>IF(T_iv_strat1!O16="","-", (CONCATENATE("[",ROUND(T_iv_strat1!O16,1),"; ",ROUND(T_iv_strat1!P16,1),"]", " (", T_iv_strat1!Q16, ")")))</f>
        <v>-</v>
      </c>
      <c r="F35" s="65" t="str">
        <f>IF(T_iv_strat1!S16="","-", (CONCATENATE("[",ROUND(T_iv_strat1!S16,1),"; ",ROUND(T_iv_strat1!T16,1),"]", " (", T_iv_strat1!U16, ")")))</f>
        <v>-</v>
      </c>
      <c r="G35" s="65" t="str">
        <f>IF(T_iv_strat1!W16="","-", (CONCATENATE("[",ROUND(T_iv_strat1!W16,1),"; ",ROUND(T_iv_strat1!X16,1),"]", " (", T_iv_strat1!Y16, ")")))</f>
        <v>-</v>
      </c>
      <c r="H35" s="65" t="str">
        <f>IF(T_iv_strat1!AA16="","-", (CONCATENATE("[",ROUND(T_iv_strat1!AA16,1),"; ",ROUND(T_iv_strat1!AB16,1),"]", " (", T_iv_strat1!AC16, ")")))</f>
        <v>-</v>
      </c>
      <c r="I35" s="65" t="str">
        <f>IF(T_iv_strat1!AE16="","-", (CONCATENATE("[",ROUND(T_iv_strat1!AE16,1),"; ",ROUND(T_iv_strat1!AF16,1),"]", " (", T_iv_strat1!AG16, ")")))</f>
        <v>-</v>
      </c>
      <c r="J35" s="66" t="str">
        <f>IF(T_iv_strat1!AI16="","-", (CONCATENATE("[",ROUND(T_iv_strat1!AI16,1),"; ",ROUND(T_iv_strat1!AJ16,1),"]", " (", T_iv_strat1!AK16, ")")))</f>
        <v>-</v>
      </c>
      <c r="K35" s="65" t="str">
        <f>IF(T_iv_strat1!AM16="","-", (CONCATENATE("[",ROUND(T_iv_strat1!AM16,1),"; ",ROUND(T_iv_strat1!AN16,1),"]", " (", T_iv_strat1!AO16, ")")))</f>
        <v>-</v>
      </c>
      <c r="L35" s="65" t="str">
        <f>IF(T_iv_strat1!AQ16="","-", (CONCATENATE("[",ROUND(T_iv_strat1!AQ16,1),"; ",ROUND(T_iv_strat1!AR16,1),"]", " (", T_iv_strat1!AS16, ")")))</f>
        <v>-</v>
      </c>
      <c r="M35" s="65" t="str">
        <f>IF(T_iv_strat1!AU16="","-", (CONCATENATE("[",ROUND(T_iv_strat1!AU16,1),"; ",ROUND(T_iv_strat1!AV16,1),"]", " (", T_iv_strat1!AW16, ")")))</f>
        <v>-</v>
      </c>
      <c r="N35" s="65" t="str">
        <f>IF(T_iv_strat1!AY16="","-", (CONCATENATE("[",ROUND(T_iv_strat1!AY16,1),"; ",ROUND(T_iv_strat1!AZ16,1),"]", " (", T_iv_strat1!BA16, ")")))</f>
        <v>-</v>
      </c>
      <c r="O35" s="65" t="str">
        <f>IF(T_iv_strat1!BC16="","-", (CONCATENATE("[",ROUND(T_iv_strat1!BC16,1),"; ",ROUND(T_iv_strat1!BD16,1),"]", " (", T_iv_strat1!BE16, ")")))</f>
        <v>-</v>
      </c>
      <c r="P35" s="65" t="str">
        <f>IF(T_iv_strat1!BG16="","-", (CONCATENATE("[",ROUND(T_iv_strat1!BG16,1),"; ",ROUND(T_iv_strat1!BH16,1),"]", " (", T_iv_strat1!BI16, ")")))</f>
        <v>-</v>
      </c>
      <c r="Q35" s="65" t="str">
        <f>IF(T_iv_strat1!BK16="","-", (CONCATENATE("[",ROUND(T_iv_strat1!BK16,1),"; ",ROUND(T_iv_strat1!BL16,1),"]", " (", T_iv_strat1!BM16, ")")))</f>
        <v>-</v>
      </c>
      <c r="T35" s="82"/>
      <c r="U35" s="65" t="str">
        <f>IF(T_iv_strat2!C16="","-", (CONCATENATE("[",ROUND(T_iv_strat2!C16,1),"; ",ROUND(T_iv_strat2!D16,1),"]", " (", T_iv_strat2!E16, ")")))</f>
        <v>-</v>
      </c>
      <c r="V35" s="65" t="str">
        <f>IF(T_iv_strat2!G16="","-", (CONCATENATE("[",ROUND(T_iv_strat2!G16,1),"; ",ROUND(T_iv_strat2!H16,1),"]", " (", T_iv_strat2!I16, ")")))</f>
        <v>-</v>
      </c>
      <c r="W35" s="65" t="str">
        <f>IF(T_iv_strat2!K16="","-", (CONCATENATE("[",ROUND(T_iv_strat2!K16,1),"; ",ROUND(T_iv_strat2!L16,1),"]", " (", T_iv_strat2!M16, ")")))</f>
        <v>-</v>
      </c>
      <c r="X35" s="65" t="str">
        <f>IF(T_iv_strat2!O16="","-", (CONCATENATE("[",ROUND(T_iv_strat2!O16,1),"; ",ROUND(T_iv_strat2!P16,1),"]", " (", T_iv_strat2!Q16, ")")))</f>
        <v>-</v>
      </c>
      <c r="Y35" s="65" t="str">
        <f>IF(T_iv_strat2!S16="","-", (CONCATENATE("[",ROUND(T_iv_strat2!S16,1),"; ",ROUND(T_iv_strat2!T16,1),"]", " (", T_iv_strat2!U16, ")")))</f>
        <v>-</v>
      </c>
      <c r="Z35" s="65" t="str">
        <f>IF(T_iv_strat2!W16="","-", (CONCATENATE("[",ROUND(T_iv_strat2!W16,1),"; ",ROUND(T_iv_strat2!X16,1),"]", " (", T_iv_strat2!Y16, ")")))</f>
        <v>-</v>
      </c>
      <c r="AA35" s="65" t="str">
        <f>IF(T_iv_strat2!AA16="","-", (CONCATENATE("[",ROUND(T_iv_strat2!AA16,1),"; ",ROUND(T_iv_strat2!AB16,1),"]", " (", T_iv_strat2!AC16, ")")))</f>
        <v>-</v>
      </c>
      <c r="AB35" s="65" t="str">
        <f>IF(T_iv_strat2!AE16="","-", (CONCATENATE("[",ROUND(T_iv_strat2!AE16,1),"; ",ROUND(T_iv_strat2!AF16,1),"]", " (", T_iv_strat2!AG16, ")")))</f>
        <v>-</v>
      </c>
      <c r="AC35" s="66" t="str">
        <f>IF(T_iv_strat2!AI16="","-", (CONCATENATE("[",ROUND(T_iv_strat2!AI16,1),"; ",ROUND(T_iv_strat2!AJ16,1),"]", " (", T_iv_strat2!AK16, ")")))</f>
        <v>-</v>
      </c>
      <c r="AD35" s="65" t="str">
        <f>IF(T_iv_strat2!AM16="","-", (CONCATENATE("[",ROUND(T_iv_strat2!AM16,1),"; ",ROUND(T_iv_strat2!AN16,1),"]", " (", T_iv_strat2!AO16, ")")))</f>
        <v>-</v>
      </c>
      <c r="AE35" s="65" t="str">
        <f>IF(T_iv_strat2!AQ16="","-", (CONCATENATE("[",ROUND(T_iv_strat2!AQ16,1),"; ",ROUND(T_iv_strat2!AR16,1),"]", " (", T_iv_strat2!AS16, ")")))</f>
        <v>-</v>
      </c>
      <c r="AF35" s="65" t="str">
        <f>IF(T_iv_strat2!AU16="","-", (CONCATENATE("[",ROUND(T_iv_strat2!AU16,1),"; ",ROUND(T_iv_strat2!AV16,1),"]", " (", T_iv_strat2!AW16, ")")))</f>
        <v>-</v>
      </c>
      <c r="AG35" s="65" t="str">
        <f>IF(T_iv_strat2!AY16="","-", (CONCATENATE("[",ROUND(T_iv_strat2!AY16,1),"; ",ROUND(T_iv_strat2!AZ16,1),"]", " (", T_iv_strat2!BA16, ")")))</f>
        <v>-</v>
      </c>
      <c r="AH35" s="65" t="str">
        <f>IF(T_iv_strat2!BC16="","-", (CONCATENATE("[",ROUND(T_iv_strat2!BC16,1),"; ",ROUND(T_iv_strat2!BD16,1),"]", " (", T_iv_strat2!BE16, ")")))</f>
        <v>-</v>
      </c>
      <c r="AI35" s="65" t="str">
        <f>IF(T_iv_strat2!BG16="","-", (CONCATENATE("[",ROUND(T_iv_strat2!BG16,1),"; ",ROUND(T_iv_strat2!BH16,1),"]", " (", T_iv_strat2!BI16, ")")))</f>
        <v>-</v>
      </c>
      <c r="AJ35" s="65" t="str">
        <f>IF(T_iv_strat2!BK16="","-", (CONCATENATE("[",ROUND(T_iv_strat2!BK16,1),"; ",ROUND(T_iv_strat2!BL16,1),"]", " (", T_iv_strat2!BM16, ")")))</f>
        <v>-</v>
      </c>
      <c r="AM35" s="82"/>
      <c r="AN35" s="65" t="str">
        <f>IF(T_strat3!C16="","-", (CONCATENATE("[",ROUND(T_strat3!C16,1),"; ",ROUND(T_strat3!D16,1),"]", " (", T_strat3!E16, ")")))</f>
        <v>-</v>
      </c>
      <c r="AO35" s="65" t="str">
        <f>IF(T_strat3!G16="","-", (CONCATENATE("[",ROUND(T_strat3!G16,1),"; ",ROUND(T_strat3!H16,1),"]", " (", T_strat3!I16, ")")))</f>
        <v>-</v>
      </c>
      <c r="AP35" s="65" t="str">
        <f>IF(T_strat3!K16="","-", (CONCATENATE("[",ROUND(T_strat3!K16,1),"; ",ROUND(T_strat3!L16,1),"]", " (", T_strat3!M16, ")")))</f>
        <v>-</v>
      </c>
      <c r="AQ35" s="65" t="str">
        <f>IF(T_strat3!O16="","-", (CONCATENATE("[",ROUND(T_strat3!O16,1),"; ",ROUND(T_strat3!P16,1),"]", " (", T_strat3!Q16, ")")))</f>
        <v>-</v>
      </c>
      <c r="AR35" s="65" t="str">
        <f>IF(T_strat3!S16="","-", (CONCATENATE("[",ROUND(T_strat3!S16,1),"; ",ROUND(T_strat3!T16,1),"]", " (", T_strat3!U16, ")")))</f>
        <v>-</v>
      </c>
      <c r="AS35" s="65" t="str">
        <f>IF(T_strat3!W16="","-", (CONCATENATE("[",ROUND(T_strat3!W16,1),"; ",ROUND(T_strat3!X16,1),"]", " (", T_strat3!Y16, ")")))</f>
        <v>-</v>
      </c>
      <c r="AT35" s="65" t="str">
        <f>IF(T_strat3!AA16="","-", (CONCATENATE("[",ROUND(T_strat3!AA16,1),"; ",ROUND(T_strat3!AB16,1),"]", " (", T_strat3!AC16, ")")))</f>
        <v>-</v>
      </c>
      <c r="AU35" s="65" t="str">
        <f>IF(T_strat3!AE16="","-", (CONCATENATE("[",ROUND(T_strat3!AE16,1),"; ",ROUND(T_strat3!AF16,1),"]", " (", T_strat3!AG16, ")")))</f>
        <v>-</v>
      </c>
      <c r="AV35" s="66" t="str">
        <f>IF(T_strat3!AI16="","-", (CONCATENATE("[",ROUND(T_strat3!AI16,1),"; ",ROUND(T_strat3!AJ16,1),"]", " (", T_strat3!AK16, ")")))</f>
        <v>-</v>
      </c>
      <c r="AW35" s="65" t="str">
        <f>IF(T_strat3!AM16="","-", (CONCATENATE("[",ROUND(T_strat3!AM16,1),"; ",ROUND(T_strat3!AN16,1),"]", " (", T_strat3!AO16, ")")))</f>
        <v>-</v>
      </c>
      <c r="AX35" s="65" t="str">
        <f>IF(T_strat3!AQ16="","-", (CONCATENATE("[",ROUND(T_strat3!AQ16,1),"; ",ROUND(T_strat3!AR16,1),"]", " (", T_strat3!AS16, ")")))</f>
        <v>-</v>
      </c>
      <c r="AY35" s="65" t="str">
        <f>IF(T_strat3!AU16="","-", (CONCATENATE("[",ROUND(T_strat3!AU16,1),"; ",ROUND(T_strat3!AV16,1),"]", " (", T_strat3!AW16, ")")))</f>
        <v>-</v>
      </c>
      <c r="AZ35" s="65" t="str">
        <f>IF(T_strat3!AY16="","-", (CONCATENATE("[",ROUND(T_strat3!AY16,1),"; ",ROUND(T_strat3!AZ16,1),"]", " (", T_strat3!BA16, ")")))</f>
        <v>-</v>
      </c>
      <c r="BA35" s="65" t="str">
        <f>IF(T_strat3!BC16="","-", (CONCATENATE("[",ROUND(T_strat3!BC16,1),"; ",ROUND(T_strat3!BD16,1),"]", " (", T_strat3!BE16, ")")))</f>
        <v>-</v>
      </c>
      <c r="BB35" s="65" t="str">
        <f>IF(T_strat3!BG16="","-", (CONCATENATE("[",ROUND(T_strat3!BG16,1),"; ",ROUND(T_strat3!BH16,1),"]", " (", T_strat3!BI16, ")")))</f>
        <v>-</v>
      </c>
      <c r="BC35" s="65" t="str">
        <f>IF(T_strat3!BK16="","-", (CONCATENATE("[",ROUND(T_strat3!BK16,1),"; ",ROUND(T_strat3!BL16,1),"]", " (", T_strat3!BM16, ")")))</f>
        <v>-</v>
      </c>
    </row>
    <row r="36" spans="1:55" s="140" customFormat="1" ht="10.5" customHeight="1" x14ac:dyDescent="0.25">
      <c r="A36" s="81" t="str">
        <f>T_i!$A$17</f>
        <v>Rectal artesunate</v>
      </c>
      <c r="B36" s="138">
        <f>ROUND(T_iv_strat1!B17,1)</f>
        <v>0</v>
      </c>
      <c r="C36" s="138">
        <f>ROUND(T_iv_strat1!F17,1)</f>
        <v>0</v>
      </c>
      <c r="D36" s="138">
        <f>ROUND(T_iv_strat1!J17,1)</f>
        <v>0</v>
      </c>
      <c r="E36" s="138">
        <f>ROUND(T_iv_strat1!N17,1)</f>
        <v>0</v>
      </c>
      <c r="F36" s="138">
        <f>ROUND(T_iv_strat1!R17,1)</f>
        <v>0</v>
      </c>
      <c r="G36" s="138">
        <f>ROUND(T_iv_strat1!V17,1)</f>
        <v>0</v>
      </c>
      <c r="H36" s="138">
        <f>ROUND(T_iv_strat1!Z17,1)</f>
        <v>0</v>
      </c>
      <c r="I36" s="138">
        <f>ROUND(T_iv_strat1!AD17,1)</f>
        <v>0</v>
      </c>
      <c r="J36" s="139">
        <f>ROUND(T_iv_strat1!AH17,1)</f>
        <v>0</v>
      </c>
      <c r="K36" s="138">
        <f>ROUND(T_iv_strat1!AL17,1)</f>
        <v>0</v>
      </c>
      <c r="L36" s="138">
        <f>ROUND(T_iv_strat1!AP17,1)</f>
        <v>0</v>
      </c>
      <c r="M36" s="138">
        <f>ROUND(T_iv_strat1!AT17,1)</f>
        <v>0</v>
      </c>
      <c r="N36" s="138">
        <f>ROUND(T_iv_strat1!AX17,1)</f>
        <v>0</v>
      </c>
      <c r="O36" s="138">
        <f>ROUND(T_iv_strat1!BB17,1)</f>
        <v>0</v>
      </c>
      <c r="P36" s="138">
        <f>ROUND(T_iv_strat1!BF17,1)</f>
        <v>0</v>
      </c>
      <c r="Q36" s="138">
        <f>ROUND(T_iv_strat1!BJ17,1)</f>
        <v>0</v>
      </c>
      <c r="T36" s="81" t="str">
        <f>T_i!$A$17</f>
        <v>Rectal artesunate</v>
      </c>
      <c r="U36" s="138">
        <f>ROUND(T_iv_strat2!B17,1)</f>
        <v>0</v>
      </c>
      <c r="V36" s="138">
        <f>ROUND(T_iv_strat2!F17,1)</f>
        <v>0</v>
      </c>
      <c r="W36" s="138">
        <f>ROUND(T_iv_strat2!J17,1)</f>
        <v>0</v>
      </c>
      <c r="X36" s="138">
        <f>ROUND(T_iv_strat2!N17,1)</f>
        <v>0</v>
      </c>
      <c r="Y36" s="138">
        <f>ROUND(T_iv_strat2!R17,1)</f>
        <v>0</v>
      </c>
      <c r="Z36" s="138">
        <f>ROUND(T_iv_strat2!V17,1)</f>
        <v>0</v>
      </c>
      <c r="AA36" s="138">
        <f>ROUND(T_iv_strat2!Z17,1)</f>
        <v>0</v>
      </c>
      <c r="AB36" s="138">
        <f>ROUND(T_iv_strat2!AD17,1)</f>
        <v>0</v>
      </c>
      <c r="AC36" s="139">
        <f>ROUND(T_iv_strat2!AH17,1)</f>
        <v>0</v>
      </c>
      <c r="AD36" s="138">
        <f>ROUND(T_iv_strat2!AL17,1)</f>
        <v>0</v>
      </c>
      <c r="AE36" s="138">
        <f>ROUND(T_iv_strat2!AP17,1)</f>
        <v>0</v>
      </c>
      <c r="AF36" s="138">
        <f>ROUND(T_iv_strat2!AT17,1)</f>
        <v>0</v>
      </c>
      <c r="AG36" s="138">
        <f>ROUND(T_iv_strat2!AX17,1)</f>
        <v>0</v>
      </c>
      <c r="AH36" s="138">
        <f>ROUND(T_iv_strat2!BB17,1)</f>
        <v>0</v>
      </c>
      <c r="AI36" s="138">
        <f>ROUND(T_iv_strat2!BF17,1)</f>
        <v>0</v>
      </c>
      <c r="AJ36" s="138">
        <f>ROUND(T_iv_strat2!BJ17,1)</f>
        <v>0</v>
      </c>
      <c r="AM36" s="81" t="str">
        <f>T_i!$A$17</f>
        <v>Rectal artesunate</v>
      </c>
      <c r="AN36" s="138">
        <f>ROUND(T_strat3!B17,1)</f>
        <v>0</v>
      </c>
      <c r="AO36" s="138">
        <f>ROUND(T_strat3!F17,1)</f>
        <v>0</v>
      </c>
      <c r="AP36" s="138">
        <f>ROUND(T_strat3!J17,1)</f>
        <v>0</v>
      </c>
      <c r="AQ36" s="138">
        <f>ROUND(T_strat3!N17,1)</f>
        <v>0</v>
      </c>
      <c r="AR36" s="138">
        <f>ROUND(T_strat3!R17,1)</f>
        <v>0</v>
      </c>
      <c r="AS36" s="138">
        <f>ROUND(T_strat3!V17,1)</f>
        <v>0</v>
      </c>
      <c r="AT36" s="138">
        <f>ROUND(T_strat3!Z17,1)</f>
        <v>0</v>
      </c>
      <c r="AU36" s="138">
        <f>ROUND(T_strat3!AD17,1)</f>
        <v>0</v>
      </c>
      <c r="AV36" s="139">
        <f>ROUND(T_strat3!AH17,1)</f>
        <v>0</v>
      </c>
      <c r="AW36" s="138">
        <f>ROUND(T_strat3!AL17,1)</f>
        <v>0</v>
      </c>
      <c r="AX36" s="138">
        <f>ROUND(T_strat3!AP17,1)</f>
        <v>0</v>
      </c>
      <c r="AY36" s="138">
        <f>ROUND(T_strat3!AT17,1)</f>
        <v>0</v>
      </c>
      <c r="AZ36" s="138">
        <f>ROUND(T_strat3!AX17,1)</f>
        <v>0</v>
      </c>
      <c r="BA36" s="138">
        <f>ROUND(T_strat3!BB17,1)</f>
        <v>0</v>
      </c>
      <c r="BB36" s="138">
        <f>ROUND(T_strat3!BF17,1)</f>
        <v>0</v>
      </c>
      <c r="BC36" s="138">
        <f>ROUND(T_strat3!BJ17,1)</f>
        <v>0</v>
      </c>
    </row>
    <row r="37" spans="1:55" s="64" customFormat="1" ht="10.5" customHeight="1" x14ac:dyDescent="0.25">
      <c r="A37" s="83"/>
      <c r="B37" s="65" t="str">
        <f>IF(T_iv_strat1!C17="","-", (CONCATENATE("[",ROUND(T_iv_strat1!C17,1),"; ",ROUND(T_iv_strat1!D17,1),"]", " (", T_iv_strat1!E17, ")")))</f>
        <v>-</v>
      </c>
      <c r="C37" s="65" t="str">
        <f>IF(T_iv_strat1!G17="","-", (CONCATENATE("[",ROUND(T_iv_strat1!G17,1),"; ",ROUND(T_iv_strat1!H17,1),"]", " (", T_iv_strat1!I17, ")")))</f>
        <v>-</v>
      </c>
      <c r="D37" s="65" t="str">
        <f>IF(T_iv_strat1!K17="","-", (CONCATENATE("[",ROUND(T_iv_strat1!K17,1),"; ",ROUND(T_iv_strat1!L17,1),"]", " (", T_iv_strat1!M17, ")")))</f>
        <v>-</v>
      </c>
      <c r="E37" s="65" t="str">
        <f>IF(T_iv_strat1!O17="","-", (CONCATENATE("[",ROUND(T_iv_strat1!O17,1),"; ",ROUND(T_iv_strat1!P17,1),"]", " (", T_iv_strat1!Q17, ")")))</f>
        <v>-</v>
      </c>
      <c r="F37" s="65" t="str">
        <f>IF(T_iv_strat1!S17="","-", (CONCATENATE("[",ROUND(T_iv_strat1!S17,1),"; ",ROUND(T_iv_strat1!T17,1),"]", " (", T_iv_strat1!U17, ")")))</f>
        <v>-</v>
      </c>
      <c r="G37" s="65" t="str">
        <f>IF(T_iv_strat1!W17="","-", (CONCATENATE("[",ROUND(T_iv_strat1!W17,1),"; ",ROUND(T_iv_strat1!X17,1),"]", " (", T_iv_strat1!Y17, ")")))</f>
        <v>-</v>
      </c>
      <c r="H37" s="65" t="str">
        <f>IF(T_iv_strat1!AA17="","-", (CONCATENATE("[",ROUND(T_iv_strat1!AA17,1),"; ",ROUND(T_iv_strat1!AB17,1),"]", " (", T_iv_strat1!AC17, ")")))</f>
        <v>-</v>
      </c>
      <c r="I37" s="65" t="str">
        <f>IF(T_iv_strat1!AE17="","-", (CONCATENATE("[",ROUND(T_iv_strat1!AE17,1),"; ",ROUND(T_iv_strat1!AF17,1),"]", " (", T_iv_strat1!AG17, ")")))</f>
        <v>-</v>
      </c>
      <c r="J37" s="66" t="str">
        <f>IF(T_iv_strat1!AI17="","-", (CONCATENATE("[",ROUND(T_iv_strat1!AI17,1),"; ",ROUND(T_iv_strat1!AJ17,1),"]", " (", T_iv_strat1!AK17, ")")))</f>
        <v>-</v>
      </c>
      <c r="K37" s="65" t="str">
        <f>IF(T_iv_strat1!AM17="","-", (CONCATENATE("[",ROUND(T_iv_strat1!AM17,1),"; ",ROUND(T_iv_strat1!AN17,1),"]", " (", T_iv_strat1!AO17, ")")))</f>
        <v>-</v>
      </c>
      <c r="L37" s="65" t="str">
        <f>IF(T_iv_strat1!AQ17="","-", (CONCATENATE("[",ROUND(T_iv_strat1!AQ17,1),"; ",ROUND(T_iv_strat1!AR17,1),"]", " (", T_iv_strat1!AS17, ")")))</f>
        <v>-</v>
      </c>
      <c r="M37" s="65" t="str">
        <f>IF(T_iv_strat1!AU17="","-", (CONCATENATE("[",ROUND(T_iv_strat1!AU17,1),"; ",ROUND(T_iv_strat1!AV17,1),"]", " (", T_iv_strat1!AW17, ")")))</f>
        <v>-</v>
      </c>
      <c r="N37" s="65" t="str">
        <f>IF(T_iv_strat1!AY17="","-", (CONCATENATE("[",ROUND(T_iv_strat1!AY17,1),"; ",ROUND(T_iv_strat1!AZ17,1),"]", " (", T_iv_strat1!BA17, ")")))</f>
        <v>-</v>
      </c>
      <c r="O37" s="65" t="str">
        <f>IF(T_iv_strat1!BC17="","-", (CONCATENATE("[",ROUND(T_iv_strat1!BC17,1),"; ",ROUND(T_iv_strat1!BD17,1),"]", " (", T_iv_strat1!BE17, ")")))</f>
        <v>-</v>
      </c>
      <c r="P37" s="65" t="str">
        <f>IF(T_iv_strat1!BG17="","-", (CONCATENATE("[",ROUND(T_iv_strat1!BG17,1),"; ",ROUND(T_iv_strat1!BH17,1),"]", " (", T_iv_strat1!BI17, ")")))</f>
        <v>-</v>
      </c>
      <c r="Q37" s="65" t="str">
        <f>IF(T_iv_strat1!BK17="","-", (CONCATENATE("[",ROUND(T_iv_strat1!BK17,1),"; ",ROUND(T_iv_strat1!BL17,1),"]", " (", T_iv_strat1!BM17, ")")))</f>
        <v>-</v>
      </c>
      <c r="T37" s="83"/>
      <c r="U37" s="65" t="str">
        <f>IF(T_iv_strat2!C17="","-", (CONCATENATE("[",ROUND(T_iv_strat2!C17,1),"; ",ROUND(T_iv_strat2!D17,1),"]", " (", T_iv_strat2!E17, ")")))</f>
        <v>-</v>
      </c>
      <c r="V37" s="65" t="str">
        <f>IF(T_iv_strat2!G17="","-", (CONCATENATE("[",ROUND(T_iv_strat2!G17,1),"; ",ROUND(T_iv_strat2!H17,1),"]", " (", T_iv_strat2!I17, ")")))</f>
        <v>-</v>
      </c>
      <c r="W37" s="65" t="str">
        <f>IF(T_iv_strat2!K17="","-", (CONCATENATE("[",ROUND(T_iv_strat2!K17,1),"; ",ROUND(T_iv_strat2!L17,1),"]", " (", T_iv_strat2!M17, ")")))</f>
        <v>-</v>
      </c>
      <c r="X37" s="65" t="str">
        <f>IF(T_iv_strat2!O17="","-", (CONCATENATE("[",ROUND(T_iv_strat2!O17,1),"; ",ROUND(T_iv_strat2!P17,1),"]", " (", T_iv_strat2!Q17, ")")))</f>
        <v>-</v>
      </c>
      <c r="Y37" s="65" t="str">
        <f>IF(T_iv_strat2!S17="","-", (CONCATENATE("[",ROUND(T_iv_strat2!S17,1),"; ",ROUND(T_iv_strat2!T17,1),"]", " (", T_iv_strat2!U17, ")")))</f>
        <v>-</v>
      </c>
      <c r="Z37" s="65" t="str">
        <f>IF(T_iv_strat2!W17="","-", (CONCATENATE("[",ROUND(T_iv_strat2!W17,1),"; ",ROUND(T_iv_strat2!X17,1),"]", " (", T_iv_strat2!Y17, ")")))</f>
        <v>-</v>
      </c>
      <c r="AA37" s="65" t="str">
        <f>IF(T_iv_strat2!AA17="","-", (CONCATENATE("[",ROUND(T_iv_strat2!AA17,1),"; ",ROUND(T_iv_strat2!AB17,1),"]", " (", T_iv_strat2!AC17, ")")))</f>
        <v>-</v>
      </c>
      <c r="AB37" s="65" t="str">
        <f>IF(T_iv_strat2!AE17="","-", (CONCATENATE("[",ROUND(T_iv_strat2!AE17,1),"; ",ROUND(T_iv_strat2!AF17,1),"]", " (", T_iv_strat2!AG17, ")")))</f>
        <v>-</v>
      </c>
      <c r="AC37" s="66" t="str">
        <f>IF(T_iv_strat2!AI17="","-", (CONCATENATE("[",ROUND(T_iv_strat2!AI17,1),"; ",ROUND(T_iv_strat2!AJ17,1),"]", " (", T_iv_strat2!AK17, ")")))</f>
        <v>-</v>
      </c>
      <c r="AD37" s="65" t="str">
        <f>IF(T_iv_strat2!AM17="","-", (CONCATENATE("[",ROUND(T_iv_strat2!AM17,1),"; ",ROUND(T_iv_strat2!AN17,1),"]", " (", T_iv_strat2!AO17, ")")))</f>
        <v>-</v>
      </c>
      <c r="AE37" s="65" t="str">
        <f>IF(T_iv_strat2!AQ17="","-", (CONCATENATE("[",ROUND(T_iv_strat2!AQ17,1),"; ",ROUND(T_iv_strat2!AR17,1),"]", " (", T_iv_strat2!AS17, ")")))</f>
        <v>-</v>
      </c>
      <c r="AF37" s="65" t="str">
        <f>IF(T_iv_strat2!AU17="","-", (CONCATENATE("[",ROUND(T_iv_strat2!AU17,1),"; ",ROUND(T_iv_strat2!AV17,1),"]", " (", T_iv_strat2!AW17, ")")))</f>
        <v>-</v>
      </c>
      <c r="AG37" s="65" t="str">
        <f>IF(T_iv_strat2!AY17="","-", (CONCATENATE("[",ROUND(T_iv_strat2!AY17,1),"; ",ROUND(T_iv_strat2!AZ17,1),"]", " (", T_iv_strat2!BA17, ")")))</f>
        <v>-</v>
      </c>
      <c r="AH37" s="65" t="str">
        <f>IF(T_iv_strat2!BC17="","-", (CONCATENATE("[",ROUND(T_iv_strat2!BC17,1),"; ",ROUND(T_iv_strat2!BD17,1),"]", " (", T_iv_strat2!BE17, ")")))</f>
        <v>-</v>
      </c>
      <c r="AI37" s="65" t="str">
        <f>IF(T_iv_strat2!BG17="","-", (CONCATENATE("[",ROUND(T_iv_strat2!BG17,1),"; ",ROUND(T_iv_strat2!BH17,1),"]", " (", T_iv_strat2!BI17, ")")))</f>
        <v>-</v>
      </c>
      <c r="AJ37" s="65" t="str">
        <f>IF(T_iv_strat2!BK17="","-", (CONCATENATE("[",ROUND(T_iv_strat2!BK17,1),"; ",ROUND(T_iv_strat2!BL17,1),"]", " (", T_iv_strat2!BM17, ")")))</f>
        <v>-</v>
      </c>
      <c r="AM37" s="83"/>
      <c r="AN37" s="65" t="str">
        <f>IF(T_strat3!C17="","-", (CONCATENATE("[",ROUND(T_strat3!C17,1),"; ",ROUND(T_strat3!D17,1),"]", " (", T_strat3!E17, ")")))</f>
        <v>-</v>
      </c>
      <c r="AO37" s="65" t="str">
        <f>IF(T_strat3!G17="","-", (CONCATENATE("[",ROUND(T_strat3!G17,1),"; ",ROUND(T_strat3!H17,1),"]", " (", T_strat3!I17, ")")))</f>
        <v>-</v>
      </c>
      <c r="AP37" s="65" t="str">
        <f>IF(T_strat3!K17="","-", (CONCATENATE("[",ROUND(T_strat3!K17,1),"; ",ROUND(T_strat3!L17,1),"]", " (", T_strat3!M17, ")")))</f>
        <v>-</v>
      </c>
      <c r="AQ37" s="65" t="str">
        <f>IF(T_strat3!O17="","-", (CONCATENATE("[",ROUND(T_strat3!O17,1),"; ",ROUND(T_strat3!P17,1),"]", " (", T_strat3!Q17, ")")))</f>
        <v>-</v>
      </c>
      <c r="AR37" s="65" t="str">
        <f>IF(T_strat3!S17="","-", (CONCATENATE("[",ROUND(T_strat3!S17,1),"; ",ROUND(T_strat3!T17,1),"]", " (", T_strat3!U17, ")")))</f>
        <v>-</v>
      </c>
      <c r="AS37" s="65" t="str">
        <f>IF(T_strat3!W17="","-", (CONCATENATE("[",ROUND(T_strat3!W17,1),"; ",ROUND(T_strat3!X17,1),"]", " (", T_strat3!Y17, ")")))</f>
        <v>-</v>
      </c>
      <c r="AT37" s="65" t="str">
        <f>IF(T_strat3!AA17="","-", (CONCATENATE("[",ROUND(T_strat3!AA17,1),"; ",ROUND(T_strat3!AB17,1),"]", " (", T_strat3!AC17, ")")))</f>
        <v>-</v>
      </c>
      <c r="AU37" s="65" t="str">
        <f>IF(T_strat3!AE17="","-", (CONCATENATE("[",ROUND(T_strat3!AE17,1),"; ",ROUND(T_strat3!AF17,1),"]", " (", T_strat3!AG17, ")")))</f>
        <v>-</v>
      </c>
      <c r="AV37" s="66" t="str">
        <f>IF(T_strat3!AI17="","-", (CONCATENATE("[",ROUND(T_strat3!AI17,1),"; ",ROUND(T_strat3!AJ17,1),"]", " (", T_strat3!AK17, ")")))</f>
        <v>-</v>
      </c>
      <c r="AW37" s="65" t="str">
        <f>IF(T_strat3!AM17="","-", (CONCATENATE("[",ROUND(T_strat3!AM17,1),"; ",ROUND(T_strat3!AN17,1),"]", " (", T_strat3!AO17, ")")))</f>
        <v>-</v>
      </c>
      <c r="AX37" s="65" t="str">
        <f>IF(T_strat3!AQ17="","-", (CONCATENATE("[",ROUND(T_strat3!AQ17,1),"; ",ROUND(T_strat3!AR17,1),"]", " (", T_strat3!AS17, ")")))</f>
        <v>-</v>
      </c>
      <c r="AY37" s="65" t="str">
        <f>IF(T_strat3!AU17="","-", (CONCATENATE("[",ROUND(T_strat3!AU17,1),"; ",ROUND(T_strat3!AV17,1),"]", " (", T_strat3!AW17, ")")))</f>
        <v>-</v>
      </c>
      <c r="AZ37" s="65" t="str">
        <f>IF(T_strat3!AY17="","-", (CONCATENATE("[",ROUND(T_strat3!AY17,1),"; ",ROUND(T_strat3!AZ17,1),"]", " (", T_strat3!BA17, ")")))</f>
        <v>-</v>
      </c>
      <c r="BA37" s="65" t="str">
        <f>IF(T_strat3!BC17="","-", (CONCATENATE("[",ROUND(T_strat3!BC17,1),"; ",ROUND(T_strat3!BD17,1),"]", " (", T_strat3!BE17, ")")))</f>
        <v>-</v>
      </c>
      <c r="BB37" s="65" t="str">
        <f>IF(T_strat3!BG17="","-", (CONCATENATE("[",ROUND(T_strat3!BG17,1),"; ",ROUND(T_strat3!BH17,1),"]", " (", T_strat3!BI17, ")")))</f>
        <v>-</v>
      </c>
      <c r="BC37" s="65" t="str">
        <f>IF(T_strat3!BK17="","-", (CONCATENATE("[",ROUND(T_strat3!BK17,1),"; ",ROUND(T_strat3!BL17,1),"]", " (", T_strat3!BM17, ")")))</f>
        <v>-</v>
      </c>
    </row>
    <row r="38" spans="1:55" s="140" customFormat="1" ht="10.5" customHeight="1" x14ac:dyDescent="0.2">
      <c r="A38" s="78" t="str">
        <f>T_i!$A$18</f>
        <v>Injectable artesunate</v>
      </c>
      <c r="B38" s="138">
        <f>ROUND(T_iv_strat1!B18,1)</f>
        <v>0</v>
      </c>
      <c r="C38" s="138">
        <f>ROUND(T_iv_strat1!F18,1)</f>
        <v>0</v>
      </c>
      <c r="D38" s="138">
        <f>ROUND(T_iv_strat1!J18,1)</f>
        <v>0</v>
      </c>
      <c r="E38" s="138">
        <f>ROUND(T_iv_strat1!N18,1)</f>
        <v>0</v>
      </c>
      <c r="F38" s="138">
        <f>ROUND(T_iv_strat1!R18,1)</f>
        <v>0.4</v>
      </c>
      <c r="G38" s="138">
        <f>ROUND(T_iv_strat1!V18,1)</f>
        <v>0</v>
      </c>
      <c r="H38" s="138">
        <f>ROUND(T_iv_strat1!Z18,1)</f>
        <v>0.4</v>
      </c>
      <c r="I38" s="138">
        <f>ROUND(T_iv_strat1!AD18,1)</f>
        <v>0</v>
      </c>
      <c r="J38" s="139">
        <f>ROUND(T_iv_strat1!AH18,1)</f>
        <v>0.6</v>
      </c>
      <c r="K38" s="138">
        <f>ROUND(T_iv_strat1!AL18,1)</f>
        <v>0.6</v>
      </c>
      <c r="L38" s="138">
        <f>ROUND(T_iv_strat1!AP18,1)</f>
        <v>0.7</v>
      </c>
      <c r="M38" s="138">
        <f>ROUND(T_iv_strat1!AT18,1)</f>
        <v>0</v>
      </c>
      <c r="N38" s="138">
        <f>ROUND(T_iv_strat1!AX18,1)</f>
        <v>1</v>
      </c>
      <c r="O38" s="138">
        <f>ROUND(T_iv_strat1!BB18,1)</f>
        <v>1</v>
      </c>
      <c r="P38" s="138">
        <f>ROUND(T_iv_strat1!BF18,1)</f>
        <v>0.7</v>
      </c>
      <c r="Q38" s="138">
        <f>ROUND(T_iv_strat1!BJ18,1)</f>
        <v>0.8</v>
      </c>
      <c r="T38" s="78" t="str">
        <f>T_i!$A$18</f>
        <v>Injectable artesunate</v>
      </c>
      <c r="U38" s="138">
        <f>ROUND(T_iv_strat2!B18,1)</f>
        <v>0.9</v>
      </c>
      <c r="V38" s="138">
        <f>ROUND(T_iv_strat2!F18,1)</f>
        <v>2</v>
      </c>
      <c r="W38" s="138">
        <f>ROUND(T_iv_strat2!J18,1)</f>
        <v>2.5</v>
      </c>
      <c r="X38" s="138">
        <f>ROUND(T_iv_strat2!N18,1)</f>
        <v>0</v>
      </c>
      <c r="Y38" s="138">
        <f>ROUND(T_iv_strat2!R18,1)</f>
        <v>0.9</v>
      </c>
      <c r="Z38" s="138">
        <f>ROUND(T_iv_strat2!V18,1)</f>
        <v>0.4</v>
      </c>
      <c r="AA38" s="138">
        <f>ROUND(T_iv_strat2!Z18,1)</f>
        <v>1</v>
      </c>
      <c r="AB38" s="138">
        <f>ROUND(T_iv_strat2!AD18,1)</f>
        <v>2.5</v>
      </c>
      <c r="AC38" s="139">
        <f>ROUND(T_iv_strat2!AH18,1)</f>
        <v>4</v>
      </c>
      <c r="AD38" s="138">
        <f>ROUND(T_iv_strat2!AL18,1)</f>
        <v>2.8</v>
      </c>
      <c r="AE38" s="138">
        <f>ROUND(T_iv_strat2!AP18,1)</f>
        <v>0.6</v>
      </c>
      <c r="AF38" s="138">
        <f>ROUND(T_iv_strat2!AT18,1)</f>
        <v>0</v>
      </c>
      <c r="AG38" s="138">
        <f>ROUND(T_iv_strat2!AX18,1)</f>
        <v>0.6</v>
      </c>
      <c r="AH38" s="138">
        <f>ROUND(T_iv_strat2!BB18,1)</f>
        <v>2</v>
      </c>
      <c r="AI38" s="138">
        <f>ROUND(T_iv_strat2!BF18,1)</f>
        <v>0.7</v>
      </c>
      <c r="AJ38" s="138">
        <f>ROUND(T_iv_strat2!BJ18,1)</f>
        <v>2.5</v>
      </c>
      <c r="AM38" s="78" t="str">
        <f>T_i!$A$18</f>
        <v>Injectable artesunate</v>
      </c>
      <c r="AN38" s="138">
        <f>ROUND(T_strat3!B18,1)</f>
        <v>0</v>
      </c>
      <c r="AO38" s="138">
        <f>ROUND(T_strat3!F18,1)</f>
        <v>0.4</v>
      </c>
      <c r="AP38" s="138">
        <f>ROUND(T_strat3!J18,1)</f>
        <v>1.2</v>
      </c>
      <c r="AQ38" s="138">
        <f>ROUND(T_strat3!N18,1)</f>
        <v>0</v>
      </c>
      <c r="AR38" s="138">
        <f>ROUND(T_strat3!R18,1)</f>
        <v>0</v>
      </c>
      <c r="AS38" s="138">
        <f>ROUND(T_strat3!V18,1)</f>
        <v>0</v>
      </c>
      <c r="AT38" s="138">
        <f>ROUND(T_strat3!Z18,1)</f>
        <v>1.2</v>
      </c>
      <c r="AU38" s="138">
        <f>ROUND(T_strat3!AD18,1)</f>
        <v>0</v>
      </c>
      <c r="AV38" s="139">
        <f>ROUND(T_strat3!AH18,1)</f>
        <v>0</v>
      </c>
      <c r="AW38" s="138">
        <f>ROUND(T_strat3!AL18,1)</f>
        <v>2</v>
      </c>
      <c r="AX38" s="138">
        <f>ROUND(T_strat3!AP18,1)</f>
        <v>0.2</v>
      </c>
      <c r="AY38" s="138">
        <f>ROUND(T_strat3!AT18,1)</f>
        <v>0</v>
      </c>
      <c r="AZ38" s="138">
        <f>ROUND(T_strat3!AX18,1)</f>
        <v>0</v>
      </c>
      <c r="BA38" s="138">
        <f>ROUND(T_strat3!BB18,1)</f>
        <v>0</v>
      </c>
      <c r="BB38" s="138">
        <f>ROUND(T_strat3!BF18,1)</f>
        <v>0.6</v>
      </c>
      <c r="BC38" s="138">
        <f>ROUND(T_strat3!BJ18,1)</f>
        <v>0</v>
      </c>
    </row>
    <row r="39" spans="1:55" s="64" customFormat="1" ht="10.5" customHeight="1" x14ac:dyDescent="0.15">
      <c r="A39" s="84"/>
      <c r="B39" s="65" t="str">
        <f>IF(T_iv_strat1!C18="","-", (CONCATENATE("[",ROUND(T_iv_strat1!C18,1),"; ",ROUND(T_iv_strat1!D18,1),"]", " (", T_iv_strat1!E18, ")")))</f>
        <v>-</v>
      </c>
      <c r="C39" s="65" t="str">
        <f>IF(T_iv_strat1!G18="","-", (CONCATENATE("[",ROUND(T_iv_strat1!G18,1),"; ",ROUND(T_iv_strat1!H18,1),"]", " (", T_iv_strat1!I18, ")")))</f>
        <v>-</v>
      </c>
      <c r="D39" s="65" t="str">
        <f>IF(T_iv_strat1!K18="","-", (CONCATENATE("[",ROUND(T_iv_strat1!K18,1),"; ",ROUND(T_iv_strat1!L18,1),"]", " (", T_iv_strat1!M18, ")")))</f>
        <v>-</v>
      </c>
      <c r="E39" s="65" t="str">
        <f>IF(T_iv_strat1!O18="","-", (CONCATENATE("[",ROUND(T_iv_strat1!O18,1),"; ",ROUND(T_iv_strat1!P18,1),"]", " (", T_iv_strat1!Q18, ")")))</f>
        <v>-</v>
      </c>
      <c r="F39" s="65" t="str">
        <f>IF(T_iv_strat1!S18="","-", (CONCATENATE("[",ROUND(T_iv_strat1!S18,1),"; ",ROUND(T_iv_strat1!T18,1),"]", " (", T_iv_strat1!U18, ")")))</f>
        <v>[0.3; 0.4] (6)</v>
      </c>
      <c r="G39" s="65" t="str">
        <f>IF(T_iv_strat1!W18="","-", (CONCATENATE("[",ROUND(T_iv_strat1!W18,1),"; ",ROUND(T_iv_strat1!X18,1),"]", " (", T_iv_strat1!Y18, ")")))</f>
        <v>-</v>
      </c>
      <c r="H39" s="65" t="str">
        <f>IF(T_iv_strat1!AA18="","-", (CONCATENATE("[",ROUND(T_iv_strat1!AA18,1),"; ",ROUND(T_iv_strat1!AB18,1),"]", " (", T_iv_strat1!AC18, ")")))</f>
        <v>[0.3; 0.4] (17)</v>
      </c>
      <c r="I39" s="65" t="str">
        <f>IF(T_iv_strat1!AE18="","-", (CONCATENATE("[",ROUND(T_iv_strat1!AE18,1),"; ",ROUND(T_iv_strat1!AF18,1),"]", " (", T_iv_strat1!AG18, ")")))</f>
        <v>-</v>
      </c>
      <c r="J39" s="66" t="str">
        <f>IF(T_iv_strat1!AI18="","-", (CONCATENATE("[",ROUND(T_iv_strat1!AI18,1),"; ",ROUND(T_iv_strat1!AJ18,1),"]", " (", T_iv_strat1!AK18, ")")))</f>
        <v>[0.6; 0.6] (1)</v>
      </c>
      <c r="K39" s="65" t="str">
        <f>IF(T_iv_strat1!AM18="","-", (CONCATENATE("[",ROUND(T_iv_strat1!AM18,1),"; ",ROUND(T_iv_strat1!AN18,1),"]", " (", T_iv_strat1!AO18, ")")))</f>
        <v>[0.6; 0.6] (1)</v>
      </c>
      <c r="L39" s="65" t="str">
        <f>IF(T_iv_strat1!AQ18="","-", (CONCATENATE("[",ROUND(T_iv_strat1!AQ18,1),"; ",ROUND(T_iv_strat1!AR18,1),"]", " (", T_iv_strat1!AS18, ")")))</f>
        <v>[0.5; 2.2] (8)</v>
      </c>
      <c r="M39" s="65" t="str">
        <f>IF(T_iv_strat1!AU18="","-", (CONCATENATE("[",ROUND(T_iv_strat1!AU18,1),"; ",ROUND(T_iv_strat1!AV18,1),"]", " (", T_iv_strat1!AW18, ")")))</f>
        <v>-</v>
      </c>
      <c r="N39" s="65" t="str">
        <f>IF(T_iv_strat1!AY18="","-", (CONCATENATE("[",ROUND(T_iv_strat1!AY18,1),"; ",ROUND(T_iv_strat1!AZ18,1),"]", " (", T_iv_strat1!BA18, ")")))</f>
        <v>[0.6; 1] (6)</v>
      </c>
      <c r="O39" s="65" t="str">
        <f>IF(T_iv_strat1!BC18="","-", (CONCATENATE("[",ROUND(T_iv_strat1!BC18,1),"; ",ROUND(T_iv_strat1!BD18,1),"]", " (", T_iv_strat1!BE18, ")")))</f>
        <v>[1; 1] (1)</v>
      </c>
      <c r="P39" s="65" t="str">
        <f>IF(T_iv_strat1!BG18="","-", (CONCATENATE("[",ROUND(T_iv_strat1!BG18,1),"; ",ROUND(T_iv_strat1!BH18,1),"]", " (", T_iv_strat1!BI18, ")")))</f>
        <v>[0.6; 1] (17)</v>
      </c>
      <c r="Q39" s="65" t="str">
        <f>IF(T_iv_strat1!BK18="","-", (CONCATENATE("[",ROUND(T_iv_strat1!BK18,1),"; ",ROUND(T_iv_strat1!BL18,1),"]", " (", T_iv_strat1!BM18, ")")))</f>
        <v>[0.8; 0.8] (2)</v>
      </c>
      <c r="T39" s="84"/>
      <c r="U39" s="65" t="str">
        <f>IF(T_iv_strat2!C18="","-", (CONCATENATE("[",ROUND(T_iv_strat2!C18,1),"; ",ROUND(T_iv_strat2!D18,1),"]", " (", T_iv_strat2!E18, ")")))</f>
        <v>[0.9; 0.9] (5)</v>
      </c>
      <c r="V39" s="65" t="str">
        <f>IF(T_iv_strat2!G18="","-", (CONCATENATE("[",ROUND(T_iv_strat2!G18,1),"; ",ROUND(T_iv_strat2!H18,1),"]", " (", T_iv_strat2!I18, ")")))</f>
        <v>[2; 3] (51)</v>
      </c>
      <c r="W39" s="65" t="str">
        <f>IF(T_iv_strat2!K18="","-", (CONCATENATE("[",ROUND(T_iv_strat2!K18,1),"; ",ROUND(T_iv_strat2!L18,1),"]", " (", T_iv_strat2!M18, ")")))</f>
        <v>[1; 4] (110)</v>
      </c>
      <c r="X39" s="65" t="str">
        <f>IF(T_iv_strat2!O18="","-", (CONCATENATE("[",ROUND(T_iv_strat2!O18,1),"; ",ROUND(T_iv_strat2!P18,1),"]", " (", T_iv_strat2!Q18, ")")))</f>
        <v>-</v>
      </c>
      <c r="Y39" s="65" t="str">
        <f>IF(T_iv_strat2!S18="","-", (CONCATENATE("[",ROUND(T_iv_strat2!S18,1),"; ",ROUND(T_iv_strat2!T18,1),"]", " (", T_iv_strat2!U18, ")")))</f>
        <v>[0.6; 1.5] (239)</v>
      </c>
      <c r="Z39" s="65" t="str">
        <f>IF(T_iv_strat2!W18="","-", (CONCATENATE("[",ROUND(T_iv_strat2!W18,1),"; ",ROUND(T_iv_strat2!X18,1),"]", " (", T_iv_strat2!Y18, ")")))</f>
        <v>[0.4; 3] (6)</v>
      </c>
      <c r="AA39" s="65" t="str">
        <f>IF(T_iv_strat2!AA18="","-", (CONCATENATE("[",ROUND(T_iv_strat2!AA18,1),"; ",ROUND(T_iv_strat2!AB18,1),"]", " (", T_iv_strat2!AC18, ")")))</f>
        <v>[0.6; 2.5] (411)</v>
      </c>
      <c r="AB39" s="65" t="str">
        <f>IF(T_iv_strat2!AE18="","-", (CONCATENATE("[",ROUND(T_iv_strat2!AE18,1),"; ",ROUND(T_iv_strat2!AF18,1),"]", " (", T_iv_strat2!AG18, ")")))</f>
        <v>[1; 6] (11)</v>
      </c>
      <c r="AC39" s="66" t="str">
        <f>IF(T_iv_strat2!AI18="","-", (CONCATENATE("[",ROUND(T_iv_strat2!AI18,1),"; ",ROUND(T_iv_strat2!AJ18,1),"]", " (", T_iv_strat2!AK18, ")")))</f>
        <v>[0.1; 5] (5)</v>
      </c>
      <c r="AD39" s="65" t="str">
        <f>IF(T_iv_strat2!AM18="","-", (CONCATENATE("[",ROUND(T_iv_strat2!AM18,1),"; ",ROUND(T_iv_strat2!AN18,1),"]", " (", T_iv_strat2!AO18, ")")))</f>
        <v>[1; 6] (51)</v>
      </c>
      <c r="AE39" s="65" t="str">
        <f>IF(T_iv_strat2!AQ18="","-", (CONCATENATE("[",ROUND(T_iv_strat2!AQ18,1),"; ",ROUND(T_iv_strat2!AR18,1),"]", " (", T_iv_strat2!AS18, ")")))</f>
        <v>[0.3; 1.6] (110)</v>
      </c>
      <c r="AF39" s="65" t="str">
        <f>IF(T_iv_strat2!AU18="","-", (CONCATENATE("[",ROUND(T_iv_strat2!AU18,1),"; ",ROUND(T_iv_strat2!AV18,1),"]", " (", T_iv_strat2!AW18, ")")))</f>
        <v>-</v>
      </c>
      <c r="AG39" s="65" t="str">
        <f>IF(T_iv_strat2!AY18="","-", (CONCATENATE("[",ROUND(T_iv_strat2!AY18,1),"; ",ROUND(T_iv_strat2!AZ18,1),"]", " (", T_iv_strat2!BA18, ")")))</f>
        <v>[0.2; 1.2] (239)</v>
      </c>
      <c r="AH39" s="65" t="str">
        <f>IF(T_iv_strat2!BC18="","-", (CONCATENATE("[",ROUND(T_iv_strat2!BC18,1),"; ",ROUND(T_iv_strat2!BD18,1),"]", " (", T_iv_strat2!BE18, ")")))</f>
        <v>[1; 2] (6)</v>
      </c>
      <c r="AI39" s="65" t="str">
        <f>IF(T_iv_strat2!BG18="","-", (CONCATENATE("[",ROUND(T_iv_strat2!BG18,1),"; ",ROUND(T_iv_strat2!BH18,1),"]", " (", T_iv_strat2!BI18, ")")))</f>
        <v>[0.3; 2] (411)</v>
      </c>
      <c r="AJ39" s="65" t="str">
        <f>IF(T_iv_strat2!BK18="","-", (CONCATENATE("[",ROUND(T_iv_strat2!BK18,1),"; ",ROUND(T_iv_strat2!BL18,1),"]", " (", T_iv_strat2!BM18, ")")))</f>
        <v>[1.8; 2.5] (11)</v>
      </c>
      <c r="AM39" s="84"/>
      <c r="AN39" s="65" t="str">
        <f>IF(T_strat3!C18="","-", (CONCATENATE("[",ROUND(T_strat3!C18,1),"; ",ROUND(T_strat3!D18,1),"]", " (", T_strat3!E18, ")")))</f>
        <v>-</v>
      </c>
      <c r="AO39" s="65" t="str">
        <f>IF(T_strat3!G18="","-", (CONCATENATE("[",ROUND(T_strat3!G18,1),"; ",ROUND(T_strat3!H18,1),"]", " (", T_strat3!I18, ")")))</f>
        <v>[0.4; 0.4] (18)</v>
      </c>
      <c r="AP39" s="65" t="str">
        <f>IF(T_strat3!K18="","-", (CONCATENATE("[",ROUND(T_strat3!K18,1),"; ",ROUND(T_strat3!L18,1),"]", " (", T_strat3!M18, ")")))</f>
        <v>[1.2; 1.2] (12)</v>
      </c>
      <c r="AQ39" s="65" t="str">
        <f>IF(T_strat3!O18="","-", (CONCATENATE("[",ROUND(T_strat3!O18,1),"; ",ROUND(T_strat3!P18,1),"]", " (", T_strat3!Q18, ")")))</f>
        <v>-</v>
      </c>
      <c r="AR39" s="65" t="str">
        <f>IF(T_strat3!S18="","-", (CONCATENATE("[",ROUND(T_strat3!S18,1),"; ",ROUND(T_strat3!T18,1),"]", " (", T_strat3!U18, ")")))</f>
        <v>-</v>
      </c>
      <c r="AS39" s="65" t="str">
        <f>IF(T_strat3!W18="","-", (CONCATENATE("[",ROUND(T_strat3!W18,1),"; ",ROUND(T_strat3!X18,1),"]", " (", T_strat3!Y18, ")")))</f>
        <v>-</v>
      </c>
      <c r="AT39" s="65" t="str">
        <f>IF(T_strat3!AA18="","-", (CONCATENATE("[",ROUND(T_strat3!AA18,1),"; ",ROUND(T_strat3!AB18,1),"]", " (", T_strat3!AC18, ")")))</f>
        <v>[0.4; 1.2] (30)</v>
      </c>
      <c r="AU39" s="65" t="str">
        <f>IF(T_strat3!AE18="","-", (CONCATENATE("[",ROUND(T_strat3!AE18,1),"; ",ROUND(T_strat3!AF18,1),"]", " (", T_strat3!AG18, ")")))</f>
        <v>-</v>
      </c>
      <c r="AV39" s="66" t="str">
        <f>IF(T_strat3!AI18="","-", (CONCATENATE("[",ROUND(T_strat3!AI18,1),"; ",ROUND(T_strat3!AJ18,1),"]", " (", T_strat3!AK18, ")")))</f>
        <v>-</v>
      </c>
      <c r="AW39" s="65" t="str">
        <f>IF(T_strat3!AM18="","-", (CONCATENATE("[",ROUND(T_strat3!AM18,1),"; ",ROUND(T_strat3!AN18,1),"]", " (", T_strat3!AO18, ")")))</f>
        <v>[0.6; 4] (18)</v>
      </c>
      <c r="AX39" s="65" t="str">
        <f>IF(T_strat3!AQ18="","-", (CONCATENATE("[",ROUND(T_strat3!AQ18,1),"; ",ROUND(T_strat3!AR18,1),"]", " (", T_strat3!AS18, ")")))</f>
        <v>[0.2; 0.6] (12)</v>
      </c>
      <c r="AY39" s="65" t="str">
        <f>IF(T_strat3!AU18="","-", (CONCATENATE("[",ROUND(T_strat3!AU18,1),"; ",ROUND(T_strat3!AV18,1),"]", " (", T_strat3!AW18, ")")))</f>
        <v>-</v>
      </c>
      <c r="AZ39" s="65" t="str">
        <f>IF(T_strat3!AY18="","-", (CONCATENATE("[",ROUND(T_strat3!AY18,1),"; ",ROUND(T_strat3!AZ18,1),"]", " (", T_strat3!BA18, ")")))</f>
        <v>-</v>
      </c>
      <c r="BA39" s="65" t="str">
        <f>IF(T_strat3!BC18="","-", (CONCATENATE("[",ROUND(T_strat3!BC18,1),"; ",ROUND(T_strat3!BD18,1),"]", " (", T_strat3!BE18, ")")))</f>
        <v>-</v>
      </c>
      <c r="BB39" s="65" t="str">
        <f>IF(T_strat3!BG18="","-", (CONCATENATE("[",ROUND(T_strat3!BG18,1),"; ",ROUND(T_strat3!BH18,1),"]", " (", T_strat3!BI18, ")")))</f>
        <v>[0.2; 2] (30)</v>
      </c>
      <c r="BC39" s="65" t="str">
        <f>IF(T_strat3!BK18="","-", (CONCATENATE("[",ROUND(T_strat3!BK18,1),"; ",ROUND(T_strat3!BL18,1),"]", " (", T_strat3!BM18, ")")))</f>
        <v>-</v>
      </c>
    </row>
    <row r="40" spans="1:55" s="140" customFormat="1" ht="10.5" customHeight="1" x14ac:dyDescent="0.25">
      <c r="A40" s="85" t="str">
        <f>T_i!$A$19</f>
        <v>Injectable artemether</v>
      </c>
      <c r="B40" s="138">
        <f>ROUND(T_iv_strat1!B19,1)</f>
        <v>3</v>
      </c>
      <c r="C40" s="138">
        <f>ROUND(T_iv_strat1!F19,1)</f>
        <v>0.5</v>
      </c>
      <c r="D40" s="138">
        <f>ROUND(T_iv_strat1!J19,1)</f>
        <v>3</v>
      </c>
      <c r="E40" s="138">
        <f>ROUND(T_iv_strat1!N19,1)</f>
        <v>0</v>
      </c>
      <c r="F40" s="138">
        <f>ROUND(T_iv_strat1!R19,1)</f>
        <v>0.8</v>
      </c>
      <c r="G40" s="138">
        <f>ROUND(T_iv_strat1!V19,1)</f>
        <v>0</v>
      </c>
      <c r="H40" s="138">
        <f>ROUND(T_iv_strat1!Z19,1)</f>
        <v>0.8</v>
      </c>
      <c r="I40" s="138">
        <f>ROUND(T_iv_strat1!AD19,1)</f>
        <v>2</v>
      </c>
      <c r="J40" s="139">
        <f>ROUND(T_iv_strat1!AH19,1)</f>
        <v>13</v>
      </c>
      <c r="K40" s="138">
        <f>ROUND(T_iv_strat1!AL19,1)</f>
        <v>1</v>
      </c>
      <c r="L40" s="138">
        <f>ROUND(T_iv_strat1!AP19,1)</f>
        <v>1.3</v>
      </c>
      <c r="M40" s="138">
        <f>ROUND(T_iv_strat1!AT19,1)</f>
        <v>0</v>
      </c>
      <c r="N40" s="138">
        <f>ROUND(T_iv_strat1!AX19,1)</f>
        <v>1</v>
      </c>
      <c r="O40" s="138">
        <f>ROUND(T_iv_strat1!BB19,1)</f>
        <v>0</v>
      </c>
      <c r="P40" s="138">
        <f>ROUND(T_iv_strat1!BF19,1)</f>
        <v>1</v>
      </c>
      <c r="Q40" s="138">
        <f>ROUND(T_iv_strat1!BJ19,1)</f>
        <v>2.8</v>
      </c>
      <c r="T40" s="85" t="str">
        <f>T_i!$A$19</f>
        <v>Injectable artemether</v>
      </c>
      <c r="U40" s="138">
        <f>ROUND(T_iv_strat2!B19,1)</f>
        <v>3.3</v>
      </c>
      <c r="V40" s="138">
        <f>ROUND(T_iv_strat2!F19,1)</f>
        <v>2</v>
      </c>
      <c r="W40" s="138">
        <f>ROUND(T_iv_strat2!J19,1)</f>
        <v>6</v>
      </c>
      <c r="X40" s="138">
        <f>ROUND(T_iv_strat2!N19,1)</f>
        <v>0</v>
      </c>
      <c r="Y40" s="138">
        <f>ROUND(T_iv_strat2!R19,1)</f>
        <v>5.8</v>
      </c>
      <c r="Z40" s="138">
        <f>ROUND(T_iv_strat2!V19,1)</f>
        <v>5</v>
      </c>
      <c r="AA40" s="138">
        <f>ROUND(T_iv_strat2!Z19,1)</f>
        <v>5</v>
      </c>
      <c r="AB40" s="138">
        <f>ROUND(T_iv_strat2!AD19,1)</f>
        <v>10</v>
      </c>
      <c r="AC40" s="139">
        <f>ROUND(T_iv_strat2!AH19,1)</f>
        <v>1.2</v>
      </c>
      <c r="AD40" s="138">
        <f>ROUND(T_iv_strat2!AL19,1)</f>
        <v>3.5</v>
      </c>
      <c r="AE40" s="138">
        <f>ROUND(T_iv_strat2!AP19,1)</f>
        <v>3.3</v>
      </c>
      <c r="AF40" s="138">
        <f>ROUND(T_iv_strat2!AT19,1)</f>
        <v>0</v>
      </c>
      <c r="AG40" s="138">
        <f>ROUND(T_iv_strat2!AX19,1)</f>
        <v>5</v>
      </c>
      <c r="AH40" s="138">
        <f>ROUND(T_iv_strat2!BB19,1)</f>
        <v>5</v>
      </c>
      <c r="AI40" s="138">
        <f>ROUND(T_iv_strat2!BF19,1)</f>
        <v>5</v>
      </c>
      <c r="AJ40" s="138">
        <f>ROUND(T_iv_strat2!BJ19,1)</f>
        <v>5</v>
      </c>
      <c r="AM40" s="85" t="str">
        <f>T_i!$A$19</f>
        <v>Injectable artemether</v>
      </c>
      <c r="AN40" s="138">
        <f>ROUND(T_strat3!B19,1)</f>
        <v>0</v>
      </c>
      <c r="AO40" s="138">
        <f>ROUND(T_strat3!F19,1)</f>
        <v>3</v>
      </c>
      <c r="AP40" s="138">
        <f>ROUND(T_strat3!J19,1)</f>
        <v>6.7</v>
      </c>
      <c r="AQ40" s="138">
        <f>ROUND(T_strat3!N19,1)</f>
        <v>0</v>
      </c>
      <c r="AR40" s="138">
        <f>ROUND(T_strat3!R19,1)</f>
        <v>0</v>
      </c>
      <c r="AS40" s="138">
        <f>ROUND(T_strat3!V19,1)</f>
        <v>0</v>
      </c>
      <c r="AT40" s="138">
        <f>ROUND(T_strat3!Z19,1)</f>
        <v>4</v>
      </c>
      <c r="AU40" s="138">
        <f>ROUND(T_strat3!AD19,1)</f>
        <v>0</v>
      </c>
      <c r="AV40" s="139">
        <f>ROUND(T_strat3!AH19,1)</f>
        <v>2.5</v>
      </c>
      <c r="AW40" s="138">
        <f>ROUND(T_strat3!AL19,1)</f>
        <v>1.7</v>
      </c>
      <c r="AX40" s="138">
        <f>ROUND(T_strat3!AP19,1)</f>
        <v>3</v>
      </c>
      <c r="AY40" s="138">
        <f>ROUND(T_strat3!AT19,1)</f>
        <v>0</v>
      </c>
      <c r="AZ40" s="138">
        <f>ROUND(T_strat3!AX19,1)</f>
        <v>0</v>
      </c>
      <c r="BA40" s="138">
        <f>ROUND(T_strat3!BB19,1)</f>
        <v>0</v>
      </c>
      <c r="BB40" s="138">
        <f>ROUND(T_strat3!BF19,1)</f>
        <v>2</v>
      </c>
      <c r="BC40" s="138">
        <f>ROUND(T_strat3!BJ19,1)</f>
        <v>0</v>
      </c>
    </row>
    <row r="41" spans="1:55" s="64" customFormat="1" ht="10.5" customHeight="1" x14ac:dyDescent="0.25">
      <c r="A41" s="86"/>
      <c r="B41" s="65" t="str">
        <f>IF(T_iv_strat1!C19="","-", (CONCATENATE("[",ROUND(T_iv_strat1!C19,1),"; ",ROUND(T_iv_strat1!D19,1),"]", " (", T_iv_strat1!E19, ")")))</f>
        <v>[0.5; 3] (5)</v>
      </c>
      <c r="C41" s="65" t="str">
        <f>IF(T_iv_strat1!G19="","-", (CONCATENATE("[",ROUND(T_iv_strat1!G19,1),"; ",ROUND(T_iv_strat1!H19,1),"]", " (", T_iv_strat1!I19, ")")))</f>
        <v>[0.5; 0.5] (3)</v>
      </c>
      <c r="D41" s="65" t="str">
        <f>IF(T_iv_strat1!K19="","-", (CONCATENATE("[",ROUND(T_iv_strat1!K19,1),"; ",ROUND(T_iv_strat1!L19,1),"]", " (", T_iv_strat1!M19, ")")))</f>
        <v>[3; 3] (17)</v>
      </c>
      <c r="E41" s="65" t="str">
        <f>IF(T_iv_strat1!O19="","-", (CONCATENATE("[",ROUND(T_iv_strat1!O19,1),"; ",ROUND(T_iv_strat1!P19,1),"]", " (", T_iv_strat1!Q19, ")")))</f>
        <v>-</v>
      </c>
      <c r="F41" s="65" t="str">
        <f>IF(T_iv_strat1!S19="","-", (CONCATENATE("[",ROUND(T_iv_strat1!S19,1),"; ",ROUND(T_iv_strat1!T19,1),"]", " (", T_iv_strat1!U19, ")")))</f>
        <v>[0.5; 1] (35)</v>
      </c>
      <c r="G41" s="65" t="str">
        <f>IF(T_iv_strat1!W19="","-", (CONCATENATE("[",ROUND(T_iv_strat1!W19,1),"; ",ROUND(T_iv_strat1!X19,1),"]", " (", T_iv_strat1!Y19, ")")))</f>
        <v>-</v>
      </c>
      <c r="H41" s="65" t="str">
        <f>IF(T_iv_strat1!AA19="","-", (CONCATENATE("[",ROUND(T_iv_strat1!AA19,1),"; ",ROUND(T_iv_strat1!AB19,1),"]", " (", T_iv_strat1!AC19, ")")))</f>
        <v>[0.5; 3] (66)</v>
      </c>
      <c r="I41" s="65" t="str">
        <f>IF(T_iv_strat1!AE19="","-", (CONCATENATE("[",ROUND(T_iv_strat1!AE19,1),"; ",ROUND(T_iv_strat1!AF19,1),"]", " (", T_iv_strat1!AG19, ")")))</f>
        <v>[2; 3.3] (10)</v>
      </c>
      <c r="J41" s="66" t="str">
        <f>IF(T_iv_strat1!AI19="","-", (CONCATENATE("[",ROUND(T_iv_strat1!AI19,1),"; ",ROUND(T_iv_strat1!AJ19,1),"]", " (", T_iv_strat1!AK19, ")")))</f>
        <v>[1.3; 13] (5)</v>
      </c>
      <c r="K41" s="65" t="str">
        <f>IF(T_iv_strat1!AM19="","-", (CONCATENATE("[",ROUND(T_iv_strat1!AM19,1),"; ",ROUND(T_iv_strat1!AN19,1),"]", " (", T_iv_strat1!AO19, ")")))</f>
        <v>[1; 1] (5)</v>
      </c>
      <c r="L41" s="65" t="str">
        <f>IF(T_iv_strat1!AQ19="","-", (CONCATENATE("[",ROUND(T_iv_strat1!AQ19,1),"; ",ROUND(T_iv_strat1!AR19,1),"]", " (", T_iv_strat1!AS19, ")")))</f>
        <v>[1; 2] (21)</v>
      </c>
      <c r="M41" s="65" t="str">
        <f>IF(T_iv_strat1!AU19="","-", (CONCATENATE("[",ROUND(T_iv_strat1!AU19,1),"; ",ROUND(T_iv_strat1!AV19,1),"]", " (", T_iv_strat1!AW19, ")")))</f>
        <v>-</v>
      </c>
      <c r="N41" s="65" t="str">
        <f>IF(T_iv_strat1!AY19="","-", (CONCATENATE("[",ROUND(T_iv_strat1!AY19,1),"; ",ROUND(T_iv_strat1!AZ19,1),"]", " (", T_iv_strat1!BA19, ")")))</f>
        <v>[0.8; 1.7] (35)</v>
      </c>
      <c r="O41" s="65" t="str">
        <f>IF(T_iv_strat1!BC19="","-", (CONCATENATE("[",ROUND(T_iv_strat1!BC19,1),"; ",ROUND(T_iv_strat1!BD19,1),"]", " (", T_iv_strat1!BE19, ")")))</f>
        <v>-</v>
      </c>
      <c r="P41" s="65" t="str">
        <f>IF(T_iv_strat1!BG19="","-", (CONCATENATE("[",ROUND(T_iv_strat1!BG19,1),"; ",ROUND(T_iv_strat1!BH19,1),"]", " (", T_iv_strat1!BI19, ")")))</f>
        <v>[0.8; 1.4] (66)</v>
      </c>
      <c r="Q41" s="65" t="str">
        <f>IF(T_iv_strat1!BK19="","-", (CONCATENATE("[",ROUND(T_iv_strat1!BK19,1),"; ",ROUND(T_iv_strat1!BL19,1),"]", " (", T_iv_strat1!BM19, ")")))</f>
        <v>[0.8; 2.8] (10)</v>
      </c>
      <c r="T41" s="86"/>
      <c r="U41" s="65" t="str">
        <f>IF(T_iv_strat2!C19="","-", (CONCATENATE("[",ROUND(T_iv_strat2!C19,1),"; ",ROUND(T_iv_strat2!D19,1),"]", " (", T_iv_strat2!E19, ")")))</f>
        <v>[3.3; 11.7] (8)</v>
      </c>
      <c r="V41" s="65" t="str">
        <f>IF(T_iv_strat2!G19="","-", (CONCATENATE("[",ROUND(T_iv_strat2!G19,1),"; ",ROUND(T_iv_strat2!H19,1),"]", " (", T_iv_strat2!I19, ")")))</f>
        <v>[2; 5] (54)</v>
      </c>
      <c r="W41" s="65" t="str">
        <f>IF(T_iv_strat2!K19="","-", (CONCATENATE("[",ROUND(T_iv_strat2!K19,1),"; ",ROUND(T_iv_strat2!L19,1),"]", " (", T_iv_strat2!M19, ")")))</f>
        <v>[5; 8] (73)</v>
      </c>
      <c r="X41" s="65" t="str">
        <f>IF(T_iv_strat2!O19="","-", (CONCATENATE("[",ROUND(T_iv_strat2!O19,1),"; ",ROUND(T_iv_strat2!P19,1),"]", " (", T_iv_strat2!Q19, ")")))</f>
        <v>-</v>
      </c>
      <c r="Y41" s="65" t="str">
        <f>IF(T_iv_strat2!S19="","-", (CONCATENATE("[",ROUND(T_iv_strat2!S19,1),"; ",ROUND(T_iv_strat2!T19,1),"]", " (", T_iv_strat2!U19, ")")))</f>
        <v>[3; 13.3] (971)</v>
      </c>
      <c r="Z41" s="65" t="str">
        <f>IF(T_iv_strat2!W19="","-", (CONCATENATE("[",ROUND(T_iv_strat2!W19,1),"; ",ROUND(T_iv_strat2!X19,1),"]", " (", T_iv_strat2!Y19, ")")))</f>
        <v>[3.3; 10] (21)</v>
      </c>
      <c r="AA41" s="65" t="str">
        <f>IF(T_iv_strat2!AA19="","-", (CONCATENATE("[",ROUND(T_iv_strat2!AA19,1),"; ",ROUND(T_iv_strat2!AB19,1),"]", " (", T_iv_strat2!AC19, ")")))</f>
        <v>[3; 12.5] (1127)</v>
      </c>
      <c r="AB41" s="65" t="str">
        <f>IF(T_iv_strat2!AE19="","-", (CONCATENATE("[",ROUND(T_iv_strat2!AE19,1),"; ",ROUND(T_iv_strat2!AF19,1),"]", " (", T_iv_strat2!AG19, ")")))</f>
        <v>[6.7; 66.7] (14)</v>
      </c>
      <c r="AC41" s="66" t="str">
        <f>IF(T_iv_strat2!AI19="","-", (CONCATENATE("[",ROUND(T_iv_strat2!AI19,1),"; ",ROUND(T_iv_strat2!AJ19,1),"]", " (", T_iv_strat2!AK19, ")")))</f>
        <v>[0.8; 30] (8)</v>
      </c>
      <c r="AD41" s="65" t="str">
        <f>IF(T_iv_strat2!AM19="","-", (CONCATENATE("[",ROUND(T_iv_strat2!AM19,1),"; ",ROUND(T_iv_strat2!AN19,1),"]", " (", T_iv_strat2!AO19, ")")))</f>
        <v>[1.7; 10] (54)</v>
      </c>
      <c r="AE41" s="65" t="str">
        <f>IF(T_iv_strat2!AQ19="","-", (CONCATENATE("[",ROUND(T_iv_strat2!AQ19,1),"; ",ROUND(T_iv_strat2!AR19,1),"]", " (", T_iv_strat2!AS19, ")")))</f>
        <v>[1.1; 10] (73)</v>
      </c>
      <c r="AF41" s="65" t="str">
        <f>IF(T_iv_strat2!AU19="","-", (CONCATENATE("[",ROUND(T_iv_strat2!AU19,1),"; ",ROUND(T_iv_strat2!AV19,1),"]", " (", T_iv_strat2!AW19, ")")))</f>
        <v>-</v>
      </c>
      <c r="AG41" s="65" t="str">
        <f>IF(T_iv_strat2!AY19="","-", (CONCATENATE("[",ROUND(T_iv_strat2!AY19,1),"; ",ROUND(T_iv_strat2!AZ19,1),"]", " (", T_iv_strat2!BA19, ")")))</f>
        <v>[2; 10] (971)</v>
      </c>
      <c r="AH41" s="65" t="str">
        <f>IF(T_iv_strat2!BC19="","-", (CONCATENATE("[",ROUND(T_iv_strat2!BC19,1),"; ",ROUND(T_iv_strat2!BD19,1),"]", " (", T_iv_strat2!BE19, ")")))</f>
        <v>[0.8; 10] (21)</v>
      </c>
      <c r="AI41" s="65" t="str">
        <f>IF(T_iv_strat2!BG19="","-", (CONCATENATE("[",ROUND(T_iv_strat2!BG19,1),"; ",ROUND(T_iv_strat2!BH19,1),"]", " (", T_iv_strat2!BI19, ")")))</f>
        <v>[1.7; 10] (1127)</v>
      </c>
      <c r="AJ41" s="65" t="str">
        <f>IF(T_iv_strat2!BK19="","-", (CONCATENATE("[",ROUND(T_iv_strat2!BK19,1),"; ",ROUND(T_iv_strat2!BL19,1),"]", " (", T_iv_strat2!BM19, ")")))</f>
        <v>[2.5; 50] (14)</v>
      </c>
      <c r="AM41" s="86"/>
      <c r="AN41" s="65" t="str">
        <f>IF(T_strat3!C19="","-", (CONCATENATE("[",ROUND(T_strat3!C19,1),"; ",ROUND(T_strat3!D19,1),"]", " (", T_strat3!E19, ")")))</f>
        <v>-</v>
      </c>
      <c r="AO41" s="65" t="str">
        <f>IF(T_strat3!G19="","-", (CONCATENATE("[",ROUND(T_strat3!G19,1),"; ",ROUND(T_strat3!H19,1),"]", " (", T_strat3!I19, ")")))</f>
        <v>[0.2; 6] (45)</v>
      </c>
      <c r="AP41" s="65" t="str">
        <f>IF(T_strat3!K19="","-", (CONCATENATE("[",ROUND(T_strat3!K19,1),"; ",ROUND(T_strat3!L19,1),"]", " (", T_strat3!M19, ")")))</f>
        <v>[1; 20] (42)</v>
      </c>
      <c r="AQ41" s="65" t="str">
        <f>IF(T_strat3!O19="","-", (CONCATENATE("[",ROUND(T_strat3!O19,1),"; ",ROUND(T_strat3!P19,1),"]", " (", T_strat3!Q19, ")")))</f>
        <v>-</v>
      </c>
      <c r="AR41" s="65" t="str">
        <f>IF(T_strat3!S19="","-", (CONCATENATE("[",ROUND(T_strat3!S19,1),"; ",ROUND(T_strat3!T19,1),"]", " (", T_strat3!U19, ")")))</f>
        <v>-</v>
      </c>
      <c r="AS41" s="65" t="str">
        <f>IF(T_strat3!W19="","-", (CONCATENATE("[",ROUND(T_strat3!W19,1),"; ",ROUND(T_strat3!X19,1),"]", " (", T_strat3!Y19, ")")))</f>
        <v>-</v>
      </c>
      <c r="AT41" s="65" t="str">
        <f>IF(T_strat3!AA19="","-", (CONCATENATE("[",ROUND(T_strat3!AA19,1),"; ",ROUND(T_strat3!AB19,1),"]", " (", T_strat3!AC19, ")")))</f>
        <v>[1; 6.7] (91)</v>
      </c>
      <c r="AU41" s="65" t="str">
        <f>IF(T_strat3!AE19="","-", (CONCATENATE("[",ROUND(T_strat3!AE19,1),"; ",ROUND(T_strat3!AF19,1),"]", " (", T_strat3!AG19, ")")))</f>
        <v>-</v>
      </c>
      <c r="AV41" s="66" t="str">
        <f>IF(T_strat3!AI19="","-", (CONCATENATE("[",ROUND(T_strat3!AI19,1),"; ",ROUND(T_strat3!AJ19,1),"]", " (", T_strat3!AK19, ")")))</f>
        <v>[2.5; 2.5] (4)</v>
      </c>
      <c r="AW41" s="65" t="str">
        <f>IF(T_strat3!AM19="","-", (CONCATENATE("[",ROUND(T_strat3!AM19,1),"; ",ROUND(T_strat3!AN19,1),"]", " (", T_strat3!AO19, ")")))</f>
        <v>[0.8; 3.3] (45)</v>
      </c>
      <c r="AX41" s="65" t="str">
        <f>IF(T_strat3!AQ19="","-", (CONCATENATE("[",ROUND(T_strat3!AQ19,1),"; ",ROUND(T_strat3!AR19,1),"]", " (", T_strat3!AS19, ")")))</f>
        <v>[0.5; 10] (42)</v>
      </c>
      <c r="AY41" s="65" t="str">
        <f>IF(T_strat3!AU19="","-", (CONCATENATE("[",ROUND(T_strat3!AU19,1),"; ",ROUND(T_strat3!AV19,1),"]", " (", T_strat3!AW19, ")")))</f>
        <v>-</v>
      </c>
      <c r="AZ41" s="65" t="str">
        <f>IF(T_strat3!AY19="","-", (CONCATENATE("[",ROUND(T_strat3!AY19,1),"; ",ROUND(T_strat3!AZ19,1),"]", " (", T_strat3!BA19, ")")))</f>
        <v>-</v>
      </c>
      <c r="BA41" s="65" t="str">
        <f>IF(T_strat3!BC19="","-", (CONCATENATE("[",ROUND(T_strat3!BC19,1),"; ",ROUND(T_strat3!BD19,1),"]", " (", T_strat3!BE19, ")")))</f>
        <v>-</v>
      </c>
      <c r="BB41" s="65" t="str">
        <f>IF(T_strat3!BG19="","-", (CONCATENATE("[",ROUND(T_strat3!BG19,1),"; ",ROUND(T_strat3!BH19,1),"]", " (", T_strat3!BI19, ")")))</f>
        <v>[0.7; 10] (91)</v>
      </c>
      <c r="BC41" s="65" t="str">
        <f>IF(T_strat3!BK19="","-", (CONCATENATE("[",ROUND(T_strat3!BK19,1),"; ",ROUND(T_strat3!BL19,1),"]", " (", T_strat3!BM19, ")")))</f>
        <v>-</v>
      </c>
    </row>
    <row r="42" spans="1:55" s="140" customFormat="1" ht="10.5" customHeight="1" x14ac:dyDescent="0.2">
      <c r="A42" s="78" t="str">
        <f>T_i!$A$20</f>
        <v>Injectable arteether/artemotil</v>
      </c>
      <c r="B42" s="138">
        <f>ROUND(T_iv_strat1!B20,1)</f>
        <v>1.1000000000000001</v>
      </c>
      <c r="C42" s="138">
        <f>ROUND(T_iv_strat1!F20,1)</f>
        <v>0.4</v>
      </c>
      <c r="D42" s="138">
        <f>ROUND(T_iv_strat1!J20,1)</f>
        <v>0</v>
      </c>
      <c r="E42" s="138">
        <f>ROUND(T_iv_strat1!N20,1)</f>
        <v>0</v>
      </c>
      <c r="F42" s="138">
        <f>ROUND(T_iv_strat1!R20,1)</f>
        <v>0.7</v>
      </c>
      <c r="G42" s="138">
        <f>ROUND(T_iv_strat1!V20,1)</f>
        <v>0</v>
      </c>
      <c r="H42" s="138">
        <f>ROUND(T_iv_strat1!Z20,1)</f>
        <v>0.7</v>
      </c>
      <c r="I42" s="138">
        <f>ROUND(T_iv_strat1!AD20,1)</f>
        <v>4.3</v>
      </c>
      <c r="J42" s="139">
        <f>ROUND(T_iv_strat1!AH20,1)</f>
        <v>0.4</v>
      </c>
      <c r="K42" s="138">
        <f>ROUND(T_iv_strat1!AL20,1)</f>
        <v>0.3</v>
      </c>
      <c r="L42" s="138">
        <f>ROUND(T_iv_strat1!AP20,1)</f>
        <v>0.9</v>
      </c>
      <c r="M42" s="138">
        <f>ROUND(T_iv_strat1!AT20,1)</f>
        <v>0</v>
      </c>
      <c r="N42" s="138">
        <f>ROUND(T_iv_strat1!AX20,1)</f>
        <v>0.7</v>
      </c>
      <c r="O42" s="138">
        <f>ROUND(T_iv_strat1!BB20,1)</f>
        <v>0</v>
      </c>
      <c r="P42" s="138">
        <f>ROUND(T_iv_strat1!BF20,1)</f>
        <v>0.7</v>
      </c>
      <c r="Q42" s="138">
        <f>ROUND(T_iv_strat1!BJ20,1)</f>
        <v>1.3</v>
      </c>
      <c r="T42" s="78" t="str">
        <f>T_i!$A$20</f>
        <v>Injectable arteether/artemotil</v>
      </c>
      <c r="U42" s="138">
        <f>ROUND(T_iv_strat2!B20,1)</f>
        <v>1.4</v>
      </c>
      <c r="V42" s="138">
        <f>ROUND(T_iv_strat2!F20,1)</f>
        <v>4.3</v>
      </c>
      <c r="W42" s="138">
        <f>ROUND(T_iv_strat2!J20,1)</f>
        <v>2.1</v>
      </c>
      <c r="X42" s="138">
        <f>ROUND(T_iv_strat2!N20,1)</f>
        <v>0</v>
      </c>
      <c r="Y42" s="138">
        <f>ROUND(T_iv_strat2!R20,1)</f>
        <v>2.6</v>
      </c>
      <c r="Z42" s="138">
        <f>ROUND(T_iv_strat2!V20,1)</f>
        <v>4.3</v>
      </c>
      <c r="AA42" s="138">
        <f>ROUND(T_iv_strat2!Z20,1)</f>
        <v>2.4</v>
      </c>
      <c r="AB42" s="138">
        <f>ROUND(T_iv_strat2!AD20,1)</f>
        <v>3</v>
      </c>
      <c r="AC42" s="139">
        <f>ROUND(T_iv_strat2!AH20,1)</f>
        <v>2.9</v>
      </c>
      <c r="AD42" s="138">
        <f>ROUND(T_iv_strat2!AL20,1)</f>
        <v>4.3</v>
      </c>
      <c r="AE42" s="138">
        <f>ROUND(T_iv_strat2!AP20,1)</f>
        <v>1.4</v>
      </c>
      <c r="AF42" s="138">
        <f>ROUND(T_iv_strat2!AT20,1)</f>
        <v>0</v>
      </c>
      <c r="AG42" s="138">
        <f>ROUND(T_iv_strat2!AX20,1)</f>
        <v>1.4</v>
      </c>
      <c r="AH42" s="138">
        <f>ROUND(T_iv_strat2!BB20,1)</f>
        <v>4.3</v>
      </c>
      <c r="AI42" s="138">
        <f>ROUND(T_iv_strat2!BF20,1)</f>
        <v>1.4</v>
      </c>
      <c r="AJ42" s="138">
        <f>ROUND(T_iv_strat2!BJ20,1)</f>
        <v>1.9</v>
      </c>
      <c r="AM42" s="78" t="str">
        <f>T_i!$A$20</f>
        <v>Injectable arteether/artemotil</v>
      </c>
      <c r="AN42" s="138">
        <f>ROUND(T_strat3!B20,1)</f>
        <v>0</v>
      </c>
      <c r="AO42" s="138">
        <f>ROUND(T_strat3!F20,1)</f>
        <v>0.1</v>
      </c>
      <c r="AP42" s="138">
        <f>ROUND(T_strat3!J20,1)</f>
        <v>0.7</v>
      </c>
      <c r="AQ42" s="138">
        <f>ROUND(T_strat3!N20,1)</f>
        <v>0</v>
      </c>
      <c r="AR42" s="138">
        <f>ROUND(T_strat3!R20,1)</f>
        <v>0</v>
      </c>
      <c r="AS42" s="138">
        <f>ROUND(T_strat3!V20,1)</f>
        <v>0</v>
      </c>
      <c r="AT42" s="138">
        <f>ROUND(T_strat3!Z20,1)</f>
        <v>0.7</v>
      </c>
      <c r="AU42" s="138">
        <f>ROUND(T_strat3!AD20,1)</f>
        <v>0</v>
      </c>
      <c r="AV42" s="139">
        <f>ROUND(T_strat3!AH20,1)</f>
        <v>0.9</v>
      </c>
      <c r="AW42" s="138">
        <f>ROUND(T_strat3!AL20,1)</f>
        <v>0.9</v>
      </c>
      <c r="AX42" s="138">
        <f>ROUND(T_strat3!AP20,1)</f>
        <v>0.1</v>
      </c>
      <c r="AY42" s="138">
        <f>ROUND(T_strat3!AT20,1)</f>
        <v>0</v>
      </c>
      <c r="AZ42" s="138">
        <f>ROUND(T_strat3!AX20,1)</f>
        <v>0</v>
      </c>
      <c r="BA42" s="138">
        <f>ROUND(T_strat3!BB20,1)</f>
        <v>0</v>
      </c>
      <c r="BB42" s="138">
        <f>ROUND(T_strat3!BF20,1)</f>
        <v>0.7</v>
      </c>
      <c r="BC42" s="138">
        <f>ROUND(T_strat3!BJ20,1)</f>
        <v>0</v>
      </c>
    </row>
    <row r="43" spans="1:55" s="64" customFormat="1" ht="10.5" customHeight="1" x14ac:dyDescent="0.15">
      <c r="A43" s="87"/>
      <c r="B43" s="65" t="str">
        <f>IF(T_iv_strat1!C20="","-", (CONCATENATE("[",ROUND(T_iv_strat1!C20,1),"; ",ROUND(T_iv_strat1!D20,1),"]", " (", T_iv_strat1!E20, ")")))</f>
        <v>[1.1; 1.1] (4)</v>
      </c>
      <c r="C43" s="65" t="str">
        <f>IF(T_iv_strat1!G20="","-", (CONCATENATE("[",ROUND(T_iv_strat1!G20,1),"; ",ROUND(T_iv_strat1!H20,1),"]", " (", T_iv_strat1!I20, ")")))</f>
        <v>[0.3; 0.4] (4)</v>
      </c>
      <c r="D43" s="65" t="str">
        <f>IF(T_iv_strat1!K20="","-", (CONCATENATE("[",ROUND(T_iv_strat1!K20,1),"; ",ROUND(T_iv_strat1!L20,1),"]", " (", T_iv_strat1!M20, ")")))</f>
        <v>-</v>
      </c>
      <c r="E43" s="65" t="str">
        <f>IF(T_iv_strat1!O20="","-", (CONCATENATE("[",ROUND(T_iv_strat1!O20,1),"; ",ROUND(T_iv_strat1!P20,1),"]", " (", T_iv_strat1!Q20, ")")))</f>
        <v>-</v>
      </c>
      <c r="F43" s="65" t="str">
        <f>IF(T_iv_strat1!S20="","-", (CONCATENATE("[",ROUND(T_iv_strat1!S20,1),"; ",ROUND(T_iv_strat1!T20,1),"]", " (", T_iv_strat1!U20, ")")))</f>
        <v>[0.4; 0.7] (27)</v>
      </c>
      <c r="G43" s="65" t="str">
        <f>IF(T_iv_strat1!W20="","-", (CONCATENATE("[",ROUND(T_iv_strat1!W20,1),"; ",ROUND(T_iv_strat1!X20,1),"]", " (", T_iv_strat1!Y20, ")")))</f>
        <v>-</v>
      </c>
      <c r="H43" s="65" t="str">
        <f>IF(T_iv_strat1!AA20="","-", (CONCATENATE("[",ROUND(T_iv_strat1!AA20,1),"; ",ROUND(T_iv_strat1!AB20,1),"]", " (", T_iv_strat1!AC20, ")")))</f>
        <v>[0.4; 0.9] (54)</v>
      </c>
      <c r="I43" s="65" t="str">
        <f>IF(T_iv_strat1!AE20="","-", (CONCATENATE("[",ROUND(T_iv_strat1!AE20,1),"; ",ROUND(T_iv_strat1!AF20,1),"]", " (", T_iv_strat1!AG20, ")")))</f>
        <v>[4.3; 4.3] (5)</v>
      </c>
      <c r="J43" s="66" t="str">
        <f>IF(T_iv_strat1!AI20="","-", (CONCATENATE("[",ROUND(T_iv_strat1!AI20,1),"; ",ROUND(T_iv_strat1!AJ20,1),"]", " (", T_iv_strat1!AK20, ")")))</f>
        <v>[0.4; 0.4] (4)</v>
      </c>
      <c r="K43" s="65" t="str">
        <f>IF(T_iv_strat1!AM20="","-", (CONCATENATE("[",ROUND(T_iv_strat1!AM20,1),"; ",ROUND(T_iv_strat1!AN20,1),"]", " (", T_iv_strat1!AO20, ")")))</f>
        <v>[0.3; 1.4] (4)</v>
      </c>
      <c r="L43" s="65" t="str">
        <f>IF(T_iv_strat1!AQ20="","-", (CONCATENATE("[",ROUND(T_iv_strat1!AQ20,1),"; ",ROUND(T_iv_strat1!AR20,1),"]", " (", T_iv_strat1!AS20, ")")))</f>
        <v>[0.7; 1.1] (19)</v>
      </c>
      <c r="M43" s="65" t="str">
        <f>IF(T_iv_strat1!AU20="","-", (CONCATENATE("[",ROUND(T_iv_strat1!AU20,1),"; ",ROUND(T_iv_strat1!AV20,1),"]", " (", T_iv_strat1!AW20, ")")))</f>
        <v>-</v>
      </c>
      <c r="N43" s="65" t="str">
        <f>IF(T_iv_strat1!AY20="","-", (CONCATENATE("[",ROUND(T_iv_strat1!AY20,1),"; ",ROUND(T_iv_strat1!AZ20,1),"]", " (", T_iv_strat1!BA20, ")")))</f>
        <v>[0.4; 0.7] (27)</v>
      </c>
      <c r="O43" s="65" t="str">
        <f>IF(T_iv_strat1!BC20="","-", (CONCATENATE("[",ROUND(T_iv_strat1!BC20,1),"; ",ROUND(T_iv_strat1!BD20,1),"]", " (", T_iv_strat1!BE20, ")")))</f>
        <v>-</v>
      </c>
      <c r="P43" s="65" t="str">
        <f>IF(T_iv_strat1!BG20="","-", (CONCATENATE("[",ROUND(T_iv_strat1!BG20,1),"; ",ROUND(T_iv_strat1!BH20,1),"]", " (", T_iv_strat1!BI20, ")")))</f>
        <v>[0.4; 1.1] (54)</v>
      </c>
      <c r="Q43" s="65" t="str">
        <f>IF(T_iv_strat1!BK20="","-", (CONCATENATE("[",ROUND(T_iv_strat1!BK20,1),"; ",ROUND(T_iv_strat1!BL20,1),"]", " (", T_iv_strat1!BM20, ")")))</f>
        <v>[1.1; 2.9] (5)</v>
      </c>
      <c r="T43" s="87"/>
      <c r="U43" s="65" t="str">
        <f>IF(T_iv_strat2!C20="","-", (CONCATENATE("[",ROUND(T_iv_strat2!C20,1),"; ",ROUND(T_iv_strat2!D20,1),"]", " (", T_iv_strat2!E20, ")")))</f>
        <v>[1.4; 1.4] (11)</v>
      </c>
      <c r="V43" s="65" t="str">
        <f>IF(T_iv_strat2!G20="","-", (CONCATENATE("[",ROUND(T_iv_strat2!G20,1),"; ",ROUND(T_iv_strat2!H20,1),"]", " (", T_iv_strat2!I20, ")")))</f>
        <v>[1.4; 14.8] (40)</v>
      </c>
      <c r="W43" s="65" t="str">
        <f>IF(T_iv_strat2!K20="","-", (CONCATENATE("[",ROUND(T_iv_strat2!K20,1),"; ",ROUND(T_iv_strat2!L20,1),"]", " (", T_iv_strat2!M20, ")")))</f>
        <v>[2.1; 4.3] (132)</v>
      </c>
      <c r="X43" s="65" t="str">
        <f>IF(T_iv_strat2!O20="","-", (CONCATENATE("[",ROUND(T_iv_strat2!O20,1),"; ",ROUND(T_iv_strat2!P20,1),"]", " (", T_iv_strat2!Q20, ")")))</f>
        <v>-</v>
      </c>
      <c r="Y43" s="65" t="str">
        <f>IF(T_iv_strat2!S20="","-", (CONCATENATE("[",ROUND(T_iv_strat2!S20,1),"; ",ROUND(T_iv_strat2!T20,1),"]", " (", T_iv_strat2!U20, ")")))</f>
        <v>[1.3; 4.3] (509)</v>
      </c>
      <c r="Z43" s="65" t="str">
        <f>IF(T_iv_strat2!W20="","-", (CONCATENATE("[",ROUND(T_iv_strat2!W20,1),"; ",ROUND(T_iv_strat2!X20,1),"]", " (", T_iv_strat2!Y20, ")")))</f>
        <v>[2.9; 4.3] (17)</v>
      </c>
      <c r="AA43" s="65" t="str">
        <f>IF(T_iv_strat2!AA20="","-", (CONCATENATE("[",ROUND(T_iv_strat2!AA20,1),"; ",ROUND(T_iv_strat2!AB20,1),"]", " (", T_iv_strat2!AC20, ")")))</f>
        <v>[1.4; 4.3] (709)</v>
      </c>
      <c r="AB43" s="65" t="str">
        <f>IF(T_iv_strat2!AE20="","-", (CONCATENATE("[",ROUND(T_iv_strat2!AE20,1),"; ",ROUND(T_iv_strat2!AF20,1),"]", " (", T_iv_strat2!AG20, ")")))</f>
        <v>[3; 142.9] (13)</v>
      </c>
      <c r="AC43" s="66" t="str">
        <f>IF(T_iv_strat2!AI20="","-", (CONCATENATE("[",ROUND(T_iv_strat2!AI20,1),"; ",ROUND(T_iv_strat2!AJ20,1),"]", " (", T_iv_strat2!AK20, ")")))</f>
        <v>[1.7; 4.3] (11)</v>
      </c>
      <c r="AD43" s="65" t="str">
        <f>IF(T_iv_strat2!AM20="","-", (CONCATENATE("[",ROUND(T_iv_strat2!AM20,1),"; ",ROUND(T_iv_strat2!AN20,1),"]", " (", T_iv_strat2!AO20, ")")))</f>
        <v>[1.4; 4.3] (40)</v>
      </c>
      <c r="AE43" s="65" t="str">
        <f>IF(T_iv_strat2!AQ20="","-", (CONCATENATE("[",ROUND(T_iv_strat2!AQ20,1),"; ",ROUND(T_iv_strat2!AR20,1),"]", " (", T_iv_strat2!AS20, ")")))</f>
        <v>[0.4; 2.9] (132)</v>
      </c>
      <c r="AF43" s="65" t="str">
        <f>IF(T_iv_strat2!AU20="","-", (CONCATENATE("[",ROUND(T_iv_strat2!AU20,1),"; ",ROUND(T_iv_strat2!AV20,1),"]", " (", T_iv_strat2!AW20, ")")))</f>
        <v>-</v>
      </c>
      <c r="AG43" s="65" t="str">
        <f>IF(T_iv_strat2!AY20="","-", (CONCATENATE("[",ROUND(T_iv_strat2!AY20,1),"; ",ROUND(T_iv_strat2!AZ20,1),"]", " (", T_iv_strat2!BA20, ")")))</f>
        <v>[0.7; 3] (509)</v>
      </c>
      <c r="AH43" s="65" t="str">
        <f>IF(T_iv_strat2!BC20="","-", (CONCATENATE("[",ROUND(T_iv_strat2!BC20,1),"; ",ROUND(T_iv_strat2!BD20,1),"]", " (", T_iv_strat2!BE20, ")")))</f>
        <v>[1.4; 5.4] (17)</v>
      </c>
      <c r="AI43" s="65" t="str">
        <f>IF(T_iv_strat2!BG20="","-", (CONCATENATE("[",ROUND(T_iv_strat2!BG20,1),"; ",ROUND(T_iv_strat2!BH20,1),"]", " (", T_iv_strat2!BI20, ")")))</f>
        <v>[0.7; 3.4] (709)</v>
      </c>
      <c r="AJ43" s="65" t="str">
        <f>IF(T_iv_strat2!BK20="","-", (CONCATENATE("[",ROUND(T_iv_strat2!BK20,1),"; ",ROUND(T_iv_strat2!BL20,1),"]", " (", T_iv_strat2!BM20, ")")))</f>
        <v>[1; 6.4] (13)</v>
      </c>
      <c r="AM43" s="87"/>
      <c r="AN43" s="65" t="str">
        <f>IF(T_strat3!C20="","-", (CONCATENATE("[",ROUND(T_strat3!C20,1),"; ",ROUND(T_strat3!D20,1),"]", " (", T_strat3!E20, ")")))</f>
        <v>-</v>
      </c>
      <c r="AO43" s="65" t="str">
        <f>IF(T_strat3!G20="","-", (CONCATENATE("[",ROUND(T_strat3!G20,1),"; ",ROUND(T_strat3!H20,1),"]", " (", T_strat3!I20, ")")))</f>
        <v>[0.1; 0.1] (11)</v>
      </c>
      <c r="AP43" s="65" t="str">
        <f>IF(T_strat3!K20="","-", (CONCATENATE("[",ROUND(T_strat3!K20,1),"; ",ROUND(T_strat3!L20,1),"]", " (", T_strat3!M20, ")")))</f>
        <v>[0.7; 0.7] (17)</v>
      </c>
      <c r="AQ43" s="65" t="str">
        <f>IF(T_strat3!O20="","-", (CONCATENATE("[",ROUND(T_strat3!O20,1),"; ",ROUND(T_strat3!P20,1),"]", " (", T_strat3!Q20, ")")))</f>
        <v>-</v>
      </c>
      <c r="AR43" s="65" t="str">
        <f>IF(T_strat3!S20="","-", (CONCATENATE("[",ROUND(T_strat3!S20,1),"; ",ROUND(T_strat3!T20,1),"]", " (", T_strat3!U20, ")")))</f>
        <v>-</v>
      </c>
      <c r="AS43" s="65" t="str">
        <f>IF(T_strat3!W20="","-", (CONCATENATE("[",ROUND(T_strat3!W20,1),"; ",ROUND(T_strat3!X20,1),"]", " (", T_strat3!Y20, ")")))</f>
        <v>-</v>
      </c>
      <c r="AT43" s="65" t="str">
        <f>IF(T_strat3!AA20="","-", (CONCATENATE("[",ROUND(T_strat3!AA20,1),"; ",ROUND(T_strat3!AB20,1),"]", " (", T_strat3!AC20, ")")))</f>
        <v>[0.7; 0.7] (30)</v>
      </c>
      <c r="AU43" s="65" t="str">
        <f>IF(T_strat3!AE20="","-", (CONCATENATE("[",ROUND(T_strat3!AE20,1),"; ",ROUND(T_strat3!AF20,1),"]", " (", T_strat3!AG20, ")")))</f>
        <v>-</v>
      </c>
      <c r="AV43" s="66" t="str">
        <f>IF(T_strat3!AI20="","-", (CONCATENATE("[",ROUND(T_strat3!AI20,1),"; ",ROUND(T_strat3!AJ20,1),"]", " (", T_strat3!AK20, ")")))</f>
        <v>[0.7; 1.1] (2)</v>
      </c>
      <c r="AW43" s="65" t="str">
        <f>IF(T_strat3!AM20="","-", (CONCATENATE("[",ROUND(T_strat3!AM20,1),"; ",ROUND(T_strat3!AN20,1),"]", " (", T_strat3!AO20, ")")))</f>
        <v>[0.9; 1.7] (11)</v>
      </c>
      <c r="AX43" s="65" t="str">
        <f>IF(T_strat3!AQ20="","-", (CONCATENATE("[",ROUND(T_strat3!AQ20,1),"; ",ROUND(T_strat3!AR20,1),"]", " (", T_strat3!AS20, ")")))</f>
        <v>[0; 0.7] (17)</v>
      </c>
      <c r="AY43" s="65" t="str">
        <f>IF(T_strat3!AU20="","-", (CONCATENATE("[",ROUND(T_strat3!AU20,1),"; ",ROUND(T_strat3!AV20,1),"]", " (", T_strat3!AW20, ")")))</f>
        <v>-</v>
      </c>
      <c r="AZ43" s="65" t="str">
        <f>IF(T_strat3!AY20="","-", (CONCATENATE("[",ROUND(T_strat3!AY20,1),"; ",ROUND(T_strat3!AZ20,1),"]", " (", T_strat3!BA20, ")")))</f>
        <v>-</v>
      </c>
      <c r="BA43" s="65" t="str">
        <f>IF(T_strat3!BC20="","-", (CONCATENATE("[",ROUND(T_strat3!BC20,1),"; ",ROUND(T_strat3!BD20,1),"]", " (", T_strat3!BE20, ")")))</f>
        <v>-</v>
      </c>
      <c r="BB43" s="65" t="str">
        <f>IF(T_strat3!BG20="","-", (CONCATENATE("[",ROUND(T_strat3!BG20,1),"; ",ROUND(T_strat3!BH20,1),"]", " (", T_strat3!BI20, ")")))</f>
        <v>[0.1; 0.9] (30)</v>
      </c>
      <c r="BC43" s="65" t="str">
        <f>IF(T_strat3!BK20="","-", (CONCATENATE("[",ROUND(T_strat3!BK20,1),"; ",ROUND(T_strat3!BL20,1),"]", " (", T_strat3!BM20, ")")))</f>
        <v>-</v>
      </c>
    </row>
    <row r="44" spans="1:55" s="140" customFormat="1" ht="10.5" customHeight="1" x14ac:dyDescent="0.2">
      <c r="A44" s="78">
        <f>T_i!$A$21</f>
        <v>0</v>
      </c>
      <c r="B44" s="138">
        <f>ROUND(T_iv_strat1!B21,1)</f>
        <v>0</v>
      </c>
      <c r="C44" s="138">
        <f>ROUND(T_iv_strat1!F21,1)</f>
        <v>0</v>
      </c>
      <c r="D44" s="138">
        <f>ROUND(T_iv_strat1!J21,1)</f>
        <v>0</v>
      </c>
      <c r="E44" s="138">
        <f>ROUND(T_iv_strat1!N21,1)</f>
        <v>0</v>
      </c>
      <c r="F44" s="138">
        <f>ROUND(T_iv_strat1!R21,1)</f>
        <v>0</v>
      </c>
      <c r="G44" s="138">
        <f>ROUND(T_iv_strat1!V21,1)</f>
        <v>0</v>
      </c>
      <c r="H44" s="138">
        <f>ROUND(T_iv_strat1!Z21,1)</f>
        <v>0</v>
      </c>
      <c r="I44" s="138">
        <f>ROUND(T_iv_strat1!AD21,1)</f>
        <v>0</v>
      </c>
      <c r="J44" s="139">
        <f>ROUND(T_iv_strat1!AH21,1)</f>
        <v>0</v>
      </c>
      <c r="K44" s="138">
        <f>ROUND(T_iv_strat1!AL21,1)</f>
        <v>0</v>
      </c>
      <c r="L44" s="138">
        <f>ROUND(T_iv_strat1!AP21,1)</f>
        <v>0</v>
      </c>
      <c r="M44" s="138">
        <f>ROUND(T_iv_strat1!AT21,1)</f>
        <v>0</v>
      </c>
      <c r="N44" s="138">
        <f>ROUND(T_iv_strat1!AX21,1)</f>
        <v>0</v>
      </c>
      <c r="O44" s="138">
        <f>ROUND(T_iv_strat1!BB21,1)</f>
        <v>0</v>
      </c>
      <c r="P44" s="138">
        <f>ROUND(T_iv_strat1!BF21,1)</f>
        <v>0</v>
      </c>
      <c r="Q44" s="138">
        <f>ROUND(T_iv_strat1!BJ21,1)</f>
        <v>0</v>
      </c>
      <c r="T44" s="78">
        <f>T_i!$A$21</f>
        <v>0</v>
      </c>
      <c r="U44" s="138">
        <f>ROUND(T_iv_strat2!B21,1)</f>
        <v>0</v>
      </c>
      <c r="V44" s="138">
        <f>ROUND(T_iv_strat2!F21,1)</f>
        <v>0</v>
      </c>
      <c r="W44" s="138">
        <f>ROUND(T_iv_strat2!J21,1)</f>
        <v>0</v>
      </c>
      <c r="X44" s="138">
        <f>ROUND(T_iv_strat2!N21,1)</f>
        <v>0</v>
      </c>
      <c r="Y44" s="138">
        <f>ROUND(T_iv_strat2!R21,1)</f>
        <v>0</v>
      </c>
      <c r="Z44" s="138">
        <f>ROUND(T_iv_strat2!V21,1)</f>
        <v>0</v>
      </c>
      <c r="AA44" s="138">
        <f>ROUND(T_iv_strat2!Z21,1)</f>
        <v>0</v>
      </c>
      <c r="AB44" s="138">
        <f>ROUND(T_iv_strat2!AD21,1)</f>
        <v>0</v>
      </c>
      <c r="AC44" s="139">
        <f>ROUND(T_iv_strat2!AH21,1)</f>
        <v>0</v>
      </c>
      <c r="AD44" s="138">
        <f>ROUND(T_iv_strat2!AL21,1)</f>
        <v>0</v>
      </c>
      <c r="AE44" s="138">
        <f>ROUND(T_iv_strat2!AP21,1)</f>
        <v>0</v>
      </c>
      <c r="AF44" s="138">
        <f>ROUND(T_iv_strat2!AT21,1)</f>
        <v>0</v>
      </c>
      <c r="AG44" s="138">
        <f>ROUND(T_iv_strat2!AX21,1)</f>
        <v>0</v>
      </c>
      <c r="AH44" s="138">
        <f>ROUND(T_iv_strat2!BB21,1)</f>
        <v>0</v>
      </c>
      <c r="AI44" s="138">
        <f>ROUND(T_iv_strat2!BF21,1)</f>
        <v>0</v>
      </c>
      <c r="AJ44" s="138">
        <f>ROUND(T_iv_strat2!BJ21,1)</f>
        <v>0</v>
      </c>
      <c r="AM44" s="78">
        <f>T_i!$A$21</f>
        <v>0</v>
      </c>
      <c r="AN44" s="138">
        <f>ROUND(T_strat3!B21,1)</f>
        <v>0</v>
      </c>
      <c r="AO44" s="138">
        <f>ROUND(T_strat3!F21,1)</f>
        <v>0</v>
      </c>
      <c r="AP44" s="138">
        <f>ROUND(T_strat3!J21,1)</f>
        <v>0</v>
      </c>
      <c r="AQ44" s="138">
        <f>ROUND(T_strat3!N21,1)</f>
        <v>0</v>
      </c>
      <c r="AR44" s="138">
        <f>ROUND(T_strat3!R21,1)</f>
        <v>0</v>
      </c>
      <c r="AS44" s="138">
        <f>ROUND(T_strat3!V21,1)</f>
        <v>0</v>
      </c>
      <c r="AT44" s="138">
        <f>ROUND(T_strat3!Z21,1)</f>
        <v>0</v>
      </c>
      <c r="AU44" s="138">
        <f>ROUND(T_strat3!AD21,1)</f>
        <v>0</v>
      </c>
      <c r="AV44" s="139">
        <f>ROUND(T_strat3!AH21,1)</f>
        <v>0</v>
      </c>
      <c r="AW44" s="138">
        <f>ROUND(T_strat3!AL21,1)</f>
        <v>0</v>
      </c>
      <c r="AX44" s="138">
        <f>ROUND(T_strat3!AP21,1)</f>
        <v>0</v>
      </c>
      <c r="AY44" s="138">
        <f>ROUND(T_strat3!AT21,1)</f>
        <v>0</v>
      </c>
      <c r="AZ44" s="138">
        <f>ROUND(T_strat3!AX21,1)</f>
        <v>0</v>
      </c>
      <c r="BA44" s="138">
        <f>ROUND(T_strat3!BB21,1)</f>
        <v>0</v>
      </c>
      <c r="BB44" s="138">
        <f>ROUND(T_strat3!BF21,1)</f>
        <v>0</v>
      </c>
      <c r="BC44" s="138">
        <f>ROUND(T_strat3!BJ21,1)</f>
        <v>0</v>
      </c>
    </row>
    <row r="45" spans="1:55" s="64" customFormat="1" ht="10.5" customHeight="1" x14ac:dyDescent="0.15">
      <c r="A45" s="88"/>
      <c r="B45" s="65" t="str">
        <f>IF(T_iv_strat1!C21="","-", (CONCATENATE("[",ROUND(T_iv_strat1!C21,1),"; ",ROUND(T_iv_strat1!D21,1),"]", " (", T_iv_strat1!E21, ")")))</f>
        <v>-</v>
      </c>
      <c r="C45" s="65" t="str">
        <f>IF(T_iv_strat1!G21="","-", (CONCATENATE("[",ROUND(T_iv_strat1!G21,1),"; ",ROUND(T_iv_strat1!H21,1),"]", " (", T_iv_strat1!I21, ")")))</f>
        <v>-</v>
      </c>
      <c r="D45" s="65" t="str">
        <f>IF(T_iv_strat1!K21="","-", (CONCATENATE("[",ROUND(T_iv_strat1!K21,1),"; ",ROUND(T_iv_strat1!L21,1),"]", " (", T_iv_strat1!M21, ")")))</f>
        <v>-</v>
      </c>
      <c r="E45" s="65" t="str">
        <f>IF(T_iv_strat1!O21="","-", (CONCATENATE("[",ROUND(T_iv_strat1!O21,1),"; ",ROUND(T_iv_strat1!P21,1),"]", " (", T_iv_strat1!Q21, ")")))</f>
        <v>-</v>
      </c>
      <c r="F45" s="65" t="str">
        <f>IF(T_iv_strat1!S21="","-", (CONCATENATE("[",ROUND(T_iv_strat1!S21,1),"; ",ROUND(T_iv_strat1!T21,1),"]", " (", T_iv_strat1!U21, ")")))</f>
        <v>-</v>
      </c>
      <c r="G45" s="65" t="str">
        <f>IF(T_iv_strat1!W21="","-", (CONCATENATE("[",ROUND(T_iv_strat1!W21,1),"; ",ROUND(T_iv_strat1!X21,1),"]", " (", T_iv_strat1!Y21, ")")))</f>
        <v>-</v>
      </c>
      <c r="H45" s="65" t="str">
        <f>IF(T_iv_strat1!AA21="","-", (CONCATENATE("[",ROUND(T_iv_strat1!AA21,1),"; ",ROUND(T_iv_strat1!AB21,1),"]", " (", T_iv_strat1!AC21, ")")))</f>
        <v>-</v>
      </c>
      <c r="I45" s="65" t="str">
        <f>IF(T_iv_strat1!AE21="","-", (CONCATENATE("[",ROUND(T_iv_strat1!AE21,1),"; ",ROUND(T_iv_strat1!AF21,1),"]", " (", T_iv_strat1!AG21, ")")))</f>
        <v>-</v>
      </c>
      <c r="J45" s="66" t="str">
        <f>IF(T_iv_strat1!AI21="","-", (CONCATENATE("[",ROUND(T_iv_strat1!AI21,1),"; ",ROUND(T_iv_strat1!AJ21,1),"]", " (", T_iv_strat1!AK21, ")")))</f>
        <v>-</v>
      </c>
      <c r="K45" s="65" t="str">
        <f>IF(T_iv_strat1!AM21="","-", (CONCATENATE("[",ROUND(T_iv_strat1!AM21,1),"; ",ROUND(T_iv_strat1!AN21,1),"]", " (", T_iv_strat1!AO21, ")")))</f>
        <v>-</v>
      </c>
      <c r="L45" s="65" t="str">
        <f>IF(T_iv_strat1!AQ21="","-", (CONCATENATE("[",ROUND(T_iv_strat1!AQ21,1),"; ",ROUND(T_iv_strat1!AR21,1),"]", " (", T_iv_strat1!AS21, ")")))</f>
        <v>-</v>
      </c>
      <c r="M45" s="65" t="str">
        <f>IF(T_iv_strat1!AU21="","-", (CONCATENATE("[",ROUND(T_iv_strat1!AU21,1),"; ",ROUND(T_iv_strat1!AV21,1),"]", " (", T_iv_strat1!AW21, ")")))</f>
        <v>-</v>
      </c>
      <c r="N45" s="65" t="str">
        <f>IF(T_iv_strat1!AY21="","-", (CONCATENATE("[",ROUND(T_iv_strat1!AY21,1),"; ",ROUND(T_iv_strat1!AZ21,1),"]", " (", T_iv_strat1!BA21, ")")))</f>
        <v>-</v>
      </c>
      <c r="O45" s="65" t="str">
        <f>IF(T_iv_strat1!BC21="","-", (CONCATENATE("[",ROUND(T_iv_strat1!BC21,1),"; ",ROUND(T_iv_strat1!BD21,1),"]", " (", T_iv_strat1!BE21, ")")))</f>
        <v>-</v>
      </c>
      <c r="P45" s="65" t="str">
        <f>IF(T_iv_strat1!BG21="","-", (CONCATENATE("[",ROUND(T_iv_strat1!BG21,1),"; ",ROUND(T_iv_strat1!BH21,1),"]", " (", T_iv_strat1!BI21, ")")))</f>
        <v>-</v>
      </c>
      <c r="Q45" s="65" t="str">
        <f>IF(T_iv_strat1!BK21="","-", (CONCATENATE("[",ROUND(T_iv_strat1!BK21,1),"; ",ROUND(T_iv_strat1!BL21,1),"]", " (", T_iv_strat1!BM21, ")")))</f>
        <v>-</v>
      </c>
      <c r="T45" s="88"/>
      <c r="U45" s="65" t="str">
        <f>IF(T_iv_strat2!C21="","-", (CONCATENATE("[",ROUND(T_iv_strat2!C21,1),"; ",ROUND(T_iv_strat2!D21,1),"]", " (", T_iv_strat2!E21, ")")))</f>
        <v>-</v>
      </c>
      <c r="V45" s="65" t="str">
        <f>IF(T_iv_strat2!G21="","-", (CONCATENATE("[",ROUND(T_iv_strat2!G21,1),"; ",ROUND(T_iv_strat2!H21,1),"]", " (", T_iv_strat2!I21, ")")))</f>
        <v>-</v>
      </c>
      <c r="W45" s="65" t="str">
        <f>IF(T_iv_strat2!K21="","-", (CONCATENATE("[",ROUND(T_iv_strat2!K21,1),"; ",ROUND(T_iv_strat2!L21,1),"]", " (", T_iv_strat2!M21, ")")))</f>
        <v>-</v>
      </c>
      <c r="X45" s="65" t="str">
        <f>IF(T_iv_strat2!O21="","-", (CONCATENATE("[",ROUND(T_iv_strat2!O21,1),"; ",ROUND(T_iv_strat2!P21,1),"]", " (", T_iv_strat2!Q21, ")")))</f>
        <v>-</v>
      </c>
      <c r="Y45" s="65" t="str">
        <f>IF(T_iv_strat2!S21="","-", (CONCATENATE("[",ROUND(T_iv_strat2!S21,1),"; ",ROUND(T_iv_strat2!T21,1),"]", " (", T_iv_strat2!U21, ")")))</f>
        <v>-</v>
      </c>
      <c r="Z45" s="65" t="str">
        <f>IF(T_iv_strat2!W21="","-", (CONCATENATE("[",ROUND(T_iv_strat2!W21,1),"; ",ROUND(T_iv_strat2!X21,1),"]", " (", T_iv_strat2!Y21, ")")))</f>
        <v>-</v>
      </c>
      <c r="AA45" s="65" t="str">
        <f>IF(T_iv_strat2!AA21="","-", (CONCATENATE("[",ROUND(T_iv_strat2!AA21,1),"; ",ROUND(T_iv_strat2!AB21,1),"]", " (", T_iv_strat2!AC21, ")")))</f>
        <v>-</v>
      </c>
      <c r="AB45" s="65" t="str">
        <f>IF(T_iv_strat2!AE21="","-", (CONCATENATE("[",ROUND(T_iv_strat2!AE21,1),"; ",ROUND(T_iv_strat2!AF21,1),"]", " (", T_iv_strat2!AG21, ")")))</f>
        <v>-</v>
      </c>
      <c r="AC45" s="66" t="str">
        <f>IF(T_iv_strat2!AI21="","-", (CONCATENATE("[",ROUND(T_iv_strat2!AI21,1),"; ",ROUND(T_iv_strat2!AJ21,1),"]", " (", T_iv_strat2!AK21, ")")))</f>
        <v>-</v>
      </c>
      <c r="AD45" s="65" t="str">
        <f>IF(T_iv_strat2!AM21="","-", (CONCATENATE("[",ROUND(T_iv_strat2!AM21,1),"; ",ROUND(T_iv_strat2!AN21,1),"]", " (", T_iv_strat2!AO21, ")")))</f>
        <v>-</v>
      </c>
      <c r="AE45" s="65" t="str">
        <f>IF(T_iv_strat2!AQ21="","-", (CONCATENATE("[",ROUND(T_iv_strat2!AQ21,1),"; ",ROUND(T_iv_strat2!AR21,1),"]", " (", T_iv_strat2!AS21, ")")))</f>
        <v>-</v>
      </c>
      <c r="AF45" s="65" t="str">
        <f>IF(T_iv_strat2!AU21="","-", (CONCATENATE("[",ROUND(T_iv_strat2!AU21,1),"; ",ROUND(T_iv_strat2!AV21,1),"]", " (", T_iv_strat2!AW21, ")")))</f>
        <v>-</v>
      </c>
      <c r="AG45" s="65" t="str">
        <f>IF(T_iv_strat2!AY21="","-", (CONCATENATE("[",ROUND(T_iv_strat2!AY21,1),"; ",ROUND(T_iv_strat2!AZ21,1),"]", " (", T_iv_strat2!BA21, ")")))</f>
        <v>-</v>
      </c>
      <c r="AH45" s="65" t="str">
        <f>IF(T_iv_strat2!BC21="","-", (CONCATENATE("[",ROUND(T_iv_strat2!BC21,1),"; ",ROUND(T_iv_strat2!BD21,1),"]", " (", T_iv_strat2!BE21, ")")))</f>
        <v>-</v>
      </c>
      <c r="AI45" s="65" t="str">
        <f>IF(T_iv_strat2!BG21="","-", (CONCATENATE("[",ROUND(T_iv_strat2!BG21,1),"; ",ROUND(T_iv_strat2!BH21,1),"]", " (", T_iv_strat2!BI21, ")")))</f>
        <v>-</v>
      </c>
      <c r="AJ45" s="65" t="str">
        <f>IF(T_iv_strat2!BK21="","-", (CONCATENATE("[",ROUND(T_iv_strat2!BK21,1),"; ",ROUND(T_iv_strat2!BL21,1),"]", " (", T_iv_strat2!BM21, ")")))</f>
        <v>-</v>
      </c>
      <c r="AM45" s="88"/>
      <c r="AN45" s="65" t="str">
        <f>IF(T_strat3!C21="","-", (CONCATENATE("[",ROUND(T_strat3!C21,1),"; ",ROUND(T_strat3!D21,1),"]", " (", T_strat3!E21, ")")))</f>
        <v>-</v>
      </c>
      <c r="AO45" s="65" t="str">
        <f>IF(T_strat3!G21="","-", (CONCATENATE("[",ROUND(T_strat3!G21,1),"; ",ROUND(T_strat3!H21,1),"]", " (", T_strat3!I21, ")")))</f>
        <v>-</v>
      </c>
      <c r="AP45" s="65" t="str">
        <f>IF(T_strat3!K21="","-", (CONCATENATE("[",ROUND(T_strat3!K21,1),"; ",ROUND(T_strat3!L21,1),"]", " (", T_strat3!M21, ")")))</f>
        <v>-</v>
      </c>
      <c r="AQ45" s="65" t="str">
        <f>IF(T_strat3!O21="","-", (CONCATENATE("[",ROUND(T_strat3!O21,1),"; ",ROUND(T_strat3!P21,1),"]", " (", T_strat3!Q21, ")")))</f>
        <v>-</v>
      </c>
      <c r="AR45" s="65" t="str">
        <f>IF(T_strat3!S21="","-", (CONCATENATE("[",ROUND(T_strat3!S21,1),"; ",ROUND(T_strat3!T21,1),"]", " (", T_strat3!U21, ")")))</f>
        <v>-</v>
      </c>
      <c r="AS45" s="65" t="str">
        <f>IF(T_strat3!W21="","-", (CONCATENATE("[",ROUND(T_strat3!W21,1),"; ",ROUND(T_strat3!X21,1),"]", " (", T_strat3!Y21, ")")))</f>
        <v>-</v>
      </c>
      <c r="AT45" s="65" t="str">
        <f>IF(T_strat3!AA21="","-", (CONCATENATE("[",ROUND(T_strat3!AA21,1),"; ",ROUND(T_strat3!AB21,1),"]", " (", T_strat3!AC21, ")")))</f>
        <v>-</v>
      </c>
      <c r="AU45" s="65" t="str">
        <f>IF(T_strat3!AE21="","-", (CONCATENATE("[",ROUND(T_strat3!AE21,1),"; ",ROUND(T_strat3!AF21,1),"]", " (", T_strat3!AG21, ")")))</f>
        <v>-</v>
      </c>
      <c r="AV45" s="66" t="str">
        <f>IF(T_strat3!AI21="","-", (CONCATENATE("[",ROUND(T_strat3!AI21,1),"; ",ROUND(T_strat3!AJ21,1),"]", " (", T_strat3!AK21, ")")))</f>
        <v>-</v>
      </c>
      <c r="AW45" s="65" t="str">
        <f>IF(T_strat3!AM21="","-", (CONCATENATE("[",ROUND(T_strat3!AM21,1),"; ",ROUND(T_strat3!AN21,1),"]", " (", T_strat3!AO21, ")")))</f>
        <v>-</v>
      </c>
      <c r="AX45" s="65" t="str">
        <f>IF(T_strat3!AQ21="","-", (CONCATENATE("[",ROUND(T_strat3!AQ21,1),"; ",ROUND(T_strat3!AR21,1),"]", " (", T_strat3!AS21, ")")))</f>
        <v>-</v>
      </c>
      <c r="AY45" s="65" t="str">
        <f>IF(T_strat3!AU21="","-", (CONCATENATE("[",ROUND(T_strat3!AU21,1),"; ",ROUND(T_strat3!AV21,1),"]", " (", T_strat3!AW21, ")")))</f>
        <v>-</v>
      </c>
      <c r="AZ45" s="65" t="str">
        <f>IF(T_strat3!AY21="","-", (CONCATENATE("[",ROUND(T_strat3!AY21,1),"; ",ROUND(T_strat3!AZ21,1),"]", " (", T_strat3!BA21, ")")))</f>
        <v>-</v>
      </c>
      <c r="BA45" s="65" t="str">
        <f>IF(T_strat3!BC21="","-", (CONCATENATE("[",ROUND(T_strat3!BC21,1),"; ",ROUND(T_strat3!BD21,1),"]", " (", T_strat3!BE21, ")")))</f>
        <v>-</v>
      </c>
      <c r="BB45" s="65" t="str">
        <f>IF(T_strat3!BG21="","-", (CONCATENATE("[",ROUND(T_strat3!BG21,1),"; ",ROUND(T_strat3!BH21,1),"]", " (", T_strat3!BI21, ")")))</f>
        <v>-</v>
      </c>
      <c r="BC45" s="65" t="str">
        <f>IF(T_strat3!BK21="","-", (CONCATENATE("[",ROUND(T_strat3!BK21,1),"; ",ROUND(T_strat3!BL21,1),"]", " (", T_strat3!BM21, ")")))</f>
        <v>-</v>
      </c>
    </row>
    <row r="46" spans="1:55" s="140" customFormat="1" ht="10.5" customHeight="1" x14ac:dyDescent="0.2">
      <c r="A46" s="78">
        <f>T_i!$A$22</f>
        <v>0</v>
      </c>
      <c r="B46" s="138">
        <f>ROUND(T_iv_strat1!B22,1)</f>
        <v>0</v>
      </c>
      <c r="C46" s="138">
        <f>ROUND(T_iv_strat1!F22,1)</f>
        <v>0</v>
      </c>
      <c r="D46" s="138">
        <f>ROUND(T_iv_strat1!J22,1)</f>
        <v>0</v>
      </c>
      <c r="E46" s="138">
        <f>ROUND(T_iv_strat1!N22,1)</f>
        <v>0</v>
      </c>
      <c r="F46" s="138">
        <f>ROUND(T_iv_strat1!R22,1)</f>
        <v>0</v>
      </c>
      <c r="G46" s="138">
        <f>ROUND(T_iv_strat1!V22,1)</f>
        <v>0</v>
      </c>
      <c r="H46" s="138">
        <f>ROUND(T_iv_strat1!Z22,1)</f>
        <v>0</v>
      </c>
      <c r="I46" s="138">
        <f>ROUND(T_iv_strat1!AD22,1)</f>
        <v>0</v>
      </c>
      <c r="J46" s="139">
        <f>ROUND(T_iv_strat1!AH22,1)</f>
        <v>0</v>
      </c>
      <c r="K46" s="138">
        <f>ROUND(T_iv_strat1!AL22,1)</f>
        <v>0</v>
      </c>
      <c r="L46" s="138">
        <f>ROUND(T_iv_strat1!AP22,1)</f>
        <v>0</v>
      </c>
      <c r="M46" s="138">
        <f>ROUND(T_iv_strat1!AT22,1)</f>
        <v>0</v>
      </c>
      <c r="N46" s="138">
        <f>ROUND(T_iv_strat1!AX22,1)</f>
        <v>0</v>
      </c>
      <c r="O46" s="138">
        <f>ROUND(T_iv_strat1!BB22,1)</f>
        <v>0</v>
      </c>
      <c r="P46" s="138">
        <f>ROUND(T_iv_strat1!BF22,1)</f>
        <v>0</v>
      </c>
      <c r="Q46" s="138">
        <f>ROUND(T_iv_strat1!BJ22,1)</f>
        <v>0</v>
      </c>
      <c r="T46" s="78">
        <f>T_i!$A$22</f>
        <v>0</v>
      </c>
      <c r="U46" s="138">
        <f>ROUND(T_iv_strat2!B22,1)</f>
        <v>0</v>
      </c>
      <c r="V46" s="138">
        <f>ROUND(T_iv_strat2!F22,1)</f>
        <v>0</v>
      </c>
      <c r="W46" s="138">
        <f>ROUND(T_iv_strat2!J22,1)</f>
        <v>0</v>
      </c>
      <c r="X46" s="138">
        <f>ROUND(T_iv_strat2!N22,1)</f>
        <v>0</v>
      </c>
      <c r="Y46" s="138">
        <f>ROUND(T_iv_strat2!R22,1)</f>
        <v>0</v>
      </c>
      <c r="Z46" s="138">
        <f>ROUND(T_iv_strat2!V22,1)</f>
        <v>0</v>
      </c>
      <c r="AA46" s="138">
        <f>ROUND(T_iv_strat2!Z22,1)</f>
        <v>0</v>
      </c>
      <c r="AB46" s="138">
        <f>ROUND(T_iv_strat2!AD22,1)</f>
        <v>0</v>
      </c>
      <c r="AC46" s="139">
        <f>ROUND(T_iv_strat2!AH22,1)</f>
        <v>0</v>
      </c>
      <c r="AD46" s="138">
        <f>ROUND(T_iv_strat2!AL22,1)</f>
        <v>0</v>
      </c>
      <c r="AE46" s="138">
        <f>ROUND(T_iv_strat2!AP22,1)</f>
        <v>0</v>
      </c>
      <c r="AF46" s="138">
        <f>ROUND(T_iv_strat2!AT22,1)</f>
        <v>0</v>
      </c>
      <c r="AG46" s="138">
        <f>ROUND(T_iv_strat2!AX22,1)</f>
        <v>0</v>
      </c>
      <c r="AH46" s="138">
        <f>ROUND(T_iv_strat2!BB22,1)</f>
        <v>0</v>
      </c>
      <c r="AI46" s="138">
        <f>ROUND(T_iv_strat2!BF22,1)</f>
        <v>0</v>
      </c>
      <c r="AJ46" s="138">
        <f>ROUND(T_iv_strat2!BJ22,1)</f>
        <v>0</v>
      </c>
      <c r="AM46" s="78">
        <f>T_i!$A$22</f>
        <v>0</v>
      </c>
      <c r="AN46" s="138">
        <f>ROUND(T_strat3!B22,1)</f>
        <v>0</v>
      </c>
      <c r="AO46" s="138">
        <f>ROUND(T_strat3!F22,1)</f>
        <v>0</v>
      </c>
      <c r="AP46" s="138">
        <f>ROUND(T_strat3!J22,1)</f>
        <v>0</v>
      </c>
      <c r="AQ46" s="138">
        <f>ROUND(T_strat3!N22,1)</f>
        <v>0</v>
      </c>
      <c r="AR46" s="138">
        <f>ROUND(T_strat3!R22,1)</f>
        <v>0</v>
      </c>
      <c r="AS46" s="138">
        <f>ROUND(T_strat3!V22,1)</f>
        <v>0</v>
      </c>
      <c r="AT46" s="138">
        <f>ROUND(T_strat3!Z22,1)</f>
        <v>0</v>
      </c>
      <c r="AU46" s="138">
        <f>ROUND(T_strat3!AD22,1)</f>
        <v>0</v>
      </c>
      <c r="AV46" s="139">
        <f>ROUND(T_strat3!AH22,1)</f>
        <v>0</v>
      </c>
      <c r="AW46" s="138">
        <f>ROUND(T_strat3!AL22,1)</f>
        <v>0</v>
      </c>
      <c r="AX46" s="138">
        <f>ROUND(T_strat3!AP22,1)</f>
        <v>0</v>
      </c>
      <c r="AY46" s="138">
        <f>ROUND(T_strat3!AT22,1)</f>
        <v>0</v>
      </c>
      <c r="AZ46" s="138">
        <f>ROUND(T_strat3!AX22,1)</f>
        <v>0</v>
      </c>
      <c r="BA46" s="138">
        <f>ROUND(T_strat3!BB22,1)</f>
        <v>0</v>
      </c>
      <c r="BB46" s="138">
        <f>ROUND(T_strat3!BF22,1)</f>
        <v>0</v>
      </c>
      <c r="BC46" s="138">
        <f>ROUND(T_strat3!BJ22,1)</f>
        <v>0</v>
      </c>
    </row>
    <row r="47" spans="1:55" s="64" customFormat="1" ht="10.5" customHeight="1" x14ac:dyDescent="0.15">
      <c r="A47" s="87"/>
      <c r="B47" s="65" t="str">
        <f>IF(T_iv_strat1!C22="","-", (CONCATENATE("[",ROUND(T_iv_strat1!C22,1),"; ",ROUND(T_iv_strat1!D22,1),"]", " (", T_iv_strat1!E22, ")")))</f>
        <v>-</v>
      </c>
      <c r="C47" s="65" t="str">
        <f>IF(T_iv_strat1!G22="","-", (CONCATENATE("[",ROUND(T_iv_strat1!G22,1),"; ",ROUND(T_iv_strat1!H22,1),"]", " (", T_iv_strat1!I22, ")")))</f>
        <v>-</v>
      </c>
      <c r="D47" s="65" t="str">
        <f>IF(T_iv_strat1!K22="","-", (CONCATENATE("[",ROUND(T_iv_strat1!K22,1),"; ",ROUND(T_iv_strat1!L22,1),"]", " (", T_iv_strat1!M22, ")")))</f>
        <v>-</v>
      </c>
      <c r="E47" s="65" t="str">
        <f>IF(T_iv_strat1!O22="","-", (CONCATENATE("[",ROUND(T_iv_strat1!O22,1),"; ",ROUND(T_iv_strat1!P22,1),"]", " (", T_iv_strat1!Q22, ")")))</f>
        <v>-</v>
      </c>
      <c r="F47" s="65" t="str">
        <f>IF(T_iv_strat1!S22="","-", (CONCATENATE("[",ROUND(T_iv_strat1!S22,1),"; ",ROUND(T_iv_strat1!T22,1),"]", " (", T_iv_strat1!U22, ")")))</f>
        <v>-</v>
      </c>
      <c r="G47" s="65" t="str">
        <f>IF(T_iv_strat1!W22="","-", (CONCATENATE("[",ROUND(T_iv_strat1!W22,1),"; ",ROUND(T_iv_strat1!X22,1),"]", " (", T_iv_strat1!Y22, ")")))</f>
        <v>-</v>
      </c>
      <c r="H47" s="65" t="str">
        <f>IF(T_iv_strat1!AA22="","-", (CONCATENATE("[",ROUND(T_iv_strat1!AA22,1),"; ",ROUND(T_iv_strat1!AB22,1),"]", " (", T_iv_strat1!AC22, ")")))</f>
        <v>-</v>
      </c>
      <c r="I47" s="65" t="str">
        <f>IF(T_iv_strat1!AE22="","-", (CONCATENATE("[",ROUND(T_iv_strat1!AE22,1),"; ",ROUND(T_iv_strat1!AF22,1),"]", " (", T_iv_strat1!AG22, ")")))</f>
        <v>-</v>
      </c>
      <c r="J47" s="66" t="str">
        <f>IF(T_iv_strat1!AI22="","-", (CONCATENATE("[",ROUND(T_iv_strat1!AI22,1),"; ",ROUND(T_iv_strat1!AJ22,1),"]", " (", T_iv_strat1!AK22, ")")))</f>
        <v>-</v>
      </c>
      <c r="K47" s="65" t="str">
        <f>IF(T_iv_strat1!AM22="","-", (CONCATENATE("[",ROUND(T_iv_strat1!AM22,1),"; ",ROUND(T_iv_strat1!AN22,1),"]", " (", T_iv_strat1!AO22, ")")))</f>
        <v>-</v>
      </c>
      <c r="L47" s="65" t="str">
        <f>IF(T_iv_strat1!AQ22="","-", (CONCATENATE("[",ROUND(T_iv_strat1!AQ22,1),"; ",ROUND(T_iv_strat1!AR22,1),"]", " (", T_iv_strat1!AS22, ")")))</f>
        <v>-</v>
      </c>
      <c r="M47" s="65" t="str">
        <f>IF(T_iv_strat1!AU22="","-", (CONCATENATE("[",ROUND(T_iv_strat1!AU22,1),"; ",ROUND(T_iv_strat1!AV22,1),"]", " (", T_iv_strat1!AW22, ")")))</f>
        <v>-</v>
      </c>
      <c r="N47" s="65" t="str">
        <f>IF(T_iv_strat1!AY22="","-", (CONCATENATE("[",ROUND(T_iv_strat1!AY22,1),"; ",ROUND(T_iv_strat1!AZ22,1),"]", " (", T_iv_strat1!BA22, ")")))</f>
        <v>-</v>
      </c>
      <c r="O47" s="65" t="str">
        <f>IF(T_iv_strat1!BC22="","-", (CONCATENATE("[",ROUND(T_iv_strat1!BC22,1),"; ",ROUND(T_iv_strat1!BD22,1),"]", " (", T_iv_strat1!BE22, ")")))</f>
        <v>-</v>
      </c>
      <c r="P47" s="65" t="str">
        <f>IF(T_iv_strat1!BG22="","-", (CONCATENATE("[",ROUND(T_iv_strat1!BG22,1),"; ",ROUND(T_iv_strat1!BH22,1),"]", " (", T_iv_strat1!BI22, ")")))</f>
        <v>-</v>
      </c>
      <c r="Q47" s="65" t="str">
        <f>IF(T_iv_strat1!BK22="","-", (CONCATENATE("[",ROUND(T_iv_strat1!BK22,1),"; ",ROUND(T_iv_strat1!BL22,1),"]", " (", T_iv_strat1!BM22, ")")))</f>
        <v>-</v>
      </c>
      <c r="T47" s="87"/>
      <c r="U47" s="65" t="str">
        <f>IF(T_iv_strat2!C22="","-", (CONCATENATE("[",ROUND(T_iv_strat2!C22,1),"; ",ROUND(T_iv_strat2!D22,1),"]", " (", T_iv_strat2!E22, ")")))</f>
        <v>-</v>
      </c>
      <c r="V47" s="65" t="str">
        <f>IF(T_iv_strat2!G22="","-", (CONCATENATE("[",ROUND(T_iv_strat2!G22,1),"; ",ROUND(T_iv_strat2!H22,1),"]", " (", T_iv_strat2!I22, ")")))</f>
        <v>-</v>
      </c>
      <c r="W47" s="65" t="str">
        <f>IF(T_iv_strat2!K22="","-", (CONCATENATE("[",ROUND(T_iv_strat2!K22,1),"; ",ROUND(T_iv_strat2!L22,1),"]", " (", T_iv_strat2!M22, ")")))</f>
        <v>-</v>
      </c>
      <c r="X47" s="65" t="str">
        <f>IF(T_iv_strat2!O22="","-", (CONCATENATE("[",ROUND(T_iv_strat2!O22,1),"; ",ROUND(T_iv_strat2!P22,1),"]", " (", T_iv_strat2!Q22, ")")))</f>
        <v>-</v>
      </c>
      <c r="Y47" s="65" t="str">
        <f>IF(T_iv_strat2!S22="","-", (CONCATENATE("[",ROUND(T_iv_strat2!S22,1),"; ",ROUND(T_iv_strat2!T22,1),"]", " (", T_iv_strat2!U22, ")")))</f>
        <v>-</v>
      </c>
      <c r="Z47" s="65" t="str">
        <f>IF(T_iv_strat2!W22="","-", (CONCATENATE("[",ROUND(T_iv_strat2!W22,1),"; ",ROUND(T_iv_strat2!X22,1),"]", " (", T_iv_strat2!Y22, ")")))</f>
        <v>-</v>
      </c>
      <c r="AA47" s="65" t="str">
        <f>IF(T_iv_strat2!AA22="","-", (CONCATENATE("[",ROUND(T_iv_strat2!AA22,1),"; ",ROUND(T_iv_strat2!AB22,1),"]", " (", T_iv_strat2!AC22, ")")))</f>
        <v>-</v>
      </c>
      <c r="AB47" s="65" t="str">
        <f>IF(T_iv_strat2!AE22="","-", (CONCATENATE("[",ROUND(T_iv_strat2!AE22,1),"; ",ROUND(T_iv_strat2!AF22,1),"]", " (", T_iv_strat2!AG22, ")")))</f>
        <v>-</v>
      </c>
      <c r="AC47" s="66" t="str">
        <f>IF(T_iv_strat2!AI22="","-", (CONCATENATE("[",ROUND(T_iv_strat2!AI22,1),"; ",ROUND(T_iv_strat2!AJ22,1),"]", " (", T_iv_strat2!AK22, ")")))</f>
        <v>-</v>
      </c>
      <c r="AD47" s="65" t="str">
        <f>IF(T_iv_strat2!AM22="","-", (CONCATENATE("[",ROUND(T_iv_strat2!AM22,1),"; ",ROUND(T_iv_strat2!AN22,1),"]", " (", T_iv_strat2!AO22, ")")))</f>
        <v>-</v>
      </c>
      <c r="AE47" s="65" t="str">
        <f>IF(T_iv_strat2!AQ22="","-", (CONCATENATE("[",ROUND(T_iv_strat2!AQ22,1),"; ",ROUND(T_iv_strat2!AR22,1),"]", " (", T_iv_strat2!AS22, ")")))</f>
        <v>-</v>
      </c>
      <c r="AF47" s="65" t="str">
        <f>IF(T_iv_strat2!AU22="","-", (CONCATENATE("[",ROUND(T_iv_strat2!AU22,1),"; ",ROUND(T_iv_strat2!AV22,1),"]", " (", T_iv_strat2!AW22, ")")))</f>
        <v>-</v>
      </c>
      <c r="AG47" s="65" t="str">
        <f>IF(T_iv_strat2!AY22="","-", (CONCATENATE("[",ROUND(T_iv_strat2!AY22,1),"; ",ROUND(T_iv_strat2!AZ22,1),"]", " (", T_iv_strat2!BA22, ")")))</f>
        <v>-</v>
      </c>
      <c r="AH47" s="65" t="str">
        <f>IF(T_iv_strat2!BC22="","-", (CONCATENATE("[",ROUND(T_iv_strat2!BC22,1),"; ",ROUND(T_iv_strat2!BD22,1),"]", " (", T_iv_strat2!BE22, ")")))</f>
        <v>-</v>
      </c>
      <c r="AI47" s="65" t="str">
        <f>IF(T_iv_strat2!BG22="","-", (CONCATENATE("[",ROUND(T_iv_strat2!BG22,1),"; ",ROUND(T_iv_strat2!BH22,1),"]", " (", T_iv_strat2!BI22, ")")))</f>
        <v>-</v>
      </c>
      <c r="AJ47" s="65" t="str">
        <f>IF(T_iv_strat2!BK22="","-", (CONCATENATE("[",ROUND(T_iv_strat2!BK22,1),"; ",ROUND(T_iv_strat2!BL22,1),"]", " (", T_iv_strat2!BM22, ")")))</f>
        <v>-</v>
      </c>
      <c r="AM47" s="87"/>
      <c r="AN47" s="65" t="str">
        <f>IF(T_strat3!C22="","-", (CONCATENATE("[",ROUND(T_strat3!C22,1),"; ",ROUND(T_strat3!D22,1),"]", " (", T_strat3!E22, ")")))</f>
        <v>-</v>
      </c>
      <c r="AO47" s="65" t="str">
        <f>IF(T_strat3!G22="","-", (CONCATENATE("[",ROUND(T_strat3!G22,1),"; ",ROUND(T_strat3!H22,1),"]", " (", T_strat3!I22, ")")))</f>
        <v>-</v>
      </c>
      <c r="AP47" s="65" t="str">
        <f>IF(T_strat3!K22="","-", (CONCATENATE("[",ROUND(T_strat3!K22,1),"; ",ROUND(T_strat3!L22,1),"]", " (", T_strat3!M22, ")")))</f>
        <v>-</v>
      </c>
      <c r="AQ47" s="65" t="str">
        <f>IF(T_strat3!O22="","-", (CONCATENATE("[",ROUND(T_strat3!O22,1),"; ",ROUND(T_strat3!P22,1),"]", " (", T_strat3!Q22, ")")))</f>
        <v>-</v>
      </c>
      <c r="AR47" s="65" t="str">
        <f>IF(T_strat3!S22="","-", (CONCATENATE("[",ROUND(T_strat3!S22,1),"; ",ROUND(T_strat3!T22,1),"]", " (", T_strat3!U22, ")")))</f>
        <v>-</v>
      </c>
      <c r="AS47" s="65" t="str">
        <f>IF(T_strat3!W22="","-", (CONCATENATE("[",ROUND(T_strat3!W22,1),"; ",ROUND(T_strat3!X22,1),"]", " (", T_strat3!Y22, ")")))</f>
        <v>-</v>
      </c>
      <c r="AT47" s="65" t="str">
        <f>IF(T_strat3!AA22="","-", (CONCATENATE("[",ROUND(T_strat3!AA22,1),"; ",ROUND(T_strat3!AB22,1),"]", " (", T_strat3!AC22, ")")))</f>
        <v>-</v>
      </c>
      <c r="AU47" s="65" t="str">
        <f>IF(T_strat3!AE22="","-", (CONCATENATE("[",ROUND(T_strat3!AE22,1),"; ",ROUND(T_strat3!AF22,1),"]", " (", T_strat3!AG22, ")")))</f>
        <v>-</v>
      </c>
      <c r="AV47" s="66" t="str">
        <f>IF(T_strat3!AI22="","-", (CONCATENATE("[",ROUND(T_strat3!AI22,1),"; ",ROUND(T_strat3!AJ22,1),"]", " (", T_strat3!AK22, ")")))</f>
        <v>-</v>
      </c>
      <c r="AW47" s="65" t="str">
        <f>IF(T_strat3!AM22="","-", (CONCATENATE("[",ROUND(T_strat3!AM22,1),"; ",ROUND(T_strat3!AN22,1),"]", " (", T_strat3!AO22, ")")))</f>
        <v>-</v>
      </c>
      <c r="AX47" s="65" t="str">
        <f>IF(T_strat3!AQ22="","-", (CONCATENATE("[",ROUND(T_strat3!AQ22,1),"; ",ROUND(T_strat3!AR22,1),"]", " (", T_strat3!AS22, ")")))</f>
        <v>-</v>
      </c>
      <c r="AY47" s="65" t="str">
        <f>IF(T_strat3!AU22="","-", (CONCATENATE("[",ROUND(T_strat3!AU22,1),"; ",ROUND(T_strat3!AV22,1),"]", " (", T_strat3!AW22, ")")))</f>
        <v>-</v>
      </c>
      <c r="AZ47" s="65" t="str">
        <f>IF(T_strat3!AY22="","-", (CONCATENATE("[",ROUND(T_strat3!AY22,1),"; ",ROUND(T_strat3!AZ22,1),"]", " (", T_strat3!BA22, ")")))</f>
        <v>-</v>
      </c>
      <c r="BA47" s="65" t="str">
        <f>IF(T_strat3!BC22="","-", (CONCATENATE("[",ROUND(T_strat3!BC22,1),"; ",ROUND(T_strat3!BD22,1),"]", " (", T_strat3!BE22, ")")))</f>
        <v>-</v>
      </c>
      <c r="BB47" s="65" t="str">
        <f>IF(T_strat3!BG22="","-", (CONCATENATE("[",ROUND(T_strat3!BG22,1),"; ",ROUND(T_strat3!BH22,1),"]", " (", T_strat3!BI22, ")")))</f>
        <v>-</v>
      </c>
      <c r="BC47" s="65" t="str">
        <f>IF(T_strat3!BK22="","-", (CONCATENATE("[",ROUND(T_strat3!BK22,1),"; ",ROUND(T_strat3!BL22,1),"]", " (", T_strat3!BM22, ")")))</f>
        <v>-</v>
      </c>
    </row>
    <row r="48" spans="1:55" s="140" customFormat="1" ht="10.5" customHeight="1" x14ac:dyDescent="0.2">
      <c r="A48" s="78">
        <f>T_i!$A$23</f>
        <v>0</v>
      </c>
      <c r="B48" s="138">
        <f>ROUND(T_iv_strat1!B23,1)</f>
        <v>0</v>
      </c>
      <c r="C48" s="138">
        <f>ROUND(T_iv_strat1!F23,1)</f>
        <v>0</v>
      </c>
      <c r="D48" s="138">
        <f>ROUND(T_iv_strat1!J23,1)</f>
        <v>0</v>
      </c>
      <c r="E48" s="138">
        <f>ROUND(T_iv_strat1!N23,1)</f>
        <v>0</v>
      </c>
      <c r="F48" s="138">
        <f>ROUND(T_iv_strat1!R23,1)</f>
        <v>0</v>
      </c>
      <c r="G48" s="138">
        <f>ROUND(T_iv_strat1!V23,1)</f>
        <v>0</v>
      </c>
      <c r="H48" s="138">
        <f>ROUND(T_iv_strat1!Z23,1)</f>
        <v>0</v>
      </c>
      <c r="I48" s="138">
        <f>ROUND(T_iv_strat1!AD23,1)</f>
        <v>0</v>
      </c>
      <c r="J48" s="139">
        <f>ROUND(T_iv_strat1!AH23,1)</f>
        <v>0</v>
      </c>
      <c r="K48" s="138">
        <f>ROUND(T_iv_strat1!AL23,1)</f>
        <v>0</v>
      </c>
      <c r="L48" s="138">
        <f>ROUND(T_iv_strat1!AP23,1)</f>
        <v>0</v>
      </c>
      <c r="M48" s="138">
        <f>ROUND(T_iv_strat1!AT23,1)</f>
        <v>0</v>
      </c>
      <c r="N48" s="138">
        <f>ROUND(T_iv_strat1!AX23,1)</f>
        <v>0</v>
      </c>
      <c r="O48" s="138">
        <f>ROUND(T_iv_strat1!BB23,1)</f>
        <v>0</v>
      </c>
      <c r="P48" s="138">
        <f>ROUND(T_iv_strat1!BF23,1)</f>
        <v>0</v>
      </c>
      <c r="Q48" s="138">
        <f>ROUND(T_iv_strat1!BJ23,1)</f>
        <v>0</v>
      </c>
      <c r="T48" s="78">
        <f>T_i!$A$23</f>
        <v>0</v>
      </c>
      <c r="U48" s="138">
        <f>ROUND(T_iv_strat2!B23,1)</f>
        <v>0</v>
      </c>
      <c r="V48" s="138">
        <f>ROUND(T_iv_strat2!F23,1)</f>
        <v>0</v>
      </c>
      <c r="W48" s="138">
        <f>ROUND(T_iv_strat2!J23,1)</f>
        <v>0</v>
      </c>
      <c r="X48" s="138">
        <f>ROUND(T_iv_strat2!N23,1)</f>
        <v>0</v>
      </c>
      <c r="Y48" s="138">
        <f>ROUND(T_iv_strat2!R23,1)</f>
        <v>0</v>
      </c>
      <c r="Z48" s="138">
        <f>ROUND(T_iv_strat2!V23,1)</f>
        <v>0</v>
      </c>
      <c r="AA48" s="138">
        <f>ROUND(T_iv_strat2!Z23,1)</f>
        <v>0</v>
      </c>
      <c r="AB48" s="138">
        <f>ROUND(T_iv_strat2!AD23,1)</f>
        <v>0</v>
      </c>
      <c r="AC48" s="139">
        <f>ROUND(T_iv_strat2!AH23,1)</f>
        <v>0</v>
      </c>
      <c r="AD48" s="138">
        <f>ROUND(T_iv_strat2!AL23,1)</f>
        <v>0</v>
      </c>
      <c r="AE48" s="138">
        <f>ROUND(T_iv_strat2!AP23,1)</f>
        <v>0</v>
      </c>
      <c r="AF48" s="138">
        <f>ROUND(T_iv_strat2!AT23,1)</f>
        <v>0</v>
      </c>
      <c r="AG48" s="138">
        <f>ROUND(T_iv_strat2!AX23,1)</f>
        <v>0</v>
      </c>
      <c r="AH48" s="138">
        <f>ROUND(T_iv_strat2!BB23,1)</f>
        <v>0</v>
      </c>
      <c r="AI48" s="138">
        <f>ROUND(T_iv_strat2!BF23,1)</f>
        <v>0</v>
      </c>
      <c r="AJ48" s="138">
        <f>ROUND(T_iv_strat2!BJ23,1)</f>
        <v>0</v>
      </c>
      <c r="AM48" s="78">
        <f>T_i!$A$23</f>
        <v>0</v>
      </c>
      <c r="AN48" s="138">
        <f>ROUND(T_strat3!B23,1)</f>
        <v>0</v>
      </c>
      <c r="AO48" s="138">
        <f>ROUND(T_strat3!F23,1)</f>
        <v>0</v>
      </c>
      <c r="AP48" s="138">
        <f>ROUND(T_strat3!J23,1)</f>
        <v>0</v>
      </c>
      <c r="AQ48" s="138">
        <f>ROUND(T_strat3!N23,1)</f>
        <v>0</v>
      </c>
      <c r="AR48" s="138">
        <f>ROUND(T_strat3!R23,1)</f>
        <v>0</v>
      </c>
      <c r="AS48" s="138">
        <f>ROUND(T_strat3!V23,1)</f>
        <v>0</v>
      </c>
      <c r="AT48" s="138">
        <f>ROUND(T_strat3!Z23,1)</f>
        <v>0</v>
      </c>
      <c r="AU48" s="138">
        <f>ROUND(T_strat3!AD23,1)</f>
        <v>0</v>
      </c>
      <c r="AV48" s="139">
        <f>ROUND(T_strat3!AH23,1)</f>
        <v>0</v>
      </c>
      <c r="AW48" s="138">
        <f>ROUND(T_strat3!AL23,1)</f>
        <v>0</v>
      </c>
      <c r="AX48" s="138">
        <f>ROUND(T_strat3!AP23,1)</f>
        <v>0</v>
      </c>
      <c r="AY48" s="138">
        <f>ROUND(T_strat3!AT23,1)</f>
        <v>0</v>
      </c>
      <c r="AZ48" s="138">
        <f>ROUND(T_strat3!AX23,1)</f>
        <v>0</v>
      </c>
      <c r="BA48" s="138">
        <f>ROUND(T_strat3!BB23,1)</f>
        <v>0</v>
      </c>
      <c r="BB48" s="138">
        <f>ROUND(T_strat3!BF23,1)</f>
        <v>0</v>
      </c>
      <c r="BC48" s="138">
        <f>ROUND(T_strat3!BJ23,1)</f>
        <v>0</v>
      </c>
    </row>
    <row r="49" spans="1:55" s="64" customFormat="1" ht="10.5" customHeight="1" x14ac:dyDescent="0.15">
      <c r="A49" s="87"/>
      <c r="B49" s="65" t="str">
        <f>IF(T_iv_strat1!C23="","-", (CONCATENATE("[",ROUND(T_iv_strat1!C23,1),"; ",ROUND(T_iv_strat1!D23,1),"]", " (", T_iv_strat1!E23, ")")))</f>
        <v>-</v>
      </c>
      <c r="C49" s="65" t="str">
        <f>IF(T_iv_strat1!G23="","-", (CONCATENATE("[",ROUND(T_iv_strat1!G23,1),"; ",ROUND(T_iv_strat1!H23,1),"]", " (", T_iv_strat1!I23, ")")))</f>
        <v>-</v>
      </c>
      <c r="D49" s="65" t="str">
        <f>IF(T_iv_strat1!K23="","-", (CONCATENATE("[",ROUND(T_iv_strat1!K23,1),"; ",ROUND(T_iv_strat1!L23,1),"]", " (", T_iv_strat1!M23, ")")))</f>
        <v>-</v>
      </c>
      <c r="E49" s="65" t="str">
        <f>IF(T_iv_strat1!O23="","-", (CONCATENATE("[",ROUND(T_iv_strat1!O23,1),"; ",ROUND(T_iv_strat1!P23,1),"]", " (", T_iv_strat1!Q23, ")")))</f>
        <v>-</v>
      </c>
      <c r="F49" s="65" t="str">
        <f>IF(T_iv_strat1!S23="","-", (CONCATENATE("[",ROUND(T_iv_strat1!S23,1),"; ",ROUND(T_iv_strat1!T23,1),"]", " (", T_iv_strat1!U23, ")")))</f>
        <v>-</v>
      </c>
      <c r="G49" s="65" t="str">
        <f>IF(T_iv_strat1!W23="","-", (CONCATENATE("[",ROUND(T_iv_strat1!W23,1),"; ",ROUND(T_iv_strat1!X23,1),"]", " (", T_iv_strat1!Y23, ")")))</f>
        <v>-</v>
      </c>
      <c r="H49" s="65" t="str">
        <f>IF(T_iv_strat1!AA23="","-", (CONCATENATE("[",ROUND(T_iv_strat1!AA23,1),"; ",ROUND(T_iv_strat1!AB23,1),"]", " (", T_iv_strat1!AC23, ")")))</f>
        <v>-</v>
      </c>
      <c r="I49" s="65" t="str">
        <f>IF(T_iv_strat1!AE23="","-", (CONCATENATE("[",ROUND(T_iv_strat1!AE23,1),"; ",ROUND(T_iv_strat1!AF23,1),"]", " (", T_iv_strat1!AG23, ")")))</f>
        <v>-</v>
      </c>
      <c r="J49" s="66" t="str">
        <f>IF(T_iv_strat1!AI23="","-", (CONCATENATE("[",ROUND(T_iv_strat1!AI23,1),"; ",ROUND(T_iv_strat1!AJ23,1),"]", " (", T_iv_strat1!AK23, ")")))</f>
        <v>-</v>
      </c>
      <c r="K49" s="65" t="str">
        <f>IF(T_iv_strat1!AM23="","-", (CONCATENATE("[",ROUND(T_iv_strat1!AM23,1),"; ",ROUND(T_iv_strat1!AN23,1),"]", " (", T_iv_strat1!AO23, ")")))</f>
        <v>-</v>
      </c>
      <c r="L49" s="65" t="str">
        <f>IF(T_iv_strat1!AQ23="","-", (CONCATENATE("[",ROUND(T_iv_strat1!AQ23,1),"; ",ROUND(T_iv_strat1!AR23,1),"]", " (", T_iv_strat1!AS23, ")")))</f>
        <v>-</v>
      </c>
      <c r="M49" s="65" t="str">
        <f>IF(T_iv_strat1!AU23="","-", (CONCATENATE("[",ROUND(T_iv_strat1!AU23,1),"; ",ROUND(T_iv_strat1!AV23,1),"]", " (", T_iv_strat1!AW23, ")")))</f>
        <v>-</v>
      </c>
      <c r="N49" s="65" t="str">
        <f>IF(T_iv_strat1!AY23="","-", (CONCATENATE("[",ROUND(T_iv_strat1!AY23,1),"; ",ROUND(T_iv_strat1!AZ23,1),"]", " (", T_iv_strat1!BA23, ")")))</f>
        <v>-</v>
      </c>
      <c r="O49" s="65" t="str">
        <f>IF(T_iv_strat1!BC23="","-", (CONCATENATE("[",ROUND(T_iv_strat1!BC23,1),"; ",ROUND(T_iv_strat1!BD23,1),"]", " (", T_iv_strat1!BE23, ")")))</f>
        <v>-</v>
      </c>
      <c r="P49" s="65" t="str">
        <f>IF(T_iv_strat1!BG23="","-", (CONCATENATE("[",ROUND(T_iv_strat1!BG23,1),"; ",ROUND(T_iv_strat1!BH23,1),"]", " (", T_iv_strat1!BI23, ")")))</f>
        <v>-</v>
      </c>
      <c r="Q49" s="65" t="str">
        <f>IF(T_iv_strat1!BK23="","-", (CONCATENATE("[",ROUND(T_iv_strat1!BK23,1),"; ",ROUND(T_iv_strat1!BL23,1),"]", " (", T_iv_strat1!BM23, ")")))</f>
        <v>-</v>
      </c>
      <c r="T49" s="87"/>
      <c r="U49" s="65" t="str">
        <f>IF(T_iv_strat2!C23="","-", (CONCATENATE("[",ROUND(T_iv_strat2!C23,1),"; ",ROUND(T_iv_strat2!D23,1),"]", " (", T_iv_strat2!E23, ")")))</f>
        <v>-</v>
      </c>
      <c r="V49" s="65" t="str">
        <f>IF(T_iv_strat2!G23="","-", (CONCATENATE("[",ROUND(T_iv_strat2!G23,1),"; ",ROUND(T_iv_strat2!H23,1),"]", " (", T_iv_strat2!I23, ")")))</f>
        <v>-</v>
      </c>
      <c r="W49" s="65" t="str">
        <f>IF(T_iv_strat2!K23="","-", (CONCATENATE("[",ROUND(T_iv_strat2!K23,1),"; ",ROUND(T_iv_strat2!L23,1),"]", " (", T_iv_strat2!M23, ")")))</f>
        <v>-</v>
      </c>
      <c r="X49" s="65" t="str">
        <f>IF(T_iv_strat2!O23="","-", (CONCATENATE("[",ROUND(T_iv_strat2!O23,1),"; ",ROUND(T_iv_strat2!P23,1),"]", " (", T_iv_strat2!Q23, ")")))</f>
        <v>-</v>
      </c>
      <c r="Y49" s="65" t="str">
        <f>IF(T_iv_strat2!S23="","-", (CONCATENATE("[",ROUND(T_iv_strat2!S23,1),"; ",ROUND(T_iv_strat2!T23,1),"]", " (", T_iv_strat2!U23, ")")))</f>
        <v>-</v>
      </c>
      <c r="Z49" s="65" t="str">
        <f>IF(T_iv_strat2!W23="","-", (CONCATENATE("[",ROUND(T_iv_strat2!W23,1),"; ",ROUND(T_iv_strat2!X23,1),"]", " (", T_iv_strat2!Y23, ")")))</f>
        <v>-</v>
      </c>
      <c r="AA49" s="65" t="str">
        <f>IF(T_iv_strat2!AA23="","-", (CONCATENATE("[",ROUND(T_iv_strat2!AA23,1),"; ",ROUND(T_iv_strat2!AB23,1),"]", " (", T_iv_strat2!AC23, ")")))</f>
        <v>-</v>
      </c>
      <c r="AB49" s="65" t="str">
        <f>IF(T_iv_strat2!AE23="","-", (CONCATENATE("[",ROUND(T_iv_strat2!AE23,1),"; ",ROUND(T_iv_strat2!AF23,1),"]", " (", T_iv_strat2!AG23, ")")))</f>
        <v>-</v>
      </c>
      <c r="AC49" s="66" t="str">
        <f>IF(T_iv_strat2!AI23="","-", (CONCATENATE("[",ROUND(T_iv_strat2!AI23,1),"; ",ROUND(T_iv_strat2!AJ23,1),"]", " (", T_iv_strat2!AK23, ")")))</f>
        <v>-</v>
      </c>
      <c r="AD49" s="65" t="str">
        <f>IF(T_iv_strat2!AM23="","-", (CONCATENATE("[",ROUND(T_iv_strat2!AM23,1),"; ",ROUND(T_iv_strat2!AN23,1),"]", " (", T_iv_strat2!AO23, ")")))</f>
        <v>-</v>
      </c>
      <c r="AE49" s="65" t="str">
        <f>IF(T_iv_strat2!AQ23="","-", (CONCATENATE("[",ROUND(T_iv_strat2!AQ23,1),"; ",ROUND(T_iv_strat2!AR23,1),"]", " (", T_iv_strat2!AS23, ")")))</f>
        <v>-</v>
      </c>
      <c r="AF49" s="65" t="str">
        <f>IF(T_iv_strat2!AU23="","-", (CONCATENATE("[",ROUND(T_iv_strat2!AU23,1),"; ",ROUND(T_iv_strat2!AV23,1),"]", " (", T_iv_strat2!AW23, ")")))</f>
        <v>-</v>
      </c>
      <c r="AG49" s="65" t="str">
        <f>IF(T_iv_strat2!AY23="","-", (CONCATENATE("[",ROUND(T_iv_strat2!AY23,1),"; ",ROUND(T_iv_strat2!AZ23,1),"]", " (", T_iv_strat2!BA23, ")")))</f>
        <v>-</v>
      </c>
      <c r="AH49" s="65" t="str">
        <f>IF(T_iv_strat2!BC23="","-", (CONCATENATE("[",ROUND(T_iv_strat2!BC23,1),"; ",ROUND(T_iv_strat2!BD23,1),"]", " (", T_iv_strat2!BE23, ")")))</f>
        <v>-</v>
      </c>
      <c r="AI49" s="65" t="str">
        <f>IF(T_iv_strat2!BG23="","-", (CONCATENATE("[",ROUND(T_iv_strat2!BG23,1),"; ",ROUND(T_iv_strat2!BH23,1),"]", " (", T_iv_strat2!BI23, ")")))</f>
        <v>-</v>
      </c>
      <c r="AJ49" s="65" t="str">
        <f>IF(T_iv_strat2!BK23="","-", (CONCATENATE("[",ROUND(T_iv_strat2!BK23,1),"; ",ROUND(T_iv_strat2!BL23,1),"]", " (", T_iv_strat2!BM23, ")")))</f>
        <v>-</v>
      </c>
      <c r="AM49" s="87"/>
      <c r="AN49" s="65" t="str">
        <f>IF(T_strat3!C23="","-", (CONCATENATE("[",ROUND(T_strat3!C23,1),"; ",ROUND(T_strat3!D23,1),"]", " (", T_strat3!E23, ")")))</f>
        <v>-</v>
      </c>
      <c r="AO49" s="65" t="str">
        <f>IF(T_strat3!G23="","-", (CONCATENATE("[",ROUND(T_strat3!G23,1),"; ",ROUND(T_strat3!H23,1),"]", " (", T_strat3!I23, ")")))</f>
        <v>-</v>
      </c>
      <c r="AP49" s="65" t="str">
        <f>IF(T_strat3!K23="","-", (CONCATENATE("[",ROUND(T_strat3!K23,1),"; ",ROUND(T_strat3!L23,1),"]", " (", T_strat3!M23, ")")))</f>
        <v>-</v>
      </c>
      <c r="AQ49" s="65" t="str">
        <f>IF(T_strat3!O23="","-", (CONCATENATE("[",ROUND(T_strat3!O23,1),"; ",ROUND(T_strat3!P23,1),"]", " (", T_strat3!Q23, ")")))</f>
        <v>-</v>
      </c>
      <c r="AR49" s="65" t="str">
        <f>IF(T_strat3!S23="","-", (CONCATENATE("[",ROUND(T_strat3!S23,1),"; ",ROUND(T_strat3!T23,1),"]", " (", T_strat3!U23, ")")))</f>
        <v>-</v>
      </c>
      <c r="AS49" s="65" t="str">
        <f>IF(T_strat3!W23="","-", (CONCATENATE("[",ROUND(T_strat3!W23,1),"; ",ROUND(T_strat3!X23,1),"]", " (", T_strat3!Y23, ")")))</f>
        <v>-</v>
      </c>
      <c r="AT49" s="65" t="str">
        <f>IF(T_strat3!AA23="","-", (CONCATENATE("[",ROUND(T_strat3!AA23,1),"; ",ROUND(T_strat3!AB23,1),"]", " (", T_strat3!AC23, ")")))</f>
        <v>-</v>
      </c>
      <c r="AU49" s="65" t="str">
        <f>IF(T_strat3!AE23="","-", (CONCATENATE("[",ROUND(T_strat3!AE23,1),"; ",ROUND(T_strat3!AF23,1),"]", " (", T_strat3!AG23, ")")))</f>
        <v>-</v>
      </c>
      <c r="AV49" s="66" t="str">
        <f>IF(T_strat3!AI23="","-", (CONCATENATE("[",ROUND(T_strat3!AI23,1),"; ",ROUND(T_strat3!AJ23,1),"]", " (", T_strat3!AK23, ")")))</f>
        <v>-</v>
      </c>
      <c r="AW49" s="65" t="str">
        <f>IF(T_strat3!AM23="","-", (CONCATENATE("[",ROUND(T_strat3!AM23,1),"; ",ROUND(T_strat3!AN23,1),"]", " (", T_strat3!AO23, ")")))</f>
        <v>-</v>
      </c>
      <c r="AX49" s="65" t="str">
        <f>IF(T_strat3!AQ23="","-", (CONCATENATE("[",ROUND(T_strat3!AQ23,1),"; ",ROUND(T_strat3!AR23,1),"]", " (", T_strat3!AS23, ")")))</f>
        <v>-</v>
      </c>
      <c r="AY49" s="65" t="str">
        <f>IF(T_strat3!AU23="","-", (CONCATENATE("[",ROUND(T_strat3!AU23,1),"; ",ROUND(T_strat3!AV23,1),"]", " (", T_strat3!AW23, ")")))</f>
        <v>-</v>
      </c>
      <c r="AZ49" s="65" t="str">
        <f>IF(T_strat3!AY23="","-", (CONCATENATE("[",ROUND(T_strat3!AY23,1),"; ",ROUND(T_strat3!AZ23,1),"]", " (", T_strat3!BA23, ")")))</f>
        <v>-</v>
      </c>
      <c r="BA49" s="65" t="str">
        <f>IF(T_strat3!BC23="","-", (CONCATENATE("[",ROUND(T_strat3!BC23,1),"; ",ROUND(T_strat3!BD23,1),"]", " (", T_strat3!BE23, ")")))</f>
        <v>-</v>
      </c>
      <c r="BB49" s="65" t="str">
        <f>IF(T_strat3!BG23="","-", (CONCATENATE("[",ROUND(T_strat3!BG23,1),"; ",ROUND(T_strat3!BH23,1),"]", " (", T_strat3!BI23, ")")))</f>
        <v>-</v>
      </c>
      <c r="BC49" s="65" t="str">
        <f>IF(T_strat3!BK23="","-", (CONCATENATE("[",ROUND(T_strat3!BK23,1),"; ",ROUND(T_strat3!BL23,1),"]", " (", T_strat3!BM23, ")")))</f>
        <v>-</v>
      </c>
    </row>
    <row r="50" spans="1:55" s="140" customFormat="1" ht="10.5" customHeight="1" x14ac:dyDescent="0.2">
      <c r="A50" s="78">
        <f>T_i!$A$24</f>
        <v>0</v>
      </c>
      <c r="B50" s="138">
        <f>ROUND(T_iv_strat1!B24,1)</f>
        <v>0</v>
      </c>
      <c r="C50" s="138">
        <f>ROUND(T_iv_strat1!F24,1)</f>
        <v>0</v>
      </c>
      <c r="D50" s="138">
        <f>ROUND(T_iv_strat1!J24,1)</f>
        <v>0</v>
      </c>
      <c r="E50" s="138">
        <f>ROUND(T_iv_strat1!N24,1)</f>
        <v>0</v>
      </c>
      <c r="F50" s="138">
        <f>ROUND(T_iv_strat1!R24,1)</f>
        <v>0</v>
      </c>
      <c r="G50" s="138">
        <f>ROUND(T_iv_strat1!V24,1)</f>
        <v>0</v>
      </c>
      <c r="H50" s="138">
        <f>ROUND(T_iv_strat1!Z24,1)</f>
        <v>0</v>
      </c>
      <c r="I50" s="138">
        <f>ROUND(T_iv_strat1!AD24,1)</f>
        <v>0</v>
      </c>
      <c r="J50" s="139">
        <f>ROUND(T_iv_strat1!AH24,1)</f>
        <v>0</v>
      </c>
      <c r="K50" s="138">
        <f>ROUND(T_iv_strat1!AL24,1)</f>
        <v>0</v>
      </c>
      <c r="L50" s="138">
        <f>ROUND(T_iv_strat1!AP24,1)</f>
        <v>0</v>
      </c>
      <c r="M50" s="138">
        <f>ROUND(T_iv_strat1!AT24,1)</f>
        <v>0</v>
      </c>
      <c r="N50" s="138">
        <f>ROUND(T_iv_strat1!AX24,1)</f>
        <v>0</v>
      </c>
      <c r="O50" s="138">
        <f>ROUND(T_iv_strat1!BB24,1)</f>
        <v>0</v>
      </c>
      <c r="P50" s="138">
        <f>ROUND(T_iv_strat1!BF24,1)</f>
        <v>0</v>
      </c>
      <c r="Q50" s="138">
        <f>ROUND(T_iv_strat1!BJ24,1)</f>
        <v>0</v>
      </c>
      <c r="T50" s="78">
        <f>T_i!$A$24</f>
        <v>0</v>
      </c>
      <c r="U50" s="138">
        <f>ROUND(T_iv_strat2!B24,1)</f>
        <v>0</v>
      </c>
      <c r="V50" s="138">
        <f>ROUND(T_iv_strat2!F24,1)</f>
        <v>0</v>
      </c>
      <c r="W50" s="138">
        <f>ROUND(T_iv_strat2!J24,1)</f>
        <v>0</v>
      </c>
      <c r="X50" s="138">
        <f>ROUND(T_iv_strat2!N24,1)</f>
        <v>0</v>
      </c>
      <c r="Y50" s="138">
        <f>ROUND(T_iv_strat2!R24,1)</f>
        <v>0</v>
      </c>
      <c r="Z50" s="138">
        <f>ROUND(T_iv_strat2!V24,1)</f>
        <v>0</v>
      </c>
      <c r="AA50" s="138">
        <f>ROUND(T_iv_strat2!Z24,1)</f>
        <v>0</v>
      </c>
      <c r="AB50" s="138">
        <f>ROUND(T_iv_strat2!AD24,1)</f>
        <v>0</v>
      </c>
      <c r="AC50" s="139">
        <f>ROUND(T_iv_strat2!AH24,1)</f>
        <v>0</v>
      </c>
      <c r="AD50" s="138">
        <f>ROUND(T_iv_strat2!AL24,1)</f>
        <v>0</v>
      </c>
      <c r="AE50" s="138">
        <f>ROUND(T_iv_strat2!AP24,1)</f>
        <v>0</v>
      </c>
      <c r="AF50" s="138">
        <f>ROUND(T_iv_strat2!AT24,1)</f>
        <v>0</v>
      </c>
      <c r="AG50" s="138">
        <f>ROUND(T_iv_strat2!AX24,1)</f>
        <v>0</v>
      </c>
      <c r="AH50" s="138">
        <f>ROUND(T_iv_strat2!BB24,1)</f>
        <v>0</v>
      </c>
      <c r="AI50" s="138">
        <f>ROUND(T_iv_strat2!BF24,1)</f>
        <v>0</v>
      </c>
      <c r="AJ50" s="138">
        <f>ROUND(T_iv_strat2!BJ24,1)</f>
        <v>0</v>
      </c>
      <c r="AM50" s="78">
        <f>T_i!$A$24</f>
        <v>0</v>
      </c>
      <c r="AN50" s="138">
        <f>ROUND(T_strat3!B24,1)</f>
        <v>0</v>
      </c>
      <c r="AO50" s="138">
        <f>ROUND(T_strat3!F24,1)</f>
        <v>0</v>
      </c>
      <c r="AP50" s="138">
        <f>ROUND(T_strat3!J24,1)</f>
        <v>0</v>
      </c>
      <c r="AQ50" s="138">
        <f>ROUND(T_strat3!N24,1)</f>
        <v>0</v>
      </c>
      <c r="AR50" s="138">
        <f>ROUND(T_strat3!R24,1)</f>
        <v>0</v>
      </c>
      <c r="AS50" s="138">
        <f>ROUND(T_strat3!V24,1)</f>
        <v>0</v>
      </c>
      <c r="AT50" s="138">
        <f>ROUND(T_strat3!Z24,1)</f>
        <v>0</v>
      </c>
      <c r="AU50" s="138">
        <f>ROUND(T_strat3!AD24,1)</f>
        <v>0</v>
      </c>
      <c r="AV50" s="139">
        <f>ROUND(T_strat3!AH24,1)</f>
        <v>0</v>
      </c>
      <c r="AW50" s="138">
        <f>ROUND(T_strat3!AL24,1)</f>
        <v>0</v>
      </c>
      <c r="AX50" s="138">
        <f>ROUND(T_strat3!AP24,1)</f>
        <v>0</v>
      </c>
      <c r="AY50" s="138">
        <f>ROUND(T_strat3!AT24,1)</f>
        <v>0</v>
      </c>
      <c r="AZ50" s="138">
        <f>ROUND(T_strat3!AX24,1)</f>
        <v>0</v>
      </c>
      <c r="BA50" s="138">
        <f>ROUND(T_strat3!BB24,1)</f>
        <v>0</v>
      </c>
      <c r="BB50" s="138">
        <f>ROUND(T_strat3!BF24,1)</f>
        <v>0</v>
      </c>
      <c r="BC50" s="138">
        <f>ROUND(T_strat3!BJ24,1)</f>
        <v>0</v>
      </c>
    </row>
    <row r="51" spans="1:55" s="64" customFormat="1" ht="10.5" customHeight="1" x14ac:dyDescent="0.15">
      <c r="A51" s="89"/>
      <c r="B51" s="65" t="str">
        <f>IF(T_iv_strat1!C24="","-", (CONCATENATE("[",ROUND(T_iv_strat1!C24,1),"; ",ROUND(T_iv_strat1!D24,1),"]", " (", T_iv_strat1!E24, ")")))</f>
        <v>-</v>
      </c>
      <c r="C51" s="65" t="str">
        <f>IF(T_iv_strat1!G24="","-", (CONCATENATE("[",ROUND(T_iv_strat1!G24,1),"; ",ROUND(T_iv_strat1!H24,1),"]", " (", T_iv_strat1!I24, ")")))</f>
        <v>-</v>
      </c>
      <c r="D51" s="65" t="str">
        <f>IF(T_iv_strat1!K24="","-", (CONCATENATE("[",ROUND(T_iv_strat1!K24,1),"; ",ROUND(T_iv_strat1!L24,1),"]", " (", T_iv_strat1!M24, ")")))</f>
        <v>-</v>
      </c>
      <c r="E51" s="65" t="str">
        <f>IF(T_iv_strat1!O24="","-", (CONCATENATE("[",ROUND(T_iv_strat1!O24,1),"; ",ROUND(T_iv_strat1!P24,1),"]", " (", T_iv_strat1!Q24, ")")))</f>
        <v>-</v>
      </c>
      <c r="F51" s="65" t="str">
        <f>IF(T_iv_strat1!S24="","-", (CONCATENATE("[",ROUND(T_iv_strat1!S24,1),"; ",ROUND(T_iv_strat1!T24,1),"]", " (", T_iv_strat1!U24, ")")))</f>
        <v>-</v>
      </c>
      <c r="G51" s="65" t="str">
        <f>IF(T_iv_strat1!W24="","-", (CONCATENATE("[",ROUND(T_iv_strat1!W24,1),"; ",ROUND(T_iv_strat1!X24,1),"]", " (", T_iv_strat1!Y24, ")")))</f>
        <v>-</v>
      </c>
      <c r="H51" s="65" t="str">
        <f>IF(T_iv_strat1!AA24="","-", (CONCATENATE("[",ROUND(T_iv_strat1!AA24,1),"; ",ROUND(T_iv_strat1!AB24,1),"]", " (", T_iv_strat1!AC24, ")")))</f>
        <v>-</v>
      </c>
      <c r="I51" s="65" t="str">
        <f>IF(T_iv_strat1!AE24="","-", (CONCATENATE("[",ROUND(T_iv_strat1!AE24,1),"; ",ROUND(T_iv_strat1!AF24,1),"]", " (", T_iv_strat1!AG24, ")")))</f>
        <v>-</v>
      </c>
      <c r="J51" s="66" t="str">
        <f>IF(T_iv_strat1!AI24="","-", (CONCATENATE("[",ROUND(T_iv_strat1!AI24,1),"; ",ROUND(T_iv_strat1!AJ24,1),"]", " (", T_iv_strat1!AK24, ")")))</f>
        <v>-</v>
      </c>
      <c r="K51" s="65" t="str">
        <f>IF(T_iv_strat1!AM24="","-", (CONCATENATE("[",ROUND(T_iv_strat1!AM24,1),"; ",ROUND(T_iv_strat1!AN24,1),"]", " (", T_iv_strat1!AO24, ")")))</f>
        <v>-</v>
      </c>
      <c r="L51" s="65" t="str">
        <f>IF(T_iv_strat1!AQ24="","-", (CONCATENATE("[",ROUND(T_iv_strat1!AQ24,1),"; ",ROUND(T_iv_strat1!AR24,1),"]", " (", T_iv_strat1!AS24, ")")))</f>
        <v>-</v>
      </c>
      <c r="M51" s="65" t="str">
        <f>IF(T_iv_strat1!AU24="","-", (CONCATENATE("[",ROUND(T_iv_strat1!AU24,1),"; ",ROUND(T_iv_strat1!AV24,1),"]", " (", T_iv_strat1!AW24, ")")))</f>
        <v>-</v>
      </c>
      <c r="N51" s="65" t="str">
        <f>IF(T_iv_strat1!AY24="","-", (CONCATENATE("[",ROUND(T_iv_strat1!AY24,1),"; ",ROUND(T_iv_strat1!AZ24,1),"]", " (", T_iv_strat1!BA24, ")")))</f>
        <v>-</v>
      </c>
      <c r="O51" s="65" t="str">
        <f>IF(T_iv_strat1!BC24="","-", (CONCATENATE("[",ROUND(T_iv_strat1!BC24,1),"; ",ROUND(T_iv_strat1!BD24,1),"]", " (", T_iv_strat1!BE24, ")")))</f>
        <v>-</v>
      </c>
      <c r="P51" s="65" t="str">
        <f>IF(T_iv_strat1!BG24="","-", (CONCATENATE("[",ROUND(T_iv_strat1!BG24,1),"; ",ROUND(T_iv_strat1!BH24,1),"]", " (", T_iv_strat1!BI24, ")")))</f>
        <v>-</v>
      </c>
      <c r="Q51" s="65" t="str">
        <f>IF(T_iv_strat1!BK24="","-", (CONCATENATE("[",ROUND(T_iv_strat1!BK24,1),"; ",ROUND(T_iv_strat1!BL24,1),"]", " (", T_iv_strat1!BM24, ")")))</f>
        <v>-</v>
      </c>
      <c r="T51" s="89"/>
      <c r="U51" s="65" t="str">
        <f>IF(T_iv_strat2!C24="","-", (CONCATENATE("[",ROUND(T_iv_strat2!C24,1),"; ",ROUND(T_iv_strat2!D24,1),"]", " (", T_iv_strat2!E24, ")")))</f>
        <v>-</v>
      </c>
      <c r="V51" s="65" t="str">
        <f>IF(T_iv_strat2!G24="","-", (CONCATENATE("[",ROUND(T_iv_strat2!G24,1),"; ",ROUND(T_iv_strat2!H24,1),"]", " (", T_iv_strat2!I24, ")")))</f>
        <v>-</v>
      </c>
      <c r="W51" s="65" t="str">
        <f>IF(T_iv_strat2!K24="","-", (CONCATENATE("[",ROUND(T_iv_strat2!K24,1),"; ",ROUND(T_iv_strat2!L24,1),"]", " (", T_iv_strat2!M24, ")")))</f>
        <v>-</v>
      </c>
      <c r="X51" s="65" t="str">
        <f>IF(T_iv_strat2!O24="","-", (CONCATENATE("[",ROUND(T_iv_strat2!O24,1),"; ",ROUND(T_iv_strat2!P24,1),"]", " (", T_iv_strat2!Q24, ")")))</f>
        <v>-</v>
      </c>
      <c r="Y51" s="65" t="str">
        <f>IF(T_iv_strat2!S24="","-", (CONCATENATE("[",ROUND(T_iv_strat2!S24,1),"; ",ROUND(T_iv_strat2!T24,1),"]", " (", T_iv_strat2!U24, ")")))</f>
        <v>-</v>
      </c>
      <c r="Z51" s="65" t="str">
        <f>IF(T_iv_strat2!W24="","-", (CONCATENATE("[",ROUND(T_iv_strat2!W24,1),"; ",ROUND(T_iv_strat2!X24,1),"]", " (", T_iv_strat2!Y24, ")")))</f>
        <v>-</v>
      </c>
      <c r="AA51" s="65" t="str">
        <f>IF(T_iv_strat2!AA24="","-", (CONCATENATE("[",ROUND(T_iv_strat2!AA24,1),"; ",ROUND(T_iv_strat2!AB24,1),"]", " (", T_iv_strat2!AC24, ")")))</f>
        <v>-</v>
      </c>
      <c r="AB51" s="65" t="str">
        <f>IF(T_iv_strat2!AE24="","-", (CONCATENATE("[",ROUND(T_iv_strat2!AE24,1),"; ",ROUND(T_iv_strat2!AF24,1),"]", " (", T_iv_strat2!AG24, ")")))</f>
        <v>-</v>
      </c>
      <c r="AC51" s="66" t="str">
        <f>IF(T_iv_strat2!AI24="","-", (CONCATENATE("[",ROUND(T_iv_strat2!AI24,1),"; ",ROUND(T_iv_strat2!AJ24,1),"]", " (", T_iv_strat2!AK24, ")")))</f>
        <v>-</v>
      </c>
      <c r="AD51" s="65" t="str">
        <f>IF(T_iv_strat2!AM24="","-", (CONCATENATE("[",ROUND(T_iv_strat2!AM24,1),"; ",ROUND(T_iv_strat2!AN24,1),"]", " (", T_iv_strat2!AO24, ")")))</f>
        <v>-</v>
      </c>
      <c r="AE51" s="65" t="str">
        <f>IF(T_iv_strat2!AQ24="","-", (CONCATENATE("[",ROUND(T_iv_strat2!AQ24,1),"; ",ROUND(T_iv_strat2!AR24,1),"]", " (", T_iv_strat2!AS24, ")")))</f>
        <v>-</v>
      </c>
      <c r="AF51" s="65" t="str">
        <f>IF(T_iv_strat2!AU24="","-", (CONCATENATE("[",ROUND(T_iv_strat2!AU24,1),"; ",ROUND(T_iv_strat2!AV24,1),"]", " (", T_iv_strat2!AW24, ")")))</f>
        <v>-</v>
      </c>
      <c r="AG51" s="65" t="str">
        <f>IF(T_iv_strat2!AY24="","-", (CONCATENATE("[",ROUND(T_iv_strat2!AY24,1),"; ",ROUND(T_iv_strat2!AZ24,1),"]", " (", T_iv_strat2!BA24, ")")))</f>
        <v>-</v>
      </c>
      <c r="AH51" s="65" t="str">
        <f>IF(T_iv_strat2!BC24="","-", (CONCATENATE("[",ROUND(T_iv_strat2!BC24,1),"; ",ROUND(T_iv_strat2!BD24,1),"]", " (", T_iv_strat2!BE24, ")")))</f>
        <v>-</v>
      </c>
      <c r="AI51" s="65" t="str">
        <f>IF(T_iv_strat2!BG24="","-", (CONCATENATE("[",ROUND(T_iv_strat2!BG24,1),"; ",ROUND(T_iv_strat2!BH24,1),"]", " (", T_iv_strat2!BI24, ")")))</f>
        <v>-</v>
      </c>
      <c r="AJ51" s="65" t="str">
        <f>IF(T_iv_strat2!BK24="","-", (CONCATENATE("[",ROUND(T_iv_strat2!BK24,1),"; ",ROUND(T_iv_strat2!BL24,1),"]", " (", T_iv_strat2!BM24, ")")))</f>
        <v>-</v>
      </c>
      <c r="AM51" s="89"/>
      <c r="AN51" s="65" t="str">
        <f>IF(T_strat3!C24="","-", (CONCATENATE("[",ROUND(T_strat3!C24,1),"; ",ROUND(T_strat3!D24,1),"]", " (", T_strat3!E24, ")")))</f>
        <v>-</v>
      </c>
      <c r="AO51" s="65" t="str">
        <f>IF(T_strat3!G24="","-", (CONCATENATE("[",ROUND(T_strat3!G24,1),"; ",ROUND(T_strat3!H24,1),"]", " (", T_strat3!I24, ")")))</f>
        <v>-</v>
      </c>
      <c r="AP51" s="65" t="str">
        <f>IF(T_strat3!K24="","-", (CONCATENATE("[",ROUND(T_strat3!K24,1),"; ",ROUND(T_strat3!L24,1),"]", " (", T_strat3!M24, ")")))</f>
        <v>-</v>
      </c>
      <c r="AQ51" s="65" t="str">
        <f>IF(T_strat3!O24="","-", (CONCATENATE("[",ROUND(T_strat3!O24,1),"; ",ROUND(T_strat3!P24,1),"]", " (", T_strat3!Q24, ")")))</f>
        <v>-</v>
      </c>
      <c r="AR51" s="65" t="str">
        <f>IF(T_strat3!S24="","-", (CONCATENATE("[",ROUND(T_strat3!S24,1),"; ",ROUND(T_strat3!T24,1),"]", " (", T_strat3!U24, ")")))</f>
        <v>-</v>
      </c>
      <c r="AS51" s="65" t="str">
        <f>IF(T_strat3!W24="","-", (CONCATENATE("[",ROUND(T_strat3!W24,1),"; ",ROUND(T_strat3!X24,1),"]", " (", T_strat3!Y24, ")")))</f>
        <v>-</v>
      </c>
      <c r="AT51" s="65" t="str">
        <f>IF(T_strat3!AA24="","-", (CONCATENATE("[",ROUND(T_strat3!AA24,1),"; ",ROUND(T_strat3!AB24,1),"]", " (", T_strat3!AC24, ")")))</f>
        <v>-</v>
      </c>
      <c r="AU51" s="65" t="str">
        <f>IF(T_strat3!AE24="","-", (CONCATENATE("[",ROUND(T_strat3!AE24,1),"; ",ROUND(T_strat3!AF24,1),"]", " (", T_strat3!AG24, ")")))</f>
        <v>-</v>
      </c>
      <c r="AV51" s="66" t="str">
        <f>IF(T_strat3!AI24="","-", (CONCATENATE("[",ROUND(T_strat3!AI24,1),"; ",ROUND(T_strat3!AJ24,1),"]", " (", T_strat3!AK24, ")")))</f>
        <v>-</v>
      </c>
      <c r="AW51" s="65" t="str">
        <f>IF(T_strat3!AM24="","-", (CONCATENATE("[",ROUND(T_strat3!AM24,1),"; ",ROUND(T_strat3!AN24,1),"]", " (", T_strat3!AO24, ")")))</f>
        <v>-</v>
      </c>
      <c r="AX51" s="65" t="str">
        <f>IF(T_strat3!AQ24="","-", (CONCATENATE("[",ROUND(T_strat3!AQ24,1),"; ",ROUND(T_strat3!AR24,1),"]", " (", T_strat3!AS24, ")")))</f>
        <v>-</v>
      </c>
      <c r="AY51" s="65" t="str">
        <f>IF(T_strat3!AU24="","-", (CONCATENATE("[",ROUND(T_strat3!AU24,1),"; ",ROUND(T_strat3!AV24,1),"]", " (", T_strat3!AW24, ")")))</f>
        <v>-</v>
      </c>
      <c r="AZ51" s="65" t="str">
        <f>IF(T_strat3!AY24="","-", (CONCATENATE("[",ROUND(T_strat3!AY24,1),"; ",ROUND(T_strat3!AZ24,1),"]", " (", T_strat3!BA24, ")")))</f>
        <v>-</v>
      </c>
      <c r="BA51" s="65" t="str">
        <f>IF(T_strat3!BC24="","-", (CONCATENATE("[",ROUND(T_strat3!BC24,1),"; ",ROUND(T_strat3!BD24,1),"]", " (", T_strat3!BE24, ")")))</f>
        <v>-</v>
      </c>
      <c r="BB51" s="65" t="str">
        <f>IF(T_strat3!BG24="","-", (CONCATENATE("[",ROUND(T_strat3!BG24,1),"; ",ROUND(T_strat3!BH24,1),"]", " (", T_strat3!BI24, ")")))</f>
        <v>-</v>
      </c>
      <c r="BC51" s="65" t="str">
        <f>IF(T_strat3!BK24="","-", (CONCATENATE("[",ROUND(T_strat3!BK24,1),"; ",ROUND(T_strat3!BL24,1),"]", " (", T_strat3!BM24, ")")))</f>
        <v>-</v>
      </c>
    </row>
    <row r="52" spans="1:55" ht="34.5" customHeight="1" x14ac:dyDescent="0.2">
      <c r="A52" s="169" t="str">
        <f>T_iv_strat1!C1</f>
        <v>Rural strat1 Footnote: Volume data were available for the following total number of antimalarial products=1911;  by outlet type: Private not for profit=10; private not for profit=7; pharmacy=42; PPMV=1766; informal=35; labs = 0; wholesalers= 51;   The number of antimalarial products with volume data, from outlets that met screening criteria for a full interview but did not complete the interview =9</v>
      </c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T52" s="169" t="str">
        <f>T_iv_strat2!C1</f>
        <v>Rural strat2 Footnote: Volume data were available for the following total number of antimalarial products=1812;  by outlet type: Private not for profit=7; private not for profit=33; pharmacy=170; PPMV=1489; informal=59; labs = 0; wholesalers= 54;   The number of antimalarial products with volume data, from outlets that met screening criteria for a full interview but did not complete the interview =0</v>
      </c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  <c r="AF52" s="169"/>
      <c r="AG52" s="169"/>
      <c r="AH52" s="169"/>
      <c r="AI52" s="169"/>
      <c r="AJ52" s="169"/>
      <c r="AM52" s="169" t="str">
        <f>T_strat3!C1</f>
        <v>Rural strat3 Footnote: Volume data were available for the following total number of antimalarial products=865;  by outlet type: Private not for profit=0; private not for profit=28; pharmacy=432; PPMV=393; informal=12; labs = 0; wholesalers= 0;   The number of antimalarial products with volume data, from outlets that met screening criteria for a full interview but did not complete the interview =0</v>
      </c>
      <c r="AN52" s="169"/>
      <c r="AO52" s="169"/>
      <c r="AP52" s="169"/>
      <c r="AQ52" s="169"/>
      <c r="AR52" s="169"/>
      <c r="AS52" s="169"/>
      <c r="AT52" s="169"/>
      <c r="AU52" s="169"/>
      <c r="AV52" s="169"/>
      <c r="AW52" s="169"/>
      <c r="AX52" s="169"/>
      <c r="AY52" s="169"/>
      <c r="AZ52" s="169"/>
      <c r="BA52" s="169"/>
      <c r="BB52" s="169"/>
      <c r="BC52" s="169"/>
    </row>
    <row r="53" spans="1:55" ht="39" customHeight="1" thickBot="1" x14ac:dyDescent="0.25">
      <c r="A53" s="168" t="str">
        <f>T_iv_strat1!D1</f>
        <v>Urban strat1 Footnote: Volume data were available for the following total number of antimalarial products=3628;  by outlet type: Private not for profit=25; private not for profit=40; pharmacy=641; PPMV=2908; informal=0; labs = 0; wholesalers= 14;   The number of antimalarial products with volume data, from outlets that met screening criteria for a full interview but did not complete the interview =4</v>
      </c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T53" s="168" t="str">
        <f>T_iv_strat2!D1</f>
        <v>Urban strat2 Footnote: Volume data were available for the following total number of antimalarial products=7676;  by outlet type: Private not for profit=64; private not for profit=352; pharmacy=1306; PPMV=5708; informal=123; labs = 3; wholesalers= 120;   The number of antimalarial products with volume data, from outlets that met screening criteria for a full interview but did not complete the interview =25</v>
      </c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8"/>
      <c r="AG53" s="168"/>
      <c r="AH53" s="168"/>
      <c r="AI53" s="168"/>
      <c r="AJ53" s="168"/>
      <c r="AM53" s="168" t="str">
        <f>T_strat3!D1</f>
        <v>Urban strat3 Footnote: Volume data were available for the following total number of antimalarial products=4410;  by outlet type: Private not for profit=13; private not for profit=200; pharmacy=2131; PPMV=1892; informal=163; labs = 0; wholesalers= 11;   The number of antimalarial products with volume data, from outlets that met screening criteria for a full interview but did not complete the interview =31</v>
      </c>
      <c r="AN53" s="168"/>
      <c r="AO53" s="168"/>
      <c r="AP53" s="168"/>
      <c r="AQ53" s="168"/>
      <c r="AR53" s="168"/>
      <c r="AS53" s="168"/>
      <c r="AT53" s="168"/>
      <c r="AU53" s="168"/>
      <c r="AV53" s="168"/>
      <c r="AW53" s="168"/>
      <c r="AX53" s="168"/>
      <c r="AY53" s="168"/>
      <c r="AZ53" s="168"/>
      <c r="BA53" s="168"/>
      <c r="BB53" s="168"/>
      <c r="BC53" s="168"/>
    </row>
  </sheetData>
  <mergeCells count="12">
    <mergeCell ref="A5:Q5"/>
    <mergeCell ref="A53:Q53"/>
    <mergeCell ref="T53:AJ53"/>
    <mergeCell ref="AM53:BC53"/>
    <mergeCell ref="AM5:BC5"/>
    <mergeCell ref="T5:AJ5"/>
    <mergeCell ref="A7:A9"/>
    <mergeCell ref="T7:T9"/>
    <mergeCell ref="AM7:AM9"/>
    <mergeCell ref="A52:Q52"/>
    <mergeCell ref="T52:AJ52"/>
    <mergeCell ref="AM52:BC52"/>
  </mergeCells>
  <conditionalFormatting sqref="A1 J1:XFD1">
    <cfRule type="cellIs" dxfId="1" priority="1" operator="equal">
      <formula>1</formula>
    </cfRule>
  </conditionalFormatting>
  <conditionalFormatting sqref="A2:XFD4">
    <cfRule type="cellIs" dxfId="0" priority="9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5AD7-C2D7-419F-93EE-70D6FD979736}">
  <dimension ref="A1:AG20"/>
  <sheetViews>
    <sheetView workbookViewId="0">
      <selection activeCell="B2" sqref="B2"/>
    </sheetView>
  </sheetViews>
  <sheetFormatPr defaultColWidth="8.85546875" defaultRowHeight="15" x14ac:dyDescent="0.25"/>
  <cols>
    <col min="1" max="1" width="35.42578125" bestFit="1" customWidth="1"/>
  </cols>
  <sheetData>
    <row r="1" spans="1:33" s="20" customFormat="1" x14ac:dyDescent="0.25">
      <c r="A1" s="20" t="s">
        <v>41</v>
      </c>
      <c r="B1" t="s">
        <v>17</v>
      </c>
      <c r="C1" s="20" t="s">
        <v>71</v>
      </c>
      <c r="F1" t="s">
        <v>18</v>
      </c>
      <c r="J1" t="s">
        <v>19</v>
      </c>
      <c r="N1" t="s">
        <v>20</v>
      </c>
      <c r="R1" t="s">
        <v>40</v>
      </c>
      <c r="V1" t="s">
        <v>72</v>
      </c>
      <c r="Z1" t="s">
        <v>73</v>
      </c>
      <c r="AD1" t="s">
        <v>24</v>
      </c>
    </row>
    <row r="2" spans="1:33" s="20" customFormat="1" x14ac:dyDescent="0.25">
      <c r="B2" s="20" t="s">
        <v>17</v>
      </c>
      <c r="F2" s="20" t="s">
        <v>18</v>
      </c>
      <c r="J2" s="20" t="s">
        <v>19</v>
      </c>
      <c r="N2" s="20" t="s">
        <v>20</v>
      </c>
      <c r="R2" s="20" t="s">
        <v>40</v>
      </c>
      <c r="V2" s="20" t="s">
        <v>22</v>
      </c>
      <c r="Z2" s="20" t="s">
        <v>23</v>
      </c>
      <c r="AD2" s="20" t="s">
        <v>24</v>
      </c>
    </row>
    <row r="3" spans="1:33" s="20" customFormat="1" x14ac:dyDescent="0.25">
      <c r="A3" s="20" t="s">
        <v>25</v>
      </c>
      <c r="B3" s="20" t="s">
        <v>55</v>
      </c>
      <c r="C3" s="20" t="s">
        <v>26</v>
      </c>
      <c r="D3" s="20" t="s">
        <v>27</v>
      </c>
      <c r="E3" s="20" t="s">
        <v>28</v>
      </c>
    </row>
    <row r="4" spans="1:33" s="20" customFormat="1" x14ac:dyDescent="0.25">
      <c r="A4" s="20" t="s">
        <v>29</v>
      </c>
      <c r="B4" s="20">
        <v>5.4563488960266113</v>
      </c>
      <c r="C4" s="20">
        <v>2.1428573131561279</v>
      </c>
      <c r="D4" s="20">
        <v>10</v>
      </c>
      <c r="E4" s="20">
        <v>44</v>
      </c>
      <c r="F4" s="20">
        <v>5</v>
      </c>
      <c r="G4" s="20">
        <v>2</v>
      </c>
      <c r="H4" s="20">
        <v>10</v>
      </c>
      <c r="I4" s="20">
        <v>208</v>
      </c>
      <c r="J4" s="20">
        <v>4</v>
      </c>
      <c r="K4" s="20">
        <v>1.4880951642990112</v>
      </c>
      <c r="L4" s="20">
        <v>9</v>
      </c>
      <c r="M4" s="20">
        <v>1795</v>
      </c>
      <c r="N4" s="20">
        <v>5</v>
      </c>
      <c r="O4" s="20">
        <v>4</v>
      </c>
      <c r="P4" s="20">
        <v>8</v>
      </c>
      <c r="Q4" s="20">
        <v>9</v>
      </c>
      <c r="R4" s="20">
        <v>4</v>
      </c>
      <c r="S4" s="20">
        <v>1.9200000762939453</v>
      </c>
      <c r="T4" s="20">
        <v>7.5</v>
      </c>
      <c r="U4" s="20">
        <v>7247</v>
      </c>
      <c r="V4" s="20">
        <v>3.3333334922790527</v>
      </c>
      <c r="W4" s="20">
        <v>1.9841269254684448</v>
      </c>
      <c r="X4" s="20">
        <v>10</v>
      </c>
      <c r="Y4" s="20">
        <v>209</v>
      </c>
      <c r="Z4" s="20">
        <v>4</v>
      </c>
      <c r="AA4" s="20">
        <v>1.875</v>
      </c>
      <c r="AB4" s="20">
        <v>8</v>
      </c>
      <c r="AC4" s="20">
        <v>9512</v>
      </c>
      <c r="AD4" s="20">
        <v>10</v>
      </c>
      <c r="AE4" s="20">
        <v>4</v>
      </c>
      <c r="AF4" s="20">
        <v>30</v>
      </c>
      <c r="AG4" s="20">
        <v>154</v>
      </c>
    </row>
    <row r="5" spans="1:33" s="20" customFormat="1" x14ac:dyDescent="0.25">
      <c r="A5" s="20" t="s">
        <v>13</v>
      </c>
      <c r="B5" s="20">
        <v>8</v>
      </c>
      <c r="C5" s="20">
        <v>5</v>
      </c>
      <c r="D5" s="20">
        <v>10</v>
      </c>
      <c r="E5" s="20">
        <v>29</v>
      </c>
      <c r="F5" s="20">
        <v>7</v>
      </c>
      <c r="G5" s="20">
        <v>3.5</v>
      </c>
      <c r="H5" s="20">
        <v>15</v>
      </c>
      <c r="I5" s="20">
        <v>150</v>
      </c>
      <c r="J5" s="20">
        <v>5</v>
      </c>
      <c r="K5" s="20">
        <v>2</v>
      </c>
      <c r="L5" s="20">
        <v>10</v>
      </c>
      <c r="M5" s="20">
        <v>1230</v>
      </c>
      <c r="N5" s="20">
        <v>5</v>
      </c>
      <c r="O5" s="20">
        <v>4</v>
      </c>
      <c r="P5" s="20">
        <v>8</v>
      </c>
      <c r="Q5" s="20">
        <v>8</v>
      </c>
      <c r="R5" s="20">
        <v>4</v>
      </c>
      <c r="S5" s="20">
        <v>2</v>
      </c>
      <c r="T5" s="20">
        <v>7.5</v>
      </c>
      <c r="U5" s="20">
        <v>5787</v>
      </c>
      <c r="V5" s="20">
        <v>4</v>
      </c>
      <c r="W5" s="20">
        <v>2.5</v>
      </c>
      <c r="X5" s="20">
        <v>10</v>
      </c>
      <c r="Y5" s="20">
        <v>161</v>
      </c>
      <c r="Z5" s="20">
        <v>4</v>
      </c>
      <c r="AA5" s="20">
        <v>2</v>
      </c>
      <c r="AB5" s="20">
        <v>8</v>
      </c>
      <c r="AC5" s="20">
        <v>7365</v>
      </c>
      <c r="AD5" s="20">
        <v>10</v>
      </c>
      <c r="AE5" s="20">
        <v>4</v>
      </c>
      <c r="AF5" s="20">
        <v>30</v>
      </c>
      <c r="AG5" s="20">
        <v>120</v>
      </c>
    </row>
    <row r="6" spans="1:33" s="20" customFormat="1" x14ac:dyDescent="0.25">
      <c r="A6" s="20" t="s">
        <v>14</v>
      </c>
      <c r="B6" s="20">
        <v>2</v>
      </c>
      <c r="C6" s="20">
        <v>0.5</v>
      </c>
      <c r="D6" s="20">
        <v>2.5</v>
      </c>
      <c r="E6" s="20">
        <v>3</v>
      </c>
      <c r="F6" s="20">
        <v>4</v>
      </c>
      <c r="G6" s="20">
        <v>2.5</v>
      </c>
      <c r="H6" s="20">
        <v>7</v>
      </c>
      <c r="I6" s="20">
        <v>9</v>
      </c>
      <c r="J6" s="20">
        <v>4</v>
      </c>
      <c r="K6" s="20">
        <v>1</v>
      </c>
      <c r="L6" s="20">
        <v>10</v>
      </c>
      <c r="M6" s="20">
        <v>118</v>
      </c>
      <c r="N6"/>
      <c r="O6"/>
      <c r="P6"/>
      <c r="Q6" s="20">
        <v>0</v>
      </c>
      <c r="R6" s="20">
        <v>4</v>
      </c>
      <c r="S6" s="20">
        <v>2</v>
      </c>
      <c r="T6" s="20">
        <v>6</v>
      </c>
      <c r="U6" s="20">
        <v>96</v>
      </c>
      <c r="V6" s="20">
        <v>2.5</v>
      </c>
      <c r="W6" s="20">
        <v>0.75</v>
      </c>
      <c r="X6" s="20">
        <v>2.5</v>
      </c>
      <c r="Y6" s="20">
        <v>1</v>
      </c>
      <c r="Z6" s="20">
        <v>4</v>
      </c>
      <c r="AA6" s="20">
        <v>1.5</v>
      </c>
      <c r="AB6" s="20">
        <v>8</v>
      </c>
      <c r="AC6" s="20">
        <v>227</v>
      </c>
      <c r="AD6" s="20">
        <v>2</v>
      </c>
      <c r="AE6" s="20">
        <v>1</v>
      </c>
      <c r="AF6" s="20">
        <v>16</v>
      </c>
      <c r="AG6" s="20">
        <v>2</v>
      </c>
    </row>
    <row r="7" spans="1:33" s="20" customFormat="1" x14ac:dyDescent="0.25">
      <c r="A7" s="20" t="s">
        <v>30</v>
      </c>
      <c r="B7" s="20">
        <v>5.4563488960266113</v>
      </c>
      <c r="C7" s="20">
        <v>5.4563488960266113</v>
      </c>
      <c r="D7" s="20">
        <v>5.4563488960266113</v>
      </c>
      <c r="E7" s="20">
        <v>1</v>
      </c>
      <c r="F7" s="20">
        <v>2.4801585674285889</v>
      </c>
      <c r="G7" s="20">
        <v>2.4801585674285889</v>
      </c>
      <c r="H7" s="20">
        <v>2.4801585674285889</v>
      </c>
      <c r="I7" s="20">
        <v>1</v>
      </c>
      <c r="J7" s="20">
        <v>2.4801585674285889</v>
      </c>
      <c r="K7" s="20">
        <v>0.99206346273422241</v>
      </c>
      <c r="L7" s="20">
        <v>2.9761903285980225</v>
      </c>
      <c r="M7" s="20">
        <v>51</v>
      </c>
      <c r="N7"/>
      <c r="O7"/>
      <c r="P7"/>
      <c r="Q7" s="20">
        <v>0</v>
      </c>
      <c r="R7" s="20">
        <v>1.4880951642990112</v>
      </c>
      <c r="S7" s="20">
        <v>0.99206346273422241</v>
      </c>
      <c r="T7" s="20">
        <v>3.9682538509368896</v>
      </c>
      <c r="U7" s="20">
        <v>36</v>
      </c>
      <c r="V7" s="20">
        <v>1.9841269254684448</v>
      </c>
      <c r="W7" s="20">
        <v>1.9841269254684448</v>
      </c>
      <c r="X7" s="20">
        <v>1.9841269254684448</v>
      </c>
      <c r="Y7" s="20">
        <v>1</v>
      </c>
      <c r="Z7" s="20">
        <v>1.9841269254684448</v>
      </c>
      <c r="AA7" s="20">
        <v>0.99206346273422241</v>
      </c>
      <c r="AB7" s="20">
        <v>2.9761903285980225</v>
      </c>
      <c r="AC7" s="20">
        <v>90</v>
      </c>
      <c r="AD7"/>
      <c r="AE7"/>
      <c r="AF7"/>
      <c r="AG7" s="20">
        <v>0</v>
      </c>
    </row>
    <row r="8" spans="1:33" s="20" customFormat="1" x14ac:dyDescent="0.25">
      <c r="A8" s="20" t="s">
        <v>31</v>
      </c>
      <c r="B8" s="20">
        <v>0</v>
      </c>
      <c r="C8" s="20">
        <v>0</v>
      </c>
      <c r="D8" s="20">
        <v>0</v>
      </c>
      <c r="E8" s="20">
        <v>2</v>
      </c>
      <c r="F8" s="20">
        <v>2.2222223281860352</v>
      </c>
      <c r="G8" s="20">
        <v>2</v>
      </c>
      <c r="H8" s="20">
        <v>5.5555558204650879</v>
      </c>
      <c r="I8" s="20">
        <v>16</v>
      </c>
      <c r="J8" s="20">
        <v>3</v>
      </c>
      <c r="K8" s="20">
        <v>1</v>
      </c>
      <c r="L8" s="20">
        <v>6.6666669845581055</v>
      </c>
      <c r="M8" s="20">
        <v>231</v>
      </c>
      <c r="N8"/>
      <c r="O8"/>
      <c r="P8"/>
      <c r="Q8" s="20">
        <v>0</v>
      </c>
      <c r="R8" s="20">
        <v>3</v>
      </c>
      <c r="S8" s="20">
        <v>1.1666667461395264</v>
      </c>
      <c r="T8" s="20">
        <v>5</v>
      </c>
      <c r="U8" s="20">
        <v>453</v>
      </c>
      <c r="V8" s="20">
        <v>6.6666665077209473</v>
      </c>
      <c r="W8" s="20">
        <v>1</v>
      </c>
      <c r="X8" s="20">
        <v>7</v>
      </c>
      <c r="Y8" s="20">
        <v>13</v>
      </c>
      <c r="Z8" s="20">
        <v>3</v>
      </c>
      <c r="AA8" s="20">
        <v>1</v>
      </c>
      <c r="AB8" s="20">
        <v>5</v>
      </c>
      <c r="AC8" s="20">
        <v>715</v>
      </c>
      <c r="AD8" s="20">
        <v>10</v>
      </c>
      <c r="AE8" s="20">
        <v>5</v>
      </c>
      <c r="AF8" s="20">
        <v>20</v>
      </c>
      <c r="AG8" s="20">
        <v>20</v>
      </c>
    </row>
    <row r="9" spans="1:33" s="20" customFormat="1" x14ac:dyDescent="0.25">
      <c r="A9" s="20" t="s">
        <v>32</v>
      </c>
      <c r="B9"/>
      <c r="C9"/>
      <c r="D9"/>
      <c r="E9" s="20">
        <v>0</v>
      </c>
      <c r="F9"/>
      <c r="G9"/>
      <c r="H9"/>
      <c r="I9" s="20">
        <v>0</v>
      </c>
      <c r="J9" s="20">
        <v>2</v>
      </c>
      <c r="K9" s="20">
        <v>2</v>
      </c>
      <c r="L9" s="20">
        <v>7</v>
      </c>
      <c r="M9" s="20">
        <v>20</v>
      </c>
      <c r="N9"/>
      <c r="O9"/>
      <c r="P9"/>
      <c r="Q9" s="20">
        <v>0</v>
      </c>
      <c r="R9" s="20">
        <v>5</v>
      </c>
      <c r="S9" s="20">
        <v>2</v>
      </c>
      <c r="T9" s="20">
        <v>10</v>
      </c>
      <c r="U9" s="20">
        <v>7</v>
      </c>
      <c r="V9"/>
      <c r="W9"/>
      <c r="X9"/>
      <c r="Y9" s="20">
        <v>0</v>
      </c>
      <c r="Z9" s="20">
        <v>3</v>
      </c>
      <c r="AA9" s="20">
        <v>2</v>
      </c>
      <c r="AB9" s="20">
        <v>7</v>
      </c>
      <c r="AC9" s="20">
        <v>27</v>
      </c>
      <c r="AD9"/>
      <c r="AE9"/>
      <c r="AF9"/>
      <c r="AG9" s="20">
        <v>0</v>
      </c>
    </row>
    <row r="10" spans="1:33" s="20" customFormat="1" x14ac:dyDescent="0.25">
      <c r="A10" s="20" t="s">
        <v>33</v>
      </c>
      <c r="E10" s="20">
        <v>0</v>
      </c>
      <c r="F10"/>
      <c r="G10"/>
      <c r="H10"/>
      <c r="I10" s="20">
        <v>0</v>
      </c>
      <c r="J10" s="20">
        <v>6</v>
      </c>
      <c r="K10" s="20">
        <v>6</v>
      </c>
      <c r="L10" s="20">
        <v>6</v>
      </c>
      <c r="M10" s="20">
        <v>1</v>
      </c>
      <c r="N10"/>
      <c r="O10"/>
      <c r="P10"/>
      <c r="Q10" s="20">
        <v>0</v>
      </c>
      <c r="U10" s="20">
        <v>0</v>
      </c>
      <c r="V10"/>
      <c r="W10"/>
      <c r="X10"/>
      <c r="Y10" s="20">
        <v>0</v>
      </c>
      <c r="Z10" s="20">
        <v>6</v>
      </c>
      <c r="AA10" s="20">
        <v>6</v>
      </c>
      <c r="AB10" s="20">
        <v>6</v>
      </c>
      <c r="AC10" s="20">
        <v>1</v>
      </c>
      <c r="AD10"/>
      <c r="AE10"/>
      <c r="AF10"/>
      <c r="AG10" s="20">
        <v>0</v>
      </c>
    </row>
    <row r="11" spans="1:33" s="20" customFormat="1" x14ac:dyDescent="0.25">
      <c r="A11" s="20" t="s">
        <v>56</v>
      </c>
      <c r="B11" s="20">
        <v>0.18908530473709106</v>
      </c>
      <c r="C11" s="20">
        <v>0.18908530473709106</v>
      </c>
      <c r="D11" s="20">
        <v>0.86471939086914063</v>
      </c>
      <c r="E11" s="20">
        <v>2</v>
      </c>
      <c r="F11" s="20">
        <v>0.94542652368545532</v>
      </c>
      <c r="G11" s="20">
        <v>0.28823983669281006</v>
      </c>
      <c r="H11" s="20">
        <v>2.3808608055114746</v>
      </c>
      <c r="I11" s="20">
        <v>6</v>
      </c>
      <c r="J11" s="20">
        <v>1.4411990642547607</v>
      </c>
      <c r="K11" s="20">
        <v>0.57647961378097534</v>
      </c>
      <c r="L11" s="20">
        <v>1.9215986728668213</v>
      </c>
      <c r="M11" s="20">
        <v>8</v>
      </c>
      <c r="N11"/>
      <c r="O11"/>
      <c r="P11"/>
      <c r="Q11" s="20">
        <v>0</v>
      </c>
      <c r="R11" s="20">
        <v>0.95234435796737671</v>
      </c>
      <c r="S11" s="20">
        <v>0.3843197226524353</v>
      </c>
      <c r="T11" s="20">
        <v>1.1904304027557373</v>
      </c>
      <c r="U11" s="20">
        <v>21</v>
      </c>
      <c r="Y11" s="20">
        <v>0</v>
      </c>
      <c r="Z11" s="20">
        <v>0.95234435796737671</v>
      </c>
      <c r="AA11" s="20">
        <v>0.3843197226524353</v>
      </c>
      <c r="AB11" s="20">
        <v>1.4411990642547607</v>
      </c>
      <c r="AC11" s="20">
        <v>37</v>
      </c>
      <c r="AD11" s="20">
        <v>9.5234432220458984</v>
      </c>
      <c r="AE11" s="20">
        <v>9.5234432220458984</v>
      </c>
      <c r="AF11" s="20">
        <v>9.5234432220458984</v>
      </c>
      <c r="AG11" s="20">
        <v>1</v>
      </c>
    </row>
    <row r="12" spans="1:33" s="20" customFormat="1" x14ac:dyDescent="0.25">
      <c r="A12" s="20" t="s">
        <v>34</v>
      </c>
      <c r="B12" s="20">
        <v>2.3039999008178711</v>
      </c>
      <c r="C12" s="20">
        <v>0.15999999642372131</v>
      </c>
      <c r="D12" s="20">
        <v>2.687999963760376</v>
      </c>
      <c r="E12" s="20">
        <v>1</v>
      </c>
      <c r="F12" s="20">
        <v>0.48000001907348633</v>
      </c>
      <c r="G12" s="20">
        <v>0.23999999463558197</v>
      </c>
      <c r="H12" s="20">
        <v>1.1519999504089355</v>
      </c>
      <c r="I12" s="20">
        <v>1</v>
      </c>
      <c r="J12" s="20">
        <v>3</v>
      </c>
      <c r="K12" s="20">
        <v>1.1519999504089355</v>
      </c>
      <c r="L12" s="20">
        <v>7</v>
      </c>
      <c r="M12" s="20">
        <v>21</v>
      </c>
      <c r="N12"/>
      <c r="O12"/>
      <c r="P12"/>
      <c r="Q12" s="20">
        <v>0</v>
      </c>
      <c r="R12" s="20">
        <v>1.9199999570846558</v>
      </c>
      <c r="S12" s="20">
        <v>0.76800000667572021</v>
      </c>
      <c r="T12" s="20">
        <v>3.8400001525878906</v>
      </c>
      <c r="U12" s="20">
        <v>99</v>
      </c>
      <c r="V12" s="20">
        <v>0.71999996900558472</v>
      </c>
      <c r="W12" s="20">
        <v>0</v>
      </c>
      <c r="X12" s="20">
        <v>7.679999828338623</v>
      </c>
      <c r="Y12" s="20">
        <v>4</v>
      </c>
      <c r="Z12" s="20">
        <v>1.9199999570846558</v>
      </c>
      <c r="AA12" s="20">
        <v>0.71999996900558472</v>
      </c>
      <c r="AB12" s="20">
        <v>3.8400001525878906</v>
      </c>
      <c r="AC12" s="20">
        <v>126</v>
      </c>
      <c r="AD12" s="20">
        <v>4.9920001029968262</v>
      </c>
      <c r="AE12" s="20">
        <v>4</v>
      </c>
      <c r="AF12" s="20">
        <v>4.9920001029968262</v>
      </c>
      <c r="AG12" s="20">
        <v>2</v>
      </c>
    </row>
    <row r="13" spans="1:33" s="20" customFormat="1" x14ac:dyDescent="0.25">
      <c r="A13" s="20" t="s">
        <v>74</v>
      </c>
      <c r="B13" s="20">
        <v>10</v>
      </c>
      <c r="C13" s="20">
        <v>2</v>
      </c>
      <c r="D13" s="20">
        <v>10</v>
      </c>
      <c r="E13" s="20">
        <v>6</v>
      </c>
      <c r="F13" s="20">
        <v>5</v>
      </c>
      <c r="G13" s="20">
        <v>0.15000000596046448</v>
      </c>
      <c r="H13" s="20">
        <v>6</v>
      </c>
      <c r="I13" s="20">
        <v>21</v>
      </c>
      <c r="J13" s="20">
        <v>1.0500000715255737</v>
      </c>
      <c r="K13" s="20">
        <v>0.25</v>
      </c>
      <c r="L13" s="20">
        <v>5</v>
      </c>
      <c r="M13" s="20">
        <v>113</v>
      </c>
      <c r="N13" s="20">
        <v>5</v>
      </c>
      <c r="O13" s="20">
        <v>5</v>
      </c>
      <c r="P13" s="20">
        <v>5</v>
      </c>
      <c r="Q13" s="20">
        <v>1</v>
      </c>
      <c r="R13" s="20">
        <v>6</v>
      </c>
      <c r="S13" s="20">
        <v>3</v>
      </c>
      <c r="T13" s="20">
        <v>12</v>
      </c>
      <c r="U13" s="20">
        <v>712</v>
      </c>
      <c r="V13" s="20">
        <v>0.5</v>
      </c>
      <c r="W13" s="20">
        <v>0.20000000298023224</v>
      </c>
      <c r="X13" s="20">
        <v>5</v>
      </c>
      <c r="Y13" s="20">
        <v>26</v>
      </c>
      <c r="Z13" s="20">
        <v>5</v>
      </c>
      <c r="AA13" s="20">
        <v>2</v>
      </c>
      <c r="AB13" s="20">
        <v>10</v>
      </c>
      <c r="AC13" s="20">
        <v>879</v>
      </c>
      <c r="AD13" s="20">
        <v>15</v>
      </c>
      <c r="AE13" s="20">
        <v>10</v>
      </c>
      <c r="AF13" s="20">
        <v>30</v>
      </c>
      <c r="AG13" s="20">
        <v>9</v>
      </c>
    </row>
    <row r="14" spans="1:33" s="20" customFormat="1" x14ac:dyDescent="0.25">
      <c r="A14" s="20" t="s">
        <v>36</v>
      </c>
      <c r="E14" s="20">
        <v>0</v>
      </c>
      <c r="F14" s="20">
        <v>2.0399999618530273</v>
      </c>
      <c r="G14" s="20">
        <v>0</v>
      </c>
      <c r="H14" s="20">
        <v>85</v>
      </c>
      <c r="I14" s="20">
        <v>3</v>
      </c>
      <c r="J14" s="20">
        <v>1.7000000476837158</v>
      </c>
      <c r="K14" s="20">
        <v>0.41666668653488159</v>
      </c>
      <c r="L14" s="20">
        <v>1.7000000476837158</v>
      </c>
      <c r="M14" s="20">
        <v>2</v>
      </c>
      <c r="N14"/>
      <c r="O14"/>
      <c r="P14"/>
      <c r="Q14" s="20">
        <v>0</v>
      </c>
      <c r="R14" s="20">
        <v>3.3333334922790527</v>
      </c>
      <c r="S14" s="20">
        <v>1.190000057220459</v>
      </c>
      <c r="T14" s="20">
        <v>4.3333334922790527</v>
      </c>
      <c r="U14" s="20">
        <v>36</v>
      </c>
      <c r="V14" s="20">
        <v>2.5</v>
      </c>
      <c r="W14" s="20">
        <v>2.5</v>
      </c>
      <c r="X14" s="20">
        <v>2.5</v>
      </c>
      <c r="Y14" s="20">
        <v>3</v>
      </c>
      <c r="Z14" s="20">
        <v>2.5</v>
      </c>
      <c r="AA14" s="20">
        <v>1.9124999046325684</v>
      </c>
      <c r="AB14" s="20">
        <v>3.3333334922790527</v>
      </c>
      <c r="AC14" s="20">
        <v>44</v>
      </c>
      <c r="AD14"/>
      <c r="AE14"/>
      <c r="AF14"/>
      <c r="AG14" s="20">
        <v>0</v>
      </c>
    </row>
    <row r="15" spans="1:33" s="20" customFormat="1" x14ac:dyDescent="0.25">
      <c r="A15" s="20" t="s">
        <v>37</v>
      </c>
      <c r="B15" s="20">
        <v>1.5299999713897705</v>
      </c>
      <c r="C15" s="20">
        <v>1.5299999713897705</v>
      </c>
      <c r="D15" s="20">
        <v>1.5299999713897705</v>
      </c>
      <c r="E15" s="20">
        <v>0</v>
      </c>
      <c r="F15" s="20">
        <v>38.25</v>
      </c>
      <c r="G15" s="20">
        <v>38.25</v>
      </c>
      <c r="H15" s="20">
        <v>38.25</v>
      </c>
      <c r="I15" s="20">
        <v>1</v>
      </c>
      <c r="J15" s="20">
        <v>2</v>
      </c>
      <c r="K15" s="20">
        <v>0.76499998569488525</v>
      </c>
      <c r="L15" s="20">
        <v>2</v>
      </c>
      <c r="M15" s="20">
        <v>0</v>
      </c>
      <c r="N15"/>
      <c r="O15"/>
      <c r="P15"/>
      <c r="Q15" s="20">
        <v>0</v>
      </c>
      <c r="R15" s="20">
        <v>0.76499998569488525</v>
      </c>
      <c r="S15" s="20">
        <v>0.76499998569488525</v>
      </c>
      <c r="T15" s="20">
        <v>1.2749999761581421</v>
      </c>
      <c r="U15" s="20">
        <v>0</v>
      </c>
      <c r="V15"/>
      <c r="W15"/>
      <c r="X15"/>
      <c r="Y15" s="20">
        <v>0</v>
      </c>
      <c r="Z15" s="20">
        <v>0.76499998569488525</v>
      </c>
      <c r="AA15" s="20">
        <v>0.76499998569488525</v>
      </c>
      <c r="AB15" s="20">
        <v>1.5299999713897705</v>
      </c>
      <c r="AC15" s="20">
        <v>1</v>
      </c>
      <c r="AD15"/>
      <c r="AE15"/>
      <c r="AF15"/>
      <c r="AG15" s="20">
        <v>0</v>
      </c>
    </row>
    <row r="16" spans="1:33" s="20" customFormat="1" x14ac:dyDescent="0.25">
      <c r="A16" s="20" t="s">
        <v>15</v>
      </c>
      <c r="B16"/>
      <c r="C16"/>
      <c r="D16"/>
      <c r="E16" s="20">
        <v>0</v>
      </c>
      <c r="F16"/>
      <c r="G16"/>
      <c r="H16"/>
      <c r="I16" s="20">
        <v>0</v>
      </c>
      <c r="J16"/>
      <c r="K16"/>
      <c r="L16"/>
      <c r="M16" s="20">
        <v>0</v>
      </c>
      <c r="N16"/>
      <c r="O16"/>
      <c r="P16"/>
      <c r="Q16" s="20">
        <v>0</v>
      </c>
      <c r="R16"/>
      <c r="S16"/>
      <c r="T16"/>
      <c r="U16" s="20">
        <v>0</v>
      </c>
      <c r="V16"/>
      <c r="W16"/>
      <c r="X16"/>
      <c r="Y16" s="20">
        <v>0</v>
      </c>
      <c r="Z16"/>
      <c r="AA16"/>
      <c r="AB16"/>
      <c r="AC16" s="20">
        <v>0</v>
      </c>
      <c r="AD16"/>
      <c r="AE16"/>
      <c r="AF16"/>
      <c r="AG16" s="20">
        <v>0</v>
      </c>
    </row>
    <row r="17" spans="1:33" s="20" customFormat="1" x14ac:dyDescent="0.25">
      <c r="A17" s="20" t="s">
        <v>57</v>
      </c>
      <c r="B17"/>
      <c r="C17"/>
      <c r="D17"/>
      <c r="E17" s="20">
        <v>0</v>
      </c>
      <c r="F17"/>
      <c r="G17"/>
      <c r="H17"/>
      <c r="I17" s="20">
        <v>0</v>
      </c>
      <c r="J17"/>
      <c r="K17"/>
      <c r="L17"/>
      <c r="M17" s="20">
        <v>0</v>
      </c>
      <c r="N17"/>
      <c r="O17"/>
      <c r="P17"/>
      <c r="Q17" s="20">
        <v>0</v>
      </c>
      <c r="R17"/>
      <c r="S17"/>
      <c r="T17"/>
      <c r="U17" s="20">
        <v>0</v>
      </c>
      <c r="V17"/>
      <c r="W17"/>
      <c r="X17"/>
      <c r="Y17" s="20">
        <v>0</v>
      </c>
      <c r="Z17"/>
      <c r="AA17"/>
      <c r="AB17"/>
      <c r="AC17" s="20">
        <v>0</v>
      </c>
      <c r="AD17"/>
      <c r="AE17"/>
      <c r="AF17"/>
      <c r="AG17" s="20">
        <v>0</v>
      </c>
    </row>
    <row r="18" spans="1:33" s="20" customFormat="1" x14ac:dyDescent="0.25">
      <c r="A18" s="20" t="s">
        <v>58</v>
      </c>
      <c r="B18" s="20">
        <v>5</v>
      </c>
      <c r="C18" s="20">
        <v>0.60000002384185791</v>
      </c>
      <c r="D18" s="20">
        <v>5</v>
      </c>
      <c r="E18" s="20">
        <v>0</v>
      </c>
      <c r="F18" s="20">
        <v>3</v>
      </c>
      <c r="G18" s="20">
        <v>0.60000002384185791</v>
      </c>
      <c r="H18" s="20">
        <v>6</v>
      </c>
      <c r="I18" s="20">
        <v>0</v>
      </c>
      <c r="J18" s="20">
        <v>1</v>
      </c>
      <c r="K18" s="20">
        <v>0.20000000298023224</v>
      </c>
      <c r="L18" s="20">
        <v>2</v>
      </c>
      <c r="M18" s="20">
        <v>0</v>
      </c>
      <c r="N18"/>
      <c r="O18"/>
      <c r="P18"/>
      <c r="Q18" s="20">
        <v>0</v>
      </c>
      <c r="R18" s="20">
        <v>1</v>
      </c>
      <c r="S18" s="20">
        <v>0.5</v>
      </c>
      <c r="T18" s="20">
        <v>1.6000000238418579</v>
      </c>
      <c r="U18" s="20">
        <v>0</v>
      </c>
      <c r="V18" s="20">
        <v>0.40000000596046448</v>
      </c>
      <c r="W18" s="20">
        <v>0.40000000596046448</v>
      </c>
      <c r="X18" s="20">
        <v>1</v>
      </c>
      <c r="Y18" s="20">
        <v>0</v>
      </c>
      <c r="Z18" s="20">
        <v>1</v>
      </c>
      <c r="AA18" s="20">
        <v>0.45000001788139343</v>
      </c>
      <c r="AB18" s="20">
        <v>2</v>
      </c>
      <c r="AC18" s="20">
        <v>0</v>
      </c>
      <c r="AD18" s="20">
        <v>2.5</v>
      </c>
      <c r="AE18" s="20">
        <v>1</v>
      </c>
      <c r="AF18" s="20">
        <v>60</v>
      </c>
      <c r="AG18" s="20">
        <v>0</v>
      </c>
    </row>
    <row r="19" spans="1:33" s="20" customFormat="1" x14ac:dyDescent="0.25">
      <c r="A19" s="20" t="s">
        <v>59</v>
      </c>
      <c r="B19" s="20">
        <v>11.666666984558105</v>
      </c>
      <c r="C19" s="20">
        <v>11.666666984558105</v>
      </c>
      <c r="D19" s="20">
        <v>20</v>
      </c>
      <c r="E19" s="20">
        <v>0</v>
      </c>
      <c r="F19" s="20">
        <v>3</v>
      </c>
      <c r="G19" s="20">
        <v>1.6666667461395264</v>
      </c>
      <c r="H19" s="20">
        <v>8</v>
      </c>
      <c r="I19" s="20">
        <v>0</v>
      </c>
      <c r="J19" s="20">
        <v>3</v>
      </c>
      <c r="K19" s="20">
        <v>0.83333337306976318</v>
      </c>
      <c r="L19" s="20">
        <v>10</v>
      </c>
      <c r="M19" s="20">
        <v>0</v>
      </c>
      <c r="N19"/>
      <c r="O19"/>
      <c r="P19"/>
      <c r="Q19" s="20">
        <v>0</v>
      </c>
      <c r="R19" s="20">
        <v>6</v>
      </c>
      <c r="S19" s="20">
        <v>3</v>
      </c>
      <c r="T19" s="20">
        <v>14</v>
      </c>
      <c r="U19" s="20">
        <v>0</v>
      </c>
      <c r="V19" s="20">
        <v>3.3333334922790527</v>
      </c>
      <c r="W19" s="20">
        <v>3.3333334922790527</v>
      </c>
      <c r="X19" s="20">
        <v>10</v>
      </c>
      <c r="Y19" s="20">
        <v>0</v>
      </c>
      <c r="Z19" s="20">
        <v>5.3333334922790527</v>
      </c>
      <c r="AA19" s="20">
        <v>3</v>
      </c>
      <c r="AB19" s="20">
        <v>11.666666984558105</v>
      </c>
      <c r="AC19" s="20">
        <v>0</v>
      </c>
      <c r="AD19" s="20">
        <v>6.6666669845581055</v>
      </c>
      <c r="AE19" s="20">
        <v>5</v>
      </c>
      <c r="AF19" s="20">
        <v>66.666671752929688</v>
      </c>
      <c r="AG19" s="20">
        <v>0</v>
      </c>
    </row>
    <row r="20" spans="1:33" s="20" customFormat="1" x14ac:dyDescent="0.25">
      <c r="A20" s="20" t="s">
        <v>60</v>
      </c>
      <c r="B20" s="20">
        <v>1.4285714626312256</v>
      </c>
      <c r="C20" s="20">
        <v>1.4285714626312256</v>
      </c>
      <c r="D20" s="20">
        <v>3.8571429252624512</v>
      </c>
      <c r="E20" s="20">
        <v>0</v>
      </c>
      <c r="F20" s="20">
        <v>1.0714285373687744</v>
      </c>
      <c r="G20" s="20">
        <v>0.8571428656578064</v>
      </c>
      <c r="H20" s="20">
        <v>4.2857146263122559</v>
      </c>
      <c r="I20" s="20">
        <v>0</v>
      </c>
      <c r="J20" s="20">
        <v>2.1428573131561279</v>
      </c>
      <c r="K20" s="20">
        <v>0.85714292526245117</v>
      </c>
      <c r="L20" s="20">
        <v>4.2857146263122559</v>
      </c>
      <c r="M20" s="20">
        <v>0</v>
      </c>
      <c r="N20"/>
      <c r="O20"/>
      <c r="P20"/>
      <c r="Q20" s="20">
        <v>0</v>
      </c>
      <c r="R20" s="20">
        <v>2.1428573131561279</v>
      </c>
      <c r="S20" s="20">
        <v>1.2857143878936768</v>
      </c>
      <c r="T20" s="20">
        <v>3.8571429252624512</v>
      </c>
      <c r="U20" s="20">
        <v>0</v>
      </c>
      <c r="V20" s="20">
        <v>2.8571429252624512</v>
      </c>
      <c r="W20" s="20">
        <v>1.1428571939468384</v>
      </c>
      <c r="X20" s="20">
        <v>4.2857146263122559</v>
      </c>
      <c r="Y20" s="20">
        <v>0</v>
      </c>
      <c r="Z20" s="20">
        <v>2.1428573131561279</v>
      </c>
      <c r="AA20" s="20">
        <v>1.0714285373687744</v>
      </c>
      <c r="AB20" s="20">
        <v>4.2857146263122559</v>
      </c>
      <c r="AC20" s="20">
        <v>0</v>
      </c>
      <c r="AD20" s="20">
        <v>3.0000002384185791</v>
      </c>
      <c r="AE20" s="20">
        <v>3.0000002384185791</v>
      </c>
      <c r="AF20" s="20">
        <v>142.85714721679688</v>
      </c>
      <c r="AG20" s="2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6629-217D-4B53-9BF1-47C027128697}">
  <dimension ref="A1:BM24"/>
  <sheetViews>
    <sheetView zoomScale="120" workbookViewId="0">
      <selection activeCell="F24" sqref="F24"/>
    </sheetView>
  </sheetViews>
  <sheetFormatPr defaultColWidth="9.140625" defaultRowHeight="15" x14ac:dyDescent="0.25"/>
  <cols>
    <col min="1" max="16384" width="9.140625" style="20"/>
  </cols>
  <sheetData>
    <row r="1" spans="1:65" x14ac:dyDescent="0.25">
      <c r="A1" s="20" t="s">
        <v>42</v>
      </c>
      <c r="B1" s="20" t="s">
        <v>38</v>
      </c>
      <c r="C1" s="20" t="s">
        <v>75</v>
      </c>
      <c r="D1" s="20" t="s">
        <v>76</v>
      </c>
      <c r="F1" s="20" t="s">
        <v>38</v>
      </c>
      <c r="J1" s="20" t="s">
        <v>38</v>
      </c>
      <c r="N1" s="20" t="s">
        <v>38</v>
      </c>
      <c r="R1" s="20" t="s">
        <v>38</v>
      </c>
      <c r="V1" s="20" t="s">
        <v>38</v>
      </c>
      <c r="Z1" s="20" t="s">
        <v>38</v>
      </c>
      <c r="AD1" s="20" t="s">
        <v>38</v>
      </c>
      <c r="AH1" s="20" t="s">
        <v>39</v>
      </c>
      <c r="AL1" s="20" t="s">
        <v>39</v>
      </c>
      <c r="AP1" s="20" t="s">
        <v>39</v>
      </c>
      <c r="AT1" s="20" t="s">
        <v>39</v>
      </c>
      <c r="AX1" s="20" t="s">
        <v>39</v>
      </c>
      <c r="BB1" s="20" t="s">
        <v>39</v>
      </c>
      <c r="BF1" s="20" t="s">
        <v>39</v>
      </c>
      <c r="BJ1" s="20" t="s">
        <v>39</v>
      </c>
    </row>
    <row r="2" spans="1:65" x14ac:dyDescent="0.25">
      <c r="B2" s="20" t="s">
        <v>17</v>
      </c>
      <c r="F2" s="20" t="s">
        <v>18</v>
      </c>
      <c r="J2" s="20" t="s">
        <v>19</v>
      </c>
      <c r="N2" s="20" t="s">
        <v>20</v>
      </c>
      <c r="R2" s="20" t="s">
        <v>40</v>
      </c>
      <c r="V2" s="20" t="s">
        <v>72</v>
      </c>
      <c r="Z2" s="20" t="s">
        <v>73</v>
      </c>
      <c r="AD2" s="20" t="s">
        <v>24</v>
      </c>
      <c r="AH2" s="20" t="s">
        <v>17</v>
      </c>
      <c r="AL2" s="20" t="s">
        <v>18</v>
      </c>
      <c r="AP2" s="20" t="s">
        <v>19</v>
      </c>
      <c r="AT2" s="20" t="s">
        <v>20</v>
      </c>
      <c r="AX2" s="20" t="s">
        <v>40</v>
      </c>
      <c r="BB2" s="20" t="s">
        <v>72</v>
      </c>
      <c r="BF2" s="20" t="s">
        <v>73</v>
      </c>
      <c r="BJ2" s="20" t="s">
        <v>24</v>
      </c>
    </row>
    <row r="3" spans="1:65" x14ac:dyDescent="0.25">
      <c r="A3" s="20" t="s">
        <v>25</v>
      </c>
      <c r="B3" s="20" t="s">
        <v>55</v>
      </c>
      <c r="C3" s="20" t="s">
        <v>26</v>
      </c>
      <c r="D3" s="20" t="s">
        <v>27</v>
      </c>
      <c r="E3" s="20" t="s">
        <v>28</v>
      </c>
    </row>
    <row r="4" spans="1:65" x14ac:dyDescent="0.25">
      <c r="A4" s="20" t="s">
        <v>29</v>
      </c>
      <c r="B4" s="20">
        <v>5</v>
      </c>
      <c r="C4" s="20">
        <v>1.4285714626312256</v>
      </c>
      <c r="D4" s="20">
        <v>20</v>
      </c>
      <c r="E4" s="20">
        <v>44</v>
      </c>
      <c r="F4" s="20">
        <v>5</v>
      </c>
      <c r="G4" s="20">
        <v>2.3808608055114746</v>
      </c>
      <c r="H4" s="20">
        <v>10</v>
      </c>
      <c r="I4" s="20">
        <v>208</v>
      </c>
      <c r="J4" s="20">
        <v>2.5</v>
      </c>
      <c r="K4" s="20">
        <v>0.75</v>
      </c>
      <c r="L4" s="20">
        <v>7.5</v>
      </c>
      <c r="M4" s="20">
        <v>1795</v>
      </c>
      <c r="Q4" s="20">
        <v>9</v>
      </c>
      <c r="R4" s="20">
        <v>5</v>
      </c>
      <c r="S4" s="20">
        <v>2</v>
      </c>
      <c r="T4" s="20">
        <v>10</v>
      </c>
      <c r="U4" s="20">
        <v>7247</v>
      </c>
      <c r="V4" s="20">
        <v>3</v>
      </c>
      <c r="W4" s="20">
        <v>1</v>
      </c>
      <c r="X4" s="20">
        <v>7</v>
      </c>
      <c r="Y4" s="20">
        <v>209</v>
      </c>
      <c r="Z4" s="20">
        <v>4</v>
      </c>
      <c r="AA4" s="20">
        <v>1.9841269254684448</v>
      </c>
      <c r="AB4" s="20">
        <v>10</v>
      </c>
      <c r="AC4" s="20">
        <v>9512</v>
      </c>
      <c r="AD4" s="20">
        <v>7.5</v>
      </c>
      <c r="AE4" s="20">
        <v>3.75</v>
      </c>
      <c r="AF4" s="20">
        <v>30</v>
      </c>
      <c r="AG4" s="20">
        <v>154</v>
      </c>
      <c r="AH4" s="20">
        <v>7</v>
      </c>
      <c r="AI4" s="20">
        <v>2.5</v>
      </c>
      <c r="AJ4" s="20">
        <v>10</v>
      </c>
      <c r="AK4" s="20">
        <v>44</v>
      </c>
      <c r="AL4" s="20">
        <v>4.2857146263122559</v>
      </c>
      <c r="AM4" s="20">
        <v>2</v>
      </c>
      <c r="AN4" s="20">
        <v>10</v>
      </c>
      <c r="AO4" s="20">
        <v>208</v>
      </c>
      <c r="AP4" s="20">
        <v>4</v>
      </c>
      <c r="AQ4" s="20">
        <v>2</v>
      </c>
      <c r="AR4" s="20">
        <v>9.5</v>
      </c>
      <c r="AS4" s="20">
        <v>1795</v>
      </c>
      <c r="AT4" s="20">
        <v>5</v>
      </c>
      <c r="AU4" s="20">
        <v>4</v>
      </c>
      <c r="AV4" s="20">
        <v>8</v>
      </c>
      <c r="AW4" s="20">
        <v>9</v>
      </c>
      <c r="AX4" s="20">
        <v>3</v>
      </c>
      <c r="AY4" s="20">
        <v>1.5</v>
      </c>
      <c r="AZ4" s="20">
        <v>6</v>
      </c>
      <c r="BA4" s="20">
        <v>7247</v>
      </c>
      <c r="BB4" s="20">
        <v>4</v>
      </c>
      <c r="BC4" s="20">
        <v>2</v>
      </c>
      <c r="BD4" s="20">
        <v>10</v>
      </c>
      <c r="BE4" s="20">
        <v>209</v>
      </c>
      <c r="BF4" s="20">
        <v>3</v>
      </c>
      <c r="BG4" s="20">
        <v>1.5</v>
      </c>
      <c r="BH4" s="20">
        <v>7</v>
      </c>
      <c r="BI4" s="20">
        <v>9512</v>
      </c>
      <c r="BJ4" s="20">
        <v>10</v>
      </c>
      <c r="BK4" s="20">
        <v>5</v>
      </c>
      <c r="BL4" s="20">
        <v>26.666667938232422</v>
      </c>
      <c r="BM4" s="20">
        <v>154</v>
      </c>
    </row>
    <row r="5" spans="1:65" x14ac:dyDescent="0.25">
      <c r="A5" s="20" t="s">
        <v>13</v>
      </c>
      <c r="B5" s="20">
        <v>20</v>
      </c>
      <c r="C5" s="20">
        <v>3.75</v>
      </c>
      <c r="D5" s="20">
        <v>35</v>
      </c>
      <c r="E5" s="20">
        <v>29</v>
      </c>
      <c r="F5" s="20">
        <v>10</v>
      </c>
      <c r="G5" s="20">
        <v>8</v>
      </c>
      <c r="H5" s="20">
        <v>16</v>
      </c>
      <c r="I5" s="20">
        <v>150</v>
      </c>
      <c r="J5" s="20">
        <v>3.75</v>
      </c>
      <c r="K5" s="20">
        <v>1.125</v>
      </c>
      <c r="L5" s="20">
        <v>10</v>
      </c>
      <c r="M5" s="20">
        <v>1230</v>
      </c>
      <c r="Q5" s="20">
        <v>8</v>
      </c>
      <c r="R5" s="20">
        <v>5</v>
      </c>
      <c r="S5" s="20">
        <v>2.5</v>
      </c>
      <c r="T5" s="20">
        <v>10</v>
      </c>
      <c r="U5" s="20">
        <v>5787</v>
      </c>
      <c r="V5" s="20">
        <v>3</v>
      </c>
      <c r="W5" s="20">
        <v>2</v>
      </c>
      <c r="X5" s="20">
        <v>10</v>
      </c>
      <c r="Y5" s="20">
        <v>161</v>
      </c>
      <c r="Z5" s="20">
        <v>5</v>
      </c>
      <c r="AA5" s="20">
        <v>2</v>
      </c>
      <c r="AB5" s="20">
        <v>10</v>
      </c>
      <c r="AC5" s="20">
        <v>7365</v>
      </c>
      <c r="AD5" s="20">
        <v>7.5</v>
      </c>
      <c r="AE5" s="20">
        <v>3.75</v>
      </c>
      <c r="AF5" s="20">
        <v>30</v>
      </c>
      <c r="AG5" s="20">
        <v>120</v>
      </c>
      <c r="AH5" s="20">
        <v>8</v>
      </c>
      <c r="AI5" s="20">
        <v>5</v>
      </c>
      <c r="AJ5" s="20">
        <v>10</v>
      </c>
      <c r="AK5" s="20">
        <v>29</v>
      </c>
      <c r="AL5" s="20">
        <v>7</v>
      </c>
      <c r="AM5" s="20">
        <v>2.625</v>
      </c>
      <c r="AN5" s="20">
        <v>15</v>
      </c>
      <c r="AO5" s="20">
        <v>150</v>
      </c>
      <c r="AP5" s="20">
        <v>5</v>
      </c>
      <c r="AQ5" s="20">
        <v>2.5</v>
      </c>
      <c r="AR5" s="20">
        <v>10</v>
      </c>
      <c r="AS5" s="20">
        <v>1230</v>
      </c>
      <c r="AT5" s="20">
        <v>5</v>
      </c>
      <c r="AU5" s="20">
        <v>4</v>
      </c>
      <c r="AV5" s="20">
        <v>8</v>
      </c>
      <c r="AW5" s="20">
        <v>8</v>
      </c>
      <c r="AX5" s="20">
        <v>3</v>
      </c>
      <c r="AY5" s="20">
        <v>2</v>
      </c>
      <c r="AZ5" s="20">
        <v>6</v>
      </c>
      <c r="BA5" s="20">
        <v>5787</v>
      </c>
      <c r="BB5" s="20">
        <v>5</v>
      </c>
      <c r="BC5" s="20">
        <v>3</v>
      </c>
      <c r="BD5" s="20">
        <v>10</v>
      </c>
      <c r="BE5" s="20">
        <v>161</v>
      </c>
      <c r="BF5" s="20">
        <v>4</v>
      </c>
      <c r="BG5" s="20">
        <v>2</v>
      </c>
      <c r="BH5" s="20">
        <v>7</v>
      </c>
      <c r="BI5" s="20">
        <v>7365</v>
      </c>
      <c r="BJ5" s="20">
        <v>12</v>
      </c>
      <c r="BK5" s="20">
        <v>5</v>
      </c>
      <c r="BL5" s="20">
        <v>30</v>
      </c>
      <c r="BM5" s="20">
        <v>120</v>
      </c>
    </row>
    <row r="6" spans="1:65" x14ac:dyDescent="0.25">
      <c r="A6" s="20" t="s">
        <v>14</v>
      </c>
      <c r="E6" s="20">
        <v>3</v>
      </c>
      <c r="I6" s="20">
        <v>9</v>
      </c>
      <c r="J6" s="20">
        <v>0.5</v>
      </c>
      <c r="K6" s="20">
        <v>0</v>
      </c>
      <c r="L6" s="20">
        <v>5</v>
      </c>
      <c r="M6" s="20">
        <v>118</v>
      </c>
      <c r="Q6" s="20">
        <v>0</v>
      </c>
      <c r="R6" s="20">
        <v>3</v>
      </c>
      <c r="S6" s="20">
        <v>1.5</v>
      </c>
      <c r="T6" s="20">
        <v>10</v>
      </c>
      <c r="U6" s="20">
        <v>96</v>
      </c>
      <c r="V6" s="20">
        <v>8</v>
      </c>
      <c r="W6" s="20">
        <v>8</v>
      </c>
      <c r="X6" s="20">
        <v>8</v>
      </c>
      <c r="Y6" s="20">
        <v>1</v>
      </c>
      <c r="Z6" s="20">
        <v>2.5</v>
      </c>
      <c r="AA6" s="20">
        <v>0</v>
      </c>
      <c r="AB6" s="20">
        <v>5</v>
      </c>
      <c r="AC6" s="20">
        <v>227</v>
      </c>
      <c r="AG6" s="20">
        <v>2</v>
      </c>
      <c r="AH6" s="20">
        <v>2</v>
      </c>
      <c r="AI6" s="20">
        <v>0.5</v>
      </c>
      <c r="AJ6" s="20">
        <v>2.5</v>
      </c>
      <c r="AK6" s="20">
        <v>3</v>
      </c>
      <c r="AL6" s="20">
        <v>4</v>
      </c>
      <c r="AM6" s="20">
        <v>2.5</v>
      </c>
      <c r="AN6" s="20">
        <v>7</v>
      </c>
      <c r="AO6" s="20">
        <v>9</v>
      </c>
      <c r="AP6" s="20">
        <v>6</v>
      </c>
      <c r="AQ6" s="20">
        <v>2</v>
      </c>
      <c r="AR6" s="20">
        <v>12</v>
      </c>
      <c r="AS6" s="20">
        <v>118</v>
      </c>
      <c r="AW6" s="20">
        <v>0</v>
      </c>
      <c r="AX6" s="20">
        <v>4</v>
      </c>
      <c r="AY6" s="20">
        <v>2</v>
      </c>
      <c r="AZ6" s="20">
        <v>6</v>
      </c>
      <c r="BA6" s="20">
        <v>96</v>
      </c>
      <c r="BB6" s="20">
        <v>2.5</v>
      </c>
      <c r="BC6" s="20">
        <v>0.75</v>
      </c>
      <c r="BD6" s="20">
        <v>2.5</v>
      </c>
      <c r="BE6" s="20">
        <v>1</v>
      </c>
      <c r="BF6" s="20">
        <v>4</v>
      </c>
      <c r="BG6" s="20">
        <v>2</v>
      </c>
      <c r="BH6" s="20">
        <v>9</v>
      </c>
      <c r="BI6" s="20">
        <v>227</v>
      </c>
      <c r="BJ6" s="20">
        <v>2</v>
      </c>
      <c r="BK6" s="20">
        <v>1</v>
      </c>
      <c r="BL6" s="20">
        <v>16</v>
      </c>
      <c r="BM6" s="20">
        <v>2</v>
      </c>
    </row>
    <row r="7" spans="1:65" x14ac:dyDescent="0.25">
      <c r="A7" s="20" t="s">
        <v>30</v>
      </c>
      <c r="E7" s="20">
        <v>1</v>
      </c>
      <c r="I7" s="20">
        <v>1</v>
      </c>
      <c r="J7" s="20">
        <v>2.9761903285980225</v>
      </c>
      <c r="K7" s="20">
        <v>2.9761903285980225</v>
      </c>
      <c r="L7" s="20">
        <v>2.9761903285980225</v>
      </c>
      <c r="M7" s="20">
        <v>51</v>
      </c>
      <c r="Q7" s="20">
        <v>0</v>
      </c>
      <c r="R7" s="20">
        <v>1.4880951642990112</v>
      </c>
      <c r="S7" s="20">
        <v>0.99206346273422241</v>
      </c>
      <c r="T7" s="20">
        <v>7.4404759407043457</v>
      </c>
      <c r="U7" s="20">
        <v>36</v>
      </c>
      <c r="V7" s="20">
        <v>1.9841269254684448</v>
      </c>
      <c r="W7" s="20">
        <v>1.9841269254684448</v>
      </c>
      <c r="X7" s="20">
        <v>1.9841269254684448</v>
      </c>
      <c r="Y7" s="20">
        <v>1</v>
      </c>
      <c r="Z7" s="20">
        <v>1.9841269254684448</v>
      </c>
      <c r="AA7" s="20">
        <v>1.4880951642990112</v>
      </c>
      <c r="AB7" s="20">
        <v>2.9761903285980225</v>
      </c>
      <c r="AC7" s="20">
        <v>90</v>
      </c>
      <c r="AG7" s="20">
        <v>0</v>
      </c>
      <c r="AH7" s="20">
        <v>5.4563488960266113</v>
      </c>
      <c r="AI7" s="20">
        <v>5.4563488960266113</v>
      </c>
      <c r="AJ7" s="20">
        <v>5.4563488960266113</v>
      </c>
      <c r="AK7" s="20">
        <v>1</v>
      </c>
      <c r="AL7" s="20">
        <v>2.4801585674285889</v>
      </c>
      <c r="AM7" s="20">
        <v>2.4801585674285889</v>
      </c>
      <c r="AN7" s="20">
        <v>2.4801585674285889</v>
      </c>
      <c r="AO7" s="20">
        <v>1</v>
      </c>
      <c r="AP7" s="20">
        <v>1.9841269254684448</v>
      </c>
      <c r="AQ7" s="20">
        <v>0.99206346273422241</v>
      </c>
      <c r="AR7" s="20">
        <v>2.4801585674285889</v>
      </c>
      <c r="AS7" s="20">
        <v>51</v>
      </c>
      <c r="AW7" s="20">
        <v>0</v>
      </c>
      <c r="AX7" s="20">
        <v>0.99206346273422241</v>
      </c>
      <c r="AY7" s="20">
        <v>0.49603173136711121</v>
      </c>
      <c r="AZ7" s="20">
        <v>2.4801585674285889</v>
      </c>
      <c r="BA7" s="20">
        <v>36</v>
      </c>
      <c r="BE7" s="20">
        <v>1</v>
      </c>
      <c r="BF7" s="20">
        <v>1.4880951642990112</v>
      </c>
      <c r="BG7" s="20">
        <v>0.99206346273422241</v>
      </c>
      <c r="BH7" s="20">
        <v>2.4801585674285889</v>
      </c>
      <c r="BI7" s="20">
        <v>90</v>
      </c>
      <c r="BM7" s="20">
        <v>0</v>
      </c>
    </row>
    <row r="8" spans="1:65" x14ac:dyDescent="0.25">
      <c r="A8" s="20" t="s">
        <v>31</v>
      </c>
      <c r="E8" s="20">
        <v>2</v>
      </c>
      <c r="I8" s="20">
        <v>16</v>
      </c>
      <c r="J8" s="20">
        <v>1.1111111640930176</v>
      </c>
      <c r="K8" s="20">
        <v>0</v>
      </c>
      <c r="L8" s="20">
        <v>4</v>
      </c>
      <c r="M8" s="20">
        <v>231</v>
      </c>
      <c r="Q8" s="20">
        <v>0</v>
      </c>
      <c r="R8" s="20">
        <v>2</v>
      </c>
      <c r="S8" s="20">
        <v>1</v>
      </c>
      <c r="T8" s="20">
        <v>5</v>
      </c>
      <c r="U8" s="20">
        <v>453</v>
      </c>
      <c r="V8" s="20">
        <v>6.6666665077209473</v>
      </c>
      <c r="W8" s="20">
        <v>1</v>
      </c>
      <c r="X8" s="20">
        <v>7</v>
      </c>
      <c r="Y8" s="20">
        <v>13</v>
      </c>
      <c r="Z8" s="20">
        <v>2</v>
      </c>
      <c r="AA8" s="20">
        <v>0.8888888955116272</v>
      </c>
      <c r="AB8" s="20">
        <v>5</v>
      </c>
      <c r="AC8" s="20">
        <v>715</v>
      </c>
      <c r="AD8" s="20">
        <v>5</v>
      </c>
      <c r="AE8" s="20">
        <v>0.66666668653488159</v>
      </c>
      <c r="AF8" s="20">
        <v>20</v>
      </c>
      <c r="AG8" s="20">
        <v>20</v>
      </c>
      <c r="AH8" s="20">
        <v>0</v>
      </c>
      <c r="AI8" s="20">
        <v>0</v>
      </c>
      <c r="AJ8" s="20">
        <v>0</v>
      </c>
      <c r="AK8" s="20">
        <v>2</v>
      </c>
      <c r="AL8" s="20">
        <v>2.2222223281860352</v>
      </c>
      <c r="AM8" s="20">
        <v>2</v>
      </c>
      <c r="AN8" s="20">
        <v>5.5555558204650879</v>
      </c>
      <c r="AO8" s="20">
        <v>16</v>
      </c>
      <c r="AP8" s="20">
        <v>4</v>
      </c>
      <c r="AQ8" s="20">
        <v>1.5555555820465088</v>
      </c>
      <c r="AR8" s="20">
        <v>8</v>
      </c>
      <c r="AS8" s="20">
        <v>231</v>
      </c>
      <c r="AW8" s="20">
        <v>0</v>
      </c>
      <c r="AX8" s="20">
        <v>3</v>
      </c>
      <c r="AY8" s="20">
        <v>1.4222222566604614</v>
      </c>
      <c r="AZ8" s="20">
        <v>5</v>
      </c>
      <c r="BA8" s="20">
        <v>453</v>
      </c>
      <c r="BB8" s="20">
        <v>8</v>
      </c>
      <c r="BC8" s="20">
        <v>3</v>
      </c>
      <c r="BD8" s="20">
        <v>12</v>
      </c>
      <c r="BE8" s="20">
        <v>13</v>
      </c>
      <c r="BF8" s="20">
        <v>3.2000000476837158</v>
      </c>
      <c r="BG8" s="20">
        <v>1.6666667461395264</v>
      </c>
      <c r="BH8" s="20">
        <v>6</v>
      </c>
      <c r="BI8" s="20">
        <v>715</v>
      </c>
      <c r="BJ8" s="20">
        <v>10</v>
      </c>
      <c r="BK8" s="20">
        <v>6.6666665077209473</v>
      </c>
      <c r="BL8" s="20">
        <v>20</v>
      </c>
      <c r="BM8" s="20">
        <v>20</v>
      </c>
    </row>
    <row r="9" spans="1:65" x14ac:dyDescent="0.25">
      <c r="A9" s="20" t="s">
        <v>32</v>
      </c>
      <c r="E9" s="20">
        <v>0</v>
      </c>
      <c r="I9" s="20">
        <v>0</v>
      </c>
      <c r="J9" s="20">
        <v>15</v>
      </c>
      <c r="K9" s="20">
        <v>2</v>
      </c>
      <c r="L9" s="20">
        <v>15</v>
      </c>
      <c r="M9" s="20">
        <v>20</v>
      </c>
      <c r="Q9" s="20">
        <v>0</v>
      </c>
      <c r="U9" s="20">
        <v>7</v>
      </c>
      <c r="Y9" s="20">
        <v>0</v>
      </c>
      <c r="Z9" s="20">
        <v>15</v>
      </c>
      <c r="AA9" s="20">
        <v>2</v>
      </c>
      <c r="AB9" s="20">
        <v>15</v>
      </c>
      <c r="AC9" s="20">
        <v>27</v>
      </c>
      <c r="AG9" s="20">
        <v>0</v>
      </c>
      <c r="AK9" s="20">
        <v>0</v>
      </c>
      <c r="AO9" s="20">
        <v>0</v>
      </c>
      <c r="AP9" s="20">
        <v>2</v>
      </c>
      <c r="AQ9" s="20">
        <v>1</v>
      </c>
      <c r="AR9" s="20">
        <v>6</v>
      </c>
      <c r="AS9" s="20">
        <v>20</v>
      </c>
      <c r="AW9" s="20">
        <v>0</v>
      </c>
      <c r="AX9" s="20">
        <v>5</v>
      </c>
      <c r="AY9" s="20">
        <v>2</v>
      </c>
      <c r="AZ9" s="20">
        <v>10</v>
      </c>
      <c r="BA9" s="20">
        <v>7</v>
      </c>
      <c r="BE9" s="20">
        <v>0</v>
      </c>
      <c r="BF9" s="20">
        <v>3</v>
      </c>
      <c r="BG9" s="20">
        <v>2</v>
      </c>
      <c r="BH9" s="20">
        <v>6</v>
      </c>
      <c r="BI9" s="20">
        <v>27</v>
      </c>
      <c r="BM9" s="20">
        <v>0</v>
      </c>
    </row>
    <row r="10" spans="1:65" x14ac:dyDescent="0.25">
      <c r="A10" s="20" t="s">
        <v>33</v>
      </c>
      <c r="E10" s="20">
        <v>0</v>
      </c>
      <c r="I10" s="20">
        <v>0</v>
      </c>
      <c r="M10" s="20">
        <v>1</v>
      </c>
      <c r="Q10" s="20">
        <v>0</v>
      </c>
      <c r="U10" s="20">
        <v>0</v>
      </c>
      <c r="Y10" s="20">
        <v>0</v>
      </c>
      <c r="AC10" s="20">
        <v>1</v>
      </c>
      <c r="AG10" s="20">
        <v>0</v>
      </c>
      <c r="AK10" s="20">
        <v>0</v>
      </c>
      <c r="AO10" s="20">
        <v>0</v>
      </c>
      <c r="AP10" s="20">
        <v>6</v>
      </c>
      <c r="AQ10" s="20">
        <v>6</v>
      </c>
      <c r="AR10" s="20">
        <v>6</v>
      </c>
      <c r="AS10" s="20">
        <v>1</v>
      </c>
      <c r="AW10" s="20">
        <v>0</v>
      </c>
      <c r="BA10" s="20">
        <v>0</v>
      </c>
      <c r="BE10" s="20">
        <v>0</v>
      </c>
      <c r="BF10" s="20">
        <v>6</v>
      </c>
      <c r="BG10" s="20">
        <v>6</v>
      </c>
      <c r="BH10" s="20">
        <v>6</v>
      </c>
      <c r="BI10" s="20">
        <v>1</v>
      </c>
      <c r="BM10" s="20">
        <v>0</v>
      </c>
    </row>
    <row r="11" spans="1:65" x14ac:dyDescent="0.25">
      <c r="A11" s="20" t="s">
        <v>56</v>
      </c>
      <c r="B11" s="20">
        <v>0.18908530473709106</v>
      </c>
      <c r="C11" s="20">
        <v>0.18908530473709106</v>
      </c>
      <c r="D11" s="20">
        <v>0.18908530473709106</v>
      </c>
      <c r="E11" s="20">
        <v>2</v>
      </c>
      <c r="F11" s="20">
        <v>1.7294390201568604</v>
      </c>
      <c r="G11" s="20">
        <v>0.94542652368545532</v>
      </c>
      <c r="H11" s="20">
        <v>2.3808608055114746</v>
      </c>
      <c r="I11" s="20">
        <v>6</v>
      </c>
      <c r="J11" s="20">
        <v>1.9215986728668213</v>
      </c>
      <c r="K11" s="20">
        <v>0.57647961378097534</v>
      </c>
      <c r="L11" s="20">
        <v>1.9215986728668213</v>
      </c>
      <c r="M11" s="20">
        <v>8</v>
      </c>
      <c r="Q11" s="20">
        <v>0</v>
      </c>
      <c r="R11" s="20">
        <v>0.95234435796737671</v>
      </c>
      <c r="S11" s="20">
        <v>0.76863944530487061</v>
      </c>
      <c r="T11" s="20">
        <v>1.1904304027557373</v>
      </c>
      <c r="U11" s="20">
        <v>21</v>
      </c>
      <c r="Y11" s="20">
        <v>0</v>
      </c>
      <c r="Z11" s="20">
        <v>0.95234435796737671</v>
      </c>
      <c r="AA11" s="20">
        <v>0.63028436899185181</v>
      </c>
      <c r="AB11" s="20">
        <v>1.9215986728668213</v>
      </c>
      <c r="AC11" s="20">
        <v>37</v>
      </c>
      <c r="AG11" s="20">
        <v>1</v>
      </c>
      <c r="AH11" s="20">
        <v>0.86471939086914063</v>
      </c>
      <c r="AI11" s="20">
        <v>0.86471939086914063</v>
      </c>
      <c r="AJ11" s="20">
        <v>5.9521522521972656</v>
      </c>
      <c r="AK11" s="20">
        <v>2</v>
      </c>
      <c r="AL11" s="20">
        <v>0.28823983669281006</v>
      </c>
      <c r="AM11" s="20">
        <v>0.2836279571056366</v>
      </c>
      <c r="AN11" s="20">
        <v>0.28823983669281006</v>
      </c>
      <c r="AO11" s="20">
        <v>6</v>
      </c>
      <c r="AP11" s="20">
        <v>0.63028436899185181</v>
      </c>
      <c r="AQ11" s="20">
        <v>0.23635663092136383</v>
      </c>
      <c r="AR11" s="20">
        <v>1.4411990642547607</v>
      </c>
      <c r="AS11" s="20">
        <v>8</v>
      </c>
      <c r="AW11" s="20">
        <v>0</v>
      </c>
      <c r="AX11" s="20">
        <v>0.71425825357437134</v>
      </c>
      <c r="AY11" s="20">
        <v>0.3151421844959259</v>
      </c>
      <c r="AZ11" s="20">
        <v>1.1817831993103027</v>
      </c>
      <c r="BA11" s="20">
        <v>21</v>
      </c>
      <c r="BE11" s="20">
        <v>0</v>
      </c>
      <c r="BF11" s="20">
        <v>0.71425825357437134</v>
      </c>
      <c r="BG11" s="20">
        <v>0.28823983669281006</v>
      </c>
      <c r="BH11" s="20">
        <v>1.4285165071487427</v>
      </c>
      <c r="BI11" s="20">
        <v>37</v>
      </c>
      <c r="BJ11" s="20">
        <v>9.5234432220458984</v>
      </c>
      <c r="BK11" s="20">
        <v>9.5234432220458984</v>
      </c>
      <c r="BL11" s="20">
        <v>9.5234432220458984</v>
      </c>
      <c r="BM11" s="20">
        <v>1</v>
      </c>
    </row>
    <row r="12" spans="1:65" x14ac:dyDescent="0.25">
      <c r="A12" s="20" t="s">
        <v>34</v>
      </c>
      <c r="E12" s="20">
        <v>1</v>
      </c>
      <c r="I12" s="20">
        <v>1</v>
      </c>
      <c r="J12" s="20">
        <v>3.8400001525878906</v>
      </c>
      <c r="K12" s="20">
        <v>1.1519999504089355</v>
      </c>
      <c r="L12" s="20">
        <v>15</v>
      </c>
      <c r="M12" s="20">
        <v>21</v>
      </c>
      <c r="Q12" s="20">
        <v>0</v>
      </c>
      <c r="R12" s="20">
        <v>1.9200000762939453</v>
      </c>
      <c r="S12" s="20">
        <v>0.64000004529953003</v>
      </c>
      <c r="T12" s="20">
        <v>5.3333334922790527</v>
      </c>
      <c r="U12" s="20">
        <v>99</v>
      </c>
      <c r="V12" s="20">
        <v>0.71999996900558472</v>
      </c>
      <c r="W12" s="20">
        <v>0</v>
      </c>
      <c r="X12" s="20">
        <v>10</v>
      </c>
      <c r="Y12" s="20">
        <v>4</v>
      </c>
      <c r="Z12" s="20">
        <v>1.9200000762939453</v>
      </c>
      <c r="AA12" s="20">
        <v>0.64000004529953003</v>
      </c>
      <c r="AB12" s="20">
        <v>5.3333334922790527</v>
      </c>
      <c r="AC12" s="20">
        <v>126</v>
      </c>
      <c r="AD12" s="20">
        <v>4.9920001029968262</v>
      </c>
      <c r="AE12" s="20">
        <v>4</v>
      </c>
      <c r="AF12" s="20">
        <v>4.9920001029968262</v>
      </c>
      <c r="AG12" s="20">
        <v>2</v>
      </c>
      <c r="AH12" s="20">
        <v>2.3039999008178711</v>
      </c>
      <c r="AI12" s="20">
        <v>0.15999999642372131</v>
      </c>
      <c r="AJ12" s="20">
        <v>2.687999963760376</v>
      </c>
      <c r="AK12" s="20">
        <v>1</v>
      </c>
      <c r="AL12" s="20">
        <v>0.48000001907348633</v>
      </c>
      <c r="AM12" s="20">
        <v>0.23999999463558197</v>
      </c>
      <c r="AN12" s="20">
        <v>1.1519999504089355</v>
      </c>
      <c r="AO12" s="20">
        <v>1</v>
      </c>
      <c r="AP12" s="20">
        <v>2</v>
      </c>
      <c r="AQ12" s="20">
        <v>0.76800000667572021</v>
      </c>
      <c r="AR12" s="20">
        <v>5</v>
      </c>
      <c r="AS12" s="20">
        <v>21</v>
      </c>
      <c r="AW12" s="20">
        <v>0</v>
      </c>
      <c r="AX12" s="20">
        <v>1.1999999284744263</v>
      </c>
      <c r="AY12" s="20">
        <v>0.76800000667572021</v>
      </c>
      <c r="AZ12" s="20">
        <v>2.687999963760376</v>
      </c>
      <c r="BA12" s="20">
        <v>99</v>
      </c>
      <c r="BB12" s="20">
        <v>1</v>
      </c>
      <c r="BC12" s="20">
        <v>0.38400000333786011</v>
      </c>
      <c r="BD12" s="20">
        <v>2</v>
      </c>
      <c r="BE12" s="20">
        <v>4</v>
      </c>
      <c r="BF12" s="20">
        <v>1.5360000133514404</v>
      </c>
      <c r="BG12" s="20">
        <v>0.76800000667572021</v>
      </c>
      <c r="BH12" s="20">
        <v>3</v>
      </c>
      <c r="BI12" s="20">
        <v>126</v>
      </c>
      <c r="BJ12" s="20">
        <v>3.8400001525878906</v>
      </c>
      <c r="BK12" s="20">
        <v>3.8400001525878906</v>
      </c>
      <c r="BL12" s="20">
        <v>19.200000762939453</v>
      </c>
      <c r="BM12" s="20">
        <v>2</v>
      </c>
    </row>
    <row r="13" spans="1:65" x14ac:dyDescent="0.25">
      <c r="A13" s="20" t="s">
        <v>74</v>
      </c>
      <c r="E13" s="20">
        <v>6</v>
      </c>
      <c r="F13" s="20">
        <v>6</v>
      </c>
      <c r="G13" s="20">
        <v>6</v>
      </c>
      <c r="H13" s="20">
        <v>6</v>
      </c>
      <c r="I13" s="20">
        <v>21</v>
      </c>
      <c r="J13" s="20">
        <v>0.25</v>
      </c>
      <c r="K13" s="20">
        <v>0.25</v>
      </c>
      <c r="L13" s="20">
        <v>2</v>
      </c>
      <c r="M13" s="20">
        <v>113</v>
      </c>
      <c r="Q13" s="20">
        <v>1</v>
      </c>
      <c r="R13" s="20">
        <v>10</v>
      </c>
      <c r="S13" s="20">
        <v>5</v>
      </c>
      <c r="T13" s="20">
        <v>19</v>
      </c>
      <c r="U13" s="20">
        <v>712</v>
      </c>
      <c r="V13" s="20">
        <v>1</v>
      </c>
      <c r="W13" s="20">
        <v>0</v>
      </c>
      <c r="X13" s="20">
        <v>5</v>
      </c>
      <c r="Y13" s="20">
        <v>26</v>
      </c>
      <c r="Z13" s="20">
        <v>10</v>
      </c>
      <c r="AA13" s="20">
        <v>4</v>
      </c>
      <c r="AB13" s="20">
        <v>15</v>
      </c>
      <c r="AC13" s="20">
        <v>879</v>
      </c>
      <c r="AD13" s="20">
        <v>15</v>
      </c>
      <c r="AE13" s="20">
        <v>15</v>
      </c>
      <c r="AF13" s="20">
        <v>30</v>
      </c>
      <c r="AG13" s="20">
        <v>9</v>
      </c>
      <c r="AH13" s="20">
        <v>10</v>
      </c>
      <c r="AI13" s="20">
        <v>2</v>
      </c>
      <c r="AJ13" s="20">
        <v>10</v>
      </c>
      <c r="AK13" s="20">
        <v>6</v>
      </c>
      <c r="AL13" s="20">
        <v>3</v>
      </c>
      <c r="AM13" s="20">
        <v>0.15000000596046448</v>
      </c>
      <c r="AN13" s="20">
        <v>6</v>
      </c>
      <c r="AO13" s="20">
        <v>21</v>
      </c>
      <c r="AP13" s="20">
        <v>2</v>
      </c>
      <c r="AQ13" s="20">
        <v>0.30000001192092896</v>
      </c>
      <c r="AR13" s="20">
        <v>5</v>
      </c>
      <c r="AS13" s="20">
        <v>113</v>
      </c>
      <c r="AT13" s="20">
        <v>5</v>
      </c>
      <c r="AU13" s="20">
        <v>5</v>
      </c>
      <c r="AV13" s="20">
        <v>5</v>
      </c>
      <c r="AW13" s="20">
        <v>1</v>
      </c>
      <c r="AX13" s="20">
        <v>5</v>
      </c>
      <c r="AY13" s="20">
        <v>2</v>
      </c>
      <c r="AZ13" s="20">
        <v>10</v>
      </c>
      <c r="BA13" s="20">
        <v>712</v>
      </c>
      <c r="BB13" s="20">
        <v>0.5</v>
      </c>
      <c r="BC13" s="20">
        <v>0.20000000298023224</v>
      </c>
      <c r="BD13" s="20">
        <v>5</v>
      </c>
      <c r="BE13" s="20">
        <v>26</v>
      </c>
      <c r="BF13" s="20">
        <v>4</v>
      </c>
      <c r="BG13" s="20">
        <v>0.75</v>
      </c>
      <c r="BH13" s="20">
        <v>7</v>
      </c>
      <c r="BI13" s="20">
        <v>879</v>
      </c>
      <c r="BJ13" s="20">
        <v>10</v>
      </c>
      <c r="BK13" s="20">
        <v>6</v>
      </c>
      <c r="BL13" s="20">
        <v>10</v>
      </c>
      <c r="BM13" s="20">
        <v>9</v>
      </c>
    </row>
    <row r="14" spans="1:65" x14ac:dyDescent="0.25">
      <c r="A14" s="20" t="s">
        <v>36</v>
      </c>
      <c r="E14" s="20">
        <v>0</v>
      </c>
      <c r="I14" s="20">
        <v>3</v>
      </c>
      <c r="M14" s="20">
        <v>2</v>
      </c>
      <c r="Q14" s="20">
        <v>0</v>
      </c>
      <c r="R14" s="20">
        <v>4</v>
      </c>
      <c r="S14" s="20">
        <v>1.190000057220459</v>
      </c>
      <c r="T14" s="20">
        <v>4</v>
      </c>
      <c r="U14" s="20">
        <v>36</v>
      </c>
      <c r="Y14" s="20">
        <v>3</v>
      </c>
      <c r="Z14" s="20">
        <v>4</v>
      </c>
      <c r="AA14" s="20">
        <v>1.190000057220459</v>
      </c>
      <c r="AB14" s="20">
        <v>4</v>
      </c>
      <c r="AC14" s="20">
        <v>44</v>
      </c>
      <c r="AG14" s="20">
        <v>0</v>
      </c>
      <c r="AK14" s="20">
        <v>0</v>
      </c>
      <c r="AL14" s="20">
        <v>2.0399999618530273</v>
      </c>
      <c r="AM14" s="20">
        <v>0</v>
      </c>
      <c r="AN14" s="20">
        <v>85</v>
      </c>
      <c r="AO14" s="20">
        <v>3</v>
      </c>
      <c r="AP14" s="20">
        <v>1.7000000476837158</v>
      </c>
      <c r="AQ14" s="20">
        <v>0.41666668653488159</v>
      </c>
      <c r="AR14" s="20">
        <v>1.7000000476837158</v>
      </c>
      <c r="AS14" s="20">
        <v>2</v>
      </c>
      <c r="AW14" s="20">
        <v>0</v>
      </c>
      <c r="AX14" s="20">
        <v>3.3333334922790527</v>
      </c>
      <c r="AY14" s="20">
        <v>2.0399999618530273</v>
      </c>
      <c r="AZ14" s="20">
        <v>4.4200000762939453</v>
      </c>
      <c r="BA14" s="20">
        <v>36</v>
      </c>
      <c r="BB14" s="20">
        <v>2.5</v>
      </c>
      <c r="BC14" s="20">
        <v>2.5</v>
      </c>
      <c r="BD14" s="20">
        <v>2.5</v>
      </c>
      <c r="BE14" s="20">
        <v>3</v>
      </c>
      <c r="BF14" s="20">
        <v>2.5</v>
      </c>
      <c r="BG14" s="20">
        <v>2.0399999618530273</v>
      </c>
      <c r="BH14" s="20">
        <v>3.3333334922790527</v>
      </c>
      <c r="BI14" s="20">
        <v>44</v>
      </c>
      <c r="BM14" s="20">
        <v>0</v>
      </c>
    </row>
    <row r="15" spans="1:65" x14ac:dyDescent="0.25">
      <c r="A15" s="20" t="s">
        <v>37</v>
      </c>
      <c r="E15" s="20">
        <v>0</v>
      </c>
      <c r="I15" s="20">
        <v>1</v>
      </c>
      <c r="M15" s="20">
        <v>0</v>
      </c>
      <c r="Q15" s="20">
        <v>0</v>
      </c>
      <c r="U15" s="20">
        <v>0</v>
      </c>
      <c r="Y15" s="20">
        <v>0</v>
      </c>
      <c r="AC15" s="20">
        <v>1</v>
      </c>
      <c r="AG15" s="20">
        <v>0</v>
      </c>
      <c r="AH15" s="20">
        <v>1.5299999713897705</v>
      </c>
      <c r="AI15" s="20">
        <v>1.5299999713897705</v>
      </c>
      <c r="AJ15" s="20">
        <v>1.5299999713897705</v>
      </c>
      <c r="AK15" s="20">
        <v>0</v>
      </c>
      <c r="AL15" s="20">
        <v>38.25</v>
      </c>
      <c r="AM15" s="20">
        <v>38.25</v>
      </c>
      <c r="AN15" s="20">
        <v>38.25</v>
      </c>
      <c r="AO15" s="20">
        <v>1</v>
      </c>
      <c r="AP15" s="20">
        <v>2</v>
      </c>
      <c r="AQ15" s="20">
        <v>0.76499998569488525</v>
      </c>
      <c r="AR15" s="20">
        <v>2</v>
      </c>
      <c r="AS15" s="20">
        <v>0</v>
      </c>
      <c r="AW15" s="20">
        <v>0</v>
      </c>
      <c r="AX15" s="20">
        <v>0.76499998569488525</v>
      </c>
      <c r="AY15" s="20">
        <v>0.76499998569488525</v>
      </c>
      <c r="AZ15" s="20">
        <v>1.2749999761581421</v>
      </c>
      <c r="BA15" s="20">
        <v>0</v>
      </c>
      <c r="BE15" s="20">
        <v>0</v>
      </c>
      <c r="BF15" s="20">
        <v>0.76499998569488525</v>
      </c>
      <c r="BG15" s="20">
        <v>0.76499998569488525</v>
      </c>
      <c r="BH15" s="20">
        <v>1.5299999713897705</v>
      </c>
      <c r="BI15" s="20">
        <v>1</v>
      </c>
      <c r="BM15" s="20">
        <v>0</v>
      </c>
    </row>
    <row r="16" spans="1:65" x14ac:dyDescent="0.25">
      <c r="A16" s="20" t="s">
        <v>15</v>
      </c>
      <c r="E16" s="20">
        <v>0</v>
      </c>
      <c r="I16" s="20">
        <v>0</v>
      </c>
      <c r="M16" s="20">
        <v>0</v>
      </c>
      <c r="Q16" s="20">
        <v>0</v>
      </c>
      <c r="U16" s="20">
        <v>0</v>
      </c>
      <c r="Y16" s="20">
        <v>0</v>
      </c>
      <c r="AC16" s="20">
        <v>0</v>
      </c>
      <c r="AG16" s="20">
        <v>0</v>
      </c>
      <c r="AK16" s="20">
        <v>0</v>
      </c>
      <c r="AO16" s="20">
        <v>0</v>
      </c>
      <c r="AS16" s="20">
        <v>0</v>
      </c>
      <c r="AW16" s="20">
        <v>0</v>
      </c>
      <c r="BA16" s="20">
        <v>0</v>
      </c>
      <c r="BE16" s="20">
        <v>0</v>
      </c>
      <c r="BI16" s="20">
        <v>0</v>
      </c>
      <c r="BM16" s="20">
        <v>0</v>
      </c>
    </row>
    <row r="17" spans="1:65" x14ac:dyDescent="0.25">
      <c r="A17" s="20" t="s">
        <v>57</v>
      </c>
      <c r="E17" s="20">
        <v>0</v>
      </c>
      <c r="I17" s="20">
        <v>0</v>
      </c>
      <c r="M17" s="20">
        <v>0</v>
      </c>
      <c r="Q17" s="20">
        <v>0</v>
      </c>
      <c r="U17" s="20">
        <v>0</v>
      </c>
      <c r="Y17" s="20">
        <v>0</v>
      </c>
      <c r="AC17" s="20">
        <v>0</v>
      </c>
      <c r="AG17" s="20">
        <v>0</v>
      </c>
      <c r="AK17" s="20">
        <v>0</v>
      </c>
      <c r="AO17" s="20">
        <v>0</v>
      </c>
      <c r="AS17" s="20">
        <v>0</v>
      </c>
      <c r="AW17" s="20">
        <v>0</v>
      </c>
      <c r="BA17" s="20">
        <v>0</v>
      </c>
      <c r="BE17" s="20">
        <v>0</v>
      </c>
      <c r="BI17" s="20">
        <v>0</v>
      </c>
      <c r="BM17" s="20">
        <v>0</v>
      </c>
    </row>
    <row r="18" spans="1:65" x14ac:dyDescent="0.25">
      <c r="A18" s="20" t="s">
        <v>58</v>
      </c>
      <c r="E18" s="20">
        <v>0</v>
      </c>
      <c r="F18" s="20">
        <v>0.60000002384185791</v>
      </c>
      <c r="G18" s="20">
        <v>0.30000001192092896</v>
      </c>
      <c r="H18" s="20">
        <v>4.5999999046325684</v>
      </c>
      <c r="I18" s="20">
        <v>0</v>
      </c>
      <c r="J18" s="20">
        <v>1</v>
      </c>
      <c r="K18" s="20">
        <v>0.40000000596046448</v>
      </c>
      <c r="L18" s="20">
        <v>3</v>
      </c>
      <c r="M18" s="20">
        <v>0</v>
      </c>
      <c r="Q18" s="20">
        <v>0</v>
      </c>
      <c r="R18" s="20">
        <v>1</v>
      </c>
      <c r="S18" s="20">
        <v>0.60000002384185791</v>
      </c>
      <c r="T18" s="20">
        <v>2</v>
      </c>
      <c r="U18" s="20">
        <v>0</v>
      </c>
      <c r="V18" s="20">
        <v>0.40000000596046448</v>
      </c>
      <c r="W18" s="20">
        <v>0.40000000596046448</v>
      </c>
      <c r="X18" s="20">
        <v>0.40000000596046448</v>
      </c>
      <c r="Y18" s="20">
        <v>0</v>
      </c>
      <c r="Z18" s="20">
        <v>1</v>
      </c>
      <c r="AA18" s="20">
        <v>0.60000002384185791</v>
      </c>
      <c r="AB18" s="20">
        <v>2</v>
      </c>
      <c r="AC18" s="20">
        <v>0</v>
      </c>
      <c r="AD18" s="20">
        <v>2.5</v>
      </c>
      <c r="AE18" s="20">
        <v>1</v>
      </c>
      <c r="AF18" s="20">
        <v>60</v>
      </c>
      <c r="AG18" s="20">
        <v>0</v>
      </c>
      <c r="AH18" s="20">
        <v>5</v>
      </c>
      <c r="AI18" s="20">
        <v>0.60000002384185791</v>
      </c>
      <c r="AJ18" s="20">
        <v>5</v>
      </c>
      <c r="AK18" s="20">
        <v>0</v>
      </c>
      <c r="AL18" s="20">
        <v>3</v>
      </c>
      <c r="AM18" s="20">
        <v>0.60000002384185791</v>
      </c>
      <c r="AN18" s="20">
        <v>6</v>
      </c>
      <c r="AO18" s="20">
        <v>0</v>
      </c>
      <c r="AP18" s="20">
        <v>0.40000000596046448</v>
      </c>
      <c r="AQ18" s="20">
        <v>0.20000000298023224</v>
      </c>
      <c r="AR18" s="20">
        <v>1</v>
      </c>
      <c r="AS18" s="20">
        <v>0</v>
      </c>
      <c r="AW18" s="20">
        <v>0</v>
      </c>
      <c r="AX18" s="20">
        <v>0.60000002384185791</v>
      </c>
      <c r="AY18" s="20">
        <v>0.20000000298023224</v>
      </c>
      <c r="AZ18" s="20">
        <v>1.2000000476837158</v>
      </c>
      <c r="BA18" s="20">
        <v>0</v>
      </c>
      <c r="BB18" s="20">
        <v>1</v>
      </c>
      <c r="BC18" s="20">
        <v>1</v>
      </c>
      <c r="BD18" s="20">
        <v>2</v>
      </c>
      <c r="BE18" s="20">
        <v>0</v>
      </c>
      <c r="BF18" s="20">
        <v>0.60000002384185791</v>
      </c>
      <c r="BG18" s="20">
        <v>0.20000000298023224</v>
      </c>
      <c r="BH18" s="20">
        <v>2</v>
      </c>
      <c r="BI18" s="20">
        <v>0</v>
      </c>
      <c r="BJ18" s="20">
        <v>1.8000000715255737</v>
      </c>
      <c r="BK18" s="20">
        <v>1.8000000715255737</v>
      </c>
      <c r="BL18" s="20">
        <v>5</v>
      </c>
      <c r="BM18" s="20">
        <v>0</v>
      </c>
    </row>
    <row r="19" spans="1:65" x14ac:dyDescent="0.25">
      <c r="A19" s="20" t="s">
        <v>59</v>
      </c>
      <c r="B19" s="20">
        <v>11.666666984558105</v>
      </c>
      <c r="C19" s="20">
        <v>11.666666984558105</v>
      </c>
      <c r="D19" s="20">
        <v>11.666666984558105</v>
      </c>
      <c r="E19" s="20">
        <v>0</v>
      </c>
      <c r="F19" s="20">
        <v>3</v>
      </c>
      <c r="G19" s="20">
        <v>3</v>
      </c>
      <c r="H19" s="20">
        <v>5</v>
      </c>
      <c r="I19" s="20">
        <v>0</v>
      </c>
      <c r="J19" s="20">
        <v>5</v>
      </c>
      <c r="K19" s="20">
        <v>3</v>
      </c>
      <c r="L19" s="20">
        <v>16.666667938232422</v>
      </c>
      <c r="M19" s="20">
        <v>0</v>
      </c>
      <c r="Q19" s="20">
        <v>0</v>
      </c>
      <c r="R19" s="20">
        <v>6.6666669845581055</v>
      </c>
      <c r="S19" s="20">
        <v>3.3333334922790527</v>
      </c>
      <c r="T19" s="20">
        <v>20</v>
      </c>
      <c r="U19" s="20">
        <v>0</v>
      </c>
      <c r="V19" s="20">
        <v>3.3333334922790527</v>
      </c>
      <c r="W19" s="20">
        <v>3.3333334922790527</v>
      </c>
      <c r="X19" s="20">
        <v>10</v>
      </c>
      <c r="Y19" s="20">
        <v>0</v>
      </c>
      <c r="Z19" s="20">
        <v>6.6666669845581055</v>
      </c>
      <c r="AA19" s="20">
        <v>3.3333334922790527</v>
      </c>
      <c r="AB19" s="20">
        <v>16.666667938232422</v>
      </c>
      <c r="AC19" s="20">
        <v>0</v>
      </c>
      <c r="AD19" s="20">
        <v>6.6666669845581055</v>
      </c>
      <c r="AE19" s="20">
        <v>5</v>
      </c>
      <c r="AF19" s="20">
        <v>66.666671752929688</v>
      </c>
      <c r="AG19" s="20">
        <v>0</v>
      </c>
      <c r="AH19" s="20">
        <v>13</v>
      </c>
      <c r="AI19" s="20">
        <v>1.3333333730697632</v>
      </c>
      <c r="AJ19" s="20">
        <v>30</v>
      </c>
      <c r="AK19" s="20">
        <v>0</v>
      </c>
      <c r="AL19" s="20">
        <v>3.6666667461395264</v>
      </c>
      <c r="AM19" s="20">
        <v>1.6666667461395264</v>
      </c>
      <c r="AN19" s="20">
        <v>10</v>
      </c>
      <c r="AO19" s="20">
        <v>0</v>
      </c>
      <c r="AP19" s="20">
        <v>3</v>
      </c>
      <c r="AQ19" s="20">
        <v>0.83333337306976318</v>
      </c>
      <c r="AR19" s="20">
        <v>10</v>
      </c>
      <c r="AS19" s="20">
        <v>0</v>
      </c>
      <c r="AW19" s="20">
        <v>0</v>
      </c>
      <c r="AX19" s="20">
        <v>5</v>
      </c>
      <c r="AY19" s="20">
        <v>2</v>
      </c>
      <c r="AZ19" s="20">
        <v>10</v>
      </c>
      <c r="BA19" s="20">
        <v>0</v>
      </c>
      <c r="BB19" s="20">
        <v>1.6666667461395264</v>
      </c>
      <c r="BC19" s="20">
        <v>0.83333337306976318</v>
      </c>
      <c r="BD19" s="20">
        <v>8.3333339691162109</v>
      </c>
      <c r="BE19" s="20">
        <v>0</v>
      </c>
      <c r="BF19" s="20">
        <v>5</v>
      </c>
      <c r="BG19" s="20">
        <v>1.6666667461395264</v>
      </c>
      <c r="BH19" s="20">
        <v>10</v>
      </c>
      <c r="BI19" s="20">
        <v>0</v>
      </c>
      <c r="BJ19" s="20">
        <v>5</v>
      </c>
      <c r="BK19" s="20">
        <v>1.3333333730697632</v>
      </c>
      <c r="BL19" s="20">
        <v>50</v>
      </c>
      <c r="BM19" s="20">
        <v>0</v>
      </c>
    </row>
    <row r="20" spans="1:65" x14ac:dyDescent="0.25">
      <c r="A20" s="20" t="s">
        <v>60</v>
      </c>
      <c r="B20" s="20">
        <v>1.4285714626312256</v>
      </c>
      <c r="C20" s="20">
        <v>1.1428571939468384</v>
      </c>
      <c r="D20" s="20">
        <v>1.4285714626312256</v>
      </c>
      <c r="E20" s="20">
        <v>0</v>
      </c>
      <c r="F20" s="20">
        <v>2.2857143878936768</v>
      </c>
      <c r="G20" s="20">
        <v>0.42857146263122559</v>
      </c>
      <c r="H20" s="20">
        <v>4.2857146263122559</v>
      </c>
      <c r="I20" s="20">
        <v>0</v>
      </c>
      <c r="J20" s="20">
        <v>2.1428573131561279</v>
      </c>
      <c r="K20" s="20">
        <v>2.1428573131561279</v>
      </c>
      <c r="L20" s="20">
        <v>4.2857146263122559</v>
      </c>
      <c r="M20" s="20">
        <v>0</v>
      </c>
      <c r="Q20" s="20">
        <v>0</v>
      </c>
      <c r="R20" s="20">
        <v>2.4285714626312256</v>
      </c>
      <c r="S20" s="20">
        <v>1.4285714626312256</v>
      </c>
      <c r="T20" s="20">
        <v>4.2857146263122559</v>
      </c>
      <c r="U20" s="20">
        <v>0</v>
      </c>
      <c r="V20" s="20">
        <v>2.8571429252624512</v>
      </c>
      <c r="W20" s="20">
        <v>1.1428571939468384</v>
      </c>
      <c r="X20" s="20">
        <v>4.2857146263122559</v>
      </c>
      <c r="Y20" s="20">
        <v>0</v>
      </c>
      <c r="Z20" s="20">
        <v>2.4285714626312256</v>
      </c>
      <c r="AA20" s="20">
        <v>1.4285714626312256</v>
      </c>
      <c r="AB20" s="20">
        <v>4.2857146263122559</v>
      </c>
      <c r="AC20" s="20">
        <v>0</v>
      </c>
      <c r="AD20" s="20">
        <v>3.0000002384185791</v>
      </c>
      <c r="AE20" s="20">
        <v>3.0000002384185791</v>
      </c>
      <c r="AF20" s="20">
        <v>142.85714721679688</v>
      </c>
      <c r="AG20" s="20">
        <v>0</v>
      </c>
      <c r="AH20" s="20">
        <v>3.8571429252624512</v>
      </c>
      <c r="AI20" s="20">
        <v>2.1428573131561279</v>
      </c>
      <c r="AJ20" s="20">
        <v>4.2857146263122559</v>
      </c>
      <c r="AK20" s="20">
        <v>0</v>
      </c>
      <c r="AL20" s="20">
        <v>1.0714285373687744</v>
      </c>
      <c r="AM20" s="20">
        <v>0.8571428656578064</v>
      </c>
      <c r="AN20" s="20">
        <v>4.2857146263122559</v>
      </c>
      <c r="AO20" s="20">
        <v>0</v>
      </c>
      <c r="AP20" s="20">
        <v>1.2857143878936768</v>
      </c>
      <c r="AQ20" s="20">
        <v>0.57142859697341919</v>
      </c>
      <c r="AR20" s="20">
        <v>2.1428573131561279</v>
      </c>
      <c r="AS20" s="20">
        <v>0</v>
      </c>
      <c r="AW20" s="20">
        <v>0</v>
      </c>
      <c r="AX20" s="20">
        <v>1.4285714626312256</v>
      </c>
      <c r="AY20" s="20">
        <v>0.71428573131561279</v>
      </c>
      <c r="AZ20" s="20">
        <v>2.8571429252624512</v>
      </c>
      <c r="BA20" s="20">
        <v>0</v>
      </c>
      <c r="BB20" s="20">
        <v>4.2857146263122559</v>
      </c>
      <c r="BC20" s="20">
        <v>1.4285714626312256</v>
      </c>
      <c r="BD20" s="20">
        <v>5.4285717010498047</v>
      </c>
      <c r="BE20" s="20">
        <v>0</v>
      </c>
      <c r="BF20" s="20">
        <v>1.4285714626312256</v>
      </c>
      <c r="BG20" s="20">
        <v>0.71428573131561279</v>
      </c>
      <c r="BH20" s="20">
        <v>2.8571429252624512</v>
      </c>
      <c r="BI20" s="20">
        <v>0</v>
      </c>
      <c r="BJ20" s="20">
        <v>1.8571429252624512</v>
      </c>
      <c r="BK20" s="20">
        <v>1.1428571939468384</v>
      </c>
      <c r="BL20" s="20">
        <v>6.4285717010498047</v>
      </c>
      <c r="BM20" s="20">
        <v>0</v>
      </c>
    </row>
    <row r="21" spans="1:65" x14ac:dyDescent="0.25">
      <c r="A21" s="20" t="s">
        <v>35</v>
      </c>
      <c r="E21" s="20">
        <v>7</v>
      </c>
      <c r="F21" s="20">
        <v>8</v>
      </c>
      <c r="G21" s="20">
        <v>8</v>
      </c>
      <c r="H21" s="20">
        <v>70</v>
      </c>
      <c r="I21" s="20">
        <v>43</v>
      </c>
      <c r="J21" s="20">
        <v>0.5</v>
      </c>
      <c r="K21" s="20">
        <v>0.25</v>
      </c>
      <c r="L21" s="20">
        <v>5</v>
      </c>
      <c r="M21" s="20">
        <v>226</v>
      </c>
      <c r="Q21" s="20">
        <v>1</v>
      </c>
      <c r="R21" s="20">
        <v>7</v>
      </c>
      <c r="S21" s="20">
        <v>2</v>
      </c>
      <c r="T21" s="20">
        <v>12</v>
      </c>
      <c r="U21" s="20">
        <v>981</v>
      </c>
      <c r="V21" s="20">
        <v>1</v>
      </c>
      <c r="W21" s="20">
        <v>0</v>
      </c>
      <c r="X21" s="20">
        <v>5</v>
      </c>
      <c r="Y21" s="20">
        <v>32</v>
      </c>
      <c r="Z21" s="20">
        <v>6</v>
      </c>
      <c r="AA21" s="20">
        <v>1.5</v>
      </c>
      <c r="AB21" s="20">
        <v>12</v>
      </c>
      <c r="AC21" s="20">
        <v>1290</v>
      </c>
      <c r="AD21" s="20">
        <v>15</v>
      </c>
      <c r="AE21" s="20">
        <v>15</v>
      </c>
      <c r="AF21" s="20">
        <v>30</v>
      </c>
      <c r="AG21" s="20">
        <v>15</v>
      </c>
      <c r="AH21" s="20">
        <v>10</v>
      </c>
      <c r="AI21" s="20">
        <v>2</v>
      </c>
      <c r="AJ21" s="20">
        <v>10</v>
      </c>
      <c r="AK21" s="20">
        <v>7</v>
      </c>
      <c r="AL21" s="20">
        <v>2</v>
      </c>
      <c r="AM21" s="20">
        <v>0.5</v>
      </c>
      <c r="AN21" s="20">
        <v>5</v>
      </c>
      <c r="AO21" s="20">
        <v>43</v>
      </c>
      <c r="AP21" s="20">
        <v>1</v>
      </c>
      <c r="AQ21" s="20">
        <v>0.25</v>
      </c>
      <c r="AR21" s="20">
        <v>5</v>
      </c>
      <c r="AS21" s="20">
        <v>226</v>
      </c>
      <c r="AT21" s="20">
        <v>5</v>
      </c>
      <c r="AU21" s="20">
        <v>5</v>
      </c>
      <c r="AV21" s="20">
        <v>5</v>
      </c>
      <c r="AW21" s="20">
        <v>1</v>
      </c>
      <c r="AX21" s="20">
        <v>3</v>
      </c>
      <c r="AY21" s="20">
        <v>0.5</v>
      </c>
      <c r="AZ21" s="20">
        <v>7</v>
      </c>
      <c r="BA21" s="20">
        <v>981</v>
      </c>
      <c r="BB21" s="20">
        <v>3</v>
      </c>
      <c r="BC21" s="20">
        <v>0.20000000298023224</v>
      </c>
      <c r="BD21" s="20">
        <v>5</v>
      </c>
      <c r="BE21" s="20">
        <v>32</v>
      </c>
      <c r="BF21" s="20">
        <v>3</v>
      </c>
      <c r="BG21" s="20">
        <v>0.30000001192092896</v>
      </c>
      <c r="BH21" s="20">
        <v>6</v>
      </c>
      <c r="BI21" s="20">
        <v>1290</v>
      </c>
      <c r="BJ21" s="20">
        <v>10</v>
      </c>
      <c r="BK21" s="20">
        <v>1.5</v>
      </c>
      <c r="BL21" s="20">
        <v>50</v>
      </c>
      <c r="BM21" s="20">
        <v>15</v>
      </c>
    </row>
    <row r="22" spans="1:65" x14ac:dyDescent="0.25">
      <c r="A22" s="20" t="s">
        <v>36</v>
      </c>
      <c r="E22" s="20">
        <v>1</v>
      </c>
      <c r="I22" s="20">
        <v>3</v>
      </c>
      <c r="M22" s="20">
        <v>3</v>
      </c>
      <c r="Q22" s="20">
        <v>0</v>
      </c>
      <c r="R22" s="20">
        <v>1.7000000476837158</v>
      </c>
      <c r="S22" s="20">
        <v>1.0199999809265137</v>
      </c>
      <c r="T22" s="20">
        <v>2.0399999618530273</v>
      </c>
      <c r="U22" s="20">
        <v>61</v>
      </c>
      <c r="Y22" s="20">
        <v>3</v>
      </c>
      <c r="Z22" s="20">
        <v>1.7000000476837158</v>
      </c>
      <c r="AA22" s="20">
        <v>1.0199999809265137</v>
      </c>
      <c r="AB22" s="20">
        <v>2.0399999618530273</v>
      </c>
      <c r="AC22" s="20">
        <v>71</v>
      </c>
      <c r="AG22" s="20">
        <v>0</v>
      </c>
      <c r="AH22" s="20">
        <v>3.3333334922790527</v>
      </c>
      <c r="AI22" s="20">
        <v>3.3333334922790527</v>
      </c>
      <c r="AJ22" s="20">
        <v>3.3333334922790527</v>
      </c>
      <c r="AK22" s="20">
        <v>1</v>
      </c>
      <c r="AL22" s="20">
        <v>2.0399999618530273</v>
      </c>
      <c r="AM22" s="20">
        <v>0</v>
      </c>
      <c r="AN22" s="20">
        <v>85</v>
      </c>
      <c r="AO22" s="20">
        <v>3</v>
      </c>
      <c r="AP22" s="20">
        <v>1.7000000476837158</v>
      </c>
      <c r="AQ22" s="20">
        <v>0.41666668653488159</v>
      </c>
      <c r="AR22" s="20">
        <v>1.7000000476837158</v>
      </c>
      <c r="AS22" s="20">
        <v>3</v>
      </c>
      <c r="AW22" s="20">
        <v>0</v>
      </c>
      <c r="AX22" s="20">
        <v>3</v>
      </c>
      <c r="AY22" s="20">
        <v>1.0199999809265137</v>
      </c>
      <c r="AZ22" s="20">
        <v>5</v>
      </c>
      <c r="BA22" s="20">
        <v>61</v>
      </c>
      <c r="BB22" s="20">
        <v>2.5</v>
      </c>
      <c r="BC22" s="20">
        <v>2.5</v>
      </c>
      <c r="BD22" s="20">
        <v>2.5</v>
      </c>
      <c r="BE22" s="20">
        <v>3</v>
      </c>
      <c r="BF22" s="20">
        <v>2.5</v>
      </c>
      <c r="BG22" s="20">
        <v>1.0199999809265137</v>
      </c>
      <c r="BH22" s="20">
        <v>3.3333334922790527</v>
      </c>
      <c r="BI22" s="20">
        <v>71</v>
      </c>
      <c r="BM22" s="20">
        <v>0</v>
      </c>
    </row>
    <row r="23" spans="1:65" x14ac:dyDescent="0.25">
      <c r="A23" s="20" t="s">
        <v>37</v>
      </c>
      <c r="E23" s="20">
        <v>1</v>
      </c>
      <c r="I23" s="20">
        <v>3</v>
      </c>
      <c r="M23" s="20">
        <v>3</v>
      </c>
      <c r="Q23" s="20">
        <v>0</v>
      </c>
      <c r="R23" s="20">
        <v>0.50999999046325684</v>
      </c>
      <c r="S23" s="20">
        <v>0.50999999046325684</v>
      </c>
      <c r="T23" s="20">
        <v>0.50999999046325684</v>
      </c>
      <c r="U23" s="20">
        <v>32</v>
      </c>
      <c r="Y23" s="20">
        <v>0</v>
      </c>
      <c r="Z23" s="20">
        <v>0.50999999046325684</v>
      </c>
      <c r="AA23" s="20">
        <v>0.50999999046325684</v>
      </c>
      <c r="AB23" s="20">
        <v>0.50999999046325684</v>
      </c>
      <c r="AC23" s="20">
        <v>39</v>
      </c>
      <c r="AG23" s="20">
        <v>0</v>
      </c>
      <c r="AH23" s="20">
        <v>1.5299999713897705</v>
      </c>
      <c r="AI23" s="20">
        <v>1.5299999713897705</v>
      </c>
      <c r="AJ23" s="20">
        <v>1.5299999713897705</v>
      </c>
      <c r="AK23" s="20">
        <v>1</v>
      </c>
      <c r="AL23" s="20">
        <v>2.2603976726531982</v>
      </c>
      <c r="AM23" s="20">
        <v>1.5299999713897705</v>
      </c>
      <c r="AN23" s="20">
        <v>38.25</v>
      </c>
      <c r="AO23" s="20">
        <v>3</v>
      </c>
      <c r="AP23" s="20">
        <v>2</v>
      </c>
      <c r="AQ23" s="20">
        <v>0.76499998569488525</v>
      </c>
      <c r="AR23" s="20">
        <v>2</v>
      </c>
      <c r="AS23" s="20">
        <v>3</v>
      </c>
      <c r="AW23" s="20">
        <v>0</v>
      </c>
      <c r="AX23" s="20">
        <v>0.76499998569488525</v>
      </c>
      <c r="AY23" s="20">
        <v>0.66666668653488159</v>
      </c>
      <c r="AZ23" s="20">
        <v>2.125</v>
      </c>
      <c r="BA23" s="20">
        <v>32</v>
      </c>
      <c r="BE23" s="20">
        <v>0</v>
      </c>
      <c r="BF23" s="20">
        <v>1.1301988363265991</v>
      </c>
      <c r="BG23" s="20">
        <v>0.76499998569488525</v>
      </c>
      <c r="BH23" s="20">
        <v>2</v>
      </c>
      <c r="BI23" s="20">
        <v>39</v>
      </c>
      <c r="BM23" s="20">
        <v>0</v>
      </c>
    </row>
    <row r="24" spans="1:65" x14ac:dyDescent="0.25">
      <c r="A24" s="20" t="s">
        <v>15</v>
      </c>
      <c r="E24" s="20">
        <v>0</v>
      </c>
      <c r="I24" s="20">
        <v>0</v>
      </c>
      <c r="M24" s="20">
        <v>0</v>
      </c>
      <c r="Q24" s="20">
        <v>0</v>
      </c>
      <c r="U24" s="20">
        <v>0</v>
      </c>
      <c r="Y24" s="20">
        <v>0</v>
      </c>
      <c r="AC24" s="20">
        <v>0</v>
      </c>
      <c r="AG24" s="20">
        <v>0</v>
      </c>
      <c r="AK24" s="20">
        <v>0</v>
      </c>
      <c r="AO24" s="20">
        <v>0</v>
      </c>
      <c r="AS24" s="20">
        <v>0</v>
      </c>
      <c r="AW24" s="20">
        <v>0</v>
      </c>
      <c r="BA24" s="20">
        <v>0</v>
      </c>
      <c r="BE24" s="20">
        <v>0</v>
      </c>
      <c r="BI24" s="20">
        <v>0</v>
      </c>
      <c r="BM24" s="2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"/>
  <sheetViews>
    <sheetView workbookViewId="0">
      <selection sqref="A1:XFD1048576"/>
    </sheetView>
  </sheetViews>
  <sheetFormatPr defaultColWidth="8.85546875" defaultRowHeight="15" x14ac:dyDescent="0.25"/>
  <cols>
    <col min="1" max="1" width="27.140625" customWidth="1"/>
  </cols>
  <sheetData>
    <row r="1" spans="1:33" x14ac:dyDescent="0.25">
      <c r="A1" t="s">
        <v>43</v>
      </c>
      <c r="C1" t="s">
        <v>62</v>
      </c>
    </row>
    <row r="2" spans="1:33" x14ac:dyDescent="0.25">
      <c r="B2" t="s">
        <v>17</v>
      </c>
      <c r="F2" t="s">
        <v>18</v>
      </c>
      <c r="J2" t="s">
        <v>19</v>
      </c>
      <c r="N2" t="s">
        <v>20</v>
      </c>
      <c r="R2" t="s">
        <v>40</v>
      </c>
      <c r="V2" t="s">
        <v>22</v>
      </c>
      <c r="Z2" t="s">
        <v>23</v>
      </c>
      <c r="AD2" t="s">
        <v>24</v>
      </c>
    </row>
    <row r="3" spans="1:33" x14ac:dyDescent="0.25">
      <c r="A3" t="s">
        <v>25</v>
      </c>
      <c r="B3" t="s">
        <v>55</v>
      </c>
      <c r="C3" t="s">
        <v>26</v>
      </c>
      <c r="D3" t="s">
        <v>27</v>
      </c>
      <c r="E3" t="s">
        <v>28</v>
      </c>
    </row>
    <row r="4" spans="1:33" x14ac:dyDescent="0.25">
      <c r="A4" t="s">
        <v>29</v>
      </c>
      <c r="B4">
        <v>2</v>
      </c>
      <c r="C4">
        <v>1.1428571939468384</v>
      </c>
      <c r="D4">
        <v>4</v>
      </c>
      <c r="E4">
        <v>35</v>
      </c>
      <c r="F4">
        <v>1.5</v>
      </c>
      <c r="G4">
        <v>0.5</v>
      </c>
      <c r="H4">
        <v>5</v>
      </c>
      <c r="I4">
        <v>47</v>
      </c>
      <c r="J4">
        <v>5.625</v>
      </c>
      <c r="K4">
        <v>2.5</v>
      </c>
      <c r="L4">
        <v>10</v>
      </c>
      <c r="M4">
        <v>683</v>
      </c>
      <c r="Q4">
        <v>0</v>
      </c>
      <c r="R4">
        <v>3</v>
      </c>
      <c r="S4">
        <v>2</v>
      </c>
      <c r="T4">
        <v>5</v>
      </c>
      <c r="U4">
        <v>4674</v>
      </c>
      <c r="V4">
        <v>7.679999828338623</v>
      </c>
      <c r="W4">
        <v>4</v>
      </c>
      <c r="X4">
        <v>300</v>
      </c>
      <c r="Y4">
        <v>35</v>
      </c>
      <c r="Z4">
        <v>3</v>
      </c>
      <c r="AA4">
        <v>2</v>
      </c>
      <c r="AB4">
        <v>5</v>
      </c>
      <c r="AC4">
        <v>5474</v>
      </c>
      <c r="AD4">
        <v>20</v>
      </c>
      <c r="AE4">
        <v>15</v>
      </c>
      <c r="AF4">
        <v>30</v>
      </c>
      <c r="AG4">
        <v>65</v>
      </c>
    </row>
    <row r="5" spans="1:33" x14ac:dyDescent="0.25">
      <c r="A5" t="s">
        <v>13</v>
      </c>
      <c r="B5">
        <v>4</v>
      </c>
      <c r="C5">
        <v>2</v>
      </c>
      <c r="D5">
        <v>5</v>
      </c>
      <c r="E5">
        <v>21</v>
      </c>
      <c r="F5">
        <v>5</v>
      </c>
      <c r="G5">
        <v>2</v>
      </c>
      <c r="H5">
        <v>7</v>
      </c>
      <c r="I5">
        <v>24</v>
      </c>
      <c r="J5">
        <v>6</v>
      </c>
      <c r="K5">
        <v>3.375</v>
      </c>
      <c r="L5">
        <v>10</v>
      </c>
      <c r="M5">
        <v>452</v>
      </c>
      <c r="Q5">
        <v>0</v>
      </c>
      <c r="R5">
        <v>3</v>
      </c>
      <c r="S5">
        <v>2</v>
      </c>
      <c r="T5">
        <v>5</v>
      </c>
      <c r="U5">
        <v>3762</v>
      </c>
      <c r="V5">
        <v>9</v>
      </c>
      <c r="W5">
        <v>4</v>
      </c>
      <c r="X5">
        <v>300</v>
      </c>
      <c r="Y5">
        <v>28</v>
      </c>
      <c r="Z5">
        <v>3.75</v>
      </c>
      <c r="AA5">
        <v>2</v>
      </c>
      <c r="AB5">
        <v>5</v>
      </c>
      <c r="AC5">
        <v>4287</v>
      </c>
      <c r="AD5">
        <v>20</v>
      </c>
      <c r="AE5">
        <v>15</v>
      </c>
      <c r="AF5">
        <v>31.25</v>
      </c>
      <c r="AG5">
        <v>53</v>
      </c>
    </row>
    <row r="6" spans="1:33" x14ac:dyDescent="0.25">
      <c r="A6" t="s">
        <v>14</v>
      </c>
      <c r="E6">
        <v>0</v>
      </c>
      <c r="F6">
        <v>4</v>
      </c>
      <c r="G6">
        <v>4</v>
      </c>
      <c r="H6">
        <v>4</v>
      </c>
      <c r="I6">
        <v>1</v>
      </c>
      <c r="J6">
        <v>4</v>
      </c>
      <c r="K6">
        <v>2.5</v>
      </c>
      <c r="L6">
        <v>8</v>
      </c>
      <c r="M6">
        <v>32</v>
      </c>
      <c r="Q6">
        <v>0</v>
      </c>
      <c r="R6">
        <v>4</v>
      </c>
      <c r="S6">
        <v>2</v>
      </c>
      <c r="T6">
        <v>6</v>
      </c>
      <c r="U6">
        <v>100</v>
      </c>
      <c r="V6">
        <v>8</v>
      </c>
      <c r="W6">
        <v>8</v>
      </c>
      <c r="X6">
        <v>8</v>
      </c>
      <c r="Y6">
        <v>1</v>
      </c>
      <c r="Z6">
        <v>4</v>
      </c>
      <c r="AA6">
        <v>2</v>
      </c>
      <c r="AB6">
        <v>6</v>
      </c>
      <c r="AC6">
        <v>134</v>
      </c>
      <c r="AD6">
        <v>26</v>
      </c>
      <c r="AE6">
        <v>26</v>
      </c>
      <c r="AF6">
        <v>26</v>
      </c>
      <c r="AG6">
        <v>1</v>
      </c>
    </row>
    <row r="7" spans="1:33" x14ac:dyDescent="0.25">
      <c r="A7" t="s">
        <v>30</v>
      </c>
      <c r="E7">
        <v>0</v>
      </c>
      <c r="I7">
        <v>0</v>
      </c>
      <c r="J7">
        <v>2.4801585674285889</v>
      </c>
      <c r="K7">
        <v>1.9841269254684448</v>
      </c>
      <c r="L7">
        <v>7.4404759407043457</v>
      </c>
      <c r="M7">
        <v>11</v>
      </c>
      <c r="Q7">
        <v>0</v>
      </c>
      <c r="R7">
        <v>3.9682538509368896</v>
      </c>
      <c r="S7">
        <v>2.9761903285980225</v>
      </c>
      <c r="T7">
        <v>3.9682538509368896</v>
      </c>
      <c r="U7">
        <v>8</v>
      </c>
      <c r="V7">
        <v>4.9603171348571777</v>
      </c>
      <c r="W7">
        <v>4.9603171348571777</v>
      </c>
      <c r="X7">
        <v>4.9603171348571777</v>
      </c>
      <c r="Y7">
        <v>1</v>
      </c>
      <c r="Z7">
        <v>3.9682538509368896</v>
      </c>
      <c r="AA7">
        <v>2.4801585674285889</v>
      </c>
      <c r="AB7">
        <v>4.9603171348571777</v>
      </c>
      <c r="AC7">
        <v>20</v>
      </c>
      <c r="AG7">
        <v>0</v>
      </c>
    </row>
    <row r="8" spans="1:33" x14ac:dyDescent="0.25">
      <c r="A8" t="s">
        <v>31</v>
      </c>
      <c r="E8">
        <v>0</v>
      </c>
      <c r="F8">
        <v>8</v>
      </c>
      <c r="G8">
        <v>6</v>
      </c>
      <c r="H8">
        <v>8</v>
      </c>
      <c r="I8">
        <v>2</v>
      </c>
      <c r="J8">
        <v>7</v>
      </c>
      <c r="K8">
        <v>3</v>
      </c>
      <c r="L8">
        <v>10</v>
      </c>
      <c r="M8">
        <v>92</v>
      </c>
      <c r="Q8">
        <v>0</v>
      </c>
      <c r="R8">
        <v>4</v>
      </c>
      <c r="S8">
        <v>2</v>
      </c>
      <c r="T8">
        <v>6</v>
      </c>
      <c r="U8">
        <v>302</v>
      </c>
      <c r="V8">
        <v>16.666666030883789</v>
      </c>
      <c r="W8">
        <v>16.666666030883789</v>
      </c>
      <c r="X8">
        <v>16.666666030883789</v>
      </c>
      <c r="Y8">
        <v>1</v>
      </c>
      <c r="Z8">
        <v>4</v>
      </c>
      <c r="AA8">
        <v>2</v>
      </c>
      <c r="AB8">
        <v>6</v>
      </c>
      <c r="AC8">
        <v>397</v>
      </c>
      <c r="AD8">
        <v>18</v>
      </c>
      <c r="AE8">
        <v>10.666666984558105</v>
      </c>
      <c r="AF8">
        <v>18</v>
      </c>
      <c r="AG8">
        <v>2</v>
      </c>
    </row>
    <row r="9" spans="1:33" x14ac:dyDescent="0.25">
      <c r="A9" t="s">
        <v>32</v>
      </c>
      <c r="E9">
        <v>0</v>
      </c>
      <c r="I9">
        <v>0</v>
      </c>
      <c r="J9">
        <v>6</v>
      </c>
      <c r="K9">
        <v>3</v>
      </c>
      <c r="L9">
        <v>8</v>
      </c>
      <c r="M9">
        <v>7</v>
      </c>
      <c r="Q9">
        <v>0</v>
      </c>
      <c r="R9">
        <v>2</v>
      </c>
      <c r="S9">
        <v>2</v>
      </c>
      <c r="T9">
        <v>2</v>
      </c>
      <c r="U9">
        <v>1</v>
      </c>
      <c r="Y9">
        <v>0</v>
      </c>
      <c r="Z9">
        <v>6</v>
      </c>
      <c r="AA9">
        <v>3</v>
      </c>
      <c r="AB9">
        <v>7</v>
      </c>
      <c r="AC9">
        <v>8</v>
      </c>
      <c r="AG9">
        <v>0</v>
      </c>
    </row>
    <row r="10" spans="1:33" x14ac:dyDescent="0.25">
      <c r="A10" t="s">
        <v>33</v>
      </c>
      <c r="E10">
        <v>0</v>
      </c>
      <c r="I10">
        <v>0</v>
      </c>
      <c r="J10">
        <v>36</v>
      </c>
      <c r="K10">
        <v>36</v>
      </c>
      <c r="L10">
        <v>36</v>
      </c>
      <c r="M10">
        <v>1</v>
      </c>
      <c r="Q10">
        <v>0</v>
      </c>
      <c r="R10">
        <v>60</v>
      </c>
      <c r="S10">
        <v>60</v>
      </c>
      <c r="T10">
        <v>60</v>
      </c>
      <c r="U10">
        <v>1</v>
      </c>
      <c r="Y10">
        <v>0</v>
      </c>
      <c r="Z10">
        <v>48</v>
      </c>
      <c r="AA10">
        <v>36</v>
      </c>
      <c r="AB10">
        <v>60</v>
      </c>
      <c r="AC10">
        <v>2</v>
      </c>
      <c r="AG10">
        <v>0</v>
      </c>
    </row>
    <row r="11" spans="1:33" x14ac:dyDescent="0.25">
      <c r="A11" t="s">
        <v>56</v>
      </c>
      <c r="B11">
        <v>0.18908530473709106</v>
      </c>
      <c r="C11">
        <v>0.18908530473709106</v>
      </c>
      <c r="D11">
        <v>0.18908530473709106</v>
      </c>
      <c r="E11">
        <v>1</v>
      </c>
      <c r="F11">
        <v>1.4285165071487427</v>
      </c>
      <c r="G11">
        <v>1.4285165071487427</v>
      </c>
      <c r="H11">
        <v>1.4285165071487427</v>
      </c>
      <c r="I11">
        <v>1</v>
      </c>
      <c r="J11">
        <v>2.3808608055114746</v>
      </c>
      <c r="K11">
        <v>2.3808608055114746</v>
      </c>
      <c r="L11">
        <v>63.028438568115234</v>
      </c>
      <c r="M11">
        <v>3</v>
      </c>
      <c r="Q11">
        <v>0</v>
      </c>
      <c r="R11">
        <v>0.9454265832901001</v>
      </c>
      <c r="S11">
        <v>0.63028436899185181</v>
      </c>
      <c r="T11">
        <v>1.1904304027557373</v>
      </c>
      <c r="U11">
        <v>12</v>
      </c>
      <c r="Y11">
        <v>0</v>
      </c>
      <c r="Z11">
        <v>0.9454265832901001</v>
      </c>
      <c r="AA11">
        <v>0.63028436899185181</v>
      </c>
      <c r="AB11">
        <v>1.1904304027557373</v>
      </c>
      <c r="AC11">
        <v>17</v>
      </c>
      <c r="AG11">
        <v>0</v>
      </c>
    </row>
    <row r="12" spans="1:33" x14ac:dyDescent="0.25">
      <c r="A12" t="s">
        <v>34</v>
      </c>
      <c r="B12">
        <v>0.76800000667572021</v>
      </c>
      <c r="C12">
        <v>0.76800000667572021</v>
      </c>
      <c r="D12">
        <v>0.76800000667572021</v>
      </c>
      <c r="E12">
        <v>2</v>
      </c>
      <c r="F12">
        <v>0.63999998569488525</v>
      </c>
      <c r="G12">
        <v>0.38400000333786011</v>
      </c>
      <c r="H12">
        <v>1.1519999504089355</v>
      </c>
      <c r="I12">
        <v>7</v>
      </c>
      <c r="J12">
        <v>1.1519999504089355</v>
      </c>
      <c r="K12">
        <v>0.76800000667572021</v>
      </c>
      <c r="L12">
        <v>3.0720000267028809</v>
      </c>
      <c r="M12">
        <v>11</v>
      </c>
      <c r="Q12">
        <v>0</v>
      </c>
      <c r="R12">
        <v>1.1519999504089355</v>
      </c>
      <c r="S12">
        <v>0.76800000667572021</v>
      </c>
      <c r="T12">
        <v>2.3039999008178711</v>
      </c>
      <c r="U12">
        <v>226</v>
      </c>
      <c r="V12">
        <v>7.679999828338623</v>
      </c>
      <c r="W12">
        <v>7.679999828338623</v>
      </c>
      <c r="X12">
        <v>7.679999828338623</v>
      </c>
      <c r="Y12">
        <v>1</v>
      </c>
      <c r="Z12">
        <v>1.1519999504089355</v>
      </c>
      <c r="AA12">
        <v>0.76800000667572021</v>
      </c>
      <c r="AB12">
        <v>2.3039999008178711</v>
      </c>
      <c r="AC12">
        <v>247</v>
      </c>
      <c r="AD12">
        <v>51.920000076293945</v>
      </c>
      <c r="AE12">
        <v>3.8400001525878906</v>
      </c>
      <c r="AF12">
        <v>100</v>
      </c>
      <c r="AG12">
        <v>2</v>
      </c>
    </row>
    <row r="13" spans="1:33" x14ac:dyDescent="0.25">
      <c r="A13" t="s">
        <v>35</v>
      </c>
      <c r="B13">
        <v>0.30000001192092896</v>
      </c>
      <c r="C13">
        <v>0.30000001192092896</v>
      </c>
      <c r="D13">
        <v>0.30000001192092896</v>
      </c>
      <c r="E13">
        <v>1</v>
      </c>
      <c r="F13">
        <v>0.10000000149011612</v>
      </c>
      <c r="G13">
        <v>0.10000000149011612</v>
      </c>
      <c r="H13">
        <v>3</v>
      </c>
      <c r="I13">
        <v>2</v>
      </c>
      <c r="J13">
        <v>4</v>
      </c>
      <c r="K13">
        <v>0.40000000596046448</v>
      </c>
      <c r="L13">
        <v>6</v>
      </c>
      <c r="M13">
        <v>32</v>
      </c>
      <c r="Q13">
        <v>0</v>
      </c>
      <c r="R13">
        <v>3</v>
      </c>
      <c r="S13">
        <v>0.30000001192092896</v>
      </c>
      <c r="T13">
        <v>5</v>
      </c>
      <c r="U13">
        <v>182</v>
      </c>
      <c r="V13">
        <v>7</v>
      </c>
      <c r="W13">
        <v>0.75</v>
      </c>
      <c r="X13">
        <v>15</v>
      </c>
      <c r="Y13">
        <v>3</v>
      </c>
      <c r="Z13">
        <v>3</v>
      </c>
      <c r="AA13">
        <v>0.30000001192092896</v>
      </c>
      <c r="AB13">
        <v>5</v>
      </c>
      <c r="AC13">
        <v>220</v>
      </c>
      <c r="AD13">
        <v>18</v>
      </c>
      <c r="AE13">
        <v>18</v>
      </c>
      <c r="AF13">
        <v>18</v>
      </c>
      <c r="AG13">
        <v>1</v>
      </c>
    </row>
    <row r="14" spans="1:33" x14ac:dyDescent="0.25">
      <c r="A14" t="s">
        <v>36</v>
      </c>
      <c r="E14">
        <v>0</v>
      </c>
      <c r="F14">
        <v>2.0399999618530273</v>
      </c>
      <c r="G14">
        <v>2.0399999618530273</v>
      </c>
      <c r="H14">
        <v>2.0399999618530273</v>
      </c>
      <c r="I14">
        <v>1</v>
      </c>
      <c r="M14">
        <v>0</v>
      </c>
      <c r="Q14">
        <v>0</v>
      </c>
      <c r="R14">
        <v>3.3333334922790527</v>
      </c>
      <c r="S14">
        <v>1.3600000143051147</v>
      </c>
      <c r="T14">
        <v>4</v>
      </c>
      <c r="U14">
        <v>15</v>
      </c>
      <c r="Y14">
        <v>0</v>
      </c>
      <c r="Z14">
        <v>3</v>
      </c>
      <c r="AA14">
        <v>1.3600000143051147</v>
      </c>
      <c r="AB14">
        <v>4</v>
      </c>
      <c r="AC14">
        <v>16</v>
      </c>
      <c r="AG14">
        <v>0</v>
      </c>
    </row>
    <row r="15" spans="1:33" x14ac:dyDescent="0.25">
      <c r="A15" t="s">
        <v>37</v>
      </c>
      <c r="B15">
        <v>1.5299999713897705</v>
      </c>
      <c r="C15">
        <v>1.5299999713897705</v>
      </c>
      <c r="D15">
        <v>1.5299999713897705</v>
      </c>
      <c r="E15">
        <v>1</v>
      </c>
      <c r="F15">
        <v>1.5299999713897705</v>
      </c>
      <c r="G15">
        <v>1.5299999713897705</v>
      </c>
      <c r="H15">
        <v>1.5299999713897705</v>
      </c>
      <c r="I15">
        <v>1</v>
      </c>
      <c r="J15">
        <v>0.76499998569488525</v>
      </c>
      <c r="K15">
        <v>0.76499998569488525</v>
      </c>
      <c r="L15">
        <v>0.76499998569488525</v>
      </c>
      <c r="M15">
        <v>1</v>
      </c>
      <c r="Q15">
        <v>0</v>
      </c>
      <c r="R15">
        <v>0.50999999046325684</v>
      </c>
      <c r="S15">
        <v>0.50999999046325684</v>
      </c>
      <c r="T15">
        <v>2.125</v>
      </c>
      <c r="U15">
        <v>8</v>
      </c>
      <c r="Y15">
        <v>0</v>
      </c>
      <c r="Z15">
        <v>1.2749999761581421</v>
      </c>
      <c r="AA15">
        <v>0.50999999046325684</v>
      </c>
      <c r="AB15">
        <v>1.5299999713897705</v>
      </c>
      <c r="AC15">
        <v>11</v>
      </c>
      <c r="AG15">
        <v>0</v>
      </c>
    </row>
    <row r="16" spans="1:33" x14ac:dyDescent="0.25">
      <c r="A16" t="s">
        <v>15</v>
      </c>
      <c r="E16">
        <v>0</v>
      </c>
      <c r="I16">
        <v>0</v>
      </c>
      <c r="M16">
        <v>0</v>
      </c>
      <c r="Q16">
        <v>0</v>
      </c>
      <c r="U16">
        <v>0</v>
      </c>
      <c r="Y16">
        <v>0</v>
      </c>
      <c r="AC16">
        <v>0</v>
      </c>
      <c r="AG16">
        <v>0</v>
      </c>
    </row>
    <row r="17" spans="1:33" x14ac:dyDescent="0.25">
      <c r="A17" t="s">
        <v>57</v>
      </c>
      <c r="E17">
        <v>0</v>
      </c>
      <c r="I17">
        <v>0</v>
      </c>
      <c r="M17">
        <v>0</v>
      </c>
      <c r="Q17">
        <v>0</v>
      </c>
      <c r="U17">
        <v>0</v>
      </c>
      <c r="Y17">
        <v>0</v>
      </c>
      <c r="AC17">
        <v>0</v>
      </c>
      <c r="AG17">
        <v>0</v>
      </c>
    </row>
    <row r="18" spans="1:33" x14ac:dyDescent="0.25">
      <c r="A18" t="s">
        <v>58</v>
      </c>
      <c r="E18">
        <v>0</v>
      </c>
      <c r="F18">
        <v>0.60000002384185791</v>
      </c>
      <c r="G18">
        <v>0.60000002384185791</v>
      </c>
      <c r="H18">
        <v>0.60000002384185791</v>
      </c>
      <c r="I18">
        <v>1</v>
      </c>
      <c r="J18">
        <v>0.69999998807907104</v>
      </c>
      <c r="K18">
        <v>0.5</v>
      </c>
      <c r="L18">
        <v>2.2000000476837158</v>
      </c>
      <c r="M18">
        <v>8</v>
      </c>
      <c r="Q18">
        <v>0</v>
      </c>
      <c r="R18">
        <v>0.40000000596046448</v>
      </c>
      <c r="S18">
        <v>0.30000001192092896</v>
      </c>
      <c r="T18">
        <v>1</v>
      </c>
      <c r="U18">
        <v>6</v>
      </c>
      <c r="Y18">
        <v>0</v>
      </c>
      <c r="Z18">
        <v>0.60000002384185791</v>
      </c>
      <c r="AA18">
        <v>0.40000000596046448</v>
      </c>
      <c r="AB18">
        <v>1</v>
      </c>
      <c r="AC18">
        <v>15</v>
      </c>
      <c r="AG18">
        <v>0</v>
      </c>
    </row>
    <row r="19" spans="1:33" x14ac:dyDescent="0.25">
      <c r="A19" t="s">
        <v>59</v>
      </c>
      <c r="B19">
        <v>3</v>
      </c>
      <c r="C19">
        <v>1.3333333730697632</v>
      </c>
      <c r="D19">
        <v>3</v>
      </c>
      <c r="E19">
        <v>5</v>
      </c>
      <c r="F19">
        <v>0.5</v>
      </c>
      <c r="G19">
        <v>0.5</v>
      </c>
      <c r="H19">
        <v>1.3333333730697632</v>
      </c>
      <c r="I19">
        <v>3</v>
      </c>
      <c r="J19">
        <v>2</v>
      </c>
      <c r="K19">
        <v>1</v>
      </c>
      <c r="L19">
        <v>3</v>
      </c>
      <c r="M19">
        <v>17</v>
      </c>
      <c r="Q19">
        <v>0</v>
      </c>
      <c r="R19">
        <v>0.83333337306976318</v>
      </c>
      <c r="S19">
        <v>0.66666668653488159</v>
      </c>
      <c r="T19">
        <v>1.3333333730697632</v>
      </c>
      <c r="U19">
        <v>29</v>
      </c>
      <c r="Y19">
        <v>0</v>
      </c>
      <c r="Z19">
        <v>1</v>
      </c>
      <c r="AA19">
        <v>0.83333337306976318</v>
      </c>
      <c r="AB19">
        <v>3</v>
      </c>
      <c r="AC19">
        <v>54</v>
      </c>
      <c r="AD19">
        <v>2</v>
      </c>
      <c r="AE19">
        <v>2</v>
      </c>
      <c r="AF19">
        <v>3.3333334922790527</v>
      </c>
      <c r="AG19">
        <v>5</v>
      </c>
    </row>
    <row r="20" spans="1:33" x14ac:dyDescent="0.25">
      <c r="A20" t="s">
        <v>60</v>
      </c>
      <c r="B20">
        <v>1.1428571939468384</v>
      </c>
      <c r="C20">
        <v>1.1428571939468384</v>
      </c>
      <c r="D20">
        <v>1.1428571939468384</v>
      </c>
      <c r="E20">
        <v>4</v>
      </c>
      <c r="F20">
        <v>0.28571429848670959</v>
      </c>
      <c r="G20">
        <v>0.28571429848670959</v>
      </c>
      <c r="H20">
        <v>0.42857146263122559</v>
      </c>
      <c r="I20">
        <v>4</v>
      </c>
      <c r="J20">
        <v>0.85714292526245117</v>
      </c>
      <c r="K20">
        <v>0.42857146263122559</v>
      </c>
      <c r="L20">
        <v>1.1428571939468384</v>
      </c>
      <c r="M20">
        <v>16</v>
      </c>
      <c r="Q20">
        <v>0</v>
      </c>
      <c r="R20">
        <v>0.71428573131561279</v>
      </c>
      <c r="S20">
        <v>0.42857146263122559</v>
      </c>
      <c r="T20">
        <v>0.71428573131561279</v>
      </c>
      <c r="U20">
        <v>22</v>
      </c>
      <c r="Y20">
        <v>0</v>
      </c>
      <c r="Z20">
        <v>0.71428573131561279</v>
      </c>
      <c r="AA20">
        <v>0.42857146263122559</v>
      </c>
      <c r="AB20">
        <v>0.85714292526245117</v>
      </c>
      <c r="AC20">
        <v>46</v>
      </c>
      <c r="AD20">
        <v>4.2857146263122559</v>
      </c>
      <c r="AE20">
        <v>4.2857146263122559</v>
      </c>
      <c r="AF20">
        <v>4.2857146263122559</v>
      </c>
      <c r="AG2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194C411A66A43AF5A340052B5B424" ma:contentTypeVersion="17" ma:contentTypeDescription="Create a new document." ma:contentTypeScope="" ma:versionID="3649016989674af317ef4fc009f861e6">
  <xsd:schema xmlns:xsd="http://www.w3.org/2001/XMLSchema" xmlns:xs="http://www.w3.org/2001/XMLSchema" xmlns:p="http://schemas.microsoft.com/office/2006/metadata/properties" xmlns:ns2="1011fb24-49a0-463f-ada9-a8217d0aa252" xmlns:ns3="a72d8ac4-480f-42af-94c3-1b0dbed1eec5" targetNamespace="http://schemas.microsoft.com/office/2006/metadata/properties" ma:root="true" ma:fieldsID="ce701d13bb6f098f04d75cc544fed808" ns2:_="" ns3:_="">
    <xsd:import namespace="1011fb24-49a0-463f-ada9-a8217d0aa252"/>
    <xsd:import namespace="a72d8ac4-480f-42af-94c3-1b0dbed1ee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1fb24-49a0-463f-ada9-a8217d0aa2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17fdcf-dbb3-4213-9143-858f321dbc07}" ma:internalName="TaxCatchAll" ma:showField="CatchAllData" ma:web="1011fb24-49a0-463f-ada9-a8217d0aa2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8ac4-480f-42af-94c3-1b0dbed1e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e66e25-6253-4f8b-9755-5684a1ad78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R0" ma:index="23" nillable="true" ma:displayName="ORDER" ma:format="Dropdown" ma:internalName="ORDER0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11fb24-49a0-463f-ada9-a8217d0aa252" xsi:nil="true"/>
    <lcf76f155ced4ddcb4097134ff3c332f xmlns="a72d8ac4-480f-42af-94c3-1b0dbed1eec5">
      <Terms xmlns="http://schemas.microsoft.com/office/infopath/2007/PartnerControls"/>
    </lcf76f155ced4ddcb4097134ff3c332f>
    <ORDER0 xmlns="a72d8ac4-480f-42af-94c3-1b0dbed1eec5" xsi:nil="true"/>
  </documentManagement>
</p:properties>
</file>

<file path=customXml/itemProps1.xml><?xml version="1.0" encoding="utf-8"?>
<ds:datastoreItem xmlns:ds="http://schemas.openxmlformats.org/officeDocument/2006/customXml" ds:itemID="{B73C4EA6-0F95-4307-8201-416D12E3EE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9C159B-95E2-49F3-A9C7-8A710AE5A9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1fb24-49a0-463f-ada9-a8217d0aa252"/>
    <ds:schemaRef ds:uri="a72d8ac4-480f-42af-94c3-1b0dbed1e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4AD5A8-A432-4957-91C0-C78AD9436CD5}">
  <ds:schemaRefs>
    <ds:schemaRef ds:uri="1011fb24-49a0-463f-ada9-a8217d0aa252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a72d8ac4-480f-42af-94c3-1b0dbed1eec5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Figures i</vt:lpstr>
      <vt:lpstr>Figures iii</vt:lpstr>
      <vt:lpstr>Table i</vt:lpstr>
      <vt:lpstr>Table ii</vt:lpstr>
      <vt:lpstr>Table iii</vt:lpstr>
      <vt:lpstr>Table iv</vt:lpstr>
      <vt:lpstr>T_i</vt:lpstr>
      <vt:lpstr>T_ii</vt:lpstr>
      <vt:lpstr>T_iii_strat1</vt:lpstr>
      <vt:lpstr>T_iii_strat2</vt:lpstr>
      <vt:lpstr>T_iii_strat3</vt:lpstr>
      <vt:lpstr>T_iv_strat1</vt:lpstr>
      <vt:lpstr>T_iv_strat2</vt:lpstr>
      <vt:lpstr>T_strat3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Katelyn Woolheater</cp:lastModifiedBy>
  <cp:revision/>
  <dcterms:created xsi:type="dcterms:W3CDTF">2025-01-13T09:42:12Z</dcterms:created>
  <dcterms:modified xsi:type="dcterms:W3CDTF">2025-06-11T17:50:50Z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0x0101001CA194C411A66A43AF5A340052B5B424</vt:lpwstr>
  </property>
  <property fmtid="{D5CDD505-2E9C-101B-9397-08002B2CF9AE}" pid="3" name="MediaServiceImageTags">
    <vt:lpwstr/>
  </property>
</Properties>
</file>