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76" documentId="8_{C39578BE-4B0C-41DB-B59A-F8E9ABE16C34}" xr6:coauthVersionLast="47" xr6:coauthVersionMax="47" xr10:uidLastSave="{A97FADEF-BBFC-4D15-AE68-53A36D467789}"/>
  <bookViews>
    <workbookView xWindow="-120" yWindow="-120" windowWidth="29040" windowHeight="15720" firstSheet="10" activeTab="11" xr2:uid="{00000000-000D-0000-FFFF-FFFF00000000}"/>
  </bookViews>
  <sheets>
    <sheet name="Table i" sheetId="15" r:id="rId1"/>
    <sheet name="Table ii" sheetId="17" r:id="rId2"/>
    <sheet name="Table iii" sheetId="11" r:id="rId3"/>
    <sheet name="Table iv" sheetId="12" r:id="rId4"/>
    <sheet name="T_i" sheetId="13" r:id="rId5"/>
    <sheet name="T_ii" sheetId="14" r:id="rId6"/>
    <sheet name="T_iii_strat1" sheetId="1" r:id="rId7"/>
    <sheet name="T_iii_strat2" sheetId="2" r:id="rId8"/>
    <sheet name="T_iii_strat3" sheetId="3" r:id="rId9"/>
    <sheet name="T_iv_strat1" sheetId="4" r:id="rId10"/>
    <sheet name="T_iv_strat2" sheetId="5" r:id="rId11"/>
    <sheet name="T_iv_strat3" sheetId="6" r:id="rId12"/>
  </sheets>
  <externalReferences>
    <externalReference r:id="rId13"/>
  </externalReferences>
  <definedNames>
    <definedName name="_xlnm._FilterDatabase" localSheetId="0" hidden="1">'Table i'!$A$9:$J$51</definedName>
    <definedName name="_xlnm._FilterDatabase" localSheetId="1" hidden="1">'Table ii'!$A$11:$S$54</definedName>
    <definedName name="_xlnm._FilterDatabase" localSheetId="2" hidden="1">'Table iii'!$A$6:$J$51</definedName>
    <definedName name="_xlnm._FilterDatabase" localSheetId="3" hidden="1">'Table iv'!$A$5:$R$53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4" i="12" l="1"/>
  <c r="T54" i="12"/>
  <c r="A54" i="12"/>
  <c r="AM53" i="12"/>
  <c r="T53" i="12"/>
  <c r="A53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8" i="12"/>
  <c r="AM8" i="12" s="1"/>
  <c r="AV7" i="12"/>
  <c r="AN7" i="12"/>
  <c r="AC7" i="12"/>
  <c r="U7" i="12"/>
  <c r="J7" i="12"/>
  <c r="B7" i="12"/>
  <c r="AM3" i="12"/>
  <c r="AM5" i="12" s="1"/>
  <c r="T3" i="12"/>
  <c r="T5" i="12" s="1"/>
  <c r="A3" i="12"/>
  <c r="A5" i="12" s="1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W51" i="11"/>
  <c r="L51" i="11"/>
  <c r="A51" i="11"/>
  <c r="AE50" i="11"/>
  <c r="AD50" i="11"/>
  <c r="AC50" i="11"/>
  <c r="AB50" i="11"/>
  <c r="AA50" i="11"/>
  <c r="Z50" i="11"/>
  <c r="Y50" i="11"/>
  <c r="X50" i="11"/>
  <c r="T50" i="11"/>
  <c r="S50" i="11"/>
  <c r="R50" i="11"/>
  <c r="Q50" i="11"/>
  <c r="P50" i="11"/>
  <c r="O50" i="11"/>
  <c r="N50" i="11"/>
  <c r="M50" i="11"/>
  <c r="I50" i="11"/>
  <c r="H50" i="11"/>
  <c r="G50" i="11"/>
  <c r="F50" i="11"/>
  <c r="E50" i="11"/>
  <c r="D50" i="11"/>
  <c r="C50" i="11"/>
  <c r="B50" i="11"/>
  <c r="AE49" i="11"/>
  <c r="AD49" i="11"/>
  <c r="AC49" i="11"/>
  <c r="AB49" i="11"/>
  <c r="AA49" i="11"/>
  <c r="Z49" i="11"/>
  <c r="Y49" i="11"/>
  <c r="X49" i="11"/>
  <c r="W49" i="11"/>
  <c r="T49" i="11"/>
  <c r="S49" i="11"/>
  <c r="R49" i="11"/>
  <c r="Q49" i="11"/>
  <c r="P49" i="11"/>
  <c r="O49" i="11"/>
  <c r="N49" i="11"/>
  <c r="M49" i="11"/>
  <c r="L49" i="11"/>
  <c r="I49" i="11"/>
  <c r="H49" i="11"/>
  <c r="G49" i="11"/>
  <c r="F49" i="11"/>
  <c r="E49" i="11"/>
  <c r="D49" i="11"/>
  <c r="C49" i="11"/>
  <c r="B49" i="11"/>
  <c r="A49" i="11"/>
  <c r="AE48" i="11"/>
  <c r="AD48" i="11"/>
  <c r="AC48" i="11"/>
  <c r="AB48" i="11"/>
  <c r="AA48" i="11"/>
  <c r="Z48" i="11"/>
  <c r="Y48" i="11"/>
  <c r="X48" i="11"/>
  <c r="T48" i="11"/>
  <c r="S48" i="11"/>
  <c r="R48" i="11"/>
  <c r="Q48" i="11"/>
  <c r="P48" i="11"/>
  <c r="O48" i="11"/>
  <c r="N48" i="11"/>
  <c r="M48" i="11"/>
  <c r="I48" i="11"/>
  <c r="H48" i="11"/>
  <c r="G48" i="11"/>
  <c r="F48" i="11"/>
  <c r="E48" i="11"/>
  <c r="D48" i="11"/>
  <c r="C48" i="11"/>
  <c r="B48" i="11"/>
  <c r="AE47" i="11"/>
  <c r="AD47" i="11"/>
  <c r="AC47" i="11"/>
  <c r="AB47" i="11"/>
  <c r="AA47" i="11"/>
  <c r="Z47" i="11"/>
  <c r="Y47" i="11"/>
  <c r="X47" i="11"/>
  <c r="W47" i="11"/>
  <c r="T47" i="11"/>
  <c r="S47" i="11"/>
  <c r="R47" i="11"/>
  <c r="Q47" i="11"/>
  <c r="P47" i="11"/>
  <c r="O47" i="11"/>
  <c r="N47" i="11"/>
  <c r="M47" i="11"/>
  <c r="L47" i="11"/>
  <c r="I47" i="11"/>
  <c r="H47" i="11"/>
  <c r="G47" i="11"/>
  <c r="F47" i="11"/>
  <c r="E47" i="11"/>
  <c r="D47" i="11"/>
  <c r="C47" i="11"/>
  <c r="B47" i="11"/>
  <c r="A47" i="11"/>
  <c r="AE46" i="11"/>
  <c r="AD46" i="11"/>
  <c r="AC46" i="11"/>
  <c r="AB46" i="11"/>
  <c r="AA46" i="11"/>
  <c r="Z46" i="11"/>
  <c r="Y46" i="11"/>
  <c r="X46" i="11"/>
  <c r="T46" i="11"/>
  <c r="S46" i="11"/>
  <c r="R46" i="11"/>
  <c r="Q46" i="11"/>
  <c r="P46" i="11"/>
  <c r="O46" i="11"/>
  <c r="N46" i="11"/>
  <c r="M46" i="11"/>
  <c r="I46" i="11"/>
  <c r="H46" i="11"/>
  <c r="G46" i="11"/>
  <c r="F46" i="11"/>
  <c r="E46" i="11"/>
  <c r="D46" i="11"/>
  <c r="C46" i="11"/>
  <c r="B46" i="11"/>
  <c r="AE45" i="11"/>
  <c r="AD45" i="11"/>
  <c r="AC45" i="11"/>
  <c r="AB45" i="11"/>
  <c r="AA45" i="11"/>
  <c r="Z45" i="11"/>
  <c r="Y45" i="11"/>
  <c r="X45" i="11"/>
  <c r="W45" i="11"/>
  <c r="T45" i="11"/>
  <c r="S45" i="11"/>
  <c r="R45" i="11"/>
  <c r="Q45" i="11"/>
  <c r="P45" i="11"/>
  <c r="O45" i="11"/>
  <c r="N45" i="11"/>
  <c r="M45" i="11"/>
  <c r="L45" i="11"/>
  <c r="I45" i="11"/>
  <c r="H45" i="11"/>
  <c r="G45" i="11"/>
  <c r="F45" i="11"/>
  <c r="E45" i="11"/>
  <c r="D45" i="11"/>
  <c r="C45" i="11"/>
  <c r="B45" i="11"/>
  <c r="A45" i="11"/>
  <c r="AE44" i="11"/>
  <c r="AD44" i="11"/>
  <c r="AC44" i="11"/>
  <c r="AB44" i="11"/>
  <c r="AA44" i="11"/>
  <c r="Z44" i="11"/>
  <c r="Y44" i="11"/>
  <c r="X44" i="11"/>
  <c r="T44" i="11"/>
  <c r="S44" i="11"/>
  <c r="R44" i="11"/>
  <c r="Q44" i="11"/>
  <c r="P44" i="11"/>
  <c r="O44" i="11"/>
  <c r="N44" i="11"/>
  <c r="M44" i="11"/>
  <c r="I44" i="11"/>
  <c r="H44" i="11"/>
  <c r="G44" i="11"/>
  <c r="F44" i="11"/>
  <c r="E44" i="11"/>
  <c r="D44" i="11"/>
  <c r="C44" i="11"/>
  <c r="B44" i="11"/>
  <c r="AE43" i="11"/>
  <c r="AD43" i="11"/>
  <c r="AC43" i="11"/>
  <c r="AB43" i="11"/>
  <c r="AA43" i="11"/>
  <c r="Z43" i="11"/>
  <c r="Y43" i="11"/>
  <c r="X43" i="11"/>
  <c r="W43" i="11"/>
  <c r="T43" i="11"/>
  <c r="S43" i="11"/>
  <c r="R43" i="11"/>
  <c r="Q43" i="11"/>
  <c r="P43" i="11"/>
  <c r="O43" i="11"/>
  <c r="N43" i="11"/>
  <c r="M43" i="11"/>
  <c r="L43" i="11"/>
  <c r="I43" i="11"/>
  <c r="H43" i="11"/>
  <c r="G43" i="11"/>
  <c r="F43" i="11"/>
  <c r="E43" i="11"/>
  <c r="D43" i="11"/>
  <c r="C43" i="11"/>
  <c r="B43" i="11"/>
  <c r="A43" i="11"/>
  <c r="AE42" i="11"/>
  <c r="AD42" i="11"/>
  <c r="AC42" i="11"/>
  <c r="AB42" i="11"/>
  <c r="AA42" i="11"/>
  <c r="Z42" i="11"/>
  <c r="Y42" i="11"/>
  <c r="X42" i="11"/>
  <c r="T42" i="11"/>
  <c r="S42" i="11"/>
  <c r="R42" i="11"/>
  <c r="Q42" i="11"/>
  <c r="P42" i="11"/>
  <c r="O42" i="11"/>
  <c r="N42" i="11"/>
  <c r="M42" i="11"/>
  <c r="I42" i="11"/>
  <c r="H42" i="11"/>
  <c r="G42" i="11"/>
  <c r="F42" i="11"/>
  <c r="E42" i="11"/>
  <c r="D42" i="11"/>
  <c r="C42" i="11"/>
  <c r="B42" i="11"/>
  <c r="AE41" i="11"/>
  <c r="AD41" i="11"/>
  <c r="AC41" i="11"/>
  <c r="AB41" i="11"/>
  <c r="AA41" i="11"/>
  <c r="Z41" i="11"/>
  <c r="Y41" i="11"/>
  <c r="X41" i="11"/>
  <c r="W41" i="11"/>
  <c r="T41" i="11"/>
  <c r="S41" i="11"/>
  <c r="R41" i="11"/>
  <c r="Q41" i="11"/>
  <c r="P41" i="11"/>
  <c r="O41" i="11"/>
  <c r="N41" i="11"/>
  <c r="M41" i="11"/>
  <c r="L41" i="11"/>
  <c r="I41" i="11"/>
  <c r="H41" i="11"/>
  <c r="G41" i="11"/>
  <c r="F41" i="11"/>
  <c r="E41" i="11"/>
  <c r="D41" i="11"/>
  <c r="C41" i="11"/>
  <c r="B41" i="11"/>
  <c r="A41" i="11"/>
  <c r="AE40" i="11"/>
  <c r="AD40" i="11"/>
  <c r="AC40" i="11"/>
  <c r="AB40" i="11"/>
  <c r="AA40" i="11"/>
  <c r="Z40" i="11"/>
  <c r="Y40" i="11"/>
  <c r="X40" i="11"/>
  <c r="T40" i="11"/>
  <c r="S40" i="11"/>
  <c r="R40" i="11"/>
  <c r="Q40" i="11"/>
  <c r="P40" i="11"/>
  <c r="O40" i="11"/>
  <c r="N40" i="11"/>
  <c r="M40" i="11"/>
  <c r="I40" i="11"/>
  <c r="H40" i="11"/>
  <c r="G40" i="11"/>
  <c r="F40" i="11"/>
  <c r="E40" i="11"/>
  <c r="D40" i="11"/>
  <c r="C40" i="11"/>
  <c r="B40" i="11"/>
  <c r="AE39" i="11"/>
  <c r="AD39" i="11"/>
  <c r="AC39" i="11"/>
  <c r="AB39" i="11"/>
  <c r="AA39" i="11"/>
  <c r="Z39" i="11"/>
  <c r="Y39" i="11"/>
  <c r="X39" i="11"/>
  <c r="W39" i="11"/>
  <c r="T39" i="11"/>
  <c r="S39" i="11"/>
  <c r="R39" i="11"/>
  <c r="Q39" i="11"/>
  <c r="P39" i="11"/>
  <c r="O39" i="11"/>
  <c r="N39" i="11"/>
  <c r="M39" i="11"/>
  <c r="L39" i="11"/>
  <c r="I39" i="11"/>
  <c r="H39" i="11"/>
  <c r="G39" i="11"/>
  <c r="F39" i="11"/>
  <c r="E39" i="11"/>
  <c r="D39" i="11"/>
  <c r="C39" i="11"/>
  <c r="B39" i="11"/>
  <c r="A39" i="11"/>
  <c r="AE38" i="11"/>
  <c r="AD38" i="11"/>
  <c r="AC38" i="11"/>
  <c r="AB38" i="11"/>
  <c r="AA38" i="11"/>
  <c r="Z38" i="11"/>
  <c r="Y38" i="11"/>
  <c r="X38" i="11"/>
  <c r="T38" i="11"/>
  <c r="S38" i="11"/>
  <c r="R38" i="11"/>
  <c r="Q38" i="11"/>
  <c r="P38" i="11"/>
  <c r="O38" i="11"/>
  <c r="N38" i="11"/>
  <c r="M38" i="11"/>
  <c r="I38" i="11"/>
  <c r="H38" i="11"/>
  <c r="G38" i="11"/>
  <c r="F38" i="11"/>
  <c r="E38" i="11"/>
  <c r="D38" i="11"/>
  <c r="C38" i="11"/>
  <c r="B38" i="11"/>
  <c r="AE37" i="11"/>
  <c r="AD37" i="11"/>
  <c r="AC37" i="11"/>
  <c r="AB37" i="11"/>
  <c r="AA37" i="11"/>
  <c r="Z37" i="11"/>
  <c r="Y37" i="11"/>
  <c r="X37" i="11"/>
  <c r="W37" i="11"/>
  <c r="T37" i="11"/>
  <c r="S37" i="11"/>
  <c r="R37" i="11"/>
  <c r="Q37" i="11"/>
  <c r="P37" i="11"/>
  <c r="O37" i="11"/>
  <c r="N37" i="11"/>
  <c r="M37" i="11"/>
  <c r="L37" i="11"/>
  <c r="I37" i="11"/>
  <c r="H37" i="11"/>
  <c r="G37" i="11"/>
  <c r="F37" i="11"/>
  <c r="E37" i="11"/>
  <c r="D37" i="11"/>
  <c r="C37" i="11"/>
  <c r="B37" i="11"/>
  <c r="A37" i="11"/>
  <c r="AE36" i="11"/>
  <c r="AD36" i="11"/>
  <c r="AC36" i="11"/>
  <c r="AB36" i="11"/>
  <c r="AA36" i="11"/>
  <c r="Z36" i="11"/>
  <c r="Y36" i="11"/>
  <c r="X36" i="11"/>
  <c r="T36" i="11"/>
  <c r="S36" i="11"/>
  <c r="R36" i="11"/>
  <c r="Q36" i="11"/>
  <c r="P36" i="11"/>
  <c r="O36" i="11"/>
  <c r="N36" i="11"/>
  <c r="M36" i="11"/>
  <c r="I36" i="11"/>
  <c r="H36" i="11"/>
  <c r="G36" i="11"/>
  <c r="F36" i="11"/>
  <c r="E36" i="11"/>
  <c r="D36" i="11"/>
  <c r="C36" i="11"/>
  <c r="B36" i="11"/>
  <c r="AE35" i="11"/>
  <c r="AD35" i="11"/>
  <c r="AC35" i="11"/>
  <c r="AB35" i="11"/>
  <c r="AA35" i="11"/>
  <c r="Z35" i="11"/>
  <c r="Y35" i="11"/>
  <c r="X35" i="11"/>
  <c r="W35" i="11"/>
  <c r="T35" i="11"/>
  <c r="S35" i="11"/>
  <c r="R35" i="11"/>
  <c r="Q35" i="11"/>
  <c r="P35" i="11"/>
  <c r="O35" i="11"/>
  <c r="N35" i="11"/>
  <c r="M35" i="11"/>
  <c r="L35" i="11"/>
  <c r="I35" i="11"/>
  <c r="H35" i="11"/>
  <c r="G35" i="11"/>
  <c r="F35" i="11"/>
  <c r="E35" i="11"/>
  <c r="D35" i="11"/>
  <c r="C35" i="11"/>
  <c r="B35" i="11"/>
  <c r="A35" i="11"/>
  <c r="AE34" i="11"/>
  <c r="AD34" i="11"/>
  <c r="AC34" i="11"/>
  <c r="AB34" i="11"/>
  <c r="AA34" i="11"/>
  <c r="Z34" i="11"/>
  <c r="Y34" i="11"/>
  <c r="X34" i="11"/>
  <c r="T34" i="11"/>
  <c r="S34" i="11"/>
  <c r="R34" i="11"/>
  <c r="Q34" i="11"/>
  <c r="P34" i="11"/>
  <c r="O34" i="11"/>
  <c r="N34" i="11"/>
  <c r="M34" i="11"/>
  <c r="I34" i="11"/>
  <c r="H34" i="11"/>
  <c r="G34" i="11"/>
  <c r="F34" i="11"/>
  <c r="E34" i="11"/>
  <c r="D34" i="11"/>
  <c r="C34" i="11"/>
  <c r="B34" i="11"/>
  <c r="AE33" i="11"/>
  <c r="AD33" i="11"/>
  <c r="AC33" i="11"/>
  <c r="AB33" i="11"/>
  <c r="AA33" i="11"/>
  <c r="Z33" i="11"/>
  <c r="Y33" i="11"/>
  <c r="X33" i="11"/>
  <c r="W33" i="11"/>
  <c r="T33" i="11"/>
  <c r="S33" i="11"/>
  <c r="R33" i="11"/>
  <c r="Q33" i="11"/>
  <c r="P33" i="11"/>
  <c r="O33" i="11"/>
  <c r="N33" i="11"/>
  <c r="M33" i="11"/>
  <c r="L33" i="11"/>
  <c r="I33" i="11"/>
  <c r="H33" i="11"/>
  <c r="G33" i="11"/>
  <c r="F33" i="11"/>
  <c r="E33" i="11"/>
  <c r="D33" i="11"/>
  <c r="C33" i="11"/>
  <c r="B33" i="11"/>
  <c r="A33" i="11"/>
  <c r="AE32" i="11"/>
  <c r="AD32" i="11"/>
  <c r="AC32" i="11"/>
  <c r="AB32" i="11"/>
  <c r="AA32" i="11"/>
  <c r="Z32" i="11"/>
  <c r="Y32" i="11"/>
  <c r="X32" i="11"/>
  <c r="T32" i="11"/>
  <c r="S32" i="11"/>
  <c r="R32" i="11"/>
  <c r="Q32" i="11"/>
  <c r="P32" i="11"/>
  <c r="O32" i="11"/>
  <c r="N32" i="11"/>
  <c r="M32" i="11"/>
  <c r="I32" i="11"/>
  <c r="H32" i="11"/>
  <c r="G32" i="11"/>
  <c r="F32" i="11"/>
  <c r="E32" i="11"/>
  <c r="D32" i="11"/>
  <c r="C32" i="11"/>
  <c r="B32" i="11"/>
  <c r="AE31" i="11"/>
  <c r="AD31" i="11"/>
  <c r="AC31" i="11"/>
  <c r="AB31" i="11"/>
  <c r="AA31" i="11"/>
  <c r="Z31" i="11"/>
  <c r="Y31" i="11"/>
  <c r="X31" i="11"/>
  <c r="W31" i="11"/>
  <c r="T31" i="11"/>
  <c r="S31" i="11"/>
  <c r="R31" i="11"/>
  <c r="Q31" i="11"/>
  <c r="P31" i="11"/>
  <c r="O31" i="11"/>
  <c r="N31" i="11"/>
  <c r="M31" i="11"/>
  <c r="L31" i="11"/>
  <c r="I31" i="11"/>
  <c r="H31" i="11"/>
  <c r="G31" i="11"/>
  <c r="F31" i="11"/>
  <c r="E31" i="11"/>
  <c r="D31" i="11"/>
  <c r="C31" i="11"/>
  <c r="B31" i="11"/>
  <c r="A31" i="11"/>
  <c r="AE30" i="11"/>
  <c r="AD30" i="11"/>
  <c r="AC30" i="11"/>
  <c r="AB30" i="11"/>
  <c r="AA30" i="11"/>
  <c r="Z30" i="11"/>
  <c r="Y30" i="11"/>
  <c r="X30" i="11"/>
  <c r="T30" i="11"/>
  <c r="S30" i="11"/>
  <c r="R30" i="11"/>
  <c r="Q30" i="11"/>
  <c r="P30" i="11"/>
  <c r="O30" i="11"/>
  <c r="N30" i="11"/>
  <c r="M30" i="11"/>
  <c r="I30" i="11"/>
  <c r="H30" i="11"/>
  <c r="G30" i="11"/>
  <c r="F30" i="11"/>
  <c r="E30" i="11"/>
  <c r="D30" i="11"/>
  <c r="C30" i="11"/>
  <c r="B30" i="11"/>
  <c r="AE29" i="11"/>
  <c r="AD29" i="11"/>
  <c r="AC29" i="11"/>
  <c r="AB29" i="11"/>
  <c r="AA29" i="11"/>
  <c r="Z29" i="11"/>
  <c r="Y29" i="11"/>
  <c r="X29" i="11"/>
  <c r="W29" i="11"/>
  <c r="T29" i="11"/>
  <c r="S29" i="11"/>
  <c r="R29" i="11"/>
  <c r="Q29" i="11"/>
  <c r="P29" i="11"/>
  <c r="O29" i="11"/>
  <c r="N29" i="11"/>
  <c r="M29" i="11"/>
  <c r="L29" i="11"/>
  <c r="I29" i="11"/>
  <c r="H29" i="11"/>
  <c r="G29" i="11"/>
  <c r="F29" i="11"/>
  <c r="E29" i="11"/>
  <c r="D29" i="11"/>
  <c r="C29" i="11"/>
  <c r="B29" i="11"/>
  <c r="A29" i="11"/>
  <c r="AE28" i="11"/>
  <c r="AD28" i="11"/>
  <c r="AC28" i="11"/>
  <c r="AB28" i="11"/>
  <c r="AA28" i="11"/>
  <c r="Z28" i="11"/>
  <c r="Y28" i="11"/>
  <c r="X28" i="11"/>
  <c r="T28" i="11"/>
  <c r="S28" i="11"/>
  <c r="R28" i="11"/>
  <c r="Q28" i="11"/>
  <c r="P28" i="11"/>
  <c r="O28" i="11"/>
  <c r="N28" i="11"/>
  <c r="M28" i="11"/>
  <c r="I28" i="11"/>
  <c r="H28" i="11"/>
  <c r="G28" i="11"/>
  <c r="F28" i="11"/>
  <c r="E28" i="11"/>
  <c r="D28" i="11"/>
  <c r="C28" i="11"/>
  <c r="B28" i="11"/>
  <c r="AE27" i="11"/>
  <c r="AD27" i="11"/>
  <c r="AC27" i="11"/>
  <c r="AB27" i="11"/>
  <c r="AA27" i="11"/>
  <c r="Z27" i="11"/>
  <c r="Y27" i="11"/>
  <c r="X27" i="11"/>
  <c r="W27" i="11"/>
  <c r="T27" i="11"/>
  <c r="S27" i="11"/>
  <c r="R27" i="11"/>
  <c r="Q27" i="11"/>
  <c r="P27" i="11"/>
  <c r="O27" i="11"/>
  <c r="N27" i="11"/>
  <c r="M27" i="11"/>
  <c r="L27" i="11"/>
  <c r="I27" i="11"/>
  <c r="H27" i="11"/>
  <c r="G27" i="11"/>
  <c r="F27" i="11"/>
  <c r="E27" i="11"/>
  <c r="D27" i="11"/>
  <c r="C27" i="11"/>
  <c r="B27" i="11"/>
  <c r="A27" i="11"/>
  <c r="AE26" i="11"/>
  <c r="AD26" i="11"/>
  <c r="AC26" i="11"/>
  <c r="AB26" i="11"/>
  <c r="AA26" i="11"/>
  <c r="Z26" i="11"/>
  <c r="Y26" i="11"/>
  <c r="X26" i="11"/>
  <c r="T26" i="11"/>
  <c r="S26" i="11"/>
  <c r="R26" i="11"/>
  <c r="Q26" i="11"/>
  <c r="P26" i="11"/>
  <c r="O26" i="11"/>
  <c r="N26" i="11"/>
  <c r="M26" i="11"/>
  <c r="I26" i="11"/>
  <c r="H26" i="11"/>
  <c r="G26" i="11"/>
  <c r="F26" i="11"/>
  <c r="E26" i="11"/>
  <c r="D26" i="11"/>
  <c r="C26" i="11"/>
  <c r="B26" i="11"/>
  <c r="AE25" i="11"/>
  <c r="AD25" i="11"/>
  <c r="AC25" i="11"/>
  <c r="AB25" i="11"/>
  <c r="AA25" i="11"/>
  <c r="Z25" i="11"/>
  <c r="Y25" i="11"/>
  <c r="X25" i="11"/>
  <c r="W25" i="11"/>
  <c r="T25" i="11"/>
  <c r="S25" i="11"/>
  <c r="R25" i="11"/>
  <c r="Q25" i="11"/>
  <c r="P25" i="11"/>
  <c r="O25" i="11"/>
  <c r="N25" i="11"/>
  <c r="M25" i="11"/>
  <c r="L25" i="11"/>
  <c r="I25" i="11"/>
  <c r="H25" i="11"/>
  <c r="G25" i="11"/>
  <c r="F25" i="11"/>
  <c r="E25" i="11"/>
  <c r="D25" i="11"/>
  <c r="C25" i="11"/>
  <c r="B25" i="11"/>
  <c r="A25" i="11"/>
  <c r="AE24" i="11"/>
  <c r="AD24" i="11"/>
  <c r="AC24" i="11"/>
  <c r="AB24" i="11"/>
  <c r="AA24" i="11"/>
  <c r="Z24" i="11"/>
  <c r="Y24" i="11"/>
  <c r="X24" i="11"/>
  <c r="T24" i="11"/>
  <c r="S24" i="11"/>
  <c r="R24" i="11"/>
  <c r="Q24" i="11"/>
  <c r="P24" i="11"/>
  <c r="O24" i="11"/>
  <c r="N24" i="11"/>
  <c r="M24" i="11"/>
  <c r="I24" i="11"/>
  <c r="H24" i="11"/>
  <c r="G24" i="11"/>
  <c r="F24" i="11"/>
  <c r="E24" i="11"/>
  <c r="D24" i="11"/>
  <c r="C24" i="11"/>
  <c r="B24" i="11"/>
  <c r="AE23" i="11"/>
  <c r="AD23" i="11"/>
  <c r="AC23" i="11"/>
  <c r="AB23" i="11"/>
  <c r="AA23" i="11"/>
  <c r="Z23" i="11"/>
  <c r="Y23" i="11"/>
  <c r="X23" i="11"/>
  <c r="W23" i="11"/>
  <c r="T23" i="11"/>
  <c r="S23" i="11"/>
  <c r="R23" i="11"/>
  <c r="Q23" i="11"/>
  <c r="P23" i="11"/>
  <c r="O23" i="11"/>
  <c r="N23" i="11"/>
  <c r="M23" i="11"/>
  <c r="L23" i="11"/>
  <c r="I23" i="11"/>
  <c r="H23" i="11"/>
  <c r="G23" i="11"/>
  <c r="F23" i="11"/>
  <c r="E23" i="11"/>
  <c r="D23" i="11"/>
  <c r="C23" i="11"/>
  <c r="B23" i="11"/>
  <c r="A23" i="11"/>
  <c r="AE22" i="11"/>
  <c r="AD22" i="11"/>
  <c r="AC22" i="11"/>
  <c r="AB22" i="11"/>
  <c r="AA22" i="11"/>
  <c r="Z22" i="11"/>
  <c r="Y22" i="11"/>
  <c r="X22" i="11"/>
  <c r="T22" i="11"/>
  <c r="S22" i="11"/>
  <c r="R22" i="11"/>
  <c r="Q22" i="11"/>
  <c r="P22" i="11"/>
  <c r="O22" i="11"/>
  <c r="N22" i="11"/>
  <c r="M22" i="11"/>
  <c r="I22" i="11"/>
  <c r="H22" i="11"/>
  <c r="G22" i="11"/>
  <c r="F22" i="11"/>
  <c r="E22" i="11"/>
  <c r="D22" i="11"/>
  <c r="C22" i="11"/>
  <c r="B22" i="11"/>
  <c r="AE21" i="11"/>
  <c r="AD21" i="11"/>
  <c r="AC21" i="11"/>
  <c r="AB21" i="11"/>
  <c r="AA21" i="11"/>
  <c r="Z21" i="11"/>
  <c r="Y21" i="11"/>
  <c r="X21" i="11"/>
  <c r="W21" i="11"/>
  <c r="T21" i="11"/>
  <c r="S21" i="11"/>
  <c r="R21" i="11"/>
  <c r="Q21" i="11"/>
  <c r="P21" i="11"/>
  <c r="O21" i="11"/>
  <c r="N21" i="11"/>
  <c r="M21" i="11"/>
  <c r="L21" i="11"/>
  <c r="I21" i="11"/>
  <c r="H21" i="11"/>
  <c r="G21" i="11"/>
  <c r="F21" i="11"/>
  <c r="E21" i="11"/>
  <c r="D21" i="11"/>
  <c r="C21" i="11"/>
  <c r="B21" i="11"/>
  <c r="A21" i="11"/>
  <c r="AE20" i="11"/>
  <c r="AD20" i="11"/>
  <c r="AC20" i="11"/>
  <c r="AB20" i="11"/>
  <c r="AA20" i="11"/>
  <c r="Z20" i="11"/>
  <c r="Y20" i="11"/>
  <c r="X20" i="11"/>
  <c r="T20" i="11"/>
  <c r="S20" i="11"/>
  <c r="R20" i="11"/>
  <c r="Q20" i="11"/>
  <c r="P20" i="11"/>
  <c r="O20" i="11"/>
  <c r="N20" i="11"/>
  <c r="M20" i="11"/>
  <c r="I20" i="11"/>
  <c r="H20" i="11"/>
  <c r="G20" i="11"/>
  <c r="F20" i="11"/>
  <c r="E20" i="11"/>
  <c r="D20" i="11"/>
  <c r="C20" i="11"/>
  <c r="B20" i="11"/>
  <c r="AE19" i="11"/>
  <c r="AD19" i="11"/>
  <c r="AC19" i="11"/>
  <c r="AB19" i="11"/>
  <c r="AA19" i="11"/>
  <c r="Z19" i="11"/>
  <c r="Y19" i="11"/>
  <c r="X19" i="11"/>
  <c r="W19" i="11"/>
  <c r="T19" i="11"/>
  <c r="S19" i="11"/>
  <c r="R19" i="11"/>
  <c r="Q19" i="11"/>
  <c r="P19" i="11"/>
  <c r="O19" i="11"/>
  <c r="N19" i="11"/>
  <c r="M19" i="11"/>
  <c r="L19" i="11"/>
  <c r="I19" i="11"/>
  <c r="H19" i="11"/>
  <c r="G19" i="11"/>
  <c r="F19" i="11"/>
  <c r="E19" i="11"/>
  <c r="D19" i="11"/>
  <c r="C19" i="11"/>
  <c r="B19" i="11"/>
  <c r="A19" i="11"/>
  <c r="AE18" i="11"/>
  <c r="AD18" i="11"/>
  <c r="AC18" i="11"/>
  <c r="AB18" i="11"/>
  <c r="AA18" i="11"/>
  <c r="Z18" i="11"/>
  <c r="Y18" i="11"/>
  <c r="X18" i="11"/>
  <c r="T18" i="11"/>
  <c r="S18" i="11"/>
  <c r="R18" i="11"/>
  <c r="Q18" i="11"/>
  <c r="P18" i="11"/>
  <c r="O18" i="11"/>
  <c r="N18" i="11"/>
  <c r="M18" i="11"/>
  <c r="I18" i="11"/>
  <c r="H18" i="11"/>
  <c r="G18" i="11"/>
  <c r="F18" i="11"/>
  <c r="E18" i="11"/>
  <c r="D18" i="11"/>
  <c r="C18" i="11"/>
  <c r="B18" i="11"/>
  <c r="AE17" i="11"/>
  <c r="AD17" i="11"/>
  <c r="AC17" i="11"/>
  <c r="AB17" i="11"/>
  <c r="AA17" i="11"/>
  <c r="Z17" i="11"/>
  <c r="Y17" i="11"/>
  <c r="X17" i="11"/>
  <c r="W17" i="11"/>
  <c r="T17" i="11"/>
  <c r="S17" i="11"/>
  <c r="R17" i="11"/>
  <c r="Q17" i="11"/>
  <c r="P17" i="11"/>
  <c r="O17" i="11"/>
  <c r="N17" i="11"/>
  <c r="M17" i="11"/>
  <c r="L17" i="11"/>
  <c r="I17" i="11"/>
  <c r="H17" i="11"/>
  <c r="G17" i="11"/>
  <c r="F17" i="11"/>
  <c r="E17" i="11"/>
  <c r="D17" i="11"/>
  <c r="C17" i="11"/>
  <c r="B17" i="11"/>
  <c r="A17" i="11"/>
  <c r="AE16" i="11"/>
  <c r="AD16" i="11"/>
  <c r="AC16" i="11"/>
  <c r="AB16" i="11"/>
  <c r="AA16" i="11"/>
  <c r="Z16" i="11"/>
  <c r="Y16" i="11"/>
  <c r="X16" i="11"/>
  <c r="T16" i="11"/>
  <c r="S16" i="11"/>
  <c r="R16" i="11"/>
  <c r="Q16" i="11"/>
  <c r="P16" i="11"/>
  <c r="O16" i="11"/>
  <c r="N16" i="11"/>
  <c r="M16" i="11"/>
  <c r="I16" i="11"/>
  <c r="H16" i="11"/>
  <c r="G16" i="11"/>
  <c r="F16" i="11"/>
  <c r="E16" i="11"/>
  <c r="D16" i="11"/>
  <c r="C16" i="11"/>
  <c r="B16" i="11"/>
  <c r="AE15" i="11"/>
  <c r="AD15" i="11"/>
  <c r="AC15" i="11"/>
  <c r="AB15" i="11"/>
  <c r="AA15" i="11"/>
  <c r="Z15" i="11"/>
  <c r="Y15" i="11"/>
  <c r="X15" i="11"/>
  <c r="W15" i="11"/>
  <c r="T15" i="11"/>
  <c r="S15" i="11"/>
  <c r="R15" i="11"/>
  <c r="Q15" i="11"/>
  <c r="P15" i="11"/>
  <c r="O15" i="11"/>
  <c r="N15" i="11"/>
  <c r="M15" i="11"/>
  <c r="L15" i="11"/>
  <c r="I15" i="11"/>
  <c r="H15" i="11"/>
  <c r="G15" i="11"/>
  <c r="F15" i="11"/>
  <c r="E15" i="11"/>
  <c r="D15" i="11"/>
  <c r="C15" i="11"/>
  <c r="B15" i="11"/>
  <c r="A15" i="11"/>
  <c r="AE14" i="11"/>
  <c r="AD14" i="11"/>
  <c r="AC14" i="11"/>
  <c r="AB14" i="11"/>
  <c r="AA14" i="11"/>
  <c r="Z14" i="11"/>
  <c r="Y14" i="11"/>
  <c r="X14" i="11"/>
  <c r="T14" i="11"/>
  <c r="S14" i="11"/>
  <c r="R14" i="11"/>
  <c r="Q14" i="11"/>
  <c r="P14" i="11"/>
  <c r="O14" i="11"/>
  <c r="N14" i="11"/>
  <c r="M14" i="11"/>
  <c r="I14" i="11"/>
  <c r="H14" i="11"/>
  <c r="G14" i="11"/>
  <c r="F14" i="11"/>
  <c r="E14" i="11"/>
  <c r="D14" i="11"/>
  <c r="C14" i="11"/>
  <c r="B14" i="11"/>
  <c r="AE13" i="11"/>
  <c r="AD13" i="11"/>
  <c r="AC13" i="11"/>
  <c r="AB13" i="11"/>
  <c r="AA13" i="11"/>
  <c r="Z13" i="11"/>
  <c r="Y13" i="11"/>
  <c r="X13" i="11"/>
  <c r="W13" i="11"/>
  <c r="T13" i="11"/>
  <c r="S13" i="11"/>
  <c r="R13" i="11"/>
  <c r="Q13" i="11"/>
  <c r="P13" i="11"/>
  <c r="O13" i="11"/>
  <c r="N13" i="11"/>
  <c r="M13" i="11"/>
  <c r="L13" i="11"/>
  <c r="I13" i="11"/>
  <c r="H13" i="11"/>
  <c r="G13" i="11"/>
  <c r="F13" i="11"/>
  <c r="E13" i="11"/>
  <c r="D13" i="11"/>
  <c r="C13" i="11"/>
  <c r="B13" i="11"/>
  <c r="A13" i="11"/>
  <c r="AE12" i="11"/>
  <c r="AD12" i="11"/>
  <c r="AC12" i="11"/>
  <c r="AB12" i="11"/>
  <c r="AA12" i="11"/>
  <c r="Z12" i="11"/>
  <c r="Y12" i="11"/>
  <c r="X12" i="11"/>
  <c r="T12" i="11"/>
  <c r="S12" i="11"/>
  <c r="R12" i="11"/>
  <c r="Q12" i="11"/>
  <c r="P12" i="11"/>
  <c r="O12" i="11"/>
  <c r="N12" i="11"/>
  <c r="M12" i="11"/>
  <c r="I12" i="11"/>
  <c r="H12" i="11"/>
  <c r="G12" i="11"/>
  <c r="F12" i="11"/>
  <c r="E12" i="11"/>
  <c r="D12" i="11"/>
  <c r="C12" i="11"/>
  <c r="B12" i="11"/>
  <c r="AE11" i="11"/>
  <c r="AD11" i="11"/>
  <c r="AC11" i="11"/>
  <c r="AB11" i="11"/>
  <c r="AA11" i="11"/>
  <c r="Z11" i="11"/>
  <c r="Y11" i="11"/>
  <c r="X11" i="11"/>
  <c r="W11" i="11"/>
  <c r="T11" i="11"/>
  <c r="S11" i="11"/>
  <c r="R11" i="11"/>
  <c r="Q11" i="11"/>
  <c r="P11" i="11"/>
  <c r="O11" i="11"/>
  <c r="N11" i="11"/>
  <c r="M11" i="11"/>
  <c r="L11" i="11"/>
  <c r="I11" i="11"/>
  <c r="H11" i="11"/>
  <c r="G11" i="11"/>
  <c r="F11" i="11"/>
  <c r="E11" i="11"/>
  <c r="D11" i="11"/>
  <c r="C11" i="11"/>
  <c r="B11" i="11"/>
  <c r="A11" i="11"/>
  <c r="AE10" i="11"/>
  <c r="AD10" i="11"/>
  <c r="AC10" i="11"/>
  <c r="AB10" i="11"/>
  <c r="AA10" i="11"/>
  <c r="Z10" i="11"/>
  <c r="Y10" i="11"/>
  <c r="X10" i="11"/>
  <c r="T10" i="11"/>
  <c r="S10" i="11"/>
  <c r="R10" i="11"/>
  <c r="Q10" i="11"/>
  <c r="P10" i="11"/>
  <c r="O10" i="11"/>
  <c r="N10" i="11"/>
  <c r="M10" i="11"/>
  <c r="I10" i="11"/>
  <c r="H10" i="11"/>
  <c r="G10" i="11"/>
  <c r="F10" i="11"/>
  <c r="E10" i="11"/>
  <c r="D10" i="11"/>
  <c r="C10" i="11"/>
  <c r="B10" i="11"/>
  <c r="AE9" i="11"/>
  <c r="AD9" i="11"/>
  <c r="AC9" i="11"/>
  <c r="AB9" i="11"/>
  <c r="AA9" i="11"/>
  <c r="Z9" i="11"/>
  <c r="Y9" i="11"/>
  <c r="X9" i="11"/>
  <c r="W9" i="11"/>
  <c r="T9" i="11"/>
  <c r="S9" i="11"/>
  <c r="R9" i="11"/>
  <c r="Q9" i="11"/>
  <c r="P9" i="11"/>
  <c r="O9" i="11"/>
  <c r="N9" i="11"/>
  <c r="M9" i="11"/>
  <c r="L9" i="11"/>
  <c r="I9" i="11"/>
  <c r="H9" i="11"/>
  <c r="G9" i="11"/>
  <c r="F9" i="11"/>
  <c r="E9" i="11"/>
  <c r="D9" i="11"/>
  <c r="C9" i="11"/>
  <c r="B9" i="11"/>
  <c r="A9" i="11"/>
  <c r="AE8" i="11"/>
  <c r="AD8" i="11"/>
  <c r="AC8" i="11"/>
  <c r="AB8" i="11"/>
  <c r="AA8" i="11"/>
  <c r="Z8" i="11"/>
  <c r="Y8" i="11"/>
  <c r="X8" i="11"/>
  <c r="T8" i="11"/>
  <c r="S8" i="11"/>
  <c r="R8" i="11"/>
  <c r="Q8" i="11"/>
  <c r="P8" i="11"/>
  <c r="O8" i="11"/>
  <c r="N8" i="11"/>
  <c r="M8" i="11"/>
  <c r="I8" i="11"/>
  <c r="H8" i="11"/>
  <c r="G8" i="11"/>
  <c r="F8" i="11"/>
  <c r="E8" i="11"/>
  <c r="D8" i="11"/>
  <c r="C8" i="11"/>
  <c r="B8" i="11"/>
  <c r="AE7" i="11"/>
  <c r="AD7" i="11"/>
  <c r="AC7" i="11"/>
  <c r="AB7" i="11"/>
  <c r="AA7" i="11"/>
  <c r="Z7" i="11"/>
  <c r="Y7" i="11"/>
  <c r="X7" i="11"/>
  <c r="T7" i="11"/>
  <c r="S7" i="11"/>
  <c r="R7" i="11"/>
  <c r="Q7" i="11"/>
  <c r="P7" i="11"/>
  <c r="O7" i="11"/>
  <c r="N7" i="11"/>
  <c r="M7" i="11"/>
  <c r="I7" i="11"/>
  <c r="H7" i="11"/>
  <c r="G7" i="11"/>
  <c r="F7" i="11"/>
  <c r="E7" i="11"/>
  <c r="D7" i="11"/>
  <c r="C7" i="11"/>
  <c r="B7" i="11"/>
  <c r="AE6" i="11"/>
  <c r="AD6" i="11"/>
  <c r="AC6" i="11"/>
  <c r="AB6" i="11"/>
  <c r="AA6" i="11"/>
  <c r="Z6" i="11"/>
  <c r="Y6" i="11"/>
  <c r="X6" i="11"/>
  <c r="T6" i="11"/>
  <c r="S6" i="11"/>
  <c r="R6" i="11"/>
  <c r="Q6" i="11"/>
  <c r="P6" i="11"/>
  <c r="O6" i="11"/>
  <c r="N6" i="11"/>
  <c r="M6" i="11"/>
  <c r="L6" i="11"/>
  <c r="I6" i="11"/>
  <c r="H6" i="11"/>
  <c r="G6" i="11"/>
  <c r="F6" i="11"/>
  <c r="E6" i="11"/>
  <c r="D6" i="11"/>
  <c r="C6" i="11"/>
  <c r="B6" i="11"/>
  <c r="A6" i="11"/>
  <c r="W6" i="11" s="1"/>
  <c r="A5" i="11"/>
  <c r="W3" i="11"/>
  <c r="W5" i="11" s="1"/>
  <c r="L3" i="11"/>
  <c r="L5" i="11" s="1"/>
  <c r="A3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54" i="17"/>
  <c r="A53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51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49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43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41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39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37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8" i="17"/>
  <c r="J7" i="17"/>
  <c r="B7" i="17"/>
  <c r="A5" i="17"/>
  <c r="A3" i="17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A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A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A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A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A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A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A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A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A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T8" i="12" l="1"/>
</calcChain>
</file>

<file path=xl/sharedStrings.xml><?xml version="1.0" encoding="utf-8"?>
<sst xmlns="http://schemas.openxmlformats.org/spreadsheetml/2006/main" count="414" uniqueCount="69">
  <si>
    <t>FOR THE REPORT: GREY OUT ***CELLS** WITH N UNDER 5</t>
  </si>
  <si>
    <t>Median USD</t>
  </si>
  <si>
    <t>dissagregated by urban and rural study areas</t>
  </si>
  <si>
    <t>Footnote: Prices are per AETD of tablet formulations only. N outlets that met screening criteria for a full interview but did not complete the interview (were not interviewed or completed a partial interview) = 16; N Antimalarial products audited but missing price information = 652</t>
  </si>
  <si>
    <t>Private Not For-Profit Facility</t>
  </si>
  <si>
    <t>Private For-Profit Facility</t>
  </si>
  <si>
    <t>Pharmacy</t>
  </si>
  <si>
    <t>Laboratory</t>
  </si>
  <si>
    <t>PPMV</t>
  </si>
  <si>
    <t>Informal total</t>
  </si>
  <si>
    <t>Retail total</t>
  </si>
  <si>
    <t>Wholesale</t>
  </si>
  <si>
    <t>variable name</t>
  </si>
  <si>
    <t>Median price</t>
  </si>
  <si>
    <t>Lower quartile</t>
  </si>
  <si>
    <t>Upper quartile</t>
  </si>
  <si>
    <t>N</t>
  </si>
  <si>
    <t>Any Antimalarial</t>
  </si>
  <si>
    <t>Any ACT</t>
  </si>
  <si>
    <t>Artemether lumefantrine</t>
  </si>
  <si>
    <t>Artesunate amodiaquine</t>
  </si>
  <si>
    <t>Nat registered ACT</t>
  </si>
  <si>
    <t>WHO pre-qualified ACT</t>
  </si>
  <si>
    <t>Non-artemsinin therapy</t>
  </si>
  <si>
    <t>Oral quinine</t>
  </si>
  <si>
    <t>Oral artemisinin monotherapy</t>
  </si>
  <si>
    <t>WHO PQ and Nationally approved ACT</t>
  </si>
  <si>
    <t>WHO PQ ACT, not Nat. Ap.</t>
  </si>
  <si>
    <t>Nat approved but not WHO PQ ACT</t>
  </si>
  <si>
    <t>Not WHO PQ or Nat approved ACT</t>
  </si>
  <si>
    <t>Chloroquine - packaged alone</t>
  </si>
  <si>
    <t>Sulfaxoxine pyrimethamine</t>
  </si>
  <si>
    <t>SP-Amodiaquine</t>
  </si>
  <si>
    <t>Other non-artemsinin therapy</t>
  </si>
  <si>
    <t>Rural</t>
  </si>
  <si>
    <t>Urban</t>
  </si>
  <si>
    <t>outlet type 1</t>
  </si>
  <si>
    <t>abia Footnote: Prices are per AETD of tablet formulations only. N outlets that met screening criteria for a full interview but did not complete the interview (were not interviewed or completed a partial interview) = 11; N Antimalarial products audited but missing price information = 652</t>
  </si>
  <si>
    <t>kano Footnote: Prices are per AETD of tablet formulations only. N outlets that met screening criteria for a full interview but did not complete the interview (were not interviewed or completed a partial interview) = 19; N Antimalarial products audited but missing price information = 652</t>
  </si>
  <si>
    <t>lagos Footnote: Prices are per AETD of tablet formulations only. N outlets that met screening criteria for a full interview but did not complete the interview (were not interviewed or completed a partial interview) = 34; N Antimalarial products audited but missing price information = 652</t>
  </si>
  <si>
    <t>T_i</t>
  </si>
  <si>
    <t>Drug store</t>
  </si>
  <si>
    <t>Informal</t>
  </si>
  <si>
    <t>Artemisinin-PPQ</t>
  </si>
  <si>
    <t>Dihydroartemisinin-Piperaquine</t>
  </si>
  <si>
    <t>Arterolane PPQ</t>
  </si>
  <si>
    <t>Other ACTs not reported individually</t>
  </si>
  <si>
    <t>T_ii</t>
  </si>
  <si>
    <t>T_iii_strat1</t>
  </si>
  <si>
    <t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t>
  </si>
  <si>
    <t>T_iii_strat2</t>
  </si>
  <si>
    <t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t>
  </si>
  <si>
    <t>T_iii_strat3</t>
  </si>
  <si>
    <t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t>
  </si>
  <si>
    <t>T_iv_strat1</t>
  </si>
  <si>
    <t>Rural strat1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</si>
  <si>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T_iv_strat2</t>
  </si>
  <si>
    <t>Rural strat2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</si>
  <si>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Urban 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80</t>
  </si>
  <si>
    <t>T_iv_strat3</t>
  </si>
  <si>
    <t>Rural strat3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t>
  </si>
  <si>
    <t>Urban 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331</t>
  </si>
  <si>
    <t>Urban 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183</t>
  </si>
  <si>
    <t>Footnote: Prices are per AETD of tablet formulations only. N outlets that met screening criteria for a full interview but did not complete the interview (were not interviewed or completed a partial interview) = 0; N Antimalarial products audited but missing price information = 340</t>
  </si>
  <si>
    <t>Informal TOTAL</t>
  </si>
  <si>
    <t>Retail TOTAL</t>
  </si>
  <si>
    <t>Sulfadoxine pyrimethamine</t>
  </si>
  <si>
    <t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30</t>
  </si>
  <si>
    <t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</si>
</sst>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&quot;$&quot;#,##0.00"/>
    <numFmt numFmtId="166" formatCode="0.00000"/>
  </numFmts>
  <fonts count="11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sz val="8"/>
      <color rgb="FFFF0000"/>
      <name val="Roboto Light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i/>
      <sz val="5"/>
      <name val="Roboto Light"/>
    </font>
    <font>
      <b/>
      <sz val="8"/>
      <color rgb="FFFF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2" fillId="0" borderId="0" xfId="2" applyFont="1"/>
    <xf numFmtId="0" fontId="2" fillId="0" borderId="0" xfId="2" applyFont="1" applyAlignment="1">
      <alignment textRotation="90"/>
    </xf>
    <xf numFmtId="0" fontId="7" fillId="0" borderId="0" xfId="2" applyFont="1"/>
    <xf numFmtId="164" fontId="4" fillId="0" borderId="2" xfId="1" applyNumberFormat="1" applyFont="1" applyBorder="1" applyAlignment="1">
      <alignment horizontal="left"/>
    </xf>
    <xf numFmtId="164" fontId="2" fillId="0" borderId="0" xfId="1" applyNumberFormat="1" applyFont="1"/>
    <xf numFmtId="164" fontId="2" fillId="0" borderId="2" xfId="1" applyNumberFormat="1" applyFont="1" applyBorder="1" applyAlignment="1">
      <alignment horizontal="left" indent="2"/>
    </xf>
    <xf numFmtId="0" fontId="5" fillId="0" borderId="0" xfId="2" applyFont="1"/>
    <xf numFmtId="0" fontId="5" fillId="0" borderId="0" xfId="2" applyFont="1" applyAlignment="1">
      <alignment textRotation="90"/>
    </xf>
    <xf numFmtId="0" fontId="8" fillId="0" borderId="0" xfId="2" applyFont="1"/>
    <xf numFmtId="164" fontId="8" fillId="0" borderId="0" xfId="2" applyNumberFormat="1" applyFont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3" fillId="0" borderId="0" xfId="0" applyFont="1"/>
    <xf numFmtId="0" fontId="1" fillId="0" borderId="0" xfId="0" applyFont="1"/>
    <xf numFmtId="164" fontId="2" fillId="0" borderId="2" xfId="2" applyNumberFormat="1" applyFont="1" applyBorder="1" applyAlignment="1">
      <alignment horizontal="left" vertical="top" wrapText="1" indent="2"/>
    </xf>
    <xf numFmtId="0" fontId="7" fillId="0" borderId="4" xfId="2" applyFont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164" fontId="2" fillId="0" borderId="2" xfId="1" applyNumberFormat="1" applyFont="1" applyBorder="1" applyAlignment="1">
      <alignment horizontal="left" vertical="top" wrapText="1" indent="2"/>
    </xf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0" fontId="4" fillId="3" borderId="2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6" fillId="3" borderId="0" xfId="2" applyFont="1" applyFill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/>
    </xf>
    <xf numFmtId="0" fontId="6" fillId="4" borderId="6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4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 vertical="center" wrapText="1"/>
    </xf>
    <xf numFmtId="0" fontId="4" fillId="5" borderId="5" xfId="2" applyFont="1" applyFill="1" applyBorder="1" applyAlignment="1">
      <alignment horizontal="center" vertical="center" wrapText="1"/>
    </xf>
    <xf numFmtId="0" fontId="6" fillId="5" borderId="0" xfId="2" applyFont="1" applyFill="1" applyAlignment="1">
      <alignment horizontal="center"/>
    </xf>
    <xf numFmtId="0" fontId="6" fillId="5" borderId="6" xfId="2" applyFont="1" applyFill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/>
    </xf>
    <xf numFmtId="0" fontId="2" fillId="0" borderId="0" xfId="2" applyFont="1" applyAlignment="1">
      <alignment wrapText="1"/>
    </xf>
    <xf numFmtId="165" fontId="2" fillId="0" borderId="2" xfId="1" applyNumberFormat="1" applyFont="1" applyBorder="1" applyAlignment="1">
      <alignment horizontal="center" wrapText="1"/>
    </xf>
    <xf numFmtId="166" fontId="0" fillId="0" borderId="0" xfId="0" applyNumberFormat="1"/>
    <xf numFmtId="165" fontId="2" fillId="0" borderId="2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64" fontId="5" fillId="0" borderId="0" xfId="2" applyNumberFormat="1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0" fontId="8" fillId="0" borderId="0" xfId="2" applyFont="1" applyAlignment="1">
      <alignment textRotation="90"/>
    </xf>
    <xf numFmtId="0" fontId="7" fillId="0" borderId="0" xfId="2" applyFont="1" applyAlignment="1">
      <alignment horizontal="center" wrapText="1"/>
    </xf>
    <xf numFmtId="0" fontId="7" fillId="0" borderId="1" xfId="2" applyFont="1" applyBorder="1" applyAlignment="1">
      <alignment horizontal="left" vertical="top" wrapText="1" indent="2"/>
    </xf>
    <xf numFmtId="0" fontId="9" fillId="0" borderId="1" xfId="2" applyFont="1" applyBorder="1" applyAlignment="1">
      <alignment horizontal="left" vertical="top" wrapText="1" indent="3"/>
    </xf>
    <xf numFmtId="0" fontId="6" fillId="0" borderId="0" xfId="2" applyFont="1"/>
    <xf numFmtId="0" fontId="9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left" indent="2"/>
    </xf>
    <xf numFmtId="0" fontId="7" fillId="0" borderId="1" xfId="2" applyFont="1" applyBorder="1" applyAlignment="1">
      <alignment horizontal="right"/>
    </xf>
    <xf numFmtId="0" fontId="7" fillId="0" borderId="0" xfId="2" applyFont="1" applyAlignment="1">
      <alignment horizontal="center"/>
    </xf>
    <xf numFmtId="0" fontId="3" fillId="0" borderId="7" xfId="0" applyFont="1" applyBorder="1"/>
    <xf numFmtId="0" fontId="7" fillId="0" borderId="0" xfId="2" applyFont="1" applyAlignment="1">
      <alignment horizontal="left" indent="2"/>
    </xf>
    <xf numFmtId="0" fontId="4" fillId="7" borderId="2" xfId="2" applyFont="1" applyFill="1" applyBorder="1" applyAlignment="1">
      <alignment horizontal="center" vertical="center" wrapText="1"/>
    </xf>
    <xf numFmtId="0" fontId="6" fillId="7" borderId="0" xfId="2" applyFont="1" applyFill="1" applyAlignment="1">
      <alignment horizontal="center" wrapText="1"/>
    </xf>
    <xf numFmtId="0" fontId="6" fillId="7" borderId="1" xfId="2" applyFont="1" applyFill="1" applyBorder="1" applyAlignment="1">
      <alignment horizontal="center" wrapText="1"/>
    </xf>
    <xf numFmtId="0" fontId="4" fillId="8" borderId="2" xfId="2" applyFont="1" applyFill="1" applyBorder="1" applyAlignment="1">
      <alignment horizontal="center" vertical="center" wrapText="1"/>
    </xf>
    <xf numFmtId="0" fontId="4" fillId="8" borderId="5" xfId="2" applyFont="1" applyFill="1" applyBorder="1" applyAlignment="1">
      <alignment horizontal="center" vertical="center" wrapText="1"/>
    </xf>
    <xf numFmtId="0" fontId="6" fillId="8" borderId="0" xfId="2" applyFont="1" applyFill="1" applyAlignment="1">
      <alignment horizontal="center"/>
    </xf>
    <xf numFmtId="0" fontId="6" fillId="8" borderId="6" xfId="2" applyFont="1" applyFill="1" applyBorder="1" applyAlignment="1">
      <alignment horizontal="center"/>
    </xf>
    <xf numFmtId="0" fontId="6" fillId="8" borderId="1" xfId="2" applyFont="1" applyFill="1" applyBorder="1" applyAlignment="1">
      <alignment horizontal="center"/>
    </xf>
    <xf numFmtId="0" fontId="6" fillId="8" borderId="4" xfId="2" applyFont="1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2" fillId="0" borderId="9" xfId="2" applyFont="1" applyBorder="1" applyAlignment="1">
      <alignment horizontal="left" vertical="center"/>
    </xf>
    <xf numFmtId="0" fontId="2" fillId="0" borderId="9" xfId="2" applyFont="1" applyBorder="1"/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2" fillId="6" borderId="0" xfId="2" applyFont="1" applyFill="1" applyAlignment="1">
      <alignment horizontal="center"/>
    </xf>
    <xf numFmtId="0" fontId="3" fillId="0" borderId="3" xfId="0" applyFont="1" applyBorder="1" applyAlignment="1">
      <alignment horizontal="left"/>
    </xf>
    <xf numFmtId="0" fontId="2" fillId="7" borderId="2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0" borderId="3" xfId="2" applyFont="1" applyBorder="1" applyAlignment="1">
      <alignment horizontal="left" vertical="top" wrapText="1"/>
    </xf>
    <xf numFmtId="0" fontId="2" fillId="0" borderId="9" xfId="2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2" xfId="2" applyFont="1" applyBorder="1" applyAlignment="1">
      <alignment horizontal="left" vertical="top" wrapText="1"/>
    </xf>
    <xf numFmtId="0" fontId="2" fillId="8" borderId="2" xfId="2" applyFont="1" applyFill="1" applyBorder="1" applyAlignment="1">
      <alignment horizontal="left" vertical="center" wrapText="1"/>
    </xf>
    <xf numFmtId="0" fontId="2" fillId="8" borderId="0" xfId="2" applyFont="1" applyFill="1" applyAlignment="1">
      <alignment horizontal="left" vertical="center" wrapText="1"/>
    </xf>
    <xf numFmtId="0" fontId="2" fillId="8" borderId="1" xfId="2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2" borderId="1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2" fillId="0" borderId="9" xfId="2" applyFont="1" applyBorder="1" applyAlignment="1">
      <alignment horizontal="left" vertical="top" wrapText="1"/>
    </xf>
    <xf numFmtId="0" fontId="3" fillId="0" borderId="7" xfId="0" applyFont="1" applyBorder="1" applyAlignment="1">
      <alignment horizontal="left"/>
    </xf>
    <xf numFmtId="0" fontId="2" fillId="2" borderId="0" xfId="2" applyFont="1" applyFill="1" applyAlignment="1">
      <alignment horizontal="left"/>
    </xf>
    <xf numFmtId="0" fontId="2" fillId="3" borderId="2" xfId="2" applyFont="1" applyFill="1" applyBorder="1" applyAlignment="1">
      <alignment horizontal="left" wrapText="1"/>
    </xf>
    <xf numFmtId="0" fontId="2" fillId="3" borderId="0" xfId="2" applyFont="1" applyFill="1" applyAlignment="1">
      <alignment horizontal="left" wrapText="1"/>
    </xf>
    <xf numFmtId="0" fontId="2" fillId="3" borderId="1" xfId="2" applyFont="1" applyFill="1" applyBorder="1" applyAlignment="1">
      <alignment horizontal="left" wrapText="1"/>
    </xf>
    <xf numFmtId="0" fontId="2" fillId="4" borderId="2" xfId="2" applyFont="1" applyFill="1" applyBorder="1" applyAlignment="1">
      <alignment horizontal="left" wrapText="1"/>
    </xf>
    <xf numFmtId="0" fontId="2" fillId="4" borderId="0" xfId="2" applyFont="1" applyFill="1" applyAlignment="1">
      <alignment horizontal="left" wrapText="1"/>
    </xf>
    <xf numFmtId="0" fontId="2" fillId="4" borderId="1" xfId="2" applyFont="1" applyFill="1" applyBorder="1" applyAlignment="1">
      <alignment horizontal="left" wrapText="1"/>
    </xf>
    <xf numFmtId="0" fontId="2" fillId="5" borderId="2" xfId="2" applyFont="1" applyFill="1" applyBorder="1" applyAlignment="1">
      <alignment horizontal="left" wrapText="1"/>
    </xf>
    <xf numFmtId="0" fontId="2" fillId="5" borderId="0" xfId="2" applyFont="1" applyFill="1" applyAlignment="1">
      <alignment horizontal="left" wrapText="1"/>
    </xf>
    <xf numFmtId="0" fontId="2" fillId="5" borderId="1" xfId="2" applyFont="1" applyFill="1" applyBorder="1" applyAlignment="1">
      <alignment horizontal="left" wrapText="1"/>
    </xf>
    <xf numFmtId="0" fontId="2" fillId="0" borderId="9" xfId="2" applyFont="1" applyBorder="1" applyAlignment="1">
      <alignment horizontal="left" vertical="center" wrapText="1"/>
    </xf>
    <xf numFmtId="0" fontId="2" fillId="0" borderId="0" xfId="2" applyFont="1" applyAlignment="1">
      <alignment horizontal="left" vertical="top" wrapText="1"/>
    </xf>
    <xf numFmtId="0" fontId="2" fillId="3" borderId="2" xfId="2" applyFont="1" applyFill="1" applyBorder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4" borderId="2" xfId="2" applyFont="1" applyFill="1" applyBorder="1" applyAlignment="1">
      <alignment horizontal="left" vertical="center" wrapText="1"/>
    </xf>
    <xf numFmtId="0" fontId="2" fillId="4" borderId="0" xfId="2" applyFont="1" applyFill="1" applyAlignment="1">
      <alignment horizontal="left" vertical="center" wrapText="1"/>
    </xf>
    <xf numFmtId="0" fontId="2" fillId="4" borderId="1" xfId="2" applyFont="1" applyFill="1" applyBorder="1" applyAlignment="1">
      <alignment horizontal="left" vertical="center" wrapText="1"/>
    </xf>
    <xf numFmtId="0" fontId="2" fillId="5" borderId="2" xfId="2" applyFont="1" applyFill="1" applyBorder="1" applyAlignment="1">
      <alignment horizontal="left" vertical="center" wrapText="1"/>
    </xf>
    <xf numFmtId="0" fontId="2" fillId="5" borderId="0" xfId="2" applyFont="1" applyFill="1" applyAlignment="1">
      <alignment horizontal="left" vertical="center" wrapText="1"/>
    </xf>
    <xf numFmtId="0" fontId="2" fillId="5" borderId="1" xfId="2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43415CA1-0194-4C70-BC31-317C2828B20B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775688955351421E-2"/>
        </patternFill>
      </fill>
    </dxf>
    <dxf>
      <fill>
        <patternFill>
          <bgColor theme="0" tint="-4.9775688955351421E-2"/>
        </patternFill>
      </fill>
    </dxf>
    <dxf>
      <fill>
        <patternFill>
          <bgColor theme="0" tint="-4.977568895535142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775688955351421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A2D5FF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2%20-%20WORKING%20FOLDER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2%20-%20WORKING%20FOLDER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tABtUPKCzkGHUpkBdRna5ST7ERCgST9GramoIX0KolLEii2nD0ivQpTDGw2-0e7F" itemId="017S3FEA2V4PKQRYUYQFCZQNGDKK2LJJLS">
      <xxl21:absoluteUrl r:id="rId2"/>
    </xxl21:alternateUrls>
    <sheetNames>
      <sheetName val="README"/>
      <sheetName val="Quantitative Indicators "/>
      <sheetName val="Footnotes and definitions"/>
      <sheetName val="table fix to dos"/>
    </sheetNames>
    <sheetDataSet>
      <sheetData sheetId="0" refreshError="1"/>
      <sheetData sheetId="1" refreshError="1">
        <row r="5">
          <cell r="B5" t="str">
            <v>Market Composition among antimalarial-stocking outlets</v>
          </cell>
        </row>
        <row r="13">
          <cell r="F13" t="str">
            <v>.</v>
          </cell>
        </row>
        <row r="18">
          <cell r="B18" t="str">
            <v xml:space="preserve">Sales price of antimalarial tablet AETDs to customers </v>
          </cell>
          <cell r="C18" t="str">
            <v>Median retail price of adult equivalent treatment dose (AETD) for tablet formulation types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9D83-2D9A-441E-B563-25292632530D}">
  <sheetPr>
    <tabColor rgb="FFFFFF00"/>
  </sheetPr>
  <dimension ref="A1:AH51"/>
  <sheetViews>
    <sheetView topLeftCell="A5" zoomScale="90" zoomScaleNormal="90" workbookViewId="0">
      <selection activeCell="A51" sqref="A51:I51"/>
    </sheetView>
  </sheetViews>
  <sheetFormatPr defaultColWidth="10.85546875" defaultRowHeight="11.25" x14ac:dyDescent="0.2"/>
  <cols>
    <col min="1" max="1" width="46.140625" style="1" customWidth="1"/>
    <col min="2" max="9" width="18.85546875" style="39" customWidth="1"/>
    <col min="10" max="16384" width="10.85546875" style="1"/>
  </cols>
  <sheetData>
    <row r="1" spans="1:34" x14ac:dyDescent="0.2">
      <c r="A1" s="72" t="s">
        <v>0</v>
      </c>
      <c r="B1" s="72"/>
      <c r="C1" s="72"/>
      <c r="D1" s="72"/>
      <c r="E1" s="72"/>
      <c r="F1" s="72"/>
      <c r="G1" s="72"/>
      <c r="H1" s="72"/>
      <c r="I1" s="72"/>
      <c r="K1" s="1" t="str">
        <f>IFERROR(IF((RIGHT(#REF!,LEN(#REF!)-2)*1)&gt;50,0,1), "")</f>
        <v/>
      </c>
      <c r="L1" s="1" t="str">
        <f>IFERROR(IF((RIGHT(#REF!,LEN(#REF!)-2)*1)&gt;50,0,1), "")</f>
        <v/>
      </c>
      <c r="M1" s="1" t="str">
        <f>IFERROR(IF((RIGHT(#REF!,LEN(#REF!)-2)*1)&gt;50,0,1), "")</f>
        <v/>
      </c>
      <c r="N1" s="1" t="str">
        <f>IFERROR(IF((RIGHT(#REF!,LEN(#REF!)-2)*1)&gt;50,0,1), "")</f>
        <v/>
      </c>
      <c r="O1" s="1" t="str">
        <f>IFERROR(IF((RIGHT(#REF!,LEN(#REF!)-2)*1)&gt;50,0,1), "")</f>
        <v/>
      </c>
      <c r="P1" s="1" t="str">
        <f>IFERROR(IF((RIGHT(#REF!,LEN(#REF!)-2)*1)&gt;50,0,1), "")</f>
        <v/>
      </c>
      <c r="Q1" s="1" t="str">
        <f>IFERROR(IF((RIGHT(#REF!,LEN(#REF!)-2)*1)&gt;50,0,1), "")</f>
        <v/>
      </c>
      <c r="R1" s="1" t="str">
        <f>IFERROR(IF((RIGHT(#REF!,LEN(#REF!)-2)*1)&gt;50,0,1), "")</f>
        <v/>
      </c>
      <c r="S1" s="1" t="str">
        <f>IFERROR(IF((RIGHT(#REF!,LEN(#REF!)-2)*1)&gt;50,0,1), "")</f>
        <v/>
      </c>
      <c r="T1" s="1" t="str">
        <f>IFERROR(IF((RIGHT(#REF!,LEN(#REF!)-2)*1)&gt;50,0,1), "")</f>
        <v/>
      </c>
      <c r="U1" s="1" t="str">
        <f>IFERROR(IF((RIGHT(#REF!,LEN(#REF!)-2)*1)&gt;50,0,1), "")</f>
        <v/>
      </c>
      <c r="V1" s="1" t="str">
        <f>IFERROR(IF((RIGHT(#REF!,LEN(#REF!)-2)*1)&gt;50,0,1), "")</f>
        <v/>
      </c>
      <c r="W1" s="1" t="str">
        <f>IFERROR(IF((RIGHT(#REF!,LEN(#REF!)-2)*1)&gt;50,0,1), "")</f>
        <v/>
      </c>
      <c r="X1" s="1" t="str">
        <f>IFERROR(IF((RIGHT(#REF!,LEN(#REF!)-2)*1)&gt;50,0,1), "")</f>
        <v/>
      </c>
      <c r="Y1" s="1" t="str">
        <f>IFERROR(IF((RIGHT(#REF!,LEN(#REF!)-2)*1)&gt;50,0,1), "")</f>
        <v/>
      </c>
      <c r="Z1" s="1" t="str">
        <f>IFERROR(IF((RIGHT(#REF!,LEN(#REF!)-2)*1)&gt;50,1,0), "")</f>
        <v/>
      </c>
      <c r="AA1" s="1" t="str">
        <f>IFERROR(IF((RIGHT(#REF!,LEN(#REF!)-2)*1)&gt;50,1,0), "")</f>
        <v/>
      </c>
      <c r="AB1" s="1" t="str">
        <f>IFERROR(IF((RIGHT(#REF!,LEN(#REF!)-2)*1)&gt;50,1,0), "")</f>
        <v/>
      </c>
      <c r="AC1" s="1" t="str">
        <f>IFERROR(IF((RIGHT(#REF!,LEN(#REF!)-2)*1)&gt;50,1,0), "")</f>
        <v/>
      </c>
      <c r="AD1" s="1" t="str">
        <f>IFERROR(IF((RIGHT(#REF!,LEN(#REF!)-2)*1)&gt;50,1,0), "")</f>
        <v/>
      </c>
      <c r="AE1" s="1" t="str">
        <f>IFERROR(IF((RIGHT(#REF!,LEN(#REF!)-2)*1)&gt;50,1,0), "")</f>
        <v/>
      </c>
      <c r="AF1" s="1" t="str">
        <f>IFERROR(IF((RIGHT(#REF!,LEN(#REF!)-2)*1)&gt;50,1,0), "")</f>
        <v/>
      </c>
      <c r="AG1" s="1" t="str">
        <f>IFERROR(IF((RIGHT(#REF!,LEN(#REF!)-2)*1)&gt;50,1,0), "")</f>
        <v/>
      </c>
      <c r="AH1" s="1" t="str">
        <f>IFERROR(IF((RIGHT(#REF!,LEN(#REF!)-2)*1)&gt;50,1,0), "")</f>
        <v/>
      </c>
    </row>
    <row r="3" spans="1:34" x14ac:dyDescent="0.2">
      <c r="A3" s="1" t="str">
        <f>CONCATENATE("Table ID: ",T_i!A1)</f>
        <v>Table ID: T_i</v>
      </c>
    </row>
    <row r="5" spans="1:34" s="13" customFormat="1" ht="15.75" x14ac:dyDescent="0.25">
      <c r="A5" s="73" t="str">
        <f>'[1]Quantitative Indicators '!$C$18</f>
        <v>Median retail price of adult equivalent treatment dose (AETD) for tablet formulation types</v>
      </c>
      <c r="B5" s="73"/>
      <c r="C5" s="73"/>
      <c r="D5" s="73"/>
      <c r="E5" s="73"/>
      <c r="F5" s="73"/>
      <c r="G5" s="73"/>
      <c r="H5" s="73"/>
      <c r="I5" s="73"/>
    </row>
    <row r="6" spans="1:34" s="2" customFormat="1" ht="22.5" x14ac:dyDescent="0.25">
      <c r="A6" s="74"/>
      <c r="B6" s="57" t="str">
        <f>IF(T_i!B2="","",T_i!B2)</f>
        <v>Private Not For-Profit Facility</v>
      </c>
      <c r="C6" s="57" t="str">
        <f>IF(T_i!F2="","",T_i!F2)</f>
        <v>Private For-Profit Facility</v>
      </c>
      <c r="D6" s="57" t="str">
        <f>IF(T_i!J2="","",T_i!J2)</f>
        <v>Pharmacy</v>
      </c>
      <c r="E6" s="57" t="str">
        <f>IF(T_i!N2="","",T_i!N2)</f>
        <v>Laboratory</v>
      </c>
      <c r="F6" s="57" t="str">
        <f>IF(T_i!R2="","",T_i!R2)</f>
        <v>Drug store</v>
      </c>
      <c r="G6" s="57" t="str">
        <f>IF(T_i!V2="","",T_i!V2)</f>
        <v>Informal TOTAL</v>
      </c>
      <c r="H6" s="57" t="str">
        <f>IF(T_i!Z2="","",T_i!Z2)</f>
        <v>Retail TOTAL</v>
      </c>
      <c r="I6" s="57" t="str">
        <f>IF(T_i!AD2="","",T_i!AD2)</f>
        <v>Wholesale</v>
      </c>
    </row>
    <row r="7" spans="1:34" s="3" customFormat="1" ht="8.25" x14ac:dyDescent="0.15">
      <c r="A7" s="75"/>
      <c r="B7" s="58" t="s">
        <v>1</v>
      </c>
      <c r="C7" s="58" t="s">
        <v>1</v>
      </c>
      <c r="D7" s="58" t="s">
        <v>1</v>
      </c>
      <c r="E7" s="58" t="s">
        <v>1</v>
      </c>
      <c r="F7" s="58" t="s">
        <v>1</v>
      </c>
      <c r="G7" s="58" t="s">
        <v>1</v>
      </c>
      <c r="H7" s="58" t="s">
        <v>1</v>
      </c>
      <c r="I7" s="58" t="s">
        <v>1</v>
      </c>
    </row>
    <row r="8" spans="1:34" s="3" customFormat="1" ht="8.25" x14ac:dyDescent="0.15">
      <c r="A8" s="76"/>
      <c r="B8" s="59" t="str">
        <f t="shared" ref="B8:I8" si="0">"[IQR](N)"</f>
        <v>[IQR](N)</v>
      </c>
      <c r="C8" s="59" t="str">
        <f t="shared" si="0"/>
        <v>[IQR](N)</v>
      </c>
      <c r="D8" s="59" t="str">
        <f t="shared" si="0"/>
        <v>[IQR](N)</v>
      </c>
      <c r="E8" s="59" t="str">
        <f t="shared" si="0"/>
        <v>[IQR](N)</v>
      </c>
      <c r="F8" s="59" t="str">
        <f t="shared" si="0"/>
        <v>[IQR](N)</v>
      </c>
      <c r="G8" s="59" t="str">
        <f t="shared" si="0"/>
        <v>[IQR](N)</v>
      </c>
      <c r="H8" s="59" t="str">
        <f t="shared" si="0"/>
        <v>[IQR](N)</v>
      </c>
      <c r="I8" s="59" t="str">
        <f t="shared" si="0"/>
        <v>[IQR](N)</v>
      </c>
    </row>
    <row r="9" spans="1:34" s="5" customFormat="1" x14ac:dyDescent="0.2">
      <c r="A9" s="4" t="str">
        <f>T_i!A4</f>
        <v>Any Antimalarial</v>
      </c>
      <c r="B9" s="40">
        <f>ROUND(T_i!B4,1)</f>
        <v>2.6</v>
      </c>
      <c r="C9" s="40">
        <f>ROUND(T_i!F4,1)</f>
        <v>1.7</v>
      </c>
      <c r="D9" s="40">
        <f>ROUND(T_i!J4,1)</f>
        <v>3.1</v>
      </c>
      <c r="E9" s="40">
        <f>ROUND(T_i!N4,1)</f>
        <v>2.1</v>
      </c>
      <c r="F9" s="40">
        <f>ROUND(T_i!R4,1)</f>
        <v>1.7</v>
      </c>
      <c r="G9" s="40">
        <f>ROUND(T_i!V4,1)</f>
        <v>1.5</v>
      </c>
      <c r="H9" s="40">
        <f>ROUND(T_i!Z4,1)</f>
        <v>1.7</v>
      </c>
      <c r="I9" s="40">
        <f>ROUND(T_i!AD4,1)</f>
        <v>1.4</v>
      </c>
    </row>
    <row r="10" spans="1:34" x14ac:dyDescent="0.2">
      <c r="A10" s="3"/>
      <c r="B10" s="47" t="str">
        <f>IF(T_i!C4="","-", (CONCATENATE("[",ROUND(T_i!C4,1),"; ",ROUND(T_i!D4,1),"]", " (", T_i!E4, ")")))</f>
        <v>[1.2; 3] (42)</v>
      </c>
      <c r="C10" s="47" t="str">
        <f>IF(T_i!G4="","-", (CONCATENATE("[",ROUND(T_i!G4,1),"; ",ROUND(T_i!H4,1),"]", " (", T_i!I4, ")")))</f>
        <v>[1.4; 3.1] (179)</v>
      </c>
      <c r="D10" s="47" t="str">
        <f>IF(T_i!K4="","-", (CONCATENATE("[",ROUND(T_i!K4,1),"; ",ROUND(T_i!L4,1),"]", " (", T_i!M4, ")")))</f>
        <v>[1.7; 4.8] (1880)</v>
      </c>
      <c r="E10" s="47" t="str">
        <f>IF(T_i!O4="","-", (CONCATENATE("[",ROUND(T_i!O4,1),"; ",ROUND(T_i!P4,1),"]", " (", T_i!Q4, ")")))</f>
        <v>[1.4; 2.2] (9)</v>
      </c>
      <c r="F10" s="47" t="str">
        <f>IF(T_i!S4="","-", (CONCATENATE("[",ROUND(T_i!S4,1),"; ",ROUND(T_i!T4,1),"]", " (", T_i!U4, ")")))</f>
        <v>[1.2; 2.7] (7489)</v>
      </c>
      <c r="G10" s="47" t="str">
        <f>IF(T_i!W4="","-", (CONCATENATE("[",ROUND(T_i!W4,1),"; ",ROUND(T_i!X4,1),"]", " (", T_i!Y4, ")")))</f>
        <v>[1; 2.6] (216)</v>
      </c>
      <c r="H10" s="47" t="str">
        <f>IF(T_i!AA4="","-", (CONCATENATE("[",ROUND(T_i!AA4,1),"; ",ROUND(T_i!AB4,1),"]", " (", T_i!AC4, ")")))</f>
        <v>[1.2; 3.4] (9815)</v>
      </c>
      <c r="I10" s="47" t="str">
        <f>IF(T_i!AE4="","-", (CONCATENATE("[",ROUND(T_i!AE4,1),"; ",ROUND(T_i!AF4,1),"]", " (", T_i!AG4, ")")))</f>
        <v>[0.9; 2.7] (166)</v>
      </c>
      <c r="J10" s="3"/>
    </row>
    <row r="11" spans="1:34" s="5" customFormat="1" x14ac:dyDescent="0.2">
      <c r="A11" s="4" t="str">
        <f>T_i!A5</f>
        <v>Any ACT</v>
      </c>
      <c r="B11" s="40">
        <f>ROUND(T_i!B5,1)</f>
        <v>2.6</v>
      </c>
      <c r="C11" s="40">
        <f>ROUND(T_i!F5,1)</f>
        <v>1.7</v>
      </c>
      <c r="D11" s="40">
        <f>ROUND(T_i!J5,1)</f>
        <v>3.1</v>
      </c>
      <c r="E11" s="40">
        <f>ROUND(T_i!N5,1)</f>
        <v>2.1</v>
      </c>
      <c r="F11" s="40">
        <f>ROUND(T_i!R5,1)</f>
        <v>1.7</v>
      </c>
      <c r="G11" s="40">
        <f>ROUND(T_i!V5,1)</f>
        <v>1.5</v>
      </c>
      <c r="H11" s="40">
        <f>ROUND(T_i!Z5,1)</f>
        <v>2.1</v>
      </c>
      <c r="I11" s="40">
        <f>ROUND(T_i!AD5,1)</f>
        <v>1.7</v>
      </c>
    </row>
    <row r="12" spans="1:34" x14ac:dyDescent="0.2">
      <c r="A12" s="3"/>
      <c r="B12" s="47" t="str">
        <f>IF(T_i!C5="","-", (CONCATENATE("[",ROUND(T_i!C5,1),"; ",ROUND(T_i!D5,1),"]", " (", T_i!E5, ")")))</f>
        <v>[1.2; 3] (33)</v>
      </c>
      <c r="C12" s="47" t="str">
        <f>IF(T_i!G5="","-", (CONCATENATE("[",ROUND(T_i!G5,1),"; ",ROUND(T_i!H5,1),"]", " (", T_i!I5, ")")))</f>
        <v>[1.4; 2.6] (148)</v>
      </c>
      <c r="D12" s="47" t="str">
        <f>IF(T_i!K5="","-", (CONCATENATE("[",ROUND(T_i!K5,1),"; ",ROUND(T_i!L5,1),"]", " (", T_i!M5, ")")))</f>
        <v>[1.9; 4.8] (1726)</v>
      </c>
      <c r="E12" s="47" t="str">
        <f>IF(T_i!O5="","-", (CONCATENATE("[",ROUND(T_i!O5,1),"; ",ROUND(T_i!P5,1),"]", " (", T_i!Q5, ")")))</f>
        <v>[1.4; 2.2] (8)</v>
      </c>
      <c r="F12" s="47" t="str">
        <f>IF(T_i!S5="","-", (CONCATENATE("[",ROUND(T_i!S5,1),"; ",ROUND(T_i!T5,1),"]", " (", T_i!U5, ")")))</f>
        <v>[1.2; 2.9] (6608)</v>
      </c>
      <c r="G12" s="47" t="str">
        <f>IF(T_i!W5="","-", (CONCATENATE("[",ROUND(T_i!W5,1),"; ",ROUND(T_i!X5,1),"]", " (", T_i!Y5, ")")))</f>
        <v>[1.2; 2.6] (182)</v>
      </c>
      <c r="H12" s="47" t="str">
        <f>IF(T_i!AA5="","-", (CONCATENATE("[",ROUND(T_i!AA5,1),"; ",ROUND(T_i!AB5,1),"]", " (", T_i!AC5, ")")))</f>
        <v>[1.4; 3.4] (8705)</v>
      </c>
      <c r="I12" s="47" t="str">
        <f>IF(T_i!AE5="","-", (CONCATENATE("[",ROUND(T_i!AE5,1),"; ",ROUND(T_i!AF5,1),"]", " (", T_i!AG5, ")")))</f>
        <v>[1; 3.1] (152)</v>
      </c>
      <c r="J12" s="3"/>
    </row>
    <row r="13" spans="1:34" s="5" customFormat="1" x14ac:dyDescent="0.2">
      <c r="A13" s="4" t="str">
        <f>T_i!A6</f>
        <v>Artemether lumefantrine</v>
      </c>
      <c r="B13" s="40">
        <f>ROUND(T_i!B6,1)</f>
        <v>2.6</v>
      </c>
      <c r="C13" s="40">
        <f>ROUND(T_i!F6,1)</f>
        <v>1.7</v>
      </c>
      <c r="D13" s="40">
        <f>ROUND(T_i!J6,1)</f>
        <v>3.2</v>
      </c>
      <c r="E13" s="40">
        <f>ROUND(T_i!N6,1)</f>
        <v>2.1</v>
      </c>
      <c r="F13" s="40">
        <f>ROUND(T_i!R6,1)</f>
        <v>1.7</v>
      </c>
      <c r="G13" s="40">
        <f>ROUND(T_i!V6,1)</f>
        <v>1.5</v>
      </c>
      <c r="H13" s="40">
        <f>ROUND(T_i!Z6,1)</f>
        <v>1.7</v>
      </c>
      <c r="I13" s="40">
        <f>ROUND(T_i!AD6,1)</f>
        <v>1.4</v>
      </c>
    </row>
    <row r="14" spans="1:34" x14ac:dyDescent="0.2">
      <c r="A14" s="3"/>
      <c r="B14" s="47" t="str">
        <f>IF(T_i!C6="","-", (CONCATENATE("[",ROUND(T_i!C6,1),"; ",ROUND(T_i!D6,1),"]", " (", T_i!E6, ")")))</f>
        <v>[1.2; 3] (27)</v>
      </c>
      <c r="C14" s="47" t="str">
        <f>IF(T_i!G6="","-", (CONCATENATE("[",ROUND(T_i!G6,1),"; ",ROUND(T_i!H6,1),"]", " (", T_i!I6, ")")))</f>
        <v>[1.4; 2.6] (129)</v>
      </c>
      <c r="D14" s="47" t="str">
        <f>IF(T_i!K6="","-", (CONCATENATE("[",ROUND(T_i!K6,1),"; ",ROUND(T_i!L6,1),"]", " (", T_i!M6, ")")))</f>
        <v>[1.7; 5] (1282)</v>
      </c>
      <c r="E14" s="47" t="str">
        <f>IF(T_i!O6="","-", (CONCATENATE("[",ROUND(T_i!O6,1),"; ",ROUND(T_i!P6,1),"]", " (", T_i!Q6, ")")))</f>
        <v>[1.4; 2.2] (8)</v>
      </c>
      <c r="F14" s="47" t="str">
        <f>IF(T_i!S6="","-", (CONCATENATE("[",ROUND(T_i!S6,1),"; ",ROUND(T_i!T6,1),"]", " (", T_i!U6, ")")))</f>
        <v>[1.2; 2.7] (5991)</v>
      </c>
      <c r="G14" s="47" t="str">
        <f>IF(T_i!W6="","-", (CONCATENATE("[",ROUND(T_i!W6,1),"; ",ROUND(T_i!X6,1),"]", " (", T_i!Y6, ")")))</f>
        <v>[1.2; 2.6] (167)</v>
      </c>
      <c r="H14" s="47" t="str">
        <f>IF(T_i!AA6="","-", (CONCATENATE("[",ROUND(T_i!AA6,1),"; ",ROUND(T_i!AB6,1),"]", " (", T_i!AC6, ")")))</f>
        <v>[1.4; 3.4] (7604)</v>
      </c>
      <c r="I14" s="47" t="str">
        <f>IF(T_i!AE6="","-", (CONCATENATE("[",ROUND(T_i!AE6,1),"; ",ROUND(T_i!AF6,1),"]", " (", T_i!AG6, ")")))</f>
        <v>[0.9; 3.4] (129)</v>
      </c>
      <c r="J14" s="3"/>
    </row>
    <row r="15" spans="1:34" s="5" customFormat="1" x14ac:dyDescent="0.2">
      <c r="A15" s="4" t="str">
        <f>T_i!A7</f>
        <v>Artesunate amodiaquine</v>
      </c>
      <c r="B15" s="40">
        <f>ROUND(T_i!B7,1)</f>
        <v>1.9</v>
      </c>
      <c r="C15" s="40">
        <f>ROUND(T_i!F7,1)</f>
        <v>1.7</v>
      </c>
      <c r="D15" s="40">
        <f>ROUND(T_i!J7,1)</f>
        <v>2.1</v>
      </c>
      <c r="E15" s="40">
        <f>ROUND(T_i!N7,1)</f>
        <v>0</v>
      </c>
      <c r="F15" s="40">
        <f>ROUND(T_i!R7,1)</f>
        <v>1.7</v>
      </c>
      <c r="G15" s="40">
        <f>ROUND(T_i!V7,1)</f>
        <v>2.1</v>
      </c>
      <c r="H15" s="40">
        <f>ROUND(T_i!Z7,1)</f>
        <v>2.1</v>
      </c>
      <c r="I15" s="40">
        <f>ROUND(T_i!AD7,1)</f>
        <v>0.9</v>
      </c>
    </row>
    <row r="16" spans="1:34" x14ac:dyDescent="0.2">
      <c r="A16" s="3"/>
      <c r="B16" s="47" t="str">
        <f>IF(T_i!C7="","-", (CONCATENATE("[",ROUND(T_i!C7,1),"; ",ROUND(T_i!D7,1),"]", " (", T_i!E7, ")")))</f>
        <v>[1.9; 2.1] (3)</v>
      </c>
      <c r="C16" s="47" t="str">
        <f>IF(T_i!G7="","-", (CONCATENATE("[",ROUND(T_i!G7,1),"; ",ROUND(T_i!H7,1),"]", " (", T_i!I7, ")")))</f>
        <v>[1.7; 2.4] (6)</v>
      </c>
      <c r="D16" s="47" t="str">
        <f>IF(T_i!K7="","-", (CONCATENATE("[",ROUND(T_i!K7,1),"; ",ROUND(T_i!L7,1),"]", " (", T_i!M7, ")")))</f>
        <v>[1.9; 2.5] (122)</v>
      </c>
      <c r="E16" s="47" t="str">
        <f>IF(T_i!O7="","-", (CONCATENATE("[",ROUND(T_i!O7,1),"; ",ROUND(T_i!P7,1),"]", " (", T_i!Q7, ")")))</f>
        <v>-</v>
      </c>
      <c r="F16" s="47" t="str">
        <f>IF(T_i!S7="","-", (CONCATENATE("[",ROUND(T_i!S7,1),"; ",ROUND(T_i!T7,1),"]", " (", T_i!U7, ")")))</f>
        <v>[1.4; 2.3] (103)</v>
      </c>
      <c r="G16" s="47" t="str">
        <f>IF(T_i!W7="","-", (CONCATENATE("[",ROUND(T_i!W7,1),"; ",ROUND(T_i!X7,1),"]", " (", T_i!Y7, ")")))</f>
        <v>[2.1; 2.1] (1)</v>
      </c>
      <c r="H16" s="47" t="str">
        <f>IF(T_i!AA7="","-", (CONCATENATE("[",ROUND(T_i!AA7,1),"; ",ROUND(T_i!AB7,1),"]", " (", T_i!AC7, ")")))</f>
        <v>[1.7; 2.4] (235)</v>
      </c>
      <c r="I16" s="47" t="str">
        <f>IF(T_i!AE7="","-", (CONCATENATE("[",ROUND(T_i!AE7,1),"; ",ROUND(T_i!AF7,1),"]", " (", T_i!AG7, ")")))</f>
        <v>[0.9; 2.2] (2)</v>
      </c>
      <c r="J16" s="3"/>
    </row>
    <row r="17" spans="1:11" s="5" customFormat="1" x14ac:dyDescent="0.2">
      <c r="A17" s="4" t="str">
        <f>T_i!A8</f>
        <v>Artemisinin-PPQ</v>
      </c>
      <c r="B17" s="40">
        <f>ROUND(T_i!B8,1)</f>
        <v>5.2</v>
      </c>
      <c r="C17" s="40">
        <f>ROUND(T_i!F8,1)</f>
        <v>6.2</v>
      </c>
      <c r="D17" s="40">
        <f>ROUND(T_i!J8,1)</f>
        <v>8.3000000000000007</v>
      </c>
      <c r="E17" s="40">
        <f>ROUND(T_i!N8,1)</f>
        <v>0</v>
      </c>
      <c r="F17" s="40">
        <f>ROUND(T_i!R8,1)</f>
        <v>5.5</v>
      </c>
      <c r="G17" s="40">
        <f>ROUND(T_i!V8,1)</f>
        <v>12.1</v>
      </c>
      <c r="H17" s="40">
        <f>ROUND(T_i!Z8,1)</f>
        <v>7.6</v>
      </c>
      <c r="I17" s="40">
        <f>ROUND(T_i!AD8,1)</f>
        <v>0</v>
      </c>
    </row>
    <row r="18" spans="1:11" x14ac:dyDescent="0.2">
      <c r="A18" s="3"/>
      <c r="B18" s="47" t="str">
        <f>IF(T_i!C8="","-", (CONCATENATE("[",ROUND(T_i!C8,1),"; ",ROUND(T_i!D8,1),"]", " (", T_i!E8, ")")))</f>
        <v>[5.2; 5.2] (1)</v>
      </c>
      <c r="C18" s="47" t="str">
        <f>IF(T_i!G8="","-", (CONCATENATE("[",ROUND(T_i!G8,1),"; ",ROUND(T_i!H8,1),"]", " (", T_i!I8, ")")))</f>
        <v>[6.2; 6.2] (1)</v>
      </c>
      <c r="D18" s="47" t="str">
        <f>IF(T_i!K8="","-", (CONCATENATE("[",ROUND(T_i!K8,1),"; ",ROUND(T_i!L8,1),"]", " (", T_i!M8, ")")))</f>
        <v>[5.5; 9.5] (56)</v>
      </c>
      <c r="E18" s="47" t="str">
        <f>IF(T_i!O8="","-", (CONCATENATE("[",ROUND(T_i!O8,1),"; ",ROUND(T_i!P8,1),"]", " (", T_i!Q8, ")")))</f>
        <v>-</v>
      </c>
      <c r="F18" s="47" t="str">
        <f>IF(T_i!S8="","-", (CONCATENATE("[",ROUND(T_i!S8,1),"; ",ROUND(T_i!T8,1),"]", " (", T_i!U8, ")")))</f>
        <v>[5.2; 8.7] (37)</v>
      </c>
      <c r="G18" s="47" t="str">
        <f>IF(T_i!W8="","-", (CONCATENATE("[",ROUND(T_i!W8,1),"; ",ROUND(T_i!X8,1),"]", " (", T_i!Y8, ")")))</f>
        <v>[12.1; 12.1] (1)</v>
      </c>
      <c r="H18" s="47" t="str">
        <f>IF(T_i!AA8="","-", (CONCATENATE("[",ROUND(T_i!AA8,1),"; ",ROUND(T_i!AB8,1),"]", " (", T_i!AC8, ")")))</f>
        <v>[5.5; 9.5] (96)</v>
      </c>
      <c r="I18" s="47" t="str">
        <f>IF(T_i!AE8="","-", (CONCATENATE("[",ROUND(T_i!AE8,1),"; ",ROUND(T_i!AF8,1),"]", " (", T_i!AG8, ")")))</f>
        <v>-</v>
      </c>
      <c r="J18" s="3"/>
    </row>
    <row r="19" spans="1:11" s="5" customFormat="1" x14ac:dyDescent="0.2">
      <c r="A19" s="4" t="str">
        <f>T_i!A9</f>
        <v>Dihydroartemisinin-Piperaquine</v>
      </c>
      <c r="B19" s="40">
        <f>ROUND(T_i!B9,1)</f>
        <v>4.3</v>
      </c>
      <c r="C19" s="40">
        <f>ROUND(T_i!F9,1)</f>
        <v>3.4</v>
      </c>
      <c r="D19" s="40">
        <f>ROUND(T_i!J9,1)</f>
        <v>3.1</v>
      </c>
      <c r="E19" s="40">
        <f>ROUND(T_i!N9,1)</f>
        <v>0</v>
      </c>
      <c r="F19" s="40">
        <f>ROUND(T_i!R9,1)</f>
        <v>2.7</v>
      </c>
      <c r="G19" s="40">
        <f>ROUND(T_i!V9,1)</f>
        <v>2.4</v>
      </c>
      <c r="H19" s="40">
        <f>ROUND(T_i!Z9,1)</f>
        <v>2.9</v>
      </c>
      <c r="I19" s="40">
        <f>ROUND(T_i!AD9,1)</f>
        <v>2.2000000000000002</v>
      </c>
    </row>
    <row r="20" spans="1:11" x14ac:dyDescent="0.2">
      <c r="A20" s="3"/>
      <c r="B20" s="47" t="str">
        <f>IF(T_i!C9="","-", (CONCATENATE("[",ROUND(T_i!C9,1),"; ",ROUND(T_i!D9,1),"]", " (", T_i!E9, ")")))</f>
        <v>[4.3; 4.3] (2)</v>
      </c>
      <c r="C20" s="47" t="str">
        <f>IF(T_i!G9="","-", (CONCATENATE("[",ROUND(T_i!G9,1),"; ",ROUND(T_i!H9,1),"]", " (", T_i!I9, ")")))</f>
        <v>[2.9; 4.3] (12)</v>
      </c>
      <c r="D20" s="47" t="str">
        <f>IF(T_i!K9="","-", (CONCATENATE("[",ROUND(T_i!K9,1),"; ",ROUND(T_i!L9,1),"]", " (", T_i!M9, ")")))</f>
        <v>[2.6; 3.4] (244)</v>
      </c>
      <c r="E20" s="47" t="str">
        <f>IF(T_i!O9="","-", (CONCATENATE("[",ROUND(T_i!O9,1),"; ",ROUND(T_i!P9,1),"]", " (", T_i!Q9, ")")))</f>
        <v>-</v>
      </c>
      <c r="F20" s="47" t="str">
        <f>IF(T_i!S9="","-", (CONCATENATE("[",ROUND(T_i!S9,1),"; ",ROUND(T_i!T9,1),"]", " (", T_i!U9, ")")))</f>
        <v>[2.2; 3.4] (470)</v>
      </c>
      <c r="G20" s="47" t="str">
        <f>IF(T_i!W9="","-", (CONCATENATE("[",ROUND(T_i!W9,1),"; ",ROUND(T_i!X9,1),"]", " (", T_i!Y9, ")")))</f>
        <v>[1; 2.6] (13)</v>
      </c>
      <c r="H20" s="47" t="str">
        <f>IF(T_i!AA9="","-", (CONCATENATE("[",ROUND(T_i!AA9,1),"; ",ROUND(T_i!AB9,1),"]", " (", T_i!AC9, ")")))</f>
        <v>[2.4; 3.4] (741)</v>
      </c>
      <c r="I20" s="47" t="str">
        <f>IF(T_i!AE9="","-", (CONCATENATE("[",ROUND(T_i!AE9,1),"; ",ROUND(T_i!AF9,1),"]", " (", T_i!AG9, ")")))</f>
        <v>[1.7; 2.7] (21)</v>
      </c>
      <c r="J20" s="3"/>
    </row>
    <row r="21" spans="1:11" s="5" customFormat="1" x14ac:dyDescent="0.2">
      <c r="A21" s="4" t="str">
        <f>T_i!A10</f>
        <v>Arterolane PPQ</v>
      </c>
      <c r="B21" s="40">
        <f>ROUND(T_i!B10,1)</f>
        <v>0</v>
      </c>
      <c r="C21" s="40">
        <f>ROUND(T_i!F10,1)</f>
        <v>0</v>
      </c>
      <c r="D21" s="40">
        <f>ROUND(T_i!J10,1)</f>
        <v>8.1</v>
      </c>
      <c r="E21" s="40">
        <f>ROUND(T_i!N10,1)</f>
        <v>0</v>
      </c>
      <c r="F21" s="40">
        <f>ROUND(T_i!R10,1)</f>
        <v>8</v>
      </c>
      <c r="G21" s="40">
        <f>ROUND(T_i!V10,1)</f>
        <v>0</v>
      </c>
      <c r="H21" s="40">
        <f>ROUND(T_i!Z10,1)</f>
        <v>8.1</v>
      </c>
      <c r="I21" s="40">
        <f>ROUND(T_i!AD10,1)</f>
        <v>0</v>
      </c>
    </row>
    <row r="22" spans="1:11" x14ac:dyDescent="0.2">
      <c r="A22" s="3"/>
      <c r="B22" s="47" t="str">
        <f>IF(T_i!C10="","-", (CONCATENATE("[",ROUND(T_i!C10,1),"; ",ROUND(T_i!D10,1),"]", " (", T_i!E10, ")")))</f>
        <v>-</v>
      </c>
      <c r="C22" s="47" t="str">
        <f>IF(T_i!G10="","-", (CONCATENATE("[",ROUND(T_i!G10,1),"; ",ROUND(T_i!H10,1),"]", " (", T_i!I10, ")")))</f>
        <v>-</v>
      </c>
      <c r="D22" s="47" t="str">
        <f>IF(T_i!K10="","-", (CONCATENATE("[",ROUND(T_i!K10,1),"; ",ROUND(T_i!L10,1),"]", " (", T_i!M10, ")")))</f>
        <v>[7.9; 9.4] (21)</v>
      </c>
      <c r="E22" s="47" t="str">
        <f>IF(T_i!O10="","-", (CONCATENATE("[",ROUND(T_i!O10,1),"; ",ROUND(T_i!P10,1),"]", " (", T_i!Q10, ")")))</f>
        <v>-</v>
      </c>
      <c r="F22" s="47" t="str">
        <f>IF(T_i!S10="","-", (CONCATENATE("[",ROUND(T_i!S10,1),"; ",ROUND(T_i!T10,1),"]", " (", T_i!U10, ")")))</f>
        <v>[7.7; 9.4] (7)</v>
      </c>
      <c r="G22" s="47" t="str">
        <f>IF(T_i!W10="","-", (CONCATENATE("[",ROUND(T_i!W10,1),"; ",ROUND(T_i!X10,1),"]", " (", T_i!Y10, ")")))</f>
        <v>-</v>
      </c>
      <c r="H22" s="47" t="str">
        <f>IF(T_i!AA10="","-", (CONCATENATE("[",ROUND(T_i!AA10,1),"; ",ROUND(T_i!AB10,1),"]", " (", T_i!AC10, ")")))</f>
        <v>[7.9; 9.4] (28)</v>
      </c>
      <c r="I22" s="47" t="str">
        <f>IF(T_i!AE10="","-", (CONCATENATE("[",ROUND(T_i!AE10,1),"; ",ROUND(T_i!AF10,1),"]", " (", T_i!AG10, ")")))</f>
        <v>-</v>
      </c>
      <c r="J22" s="3"/>
    </row>
    <row r="23" spans="1:11" s="5" customFormat="1" x14ac:dyDescent="0.2">
      <c r="A23" s="4" t="str">
        <f>T_i!A11</f>
        <v>Other ACTs not reported individually</v>
      </c>
      <c r="B23" s="40">
        <f>ROUND(T_i!B11,1)</f>
        <v>0</v>
      </c>
      <c r="C23" s="40">
        <f>ROUND(T_i!F11,1)</f>
        <v>0</v>
      </c>
      <c r="D23" s="40">
        <f>ROUND(T_i!J11,1)</f>
        <v>1.2</v>
      </c>
      <c r="E23" s="40">
        <f>ROUND(T_i!N11,1)</f>
        <v>0</v>
      </c>
      <c r="F23" s="40">
        <f>ROUND(T_i!R11,1)</f>
        <v>0</v>
      </c>
      <c r="G23" s="40">
        <f>ROUND(T_i!V11,1)</f>
        <v>0</v>
      </c>
      <c r="H23" s="40">
        <f>ROUND(T_i!Z11,1)</f>
        <v>1.2</v>
      </c>
      <c r="I23" s="40">
        <f>ROUND(T_i!AD11,1)</f>
        <v>0</v>
      </c>
    </row>
    <row r="24" spans="1:11" x14ac:dyDescent="0.2">
      <c r="A24" s="3"/>
      <c r="B24" s="47" t="str">
        <f>IF(T_i!C11="","-", (CONCATENATE("[",ROUND(T_i!C11,1),"; ",ROUND(T_i!D11,1),"]", " (", T_i!E11, ")")))</f>
        <v>-</v>
      </c>
      <c r="C24" s="47" t="str">
        <f>IF(T_i!G11="","-", (CONCATENATE("[",ROUND(T_i!G11,1),"; ",ROUND(T_i!H11,1),"]", " (", T_i!I11, ")")))</f>
        <v>-</v>
      </c>
      <c r="D24" s="47" t="str">
        <f>IF(T_i!K11="","-", (CONCATENATE("[",ROUND(T_i!K11,1),"; ",ROUND(T_i!L11,1),"]", " (", T_i!M11, ")")))</f>
        <v>[1.2; 1.2] (1)</v>
      </c>
      <c r="E24" s="47" t="str">
        <f>IF(T_i!O11="","-", (CONCATENATE("[",ROUND(T_i!O11,1),"; ",ROUND(T_i!P11,1),"]", " (", T_i!Q11, ")")))</f>
        <v>-</v>
      </c>
      <c r="F24" s="47" t="str">
        <f>IF(T_i!S11="","-", (CONCATENATE("[",ROUND(T_i!S11,1),"; ",ROUND(T_i!T11,1),"]", " (", T_i!U11, ")")))</f>
        <v>-</v>
      </c>
      <c r="G24" s="47" t="str">
        <f>IF(T_i!W11="","-", (CONCATENATE("[",ROUND(T_i!W11,1),"; ",ROUND(T_i!X11,1),"]", " (", T_i!Y11, ")")))</f>
        <v>-</v>
      </c>
      <c r="H24" s="47" t="str">
        <f>IF(T_i!AA11="","-", (CONCATENATE("[",ROUND(T_i!AA11,1),"; ",ROUND(T_i!AB11,1),"]", " (", T_i!AC11, ")")))</f>
        <v>[1.2; 1.2] (1)</v>
      </c>
      <c r="I24" s="47" t="str">
        <f>IF(T_i!AE11="","-", (CONCATENATE("[",ROUND(T_i!AE11,1),"; ",ROUND(T_i!AF11,1),"]", " (", T_i!AG11, ")")))</f>
        <v>-</v>
      </c>
      <c r="J24" s="3"/>
    </row>
    <row r="25" spans="1:11" s="5" customFormat="1" x14ac:dyDescent="0.2">
      <c r="A25" s="4" t="str">
        <f>T_i!A12</f>
        <v>Nat registered ACT</v>
      </c>
      <c r="B25" s="40">
        <f>ROUND(T_i!B12,1)</f>
        <v>1.2</v>
      </c>
      <c r="C25" s="40">
        <f>ROUND(T_i!F12,1)</f>
        <v>1.7</v>
      </c>
      <c r="D25" s="40">
        <f>ROUND(T_i!J12,1)</f>
        <v>3.4</v>
      </c>
      <c r="E25" s="40">
        <f>ROUND(T_i!N12,1)</f>
        <v>2.1</v>
      </c>
      <c r="F25" s="40">
        <f>ROUND(T_i!R12,1)</f>
        <v>1.7</v>
      </c>
      <c r="G25" s="40">
        <f>ROUND(T_i!V12,1)</f>
        <v>1.5</v>
      </c>
      <c r="H25" s="40">
        <f>ROUND(T_i!Z12,1)</f>
        <v>1.7</v>
      </c>
      <c r="I25" s="40">
        <f>ROUND(T_i!AD12,1)</f>
        <v>1.4</v>
      </c>
    </row>
    <row r="26" spans="1:11" x14ac:dyDescent="0.2">
      <c r="A26" s="3"/>
      <c r="B26" s="47" t="str">
        <f>IF(T_i!C12="","-", (CONCATENATE("[",ROUND(T_i!C12,1),"; ",ROUND(T_i!D12,1),"]", " (", T_i!E12, ")")))</f>
        <v>[0.9; 3] (26)</v>
      </c>
      <c r="C26" s="47" t="str">
        <f>IF(T_i!G12="","-", (CONCATENATE("[",ROUND(T_i!G12,1),"; ",ROUND(T_i!H12,1),"]", " (", T_i!I12, ")")))</f>
        <v>[1.4; 2.6] (117)</v>
      </c>
      <c r="D26" s="47" t="str">
        <f>IF(T_i!K12="","-", (CONCATENATE("[",ROUND(T_i!K12,1),"; ",ROUND(T_i!L12,1),"]", " (", T_i!M12, ")")))</f>
        <v>[1.7; 5] (1124)</v>
      </c>
      <c r="E26" s="47" t="str">
        <f>IF(T_i!O12="","-", (CONCATENATE("[",ROUND(T_i!O12,1),"; ",ROUND(T_i!P12,1),"]", " (", T_i!Q12, ")")))</f>
        <v>[1.4; 2.2] (8)</v>
      </c>
      <c r="F26" s="47" t="str">
        <f>IF(T_i!S12="","-", (CONCATENATE("[",ROUND(T_i!S12,1),"; ",ROUND(T_i!T12,1),"]", " (", T_i!U12, ")")))</f>
        <v>[1.2; 2.7] (5109)</v>
      </c>
      <c r="G26" s="47" t="str">
        <f>IF(T_i!W12="","-", (CONCATENATE("[",ROUND(T_i!W12,1),"; ",ROUND(T_i!X12,1),"]", " (", T_i!Y12, ")")))</f>
        <v>[1; 2.4] (131)</v>
      </c>
      <c r="H26" s="47" t="str">
        <f>IF(T_i!AA12="","-", (CONCATENATE("[",ROUND(T_i!AA12,1),"; ",ROUND(T_i!AB12,1),"]", " (", T_i!AC12, ")")))</f>
        <v>[1.2; 3.4] (6515)</v>
      </c>
      <c r="I26" s="47" t="str">
        <f>IF(T_i!AE12="","-", (CONCATENATE("[",ROUND(T_i!AE12,1),"; ",ROUND(T_i!AF12,1),"]", " (", T_i!AG12, ")")))</f>
        <v>[0.9; 3.4] (116)</v>
      </c>
      <c r="J26" s="3"/>
    </row>
    <row r="27" spans="1:11" s="5" customFormat="1" x14ac:dyDescent="0.2">
      <c r="A27" s="4" t="str">
        <f>T_i!A13</f>
        <v>WHO pre-qualified ACT</v>
      </c>
      <c r="B27" s="40">
        <f>ROUND(T_i!B13,1)</f>
        <v>1.7</v>
      </c>
      <c r="C27" s="40">
        <f>ROUND(T_i!F13,1)</f>
        <v>6</v>
      </c>
      <c r="D27" s="40">
        <f>ROUND(T_i!J13,1)</f>
        <v>6</v>
      </c>
      <c r="E27" s="40">
        <f>ROUND(T_i!N13,1)</f>
        <v>0</v>
      </c>
      <c r="F27" s="40">
        <f>ROUND(T_i!R13,1)</f>
        <v>1.1000000000000001</v>
      </c>
      <c r="G27" s="40">
        <f>ROUND(T_i!V13,1)</f>
        <v>1.2</v>
      </c>
      <c r="H27" s="40">
        <f>ROUND(T_i!Z13,1)</f>
        <v>1.4</v>
      </c>
      <c r="I27" s="40">
        <f>ROUND(T_i!AD13,1)</f>
        <v>7.6</v>
      </c>
    </row>
    <row r="28" spans="1:11" x14ac:dyDescent="0.2">
      <c r="A28" s="3"/>
      <c r="B28" s="47" t="str">
        <f>IF(T_i!C13="","-", (CONCATENATE("[",ROUND(T_i!C13,1),"; ",ROUND(T_i!D13,1),"]", " (", T_i!E13, ")")))</f>
        <v>[0.9; 1.7] (2)</v>
      </c>
      <c r="C28" s="47" t="str">
        <f>IF(T_i!G13="","-", (CONCATENATE("[",ROUND(T_i!G13,1),"; ",ROUND(T_i!H13,1),"]", " (", T_i!I13, ")")))</f>
        <v>[1.1; 8.2] (17)</v>
      </c>
      <c r="D28" s="47" t="str">
        <f>IF(T_i!K13="","-", (CONCATENATE("[",ROUND(T_i!K13,1),"; ",ROUND(T_i!L13,1),"]", " (", T_i!M13, ")")))</f>
        <v>[3.8; 9.1] (123)</v>
      </c>
      <c r="E28" s="47" t="str">
        <f>IF(T_i!O13="","-", (CONCATENATE("[",ROUND(T_i!O13,1),"; ",ROUND(T_i!P13,1),"]", " (", T_i!Q13, ")")))</f>
        <v>-</v>
      </c>
      <c r="F28" s="47" t="str">
        <f>IF(T_i!S13="","-", (CONCATENATE("[",ROUND(T_i!S13,1),"; ",ROUND(T_i!T13,1),"]", " (", T_i!U13, ")")))</f>
        <v>[1; 1.4] (394)</v>
      </c>
      <c r="G28" s="47" t="str">
        <f>IF(T_i!W13="","-", (CONCATENATE("[",ROUND(T_i!W13,1),"; ",ROUND(T_i!X13,1),"]", " (", T_i!Y13, ")")))</f>
        <v>[1.2; 1.4] (20)</v>
      </c>
      <c r="H28" s="47" t="str">
        <f>IF(T_i!AA13="","-", (CONCATENATE("[",ROUND(T_i!AA13,1),"; ",ROUND(T_i!AB13,1),"]", " (", T_i!AC13, ")")))</f>
        <v>[1; 3.8] (556)</v>
      </c>
      <c r="I28" s="47" t="str">
        <f>IF(T_i!AE13="","-", (CONCATENATE("[",ROUND(T_i!AE13,1),"; ",ROUND(T_i!AF13,1),"]", " (", T_i!AG13, ")")))</f>
        <v>[0.9; 7.6] (5)</v>
      </c>
      <c r="J28" s="3"/>
    </row>
    <row r="29" spans="1:11" s="5" customFormat="1" x14ac:dyDescent="0.2">
      <c r="A29" s="15" t="str">
        <f>T_i!A14</f>
        <v>WHO PQ and Nationally approved ACT</v>
      </c>
      <c r="B29" s="40">
        <f>ROUND(T_i!B14,1)</f>
        <v>0.9</v>
      </c>
      <c r="C29" s="40">
        <f>ROUND(T_i!F14,1)</f>
        <v>1.4</v>
      </c>
      <c r="D29" s="40">
        <f>ROUND(T_i!J14,1)</f>
        <v>2.6</v>
      </c>
      <c r="E29" s="40">
        <f>ROUND(T_i!N14,1)</f>
        <v>0</v>
      </c>
      <c r="F29" s="40">
        <f>ROUND(T_i!R14,1)</f>
        <v>1.1000000000000001</v>
      </c>
      <c r="G29" s="40">
        <f>ROUND(T_i!V14,1)</f>
        <v>1.4</v>
      </c>
      <c r="H29" s="40">
        <f>ROUND(T_i!Z14,1)</f>
        <v>1.2</v>
      </c>
      <c r="I29" s="40">
        <f>ROUND(T_i!AD14,1)</f>
        <v>0.9</v>
      </c>
    </row>
    <row r="30" spans="1:11" x14ac:dyDescent="0.2">
      <c r="A30" s="48"/>
      <c r="B30" s="47" t="str">
        <f>IF(T_i!C14="","-", (CONCATENATE("[",ROUND(T_i!C14,1),"; ",ROUND(T_i!D14,1),"]", " (", T_i!E14, ")")))</f>
        <v>[0.9; 0.9] (1)</v>
      </c>
      <c r="C30" s="47" t="str">
        <f>IF(T_i!G14="","-", (CONCATENATE("[",ROUND(T_i!G14,1),"; ",ROUND(T_i!H14,1),"]", " (", T_i!I14, ")")))</f>
        <v>[1.1; 1.7] (7)</v>
      </c>
      <c r="D30" s="47" t="str">
        <f>IF(T_i!K14="","-", (CONCATENATE("[",ROUND(T_i!K14,1),"; ",ROUND(T_i!L14,1),"]", " (", T_i!M14, ")")))</f>
        <v>[2.1; 5] (11)</v>
      </c>
      <c r="E30" s="47" t="str">
        <f>IF(T_i!O14="","-", (CONCATENATE("[",ROUND(T_i!O14,1),"; ",ROUND(T_i!P14,1),"]", " (", T_i!Q14, ")")))</f>
        <v>-</v>
      </c>
      <c r="F30" s="47" t="str">
        <f>IF(T_i!S14="","-", (CONCATENATE("[",ROUND(T_i!S14,1),"; ",ROUND(T_i!T14,1),"]", " (", T_i!U14, ")")))</f>
        <v>[1; 1.4] (146)</v>
      </c>
      <c r="G30" s="47" t="str">
        <f>IF(T_i!W14="","-", (CONCATENATE("[",ROUND(T_i!W14,1),"; ",ROUND(T_i!X14,1),"]", " (", T_i!Y14, ")")))</f>
        <v>[1.4; 1.4] (10)</v>
      </c>
      <c r="H30" s="47" t="str">
        <f>IF(T_i!AA14="","-", (CONCATENATE("[",ROUND(T_i!AA14,1),"; ",ROUND(T_i!AB14,1),"]", " (", T_i!AC14, ")")))</f>
        <v>[1; 1.4] (175)</v>
      </c>
      <c r="I30" s="47" t="str">
        <f>IF(T_i!AE14="","-", (CONCATENATE("[",ROUND(T_i!AE14,1),"; ",ROUND(T_i!AF14,1),"]", " (", T_i!AG14, ")")))</f>
        <v>[0.9; 1.4] (2)</v>
      </c>
      <c r="J30" s="3"/>
    </row>
    <row r="31" spans="1:11" s="5" customFormat="1" x14ac:dyDescent="0.2">
      <c r="A31" s="15" t="str">
        <f>T_i!A15</f>
        <v>WHO PQ ACT, not Nat. Ap.</v>
      </c>
      <c r="B31" s="40">
        <f>ROUND(T_i!B15,1)</f>
        <v>1.7</v>
      </c>
      <c r="C31" s="40">
        <f>ROUND(T_i!F15,1)</f>
        <v>8.1999999999999993</v>
      </c>
      <c r="D31" s="40">
        <f>ROUND(T_i!J15,1)</f>
        <v>6.9</v>
      </c>
      <c r="E31" s="40">
        <f>ROUND(T_i!N15,1)</f>
        <v>0</v>
      </c>
      <c r="F31" s="40">
        <f>ROUND(T_i!R15,1)</f>
        <v>1.2</v>
      </c>
      <c r="G31" s="40">
        <f>ROUND(T_i!V15,1)</f>
        <v>1.2</v>
      </c>
      <c r="H31" s="40">
        <f>ROUND(T_i!Z15,1)</f>
        <v>1.4</v>
      </c>
      <c r="I31" s="40">
        <f>ROUND(T_i!AD15,1)</f>
        <v>7.6</v>
      </c>
      <c r="K31" s="20"/>
    </row>
    <row r="32" spans="1:11" x14ac:dyDescent="0.2">
      <c r="A32" s="48"/>
      <c r="B32" s="47" t="str">
        <f>IF(T_i!C15="","-", (CONCATENATE("[",ROUND(T_i!C15,1),"; ",ROUND(T_i!D15,1),"]", " (", T_i!E15, ")")))</f>
        <v>[1.7; 1.7] (1)</v>
      </c>
      <c r="C32" s="47" t="str">
        <f>IF(T_i!G15="","-", (CONCATENATE("[",ROUND(T_i!G15,1),"; ",ROUND(T_i!H15,1),"]", " (", T_i!I15, ")")))</f>
        <v>[2.1; 8.2] (10)</v>
      </c>
      <c r="D32" s="47" t="str">
        <f>IF(T_i!K15="","-", (CONCATENATE("[",ROUND(T_i!K15,1),"; ",ROUND(T_i!L15,1),"]", " (", T_i!M15, ")")))</f>
        <v>[4.3; 9.7] (112)</v>
      </c>
      <c r="E32" s="47" t="str">
        <f>IF(T_i!O15="","-", (CONCATENATE("[",ROUND(T_i!O15,1),"; ",ROUND(T_i!P15,1),"]", " (", T_i!Q15, ")")))</f>
        <v>-</v>
      </c>
      <c r="F32" s="47" t="str">
        <f>IF(T_i!S15="","-", (CONCATENATE("[",ROUND(T_i!S15,1),"; ",ROUND(T_i!T15,1),"]", " (", T_i!U15, ")")))</f>
        <v>[1; 1.4] (248)</v>
      </c>
      <c r="G32" s="47" t="str">
        <f>IF(T_i!W15="","-", (CONCATENATE("[",ROUND(T_i!W15,1),"; ",ROUND(T_i!X15,1),"]", " (", T_i!Y15, ")")))</f>
        <v>[1.2; 1.4] (10)</v>
      </c>
      <c r="H32" s="47" t="str">
        <f>IF(T_i!AA15="","-", (CONCATENATE("[",ROUND(T_i!AA15,1),"; ",ROUND(T_i!AB15,1),"]", " (", T_i!AC15, ")")))</f>
        <v>[1; 6] (381)</v>
      </c>
      <c r="I32" s="47" t="str">
        <f>IF(T_i!AE15="","-", (CONCATENATE("[",ROUND(T_i!AE15,1),"; ",ROUND(T_i!AF15,1),"]", " (", T_i!AG15, ")")))</f>
        <v>[7.6; 7.6] (3)</v>
      </c>
      <c r="J32" s="3"/>
    </row>
    <row r="33" spans="1:10" s="5" customFormat="1" x14ac:dyDescent="0.2">
      <c r="A33" s="15" t="str">
        <f>T_i!A16</f>
        <v>Nat approved but not WHO PQ ACT</v>
      </c>
      <c r="B33" s="40">
        <f>ROUND(T_i!B16,1)</f>
        <v>1.2</v>
      </c>
      <c r="C33" s="40">
        <f>ROUND(T_i!F16,1)</f>
        <v>1.7</v>
      </c>
      <c r="D33" s="40">
        <f>ROUND(T_i!J16,1)</f>
        <v>3.4</v>
      </c>
      <c r="E33" s="40">
        <f>ROUND(T_i!N16,1)</f>
        <v>2.1</v>
      </c>
      <c r="F33" s="40">
        <f>ROUND(T_i!R16,1)</f>
        <v>1.7</v>
      </c>
      <c r="G33" s="40">
        <f>ROUND(T_i!V16,1)</f>
        <v>1.7</v>
      </c>
      <c r="H33" s="40">
        <f>ROUND(T_i!Z16,1)</f>
        <v>2.1</v>
      </c>
      <c r="I33" s="40">
        <f>ROUND(T_i!AD16,1)</f>
        <v>1.4</v>
      </c>
    </row>
    <row r="34" spans="1:10" x14ac:dyDescent="0.2">
      <c r="A34" s="48"/>
      <c r="B34" s="47" t="str">
        <f>IF(T_i!C16="","-", (CONCATENATE("[",ROUND(T_i!C16,1),"; ",ROUND(T_i!D16,1),"]", " (", T_i!E16, ")")))</f>
        <v>[1; 3] (19)</v>
      </c>
      <c r="C34" s="47" t="str">
        <f>IF(T_i!G16="","-", (CONCATENATE("[",ROUND(T_i!G16,1),"; ",ROUND(T_i!H16,1),"]", " (", T_i!I16, ")")))</f>
        <v>[1.4; 2.6] (99)</v>
      </c>
      <c r="D34" s="47" t="str">
        <f>IF(T_i!K16="","-", (CONCATENATE("[",ROUND(T_i!K16,1),"; ",ROUND(T_i!L16,1),"]", " (", T_i!M16, ")")))</f>
        <v>[2.1; 5.2] (1054)</v>
      </c>
      <c r="E34" s="47" t="str">
        <f>IF(T_i!O16="","-", (CONCATENATE("[",ROUND(T_i!O16,1),"; ",ROUND(T_i!P16,1),"]", " (", T_i!Q16, ")")))</f>
        <v>[1.4; 2.2] (8)</v>
      </c>
      <c r="F34" s="47" t="str">
        <f>IF(T_i!S16="","-", (CONCATENATE("[",ROUND(T_i!S16,1),"; ",ROUND(T_i!T16,1),"]", " (", T_i!U16, ")")))</f>
        <v>[1.2; 3.4] (4570)</v>
      </c>
      <c r="G34" s="47" t="str">
        <f>IF(T_i!W16="","-", (CONCATENATE("[",ROUND(T_i!W16,1),"; ",ROUND(T_i!X16,1),"]", " (", T_i!Y16, ")")))</f>
        <v>[1.4; 2.6] (106)</v>
      </c>
      <c r="H34" s="47" t="str">
        <f>IF(T_i!AA16="","-", (CONCATENATE("[",ROUND(T_i!AA16,1),"; ",ROUND(T_i!AB16,1),"]", " (", T_i!AC16, ")")))</f>
        <v>[1.4; 4] (5856)</v>
      </c>
      <c r="I34" s="47" t="str">
        <f>IF(T_i!AE16="","-", (CONCATENATE("[",ROUND(T_i!AE16,1),"; ",ROUND(T_i!AF16,1),"]", " (", T_i!AG16, ")")))</f>
        <v>[0.9; 3.4] (107)</v>
      </c>
      <c r="J34" s="3"/>
    </row>
    <row r="35" spans="1:10" s="5" customFormat="1" x14ac:dyDescent="0.2">
      <c r="A35" s="15" t="str">
        <f>T_i!A17</f>
        <v>Not WHO PQ or Nat approved ACT</v>
      </c>
      <c r="B35" s="40">
        <f>ROUND(T_i!B17,1)</f>
        <v>2.6</v>
      </c>
      <c r="C35" s="40">
        <f>ROUND(T_i!F17,1)</f>
        <v>1.7</v>
      </c>
      <c r="D35" s="40">
        <f>ROUND(T_i!J17,1)</f>
        <v>2.4</v>
      </c>
      <c r="E35" s="40">
        <f>ROUND(T_i!N17,1)</f>
        <v>0</v>
      </c>
      <c r="F35" s="40">
        <f>ROUND(T_i!R17,1)</f>
        <v>1.7</v>
      </c>
      <c r="G35" s="40">
        <f>ROUND(T_i!V17,1)</f>
        <v>1.4</v>
      </c>
      <c r="H35" s="40">
        <f>ROUND(T_i!Z17,1)</f>
        <v>2.1</v>
      </c>
      <c r="I35" s="40">
        <f>ROUND(T_i!AD17,1)</f>
        <v>1.7</v>
      </c>
    </row>
    <row r="36" spans="1:10" x14ac:dyDescent="0.2">
      <c r="A36" s="49"/>
      <c r="B36" s="47" t="str">
        <f>IF(T_i!C17="","-", (CONCATENATE("[",ROUND(T_i!C17,1),"; ",ROUND(T_i!D17,1),"]", " (", T_i!E17, ")")))</f>
        <v>[2.6; 3] (12)</v>
      </c>
      <c r="C36" s="47" t="str">
        <f>IF(T_i!G17="","-", (CONCATENATE("[",ROUND(T_i!G17,1),"; ",ROUND(T_i!H17,1),"]", " (", T_i!I17, ")")))</f>
        <v>[1.2; 2.9] (32)</v>
      </c>
      <c r="D36" s="47" t="str">
        <f>IF(T_i!K17="","-", (CONCATENATE("[",ROUND(T_i!K17,1),"; ",ROUND(T_i!L17,1),"]", " (", T_i!M17, ")")))</f>
        <v>[1.7; 3.4] (549)</v>
      </c>
      <c r="E36" s="47" t="str">
        <f>IF(T_i!O17="","-", (CONCATENATE("[",ROUND(T_i!O17,1),"; ",ROUND(T_i!P17,1),"]", " (", T_i!Q17, ")")))</f>
        <v>-</v>
      </c>
      <c r="F36" s="47" t="str">
        <f>IF(T_i!S17="","-", (CONCATENATE("[",ROUND(T_i!S17,1),"; ",ROUND(T_i!T17,1),"]", " (", T_i!U17, ")")))</f>
        <v>[1.4; 2.7] (1644)</v>
      </c>
      <c r="G36" s="47" t="str">
        <f>IF(T_i!W17="","-", (CONCATENATE("[",ROUND(T_i!W17,1),"; ",ROUND(T_i!X17,1),"]", " (", T_i!Y17, ")")))</f>
        <v>[1; 2.6] (56)</v>
      </c>
      <c r="H36" s="47" t="str">
        <f>IF(T_i!AA17="","-", (CONCATENATE("[",ROUND(T_i!AA17,1),"; ",ROUND(T_i!AB17,1),"]", " (", T_i!AC17, ")")))</f>
        <v>[1.5; 3.1] (2293)</v>
      </c>
      <c r="I36" s="47" t="str">
        <f>IF(T_i!AE17="","-", (CONCATENATE("[",ROUND(T_i!AE17,1),"; ",ROUND(T_i!AF17,1),"]", " (", T_i!AG17, ")")))</f>
        <v>[1; 2.7] (40)</v>
      </c>
      <c r="J36" s="3"/>
    </row>
    <row r="37" spans="1:10" s="5" customFormat="1" x14ac:dyDescent="0.2">
      <c r="A37" s="4" t="str">
        <f>T_i!A18</f>
        <v>Non-artemsinin therapy</v>
      </c>
      <c r="B37" s="40">
        <f>ROUND(T_i!B18,1)</f>
        <v>1.7</v>
      </c>
      <c r="C37" s="40">
        <f>ROUND(T_i!F18,1)</f>
        <v>0.9</v>
      </c>
      <c r="D37" s="40">
        <f>ROUND(T_i!J18,1)</f>
        <v>1</v>
      </c>
      <c r="E37" s="40">
        <f>ROUND(T_i!N18,1)</f>
        <v>0.3</v>
      </c>
      <c r="F37" s="40">
        <f>ROUND(T_i!R18,1)</f>
        <v>0.7</v>
      </c>
      <c r="G37" s="40">
        <f>ROUND(T_i!V18,1)</f>
        <v>1</v>
      </c>
      <c r="H37" s="40">
        <f>ROUND(T_i!Z18,1)</f>
        <v>0.9</v>
      </c>
      <c r="I37" s="40">
        <f>ROUND(T_i!AD18,1)</f>
        <v>0.4</v>
      </c>
    </row>
    <row r="38" spans="1:10" x14ac:dyDescent="0.2">
      <c r="A38" s="50"/>
      <c r="B38" s="47" t="str">
        <f>IF(T_i!C18="","-", (CONCATENATE("[",ROUND(T_i!C18,1),"; ",ROUND(T_i!D18,1),"]", " (", T_i!E18, ")")))</f>
        <v>[0.7; 6] (9)</v>
      </c>
      <c r="C38" s="47" t="str">
        <f>IF(T_i!G18="","-", (CONCATENATE("[",ROUND(T_i!G18,1),"; ",ROUND(T_i!H18,1),"]", " (", T_i!I18, ")")))</f>
        <v>[0.8; 10.8] (31)</v>
      </c>
      <c r="D38" s="47" t="str">
        <f>IF(T_i!K18="","-", (CONCATENATE("[",ROUND(T_i!K18,1),"; ",ROUND(T_i!L18,1),"]", " (", T_i!M18, ")")))</f>
        <v>[0.8; 20.6] (154)</v>
      </c>
      <c r="E38" s="47" t="str">
        <f>IF(T_i!O18="","-", (CONCATENATE("[",ROUND(T_i!O18,1),"; ",ROUND(T_i!P18,1),"]", " (", T_i!Q18, ")")))</f>
        <v>[0.3; 0.3] (1)</v>
      </c>
      <c r="F38" s="47" t="str">
        <f>IF(T_i!S18="","-", (CONCATENATE("[",ROUND(T_i!S18,1),"; ",ROUND(T_i!T18,1),"]", " (", T_i!U18, ")")))</f>
        <v>[0.5; 1] (881)</v>
      </c>
      <c r="G38" s="47" t="str">
        <f>IF(T_i!W18="","-", (CONCATENATE("[",ROUND(T_i!W18,1),"; ",ROUND(T_i!X18,1),"]", " (", T_i!Y18, ")")))</f>
        <v>[0.9; 6.9] (34)</v>
      </c>
      <c r="H38" s="47" t="str">
        <f>IF(T_i!AA18="","-", (CONCATENATE("[",ROUND(T_i!AA18,1),"; ",ROUND(T_i!AB18,1),"]", " (", T_i!AC18, ")")))</f>
        <v>[0.5; 1.4] (1110)</v>
      </c>
      <c r="I38" s="47" t="str">
        <f>IF(T_i!AE18="","-", (CONCATENATE("[",ROUND(T_i!AE18,1),"; ",ROUND(T_i!AF18,1),"]", " (", T_i!AG18, ")")))</f>
        <v>[0.4; 0.5] (14)</v>
      </c>
      <c r="J38" s="3"/>
    </row>
    <row r="39" spans="1:10" s="5" customFormat="1" x14ac:dyDescent="0.2">
      <c r="A39" s="18" t="str">
        <f>T_i!A19</f>
        <v>Oral quinine</v>
      </c>
      <c r="B39" s="40">
        <f>ROUND(T_i!B19,1)</f>
        <v>6</v>
      </c>
      <c r="C39" s="40">
        <f>ROUND(T_i!F19,1)</f>
        <v>10.8</v>
      </c>
      <c r="D39" s="40">
        <f>ROUND(T_i!J19,1)</f>
        <v>3</v>
      </c>
      <c r="E39" s="40">
        <f>ROUND(T_i!N19,1)</f>
        <v>0</v>
      </c>
      <c r="F39" s="40">
        <f>ROUND(T_i!R19,1)</f>
        <v>5.8</v>
      </c>
      <c r="G39" s="40">
        <f>ROUND(T_i!V19,1)</f>
        <v>0</v>
      </c>
      <c r="H39" s="40">
        <f>ROUND(T_i!Z19,1)</f>
        <v>5.8</v>
      </c>
      <c r="I39" s="40">
        <f>ROUND(T_i!AD19,1)</f>
        <v>5.0999999999999996</v>
      </c>
    </row>
    <row r="40" spans="1:10" x14ac:dyDescent="0.2">
      <c r="A40" s="51"/>
      <c r="B40" s="47" t="str">
        <f>IF(T_i!C19="","-", (CONCATENATE("[",ROUND(T_i!C19,1),"; ",ROUND(T_i!D19,1),"]", " (", T_i!E19, ")")))</f>
        <v>[0.6; 6] (2)</v>
      </c>
      <c r="C40" s="47" t="str">
        <f>IF(T_i!G19="","-", (CONCATENATE("[",ROUND(T_i!G19,1),"; ",ROUND(T_i!H19,1),"]", " (", T_i!I19, ")")))</f>
        <v>[5.8; 10.8] (6)</v>
      </c>
      <c r="D40" s="47" t="str">
        <f>IF(T_i!K19="","-", (CONCATENATE("[",ROUND(T_i!K19,1),"; ",ROUND(T_i!L19,1),"]", " (", T_i!M19, ")")))</f>
        <v>[3; 6] (8)</v>
      </c>
      <c r="E40" s="47" t="str">
        <f>IF(T_i!O19="","-", (CONCATENATE("[",ROUND(T_i!O19,1),"; ",ROUND(T_i!P19,1),"]", " (", T_i!Q19, ")")))</f>
        <v>-</v>
      </c>
      <c r="F40" s="47" t="str">
        <f>IF(T_i!S19="","-", (CONCATENATE("[",ROUND(T_i!S19,1),"; ",ROUND(T_i!T19,1),"]", " (", T_i!U19, ")")))</f>
        <v>[4.3; 5.8] (21)</v>
      </c>
      <c r="G40" s="47" t="str">
        <f>IF(T_i!W19="","-", (CONCATENATE("[",ROUND(T_i!W19,1),"; ",ROUND(T_i!X19,1),"]", " (", T_i!Y19, ")")))</f>
        <v>-</v>
      </c>
      <c r="H40" s="47" t="str">
        <f>IF(T_i!AA19="","-", (CONCATENATE("[",ROUND(T_i!AA19,1),"; ",ROUND(T_i!AB19,1),"]", " (", T_i!AC19, ")")))</f>
        <v>[4.3; 5.8] (37)</v>
      </c>
      <c r="I40" s="47" t="str">
        <f>IF(T_i!AE19="","-", (CONCATENATE("[",ROUND(T_i!AE19,1),"; ",ROUND(T_i!AF19,1),"]", " (", T_i!AG19, ")")))</f>
        <v>[5.1; 5.1] (1)</v>
      </c>
      <c r="J40" s="3"/>
    </row>
    <row r="41" spans="1:10" s="5" customFormat="1" x14ac:dyDescent="0.2">
      <c r="A41" s="6" t="str">
        <f>T_i!A20</f>
        <v>Chloroquine - packaged alone</v>
      </c>
      <c r="B41" s="40">
        <f>ROUND(T_i!B20,1)</f>
        <v>0.5</v>
      </c>
      <c r="C41" s="40">
        <f>ROUND(T_i!F20,1)</f>
        <v>0</v>
      </c>
      <c r="D41" s="40">
        <f>ROUND(T_i!J20,1)</f>
        <v>0.9</v>
      </c>
      <c r="E41" s="40">
        <f>ROUND(T_i!N20,1)</f>
        <v>0</v>
      </c>
      <c r="F41" s="40">
        <f>ROUND(T_i!R20,1)</f>
        <v>0.7</v>
      </c>
      <c r="G41" s="40">
        <f>ROUND(T_i!V20,1)</f>
        <v>0.5</v>
      </c>
      <c r="H41" s="40">
        <f>ROUND(T_i!Z20,1)</f>
        <v>0.9</v>
      </c>
      <c r="I41" s="40">
        <f>ROUND(T_i!AD20,1)</f>
        <v>0.5</v>
      </c>
    </row>
    <row r="42" spans="1:10" x14ac:dyDescent="0.2">
      <c r="A42" s="52"/>
      <c r="B42" s="47" t="str">
        <f>IF(T_i!C20="","-", (CONCATENATE("[",ROUND(T_i!C20,1),"; ",ROUND(T_i!D20,1),"]", " (", T_i!E20, ")")))</f>
        <v>[0.5; 0.5] (1)</v>
      </c>
      <c r="C42" s="47" t="str">
        <f>IF(T_i!G20="","-", (CONCATENATE("[",ROUND(T_i!G20,1),"; ",ROUND(T_i!H20,1),"]", " (", T_i!I20, ")")))</f>
        <v>-</v>
      </c>
      <c r="D42" s="47" t="str">
        <f>IF(T_i!K20="","-", (CONCATENATE("[",ROUND(T_i!K20,1),"; ",ROUND(T_i!L20,1),"]", " (", T_i!M20, ")")))</f>
        <v>[0.8; 1] (22)</v>
      </c>
      <c r="E42" s="47" t="str">
        <f>IF(T_i!O20="","-", (CONCATENATE("[",ROUND(T_i!O20,1),"; ",ROUND(T_i!P20,1),"]", " (", T_i!Q20, ")")))</f>
        <v>-</v>
      </c>
      <c r="F42" s="47" t="str">
        <f>IF(T_i!S20="","-", (CONCATENATE("[",ROUND(T_i!S20,1),"; ",ROUND(T_i!T20,1),"]", " (", T_i!U20, ")")))</f>
        <v>[0.5; 1.2] (105)</v>
      </c>
      <c r="G42" s="47" t="str">
        <f>IF(T_i!W20="","-", (CONCATENATE("[",ROUND(T_i!W20,1),"; ",ROUND(T_i!X20,1),"]", " (", T_i!Y20, ")")))</f>
        <v>[0.5; 1] (5)</v>
      </c>
      <c r="H42" s="47" t="str">
        <f>IF(T_i!AA20="","-", (CONCATENATE("[",ROUND(T_i!AA20,1),"; ",ROUND(T_i!AB20,1),"]", " (", T_i!AC20, ")")))</f>
        <v>[0.5; 1] (133)</v>
      </c>
      <c r="I42" s="47" t="str">
        <f>IF(T_i!AE20="","-", (CONCATENATE("[",ROUND(T_i!AE20,1),"; ",ROUND(T_i!AF20,1),"]", " (", T_i!AG20, ")")))</f>
        <v>[0.5; 2.9] (2)</v>
      </c>
      <c r="J42" s="3"/>
    </row>
    <row r="43" spans="1:10" s="5" customFormat="1" x14ac:dyDescent="0.2">
      <c r="A43" s="6" t="str">
        <f>T_i!A21</f>
        <v>Sulfadoxine pyrimethamine</v>
      </c>
      <c r="B43" s="40">
        <f>ROUND(T_i!B21,1)</f>
        <v>1.7</v>
      </c>
      <c r="C43" s="40">
        <f>ROUND(T_i!F21,1)</f>
        <v>0.9</v>
      </c>
      <c r="D43" s="40">
        <f>ROUND(T_i!J21,1)</f>
        <v>1</v>
      </c>
      <c r="E43" s="40">
        <f>ROUND(T_i!N21,1)</f>
        <v>0.3</v>
      </c>
      <c r="F43" s="40">
        <f>ROUND(T_i!R21,1)</f>
        <v>0.6</v>
      </c>
      <c r="G43" s="40">
        <f>ROUND(T_i!V21,1)</f>
        <v>5.2</v>
      </c>
      <c r="H43" s="40">
        <f>ROUND(T_i!Z21,1)</f>
        <v>0.7</v>
      </c>
      <c r="I43" s="40">
        <f>ROUND(T_i!AD21,1)</f>
        <v>0.4</v>
      </c>
    </row>
    <row r="44" spans="1:10" x14ac:dyDescent="0.2">
      <c r="A44" s="53"/>
      <c r="B44" s="47" t="str">
        <f>IF(T_i!C21="","-", (CONCATENATE("[",ROUND(T_i!C21,1),"; ",ROUND(T_i!D21,1),"]", " (", T_i!E21, ")")))</f>
        <v>[0.7; 1.7] (6)</v>
      </c>
      <c r="C44" s="47" t="str">
        <f>IF(T_i!G21="","-", (CONCATENATE("[",ROUND(T_i!G21,1),"; ",ROUND(T_i!H21,1),"]", " (", T_i!I21, ")")))</f>
        <v>[0.8; 20.6] (22)</v>
      </c>
      <c r="D44" s="47" t="str">
        <f>IF(T_i!K21="","-", (CONCATENATE("[",ROUND(T_i!K21,1),"; ",ROUND(T_i!L21,1),"]", " (", T_i!M21, ")")))</f>
        <v>[0.7; 25.8] (120)</v>
      </c>
      <c r="E44" s="47" t="str">
        <f>IF(T_i!O21="","-", (CONCATENATE("[",ROUND(T_i!O21,1),"; ",ROUND(T_i!P21,1),"]", " (", T_i!Q21, ")")))</f>
        <v>[0.3; 0.3] (1)</v>
      </c>
      <c r="F44" s="47" t="str">
        <f>IF(T_i!S21="","-", (CONCATENATE("[",ROUND(T_i!S21,1),"; ",ROUND(T_i!T21,1),"]", " (", T_i!U21, ")")))</f>
        <v>[0.4; 0.9] (722)</v>
      </c>
      <c r="G44" s="47" t="str">
        <f>IF(T_i!W21="","-", (CONCATENATE("[",ROUND(T_i!W21,1),"; ",ROUND(T_i!X21,1),"]", " (", T_i!Y21, ")")))</f>
        <v>[0.9; 10.3] (26)</v>
      </c>
      <c r="H44" s="47" t="str">
        <f>IF(T_i!AA21="","-", (CONCATENATE("[",ROUND(T_i!AA21,1),"; ",ROUND(T_i!AB21,1),"]", " (", T_i!AC21, ")")))</f>
        <v>[0.5; 1.2] (897)</v>
      </c>
      <c r="I44" s="47" t="str">
        <f>IF(T_i!AE21="","-", (CONCATENATE("[",ROUND(T_i!AE21,1),"; ",ROUND(T_i!AF21,1),"]", " (", T_i!AG21, ")")))</f>
        <v>[0.4; 0.5] (11)</v>
      </c>
      <c r="J44" s="3"/>
    </row>
    <row r="45" spans="1:10" s="5" customFormat="1" x14ac:dyDescent="0.2">
      <c r="A45" s="6" t="str">
        <f>T_i!A22</f>
        <v>SP-Amodiaquine</v>
      </c>
      <c r="B45" s="40">
        <f>ROUND(T_i!B22,1)</f>
        <v>0</v>
      </c>
      <c r="C45" s="40">
        <f>ROUND(T_i!F22,1)</f>
        <v>0.1</v>
      </c>
      <c r="D45" s="40">
        <f>ROUND(T_i!J22,1)</f>
        <v>16.5</v>
      </c>
      <c r="E45" s="40">
        <f>ROUND(T_i!N22,1)</f>
        <v>0</v>
      </c>
      <c r="F45" s="40">
        <f>ROUND(T_i!R22,1)</f>
        <v>1.8</v>
      </c>
      <c r="G45" s="40">
        <f>ROUND(T_i!V22,1)</f>
        <v>1</v>
      </c>
      <c r="H45" s="40">
        <f>ROUND(T_i!Z22,1)</f>
        <v>1</v>
      </c>
      <c r="I45" s="40">
        <f>ROUND(T_i!AD22,1)</f>
        <v>0</v>
      </c>
    </row>
    <row r="46" spans="1:10" x14ac:dyDescent="0.2">
      <c r="A46" s="52"/>
      <c r="B46" s="47" t="str">
        <f>IF(T_i!C22="","-", (CONCATENATE("[",ROUND(T_i!C22,1),"; ",ROUND(T_i!D22,1),"]", " (", T_i!E22, ")")))</f>
        <v>-</v>
      </c>
      <c r="C46" s="47" t="str">
        <f>IF(T_i!G22="","-", (CONCATENATE("[",ROUND(T_i!G22,1),"; ",ROUND(T_i!H22,1),"]", " (", T_i!I22, ")")))</f>
        <v>[0.1; 4.4] (2)</v>
      </c>
      <c r="D46" s="47" t="str">
        <f>IF(T_i!K22="","-", (CONCATENATE("[",ROUND(T_i!K22,1),"; ",ROUND(T_i!L22,1),"]", " (", T_i!M22, ")")))</f>
        <v>[1.5; 20.6] (3)</v>
      </c>
      <c r="E46" s="47" t="str">
        <f>IF(T_i!O22="","-", (CONCATENATE("[",ROUND(T_i!O22,1),"; ",ROUND(T_i!P22,1),"]", " (", T_i!Q22, ")")))</f>
        <v>-</v>
      </c>
      <c r="F46" s="47" t="str">
        <f>IF(T_i!S22="","-", (CONCATENATE("[",ROUND(T_i!S22,1),"; ",ROUND(T_i!T22,1),"]", " (", T_i!U22, ")")))</f>
        <v>[1; 2.5] (33)</v>
      </c>
      <c r="G46" s="47" t="str">
        <f>IF(T_i!W22="","-", (CONCATENATE("[",ROUND(T_i!W22,1),"; ",ROUND(T_i!X22,1),"]", " (", T_i!Y22, ")")))</f>
        <v>[1; 1] (3)</v>
      </c>
      <c r="H46" s="47" t="str">
        <f>IF(T_i!AA22="","-", (CONCATENATE("[",ROUND(T_i!AA22,1),"; ",ROUND(T_i!AB22,1),"]", " (", T_i!AC22, ")")))</f>
        <v>[1; 2] (41)</v>
      </c>
      <c r="I46" s="47" t="str">
        <f>IF(T_i!AE22="","-", (CONCATENATE("[",ROUND(T_i!AE22,1),"; ",ROUND(T_i!AF22,1),"]", " (", T_i!AG22, ")")))</f>
        <v>-</v>
      </c>
      <c r="J46" s="3"/>
    </row>
    <row r="47" spans="1:10" s="5" customFormat="1" x14ac:dyDescent="0.2">
      <c r="A47" s="6" t="str">
        <f>T_i!A23</f>
        <v>Other non-artemsinin therapy</v>
      </c>
      <c r="B47" s="40">
        <f>ROUND(T_i!B23,1)</f>
        <v>0</v>
      </c>
      <c r="C47" s="40">
        <f>ROUND(T_i!F23,1)</f>
        <v>0.1</v>
      </c>
      <c r="D47" s="40">
        <f>ROUND(T_i!J23,1)</f>
        <v>18.7</v>
      </c>
      <c r="E47" s="40">
        <f>ROUND(T_i!N23,1)</f>
        <v>0</v>
      </c>
      <c r="F47" s="40">
        <f>ROUND(T_i!R23,1)</f>
        <v>0</v>
      </c>
      <c r="G47" s="40">
        <f>ROUND(T_i!V23,1)</f>
        <v>0</v>
      </c>
      <c r="H47" s="40">
        <f>ROUND(T_i!Z23,1)</f>
        <v>18.7</v>
      </c>
      <c r="I47" s="40">
        <f>ROUND(T_i!AD23,1)</f>
        <v>0</v>
      </c>
    </row>
    <row r="48" spans="1:10" x14ac:dyDescent="0.2">
      <c r="A48" s="52"/>
      <c r="B48" s="47" t="str">
        <f>IF(T_i!C23="","-", (CONCATENATE("[",ROUND(T_i!C23,1),"; ",ROUND(T_i!D23,1),"]", " (", T_i!E23, ")")))</f>
        <v>-</v>
      </c>
      <c r="C48" s="47" t="str">
        <f>IF(T_i!G23="","-", (CONCATENATE("[",ROUND(T_i!G23,1),"; ",ROUND(T_i!H23,1),"]", " (", T_i!I23, ")")))</f>
        <v>[0.1; 0.1] (1)</v>
      </c>
      <c r="D48" s="47" t="str">
        <f>IF(T_i!K23="","-", (CONCATENATE("[",ROUND(T_i!K23,1),"; ",ROUND(T_i!L23,1),"]", " (", T_i!M23, ")")))</f>
        <v>[18.7; 18.7] (1)</v>
      </c>
      <c r="E48" s="47" t="str">
        <f>IF(T_i!O23="","-", (CONCATENATE("[",ROUND(T_i!O23,1),"; ",ROUND(T_i!P23,1),"]", " (", T_i!Q23, ")")))</f>
        <v>-</v>
      </c>
      <c r="F48" s="47" t="str">
        <f>IF(T_i!S23="","-", (CONCATENATE("[",ROUND(T_i!S23,1),"; ",ROUND(T_i!T23,1),"]", " (", T_i!U23, ")")))</f>
        <v>-</v>
      </c>
      <c r="G48" s="47" t="str">
        <f>IF(T_i!W23="","-", (CONCATENATE("[",ROUND(T_i!W23,1),"; ",ROUND(T_i!X23,1),"]", " (", T_i!Y23, ")")))</f>
        <v>-</v>
      </c>
      <c r="H48" s="47" t="str">
        <f>IF(T_i!AA23="","-", (CONCATENATE("[",ROUND(T_i!AA23,1),"; ",ROUND(T_i!AB23,1),"]", " (", T_i!AC23, ")")))</f>
        <v>[0.1; 18.7] (2)</v>
      </c>
      <c r="I48" s="47" t="str">
        <f>IF(T_i!AE23="","-", (CONCATENATE("[",ROUND(T_i!AE23,1),"; ",ROUND(T_i!AF23,1),"]", " (", T_i!AG23, ")")))</f>
        <v>-</v>
      </c>
      <c r="J48" s="3"/>
    </row>
    <row r="49" spans="1:10" s="5" customFormat="1" x14ac:dyDescent="0.2">
      <c r="A49" s="4" t="str">
        <f>T_i!A24</f>
        <v>Oral artemisinin monotherapy</v>
      </c>
      <c r="B49" s="40">
        <f>ROUND(T_i!B24,1)</f>
        <v>0</v>
      </c>
      <c r="C49" s="40">
        <f>ROUND(T_i!F24,1)</f>
        <v>0</v>
      </c>
      <c r="D49" s="40">
        <f>ROUND(T_i!J24,1)</f>
        <v>0</v>
      </c>
      <c r="E49" s="40">
        <f>ROUND(T_i!N24,1)</f>
        <v>0</v>
      </c>
      <c r="F49" s="40">
        <f>ROUND(T_i!R24,1)</f>
        <v>0</v>
      </c>
      <c r="G49" s="40">
        <f>ROUND(T_i!V24,1)</f>
        <v>0</v>
      </c>
      <c r="H49" s="40">
        <f>ROUND(T_i!Z24,1)</f>
        <v>0</v>
      </c>
      <c r="I49" s="40">
        <f>ROUND(T_i!AD24,1)</f>
        <v>0</v>
      </c>
    </row>
    <row r="50" spans="1:10" x14ac:dyDescent="0.2">
      <c r="A50" s="52"/>
      <c r="B50" s="47" t="str">
        <f>IF(T_i!C24="","-", (CONCATENATE("[",ROUND(T_i!C24,1),"; ",ROUND(T_i!D24,1),"]", " (", T_i!E24, ")")))</f>
        <v>-</v>
      </c>
      <c r="C50" s="47" t="str">
        <f>IF(T_i!G24="","-", (CONCATENATE("[",ROUND(T_i!G24,1),"; ",ROUND(T_i!H24,1),"]", " (", T_i!I24, ")")))</f>
        <v>-</v>
      </c>
      <c r="D50" s="47" t="str">
        <f>IF(T_i!K24="","-", (CONCATENATE("[",ROUND(T_i!K24,1),"; ",ROUND(T_i!L24,1),"]", " (", T_i!M24, ")")))</f>
        <v>-</v>
      </c>
      <c r="E50" s="47" t="str">
        <f>IF(T_i!O24="","-", (CONCATENATE("[",ROUND(T_i!O24,1),"; ",ROUND(T_i!P24,1),"]", " (", T_i!Q24, ")")))</f>
        <v>-</v>
      </c>
      <c r="F50" s="47" t="str">
        <f>IF(T_i!S24="","-", (CONCATENATE("[",ROUND(T_i!S24,1),"; ",ROUND(T_i!T24,1),"]", " (", T_i!U24, ")")))</f>
        <v>-</v>
      </c>
      <c r="G50" s="47" t="str">
        <f>IF(T_i!W24="","-", (CONCATENATE("[",ROUND(T_i!W24,1),"; ",ROUND(T_i!X24,1),"]", " (", T_i!Y24, ")")))</f>
        <v>-</v>
      </c>
      <c r="H50" s="47" t="str">
        <f>IF(T_i!AA24="","-", (CONCATENATE("[",ROUND(T_i!AA24,1),"; ",ROUND(T_i!AB24,1),"]", " (", T_i!AC24, ")")))</f>
        <v>-</v>
      </c>
      <c r="I50" s="47" t="str">
        <f>IF(T_i!AE24="","-", (CONCATENATE("[",ROUND(T_i!AE24,1),"; ",ROUND(T_i!AF24,1),"]", " (", T_i!AG24, ")")))</f>
        <v>-</v>
      </c>
      <c r="J50" s="3"/>
    </row>
    <row r="51" spans="1:10" x14ac:dyDescent="0.2">
      <c r="A51" s="77" t="str">
        <f>T_i!B1</f>
        <v>Footnote: Prices are per AETD of tablet formulations only. N outlets that met screening criteria for a full interview but did not complete the interview (were not interviewed or completed a partial interview) = 16; N Antimalarial products audited but missing price information = 652</v>
      </c>
      <c r="B51" s="77"/>
      <c r="C51" s="77"/>
      <c r="D51" s="77"/>
      <c r="E51" s="77"/>
      <c r="F51" s="77"/>
      <c r="G51" s="77"/>
      <c r="H51" s="77"/>
      <c r="I51" s="77"/>
      <c r="J51" s="5"/>
    </row>
  </sheetData>
  <autoFilter ref="A9:J51" xr:uid="{ADBF9D83-2D9A-441E-B563-25292632530D}"/>
  <mergeCells count="4">
    <mergeCell ref="A1:I1"/>
    <mergeCell ref="A5:I5"/>
    <mergeCell ref="A6:A8"/>
    <mergeCell ref="A51:I51"/>
  </mergeCells>
  <conditionalFormatting sqref="A1 J1:XFD1 A2:XFD3">
    <cfRule type="cellIs" dxfId="9" priority="4" operator="equal">
      <formula>1</formula>
    </cfRule>
  </conditionalFormatting>
  <conditionalFormatting sqref="B9:I50">
    <cfRule type="expression" dxfId="8" priority="3">
      <formula>#REF!&lt;50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4"/>
  <sheetViews>
    <sheetView workbookViewId="0">
      <selection activeCell="F30" sqref="F30"/>
    </sheetView>
  </sheetViews>
  <sheetFormatPr defaultColWidth="8.85546875" defaultRowHeight="15" x14ac:dyDescent="0.25"/>
  <cols>
    <col min="1" max="1" width="33.42578125" customWidth="1"/>
  </cols>
  <sheetData>
    <row r="1" spans="1:65" x14ac:dyDescent="0.25">
      <c r="A1" t="s">
        <v>54</v>
      </c>
      <c r="B1" t="s">
        <v>34</v>
      </c>
      <c r="C1" t="s">
        <v>55</v>
      </c>
      <c r="D1" t="s">
        <v>62</v>
      </c>
      <c r="F1" t="s">
        <v>34</v>
      </c>
      <c r="J1" t="s">
        <v>34</v>
      </c>
      <c r="N1" t="s">
        <v>34</v>
      </c>
      <c r="R1" t="s">
        <v>34</v>
      </c>
      <c r="V1" t="s">
        <v>34</v>
      </c>
      <c r="Z1" t="s">
        <v>34</v>
      </c>
      <c r="AD1" t="s">
        <v>34</v>
      </c>
      <c r="AH1" t="s">
        <v>35</v>
      </c>
      <c r="AL1" t="s">
        <v>35</v>
      </c>
      <c r="AP1" t="s">
        <v>35</v>
      </c>
      <c r="AT1" t="s">
        <v>35</v>
      </c>
      <c r="AX1" t="s">
        <v>35</v>
      </c>
      <c r="BB1" t="s">
        <v>35</v>
      </c>
      <c r="BF1" t="s">
        <v>35</v>
      </c>
      <c r="BJ1" t="s">
        <v>35</v>
      </c>
    </row>
    <row r="2" spans="1:65" x14ac:dyDescent="0.25">
      <c r="A2" s="14" t="s">
        <v>37</v>
      </c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42</v>
      </c>
      <c r="Z2" t="s">
        <v>10</v>
      </c>
      <c r="AD2" t="s">
        <v>11</v>
      </c>
      <c r="AH2" t="s">
        <v>4</v>
      </c>
      <c r="AL2" t="s">
        <v>5</v>
      </c>
      <c r="AP2" t="s">
        <v>6</v>
      </c>
      <c r="AT2" t="s">
        <v>7</v>
      </c>
      <c r="AX2" t="s">
        <v>41</v>
      </c>
      <c r="BB2" t="s">
        <v>42</v>
      </c>
      <c r="BF2" t="s">
        <v>10</v>
      </c>
      <c r="BJ2" t="s">
        <v>11</v>
      </c>
    </row>
    <row r="3" spans="1:6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65" x14ac:dyDescent="0.25">
      <c r="A4" t="s">
        <v>17</v>
      </c>
      <c r="B4">
        <v>0.94743084907531738</v>
      </c>
      <c r="C4">
        <v>0.63162058591842651</v>
      </c>
      <c r="D4">
        <v>0.94743084907531738</v>
      </c>
      <c r="E4">
        <v>11</v>
      </c>
      <c r="F4">
        <v>0.50529646873474121</v>
      </c>
      <c r="G4">
        <v>0.44213441014289856</v>
      </c>
      <c r="H4">
        <v>15.158893585205078</v>
      </c>
      <c r="I4">
        <v>27</v>
      </c>
      <c r="J4">
        <v>0.75794470310211182</v>
      </c>
      <c r="K4">
        <v>0.53687751293182373</v>
      </c>
      <c r="L4">
        <v>1.263241171836853</v>
      </c>
      <c r="M4">
        <v>559</v>
      </c>
      <c r="Q4">
        <v>0</v>
      </c>
      <c r="R4">
        <v>0.75794470310211182</v>
      </c>
      <c r="S4">
        <v>0.56845849752426147</v>
      </c>
      <c r="T4">
        <v>1.0948090553283691</v>
      </c>
      <c r="U4">
        <v>3796</v>
      </c>
      <c r="V4">
        <v>0.63162058591842651</v>
      </c>
      <c r="W4">
        <v>0.14737813174724579</v>
      </c>
      <c r="X4">
        <v>0.94743084907531738</v>
      </c>
      <c r="Y4">
        <v>35</v>
      </c>
      <c r="Z4">
        <v>0.75794470310211182</v>
      </c>
      <c r="AA4">
        <v>0.56845849752426147</v>
      </c>
      <c r="AB4">
        <v>1.1369169950485229</v>
      </c>
      <c r="AC4">
        <v>4428</v>
      </c>
      <c r="AD4">
        <v>0.61583006381988525</v>
      </c>
      <c r="AE4">
        <v>0.37897235155105591</v>
      </c>
      <c r="AF4">
        <v>1.1369169950485229</v>
      </c>
      <c r="AG4">
        <v>67</v>
      </c>
      <c r="AH4">
        <v>0.50529646873474121</v>
      </c>
      <c r="AI4">
        <v>0.44213441014289856</v>
      </c>
      <c r="AJ4">
        <v>0.50529646873474121</v>
      </c>
      <c r="AK4">
        <v>11</v>
      </c>
      <c r="AL4">
        <v>0.75794470310211182</v>
      </c>
      <c r="AM4">
        <v>0.50529646873474121</v>
      </c>
      <c r="AN4">
        <v>1.263241171836853</v>
      </c>
      <c r="AO4">
        <v>27</v>
      </c>
      <c r="AP4">
        <v>0.84216082096099854</v>
      </c>
      <c r="AQ4">
        <v>0.56845849752426147</v>
      </c>
      <c r="AR4">
        <v>1.263241171836853</v>
      </c>
      <c r="AS4">
        <v>559</v>
      </c>
      <c r="AW4">
        <v>0</v>
      </c>
      <c r="AX4">
        <v>0.75794470310211182</v>
      </c>
      <c r="AY4">
        <v>0.56845849752426147</v>
      </c>
      <c r="AZ4">
        <v>1.1369169950485229</v>
      </c>
      <c r="BA4">
        <v>3796</v>
      </c>
      <c r="BE4">
        <v>35</v>
      </c>
      <c r="BF4">
        <v>0.75794470310211182</v>
      </c>
      <c r="BG4">
        <v>0.56845849752426147</v>
      </c>
      <c r="BH4">
        <v>1.200079083442688</v>
      </c>
      <c r="BI4">
        <v>4428</v>
      </c>
      <c r="BJ4">
        <v>0.44213441014289856</v>
      </c>
      <c r="BK4">
        <v>0.31581029295921326</v>
      </c>
      <c r="BL4">
        <v>0.63162058591842651</v>
      </c>
      <c r="BM4">
        <v>67</v>
      </c>
    </row>
    <row r="5" spans="1:65" x14ac:dyDescent="0.25">
      <c r="A5" t="s">
        <v>18</v>
      </c>
      <c r="B5">
        <v>0.94743084907531738</v>
      </c>
      <c r="C5">
        <v>0.63162058591842651</v>
      </c>
      <c r="D5">
        <v>0.94743084907531738</v>
      </c>
      <c r="E5">
        <v>10</v>
      </c>
      <c r="F5">
        <v>0.50529646873474121</v>
      </c>
      <c r="G5">
        <v>0.44213441014289856</v>
      </c>
      <c r="H5">
        <v>0.50529646873474121</v>
      </c>
      <c r="I5">
        <v>23</v>
      </c>
      <c r="J5">
        <v>0.75794470310211182</v>
      </c>
      <c r="K5">
        <v>0.56845849752426147</v>
      </c>
      <c r="L5">
        <v>1.263241171836853</v>
      </c>
      <c r="M5">
        <v>522</v>
      </c>
      <c r="Q5">
        <v>0</v>
      </c>
      <c r="R5">
        <v>0.75794470310211182</v>
      </c>
      <c r="S5">
        <v>0.63162058591842651</v>
      </c>
      <c r="T5">
        <v>1.1369169950485229</v>
      </c>
      <c r="U5">
        <v>3599</v>
      </c>
      <c r="V5">
        <v>0.63162058591842651</v>
      </c>
      <c r="W5">
        <v>0.14737813174724579</v>
      </c>
      <c r="X5">
        <v>0.94743084907531738</v>
      </c>
      <c r="Y5">
        <v>30</v>
      </c>
      <c r="Z5">
        <v>0.75794470310211182</v>
      </c>
      <c r="AA5">
        <v>0.63162058591842651</v>
      </c>
      <c r="AB5">
        <v>1.1369169950485229</v>
      </c>
      <c r="AC5">
        <v>4184</v>
      </c>
      <c r="AD5">
        <v>0.63162058591842651</v>
      </c>
      <c r="AE5">
        <v>0.37897235155105591</v>
      </c>
      <c r="AF5">
        <v>1.1369169950485229</v>
      </c>
      <c r="AG5">
        <v>63</v>
      </c>
      <c r="AH5">
        <v>0.50529646873474121</v>
      </c>
      <c r="AI5">
        <v>0.44213441014289856</v>
      </c>
      <c r="AJ5">
        <v>0.50529646873474121</v>
      </c>
      <c r="AK5">
        <v>10</v>
      </c>
      <c r="AL5">
        <v>0.75794470310211182</v>
      </c>
      <c r="AM5">
        <v>0.53687751293182373</v>
      </c>
      <c r="AN5">
        <v>1.263241171836853</v>
      </c>
      <c r="AO5">
        <v>23</v>
      </c>
      <c r="AP5">
        <v>0.88426882028579712</v>
      </c>
      <c r="AQ5">
        <v>0.61583006381988525</v>
      </c>
      <c r="AR5">
        <v>1.263241171836853</v>
      </c>
      <c r="AS5">
        <v>522</v>
      </c>
      <c r="AW5">
        <v>0</v>
      </c>
      <c r="AX5">
        <v>0.75794470310211182</v>
      </c>
      <c r="AY5">
        <v>0.56845849752426147</v>
      </c>
      <c r="AZ5">
        <v>1.1369169950485229</v>
      </c>
      <c r="BA5">
        <v>3599</v>
      </c>
      <c r="BE5">
        <v>30</v>
      </c>
      <c r="BF5">
        <v>0.75794470310211182</v>
      </c>
      <c r="BG5">
        <v>0.56845849752426147</v>
      </c>
      <c r="BH5">
        <v>1.1369169950485229</v>
      </c>
      <c r="BI5">
        <v>4184</v>
      </c>
      <c r="BJ5">
        <v>0.50529646873474121</v>
      </c>
      <c r="BK5">
        <v>0.31581029295921326</v>
      </c>
      <c r="BL5">
        <v>0.88426882028579712</v>
      </c>
      <c r="BM5">
        <v>63</v>
      </c>
    </row>
    <row r="6" spans="1:65" x14ac:dyDescent="0.25">
      <c r="A6" t="s">
        <v>19</v>
      </c>
      <c r="B6">
        <v>0.94743084907531738</v>
      </c>
      <c r="C6">
        <v>0.63162058591842651</v>
      </c>
      <c r="D6">
        <v>0.94743084907531738</v>
      </c>
      <c r="E6">
        <v>10</v>
      </c>
      <c r="F6">
        <v>0.50529646873474121</v>
      </c>
      <c r="G6">
        <v>0.44213441014289856</v>
      </c>
      <c r="H6">
        <v>0.50529646873474121</v>
      </c>
      <c r="I6">
        <v>20</v>
      </c>
      <c r="J6">
        <v>0.75794470310211182</v>
      </c>
      <c r="K6">
        <v>0.56845849752426147</v>
      </c>
      <c r="L6">
        <v>1.5790514945983887</v>
      </c>
      <c r="M6">
        <v>402</v>
      </c>
      <c r="Q6">
        <v>0</v>
      </c>
      <c r="R6">
        <v>0.75794470310211182</v>
      </c>
      <c r="S6">
        <v>0.63162058591842651</v>
      </c>
      <c r="T6">
        <v>1.1369169950485229</v>
      </c>
      <c r="U6">
        <v>3263</v>
      </c>
      <c r="V6">
        <v>0.63162058591842651</v>
      </c>
      <c r="W6">
        <v>0.14737813174724579</v>
      </c>
      <c r="X6">
        <v>0.82110673189163208</v>
      </c>
      <c r="Y6">
        <v>26</v>
      </c>
      <c r="Z6">
        <v>0.75794470310211182</v>
      </c>
      <c r="AA6">
        <v>0.60003954172134399</v>
      </c>
      <c r="AB6">
        <v>1.1369169950485229</v>
      </c>
      <c r="AC6">
        <v>3721</v>
      </c>
      <c r="AD6">
        <v>0.61583006381988525</v>
      </c>
      <c r="AE6">
        <v>0.37897235155105591</v>
      </c>
      <c r="AF6">
        <v>1.0421739220619202</v>
      </c>
      <c r="AG6">
        <v>59</v>
      </c>
      <c r="AH6">
        <v>0.50529646873474121</v>
      </c>
      <c r="AI6">
        <v>0.44213441014289856</v>
      </c>
      <c r="AJ6">
        <v>0.50529646873474121</v>
      </c>
      <c r="AK6">
        <v>10</v>
      </c>
      <c r="AL6">
        <v>0.75794470310211182</v>
      </c>
      <c r="AM6">
        <v>0.53687751293182373</v>
      </c>
      <c r="AN6">
        <v>1.5158894062042236</v>
      </c>
      <c r="AO6">
        <v>20</v>
      </c>
      <c r="AP6">
        <v>0.82110673189163208</v>
      </c>
      <c r="AQ6">
        <v>0.56845849752426147</v>
      </c>
      <c r="AR6">
        <v>1.3264032602310181</v>
      </c>
      <c r="AS6">
        <v>402</v>
      </c>
      <c r="AW6">
        <v>0</v>
      </c>
      <c r="AX6">
        <v>0.75794470310211182</v>
      </c>
      <c r="AY6">
        <v>0.56845849752426147</v>
      </c>
      <c r="AZ6">
        <v>1.1369169950485229</v>
      </c>
      <c r="BA6">
        <v>3263</v>
      </c>
      <c r="BE6">
        <v>26</v>
      </c>
      <c r="BF6">
        <v>0.75794470310211182</v>
      </c>
      <c r="BG6">
        <v>0.56845849752426147</v>
      </c>
      <c r="BH6">
        <v>1.1369169950485229</v>
      </c>
      <c r="BI6">
        <v>3721</v>
      </c>
      <c r="BJ6">
        <v>0.50529646873474121</v>
      </c>
      <c r="BK6">
        <v>0.31581029295921326</v>
      </c>
      <c r="BL6">
        <v>1.263241171836853</v>
      </c>
      <c r="BM6">
        <v>59</v>
      </c>
    </row>
    <row r="7" spans="1:65" x14ac:dyDescent="0.25">
      <c r="A7" t="s">
        <v>20</v>
      </c>
      <c r="E7">
        <v>0</v>
      </c>
      <c r="I7">
        <v>1</v>
      </c>
      <c r="J7">
        <v>0.47371542453765869</v>
      </c>
      <c r="K7">
        <v>0.47371542453765869</v>
      </c>
      <c r="L7">
        <v>0.50529646873474121</v>
      </c>
      <c r="M7">
        <v>19</v>
      </c>
      <c r="Q7">
        <v>0</v>
      </c>
      <c r="R7">
        <v>0.63162058591842651</v>
      </c>
      <c r="S7">
        <v>0.63162058591842651</v>
      </c>
      <c r="T7">
        <v>0.78952574729919434</v>
      </c>
      <c r="U7">
        <v>61</v>
      </c>
      <c r="V7">
        <v>0.78952574729919434</v>
      </c>
      <c r="W7">
        <v>0.78952574729919434</v>
      </c>
      <c r="X7">
        <v>0.78952574729919434</v>
      </c>
      <c r="Y7">
        <v>1</v>
      </c>
      <c r="Z7">
        <v>0.63162058591842651</v>
      </c>
      <c r="AA7">
        <v>0.50529646873474121</v>
      </c>
      <c r="AB7">
        <v>0.78952574729919434</v>
      </c>
      <c r="AC7">
        <v>82</v>
      </c>
      <c r="AG7">
        <v>1</v>
      </c>
      <c r="AK7">
        <v>0</v>
      </c>
      <c r="AL7">
        <v>0.37897235155105591</v>
      </c>
      <c r="AM7">
        <v>0.37897235155105591</v>
      </c>
      <c r="AN7">
        <v>0.37897235155105591</v>
      </c>
      <c r="AO7">
        <v>1</v>
      </c>
      <c r="AP7">
        <v>0.62372532486915588</v>
      </c>
      <c r="AQ7">
        <v>0.47371542453765869</v>
      </c>
      <c r="AR7">
        <v>0.94743084907531738</v>
      </c>
      <c r="AS7">
        <v>19</v>
      </c>
      <c r="AW7">
        <v>0</v>
      </c>
      <c r="AX7">
        <v>0.63162058591842651</v>
      </c>
      <c r="AY7">
        <v>0.50529646873474121</v>
      </c>
      <c r="AZ7">
        <v>0.94743084907531738</v>
      </c>
      <c r="BA7">
        <v>61</v>
      </c>
      <c r="BE7">
        <v>1</v>
      </c>
      <c r="BF7">
        <v>0.63162058591842651</v>
      </c>
      <c r="BG7">
        <v>0.50529646873474121</v>
      </c>
      <c r="BH7">
        <v>0.94743084907531738</v>
      </c>
      <c r="BI7">
        <v>82</v>
      </c>
      <c r="BJ7">
        <v>0.31581029295921326</v>
      </c>
      <c r="BK7">
        <v>0.31581029295921326</v>
      </c>
      <c r="BL7">
        <v>0.31581029295921326</v>
      </c>
      <c r="BM7">
        <v>1</v>
      </c>
    </row>
    <row r="8" spans="1:65" x14ac:dyDescent="0.25">
      <c r="A8" t="s">
        <v>43</v>
      </c>
      <c r="E8">
        <v>0</v>
      </c>
      <c r="I8">
        <v>0</v>
      </c>
      <c r="M8">
        <v>11</v>
      </c>
      <c r="Q8">
        <v>0</v>
      </c>
      <c r="R8">
        <v>2.546694278717041</v>
      </c>
      <c r="S8">
        <v>2.546694278717041</v>
      </c>
      <c r="T8">
        <v>3.1833677291870117</v>
      </c>
      <c r="U8">
        <v>8</v>
      </c>
      <c r="V8">
        <v>2.0373554229736328</v>
      </c>
      <c r="W8">
        <v>2.0373554229736328</v>
      </c>
      <c r="X8">
        <v>2.0373554229736328</v>
      </c>
      <c r="Y8">
        <v>1</v>
      </c>
      <c r="Z8">
        <v>2.546694278717041</v>
      </c>
      <c r="AA8">
        <v>2.546694278717041</v>
      </c>
      <c r="AB8">
        <v>3.1833677291870117</v>
      </c>
      <c r="AC8">
        <v>20</v>
      </c>
      <c r="AG8">
        <v>0</v>
      </c>
      <c r="AK8">
        <v>0</v>
      </c>
      <c r="AO8">
        <v>0</v>
      </c>
      <c r="AP8">
        <v>1.5280164480209351</v>
      </c>
      <c r="AQ8">
        <v>1.5280164480209351</v>
      </c>
      <c r="AR8">
        <v>2.9286985397338867</v>
      </c>
      <c r="AS8">
        <v>11</v>
      </c>
      <c r="AW8">
        <v>0</v>
      </c>
      <c r="AX8">
        <v>2.1965237855911255</v>
      </c>
      <c r="AY8">
        <v>1.5916838645935059</v>
      </c>
      <c r="AZ8">
        <v>2.8331973552703857</v>
      </c>
      <c r="BA8">
        <v>8</v>
      </c>
      <c r="BE8">
        <v>1</v>
      </c>
      <c r="BF8">
        <v>1.9100205898284912</v>
      </c>
      <c r="BG8">
        <v>1.5280164480209351</v>
      </c>
      <c r="BH8">
        <v>2.9286985397338867</v>
      </c>
      <c r="BI8">
        <v>20</v>
      </c>
      <c r="BM8">
        <v>0</v>
      </c>
    </row>
    <row r="9" spans="1:65" x14ac:dyDescent="0.25">
      <c r="A9" t="s">
        <v>44</v>
      </c>
      <c r="E9">
        <v>0</v>
      </c>
      <c r="I9">
        <v>2</v>
      </c>
      <c r="J9">
        <v>1.1369169950485229</v>
      </c>
      <c r="K9">
        <v>0.75794470310211182</v>
      </c>
      <c r="L9">
        <v>1.263241171836853</v>
      </c>
      <c r="M9">
        <v>82</v>
      </c>
      <c r="Q9">
        <v>0</v>
      </c>
      <c r="R9">
        <v>0.94743084907531738</v>
      </c>
      <c r="S9">
        <v>0.75794470310211182</v>
      </c>
      <c r="T9">
        <v>1.0737550258636475</v>
      </c>
      <c r="U9">
        <v>265</v>
      </c>
      <c r="V9">
        <v>0.73899605870246887</v>
      </c>
      <c r="W9">
        <v>0.53056126832962036</v>
      </c>
      <c r="X9">
        <v>0.94743084907531738</v>
      </c>
      <c r="Y9">
        <v>2</v>
      </c>
      <c r="Z9">
        <v>0.94743084907531738</v>
      </c>
      <c r="AA9">
        <v>0.75794470310211182</v>
      </c>
      <c r="AB9">
        <v>1.0737550258636475</v>
      </c>
      <c r="AC9">
        <v>351</v>
      </c>
      <c r="AD9">
        <v>1.4211462736129761</v>
      </c>
      <c r="AE9">
        <v>1.4211462736129761</v>
      </c>
      <c r="AF9">
        <v>1.4211462736129761</v>
      </c>
      <c r="AG9">
        <v>3</v>
      </c>
      <c r="AK9">
        <v>0</v>
      </c>
      <c r="AL9">
        <v>1.263241171836853</v>
      </c>
      <c r="AM9">
        <v>0.44213441014289856</v>
      </c>
      <c r="AN9">
        <v>1.263241171836853</v>
      </c>
      <c r="AO9">
        <v>2</v>
      </c>
      <c r="AP9">
        <v>0.94743084907531738</v>
      </c>
      <c r="AQ9">
        <v>0.69478261470794678</v>
      </c>
      <c r="AR9">
        <v>1.0737550258636475</v>
      </c>
      <c r="AS9">
        <v>82</v>
      </c>
      <c r="AW9">
        <v>0</v>
      </c>
      <c r="AX9">
        <v>1.0105929374694824</v>
      </c>
      <c r="AY9">
        <v>0.75794470310211182</v>
      </c>
      <c r="AZ9">
        <v>1.263241171836853</v>
      </c>
      <c r="BA9">
        <v>265</v>
      </c>
      <c r="BE9">
        <v>2</v>
      </c>
      <c r="BF9">
        <v>0.94743084907531738</v>
      </c>
      <c r="BG9">
        <v>0.75794470310211182</v>
      </c>
      <c r="BH9">
        <v>1.263241171836853</v>
      </c>
      <c r="BI9">
        <v>351</v>
      </c>
      <c r="BJ9">
        <v>0.56845852732658386</v>
      </c>
      <c r="BK9">
        <v>0.50529646873474121</v>
      </c>
      <c r="BL9">
        <v>0.63162058591842651</v>
      </c>
      <c r="BM9">
        <v>3</v>
      </c>
    </row>
    <row r="10" spans="1:65" x14ac:dyDescent="0.25">
      <c r="A10" t="s">
        <v>45</v>
      </c>
      <c r="E10">
        <v>0</v>
      </c>
      <c r="I10">
        <v>0</v>
      </c>
      <c r="J10">
        <v>0.63162058591842651</v>
      </c>
      <c r="K10">
        <v>0.63162058591842651</v>
      </c>
      <c r="L10">
        <v>0.63162058591842651</v>
      </c>
      <c r="M10">
        <v>7</v>
      </c>
      <c r="Q10">
        <v>0</v>
      </c>
      <c r="U10">
        <v>1</v>
      </c>
      <c r="Y10">
        <v>0</v>
      </c>
      <c r="Z10">
        <v>0.63162058591842651</v>
      </c>
      <c r="AA10">
        <v>0.63162058591842651</v>
      </c>
      <c r="AB10">
        <v>0.63162058591842651</v>
      </c>
      <c r="AC10">
        <v>8</v>
      </c>
      <c r="AG10">
        <v>0</v>
      </c>
      <c r="AK10">
        <v>0</v>
      </c>
      <c r="AO10">
        <v>0</v>
      </c>
      <c r="AP10">
        <v>0.94743084907531738</v>
      </c>
      <c r="AQ10">
        <v>0.56845849752426147</v>
      </c>
      <c r="AR10">
        <v>1.263241171836853</v>
      </c>
      <c r="AS10">
        <v>7</v>
      </c>
      <c r="AW10">
        <v>0</v>
      </c>
      <c r="AX10">
        <v>2.9370357990264893</v>
      </c>
      <c r="AY10">
        <v>2.9370357990264893</v>
      </c>
      <c r="AZ10">
        <v>2.9370357990264893</v>
      </c>
      <c r="BA10">
        <v>1</v>
      </c>
      <c r="BE10">
        <v>0</v>
      </c>
      <c r="BF10">
        <v>0.94743084907531738</v>
      </c>
      <c r="BG10">
        <v>0.56845849752426147</v>
      </c>
      <c r="BH10">
        <v>2.9370357990264893</v>
      </c>
      <c r="BI10">
        <v>8</v>
      </c>
      <c r="BM10">
        <v>0</v>
      </c>
    </row>
    <row r="11" spans="1:65" x14ac:dyDescent="0.25">
      <c r="A11" t="s">
        <v>46</v>
      </c>
      <c r="E11">
        <v>0</v>
      </c>
      <c r="I11">
        <v>0</v>
      </c>
      <c r="M11">
        <v>1</v>
      </c>
      <c r="Q11">
        <v>0</v>
      </c>
      <c r="U11">
        <v>1</v>
      </c>
      <c r="Y11">
        <v>0</v>
      </c>
      <c r="AC11">
        <v>2</v>
      </c>
      <c r="AG11">
        <v>0</v>
      </c>
      <c r="AK11">
        <v>0</v>
      </c>
      <c r="AO11">
        <v>0</v>
      </c>
      <c r="AP11">
        <v>0.10527010262012482</v>
      </c>
      <c r="AQ11">
        <v>0.10527010262012482</v>
      </c>
      <c r="AR11">
        <v>0.10527010262012482</v>
      </c>
      <c r="AS11">
        <v>1</v>
      </c>
      <c r="AW11">
        <v>0</v>
      </c>
      <c r="AX11">
        <v>0.73689067363739014</v>
      </c>
      <c r="AY11">
        <v>0.73689067363739014</v>
      </c>
      <c r="AZ11">
        <v>0.73689067363739014</v>
      </c>
      <c r="BA11">
        <v>1</v>
      </c>
      <c r="BE11">
        <v>0</v>
      </c>
      <c r="BF11">
        <v>0.42108038812875748</v>
      </c>
      <c r="BG11">
        <v>0.10527010262012482</v>
      </c>
      <c r="BH11">
        <v>0.73689067363739014</v>
      </c>
      <c r="BI11">
        <v>2</v>
      </c>
      <c r="BM11">
        <v>0</v>
      </c>
    </row>
    <row r="12" spans="1:65" x14ac:dyDescent="0.25">
      <c r="A12" t="s">
        <v>21</v>
      </c>
      <c r="B12">
        <v>0.94743084907531738</v>
      </c>
      <c r="C12">
        <v>0.94743084907531738</v>
      </c>
      <c r="D12">
        <v>0.94743084907531738</v>
      </c>
      <c r="E12">
        <v>6</v>
      </c>
      <c r="F12">
        <v>0.50529646873474121</v>
      </c>
      <c r="G12">
        <v>0.44213441014289856</v>
      </c>
      <c r="H12">
        <v>0.50529646873474121</v>
      </c>
      <c r="I12">
        <v>18</v>
      </c>
      <c r="J12">
        <v>0.82110673189163208</v>
      </c>
      <c r="K12">
        <v>0.63162058591842651</v>
      </c>
      <c r="L12">
        <v>1.5790514945983887</v>
      </c>
      <c r="M12">
        <v>322</v>
      </c>
      <c r="Q12">
        <v>0</v>
      </c>
      <c r="R12">
        <v>0.75794470310211182</v>
      </c>
      <c r="S12">
        <v>0.63162058591842651</v>
      </c>
      <c r="T12">
        <v>1.1369169950485229</v>
      </c>
      <c r="U12">
        <v>2443</v>
      </c>
      <c r="V12">
        <v>0.58951252698898315</v>
      </c>
      <c r="W12">
        <v>0.1263241171836853</v>
      </c>
      <c r="X12">
        <v>0.94743084907531738</v>
      </c>
      <c r="Y12">
        <v>19</v>
      </c>
      <c r="Z12">
        <v>0.75794470310211182</v>
      </c>
      <c r="AA12">
        <v>0.58951252698898315</v>
      </c>
      <c r="AB12">
        <v>1.1369169950485229</v>
      </c>
      <c r="AC12">
        <v>2808</v>
      </c>
      <c r="AD12">
        <v>0.60003954172134399</v>
      </c>
      <c r="AE12">
        <v>0.37897235155105591</v>
      </c>
      <c r="AF12">
        <v>1.263241171836853</v>
      </c>
      <c r="AG12">
        <v>48</v>
      </c>
      <c r="AH12">
        <v>0.50529646873474121</v>
      </c>
      <c r="AI12">
        <v>0.44213441014289856</v>
      </c>
      <c r="AJ12">
        <v>0.63162058591842651</v>
      </c>
      <c r="AK12">
        <v>6</v>
      </c>
      <c r="AL12">
        <v>0.94743084907531738</v>
      </c>
      <c r="AM12">
        <v>0.50529646873474121</v>
      </c>
      <c r="AN12">
        <v>1.5158894062042236</v>
      </c>
      <c r="AO12">
        <v>18</v>
      </c>
      <c r="AP12">
        <v>0.94743084907531738</v>
      </c>
      <c r="AQ12">
        <v>0.63162058591842651</v>
      </c>
      <c r="AR12">
        <v>1.5158894062042236</v>
      </c>
      <c r="AS12">
        <v>322</v>
      </c>
      <c r="AW12">
        <v>0</v>
      </c>
      <c r="AX12">
        <v>0.75794470310211182</v>
      </c>
      <c r="AY12">
        <v>0.56845849752426147</v>
      </c>
      <c r="AZ12">
        <v>1.263241171836853</v>
      </c>
      <c r="BA12">
        <v>2443</v>
      </c>
      <c r="BE12">
        <v>19</v>
      </c>
      <c r="BF12">
        <v>0.75794470310211182</v>
      </c>
      <c r="BG12">
        <v>0.56845849752426147</v>
      </c>
      <c r="BH12">
        <v>1.263241171836853</v>
      </c>
      <c r="BI12">
        <v>2808</v>
      </c>
      <c r="BJ12">
        <v>0.44213441014289856</v>
      </c>
      <c r="BK12">
        <v>0.31581029295921326</v>
      </c>
      <c r="BL12">
        <v>0.88426882028579712</v>
      </c>
      <c r="BM12">
        <v>48</v>
      </c>
    </row>
    <row r="13" spans="1:65" x14ac:dyDescent="0.25">
      <c r="A13" t="s">
        <v>22</v>
      </c>
      <c r="E13">
        <v>0</v>
      </c>
      <c r="I13">
        <v>0</v>
      </c>
      <c r="J13">
        <v>0.50529646873474121</v>
      </c>
      <c r="K13">
        <v>0.50529646873474121</v>
      </c>
      <c r="L13">
        <v>0.50529646873474121</v>
      </c>
      <c r="M13">
        <v>11</v>
      </c>
      <c r="Q13">
        <v>0</v>
      </c>
      <c r="R13">
        <v>0.63162058591842651</v>
      </c>
      <c r="S13">
        <v>0.50529646873474121</v>
      </c>
      <c r="T13">
        <v>0.94743084907531738</v>
      </c>
      <c r="U13">
        <v>59</v>
      </c>
      <c r="Y13">
        <v>0</v>
      </c>
      <c r="Z13">
        <v>0.63162058591842651</v>
      </c>
      <c r="AA13">
        <v>0.50529646873474121</v>
      </c>
      <c r="AB13">
        <v>0.94743084907531738</v>
      </c>
      <c r="AC13">
        <v>70</v>
      </c>
      <c r="AG13">
        <v>0</v>
      </c>
      <c r="AK13">
        <v>0</v>
      </c>
      <c r="AO13">
        <v>0</v>
      </c>
      <c r="AP13">
        <v>0.75794470310211182</v>
      </c>
      <c r="AQ13">
        <v>0.53687751293182373</v>
      </c>
      <c r="AR13">
        <v>0.94743084907531738</v>
      </c>
      <c r="AS13">
        <v>11</v>
      </c>
      <c r="AW13">
        <v>0</v>
      </c>
      <c r="AX13">
        <v>0.56845849752426147</v>
      </c>
      <c r="AY13">
        <v>0.50529646873474121</v>
      </c>
      <c r="AZ13">
        <v>0.75794470310211182</v>
      </c>
      <c r="BA13">
        <v>59</v>
      </c>
      <c r="BE13">
        <v>0</v>
      </c>
      <c r="BF13">
        <v>0.56845849752426147</v>
      </c>
      <c r="BG13">
        <v>0.50529646873474121</v>
      </c>
      <c r="BH13">
        <v>0.75794470310211182</v>
      </c>
      <c r="BI13">
        <v>70</v>
      </c>
      <c r="BM13">
        <v>0</v>
      </c>
    </row>
    <row r="14" spans="1:65" x14ac:dyDescent="0.25">
      <c r="A14" t="s">
        <v>26</v>
      </c>
      <c r="E14">
        <v>0</v>
      </c>
      <c r="I14">
        <v>0</v>
      </c>
      <c r="M14">
        <v>0</v>
      </c>
      <c r="Q14">
        <v>0</v>
      </c>
      <c r="U14">
        <v>0</v>
      </c>
      <c r="Y14">
        <v>0</v>
      </c>
      <c r="AC14">
        <v>0</v>
      </c>
      <c r="AG14">
        <v>0</v>
      </c>
      <c r="AK14">
        <v>0</v>
      </c>
      <c r="AO14">
        <v>0</v>
      </c>
      <c r="AS14">
        <v>0</v>
      </c>
      <c r="AW14">
        <v>0</v>
      </c>
      <c r="BA14">
        <v>0</v>
      </c>
      <c r="BE14">
        <v>0</v>
      </c>
      <c r="BI14">
        <v>0</v>
      </c>
      <c r="BM14">
        <v>0</v>
      </c>
    </row>
    <row r="15" spans="1:65" x14ac:dyDescent="0.25">
      <c r="A15" t="s">
        <v>27</v>
      </c>
      <c r="E15">
        <v>0</v>
      </c>
      <c r="I15">
        <v>0</v>
      </c>
      <c r="J15">
        <v>0.50529646873474121</v>
      </c>
      <c r="K15">
        <v>0.50529646873474121</v>
      </c>
      <c r="L15">
        <v>0.50529646873474121</v>
      </c>
      <c r="M15">
        <v>11</v>
      </c>
      <c r="Q15">
        <v>0</v>
      </c>
      <c r="R15">
        <v>0.63162058591842651</v>
      </c>
      <c r="S15">
        <v>0.50529646873474121</v>
      </c>
      <c r="T15">
        <v>0.94743084907531738</v>
      </c>
      <c r="U15">
        <v>59</v>
      </c>
      <c r="Y15">
        <v>0</v>
      </c>
      <c r="Z15">
        <v>0.63162058591842651</v>
      </c>
      <c r="AA15">
        <v>0.50529646873474121</v>
      </c>
      <c r="AB15">
        <v>0.94743084907531738</v>
      </c>
      <c r="AC15">
        <v>70</v>
      </c>
      <c r="AG15">
        <v>0</v>
      </c>
      <c r="AK15">
        <v>0</v>
      </c>
      <c r="AO15">
        <v>0</v>
      </c>
      <c r="AP15">
        <v>0.75794470310211182</v>
      </c>
      <c r="AQ15">
        <v>0.53687751293182373</v>
      </c>
      <c r="AR15">
        <v>0.94743084907531738</v>
      </c>
      <c r="AS15">
        <v>11</v>
      </c>
      <c r="AW15">
        <v>0</v>
      </c>
      <c r="AX15">
        <v>0.56845849752426147</v>
      </c>
      <c r="AY15">
        <v>0.50529646873474121</v>
      </c>
      <c r="AZ15">
        <v>0.75794470310211182</v>
      </c>
      <c r="BA15">
        <v>59</v>
      </c>
      <c r="BE15">
        <v>0</v>
      </c>
      <c r="BF15">
        <v>0.56845849752426147</v>
      </c>
      <c r="BG15">
        <v>0.50529646873474121</v>
      </c>
      <c r="BH15">
        <v>0.75794470310211182</v>
      </c>
      <c r="BI15">
        <v>70</v>
      </c>
      <c r="BM15">
        <v>0</v>
      </c>
    </row>
    <row r="16" spans="1:65" x14ac:dyDescent="0.25">
      <c r="A16" t="s">
        <v>28</v>
      </c>
      <c r="B16">
        <v>0.94743084907531738</v>
      </c>
      <c r="C16">
        <v>0.94743084907531738</v>
      </c>
      <c r="D16">
        <v>0.94743084907531738</v>
      </c>
      <c r="E16">
        <v>6</v>
      </c>
      <c r="F16">
        <v>0.50529646873474121</v>
      </c>
      <c r="G16">
        <v>0.44213441014289856</v>
      </c>
      <c r="H16">
        <v>0.50529646873474121</v>
      </c>
      <c r="I16">
        <v>17</v>
      </c>
      <c r="J16">
        <v>0.82110673189163208</v>
      </c>
      <c r="K16">
        <v>0.63162058591842651</v>
      </c>
      <c r="L16">
        <v>1.5790514945983887</v>
      </c>
      <c r="M16">
        <v>318</v>
      </c>
      <c r="Q16">
        <v>0</v>
      </c>
      <c r="R16">
        <v>0.75794470310211182</v>
      </c>
      <c r="S16">
        <v>0.63162058591842651</v>
      </c>
      <c r="T16">
        <v>1.200079083442688</v>
      </c>
      <c r="U16">
        <v>2410</v>
      </c>
      <c r="V16">
        <v>0.58951252698898315</v>
      </c>
      <c r="W16">
        <v>0.1263241171836853</v>
      </c>
      <c r="X16">
        <v>0.94743084907531738</v>
      </c>
      <c r="Y16">
        <v>19</v>
      </c>
      <c r="Z16">
        <v>0.75794470310211182</v>
      </c>
      <c r="AA16">
        <v>0.63162058591842651</v>
      </c>
      <c r="AB16">
        <v>1.200079083442688</v>
      </c>
      <c r="AC16">
        <v>2770</v>
      </c>
      <c r="AD16">
        <v>0.61583006381988525</v>
      </c>
      <c r="AE16">
        <v>0.37897235155105591</v>
      </c>
      <c r="AF16">
        <v>1.263241171836853</v>
      </c>
      <c r="AG16">
        <v>46</v>
      </c>
      <c r="AH16">
        <v>0.50529646873474121</v>
      </c>
      <c r="AI16">
        <v>0.44213441014289856</v>
      </c>
      <c r="AJ16">
        <v>0.63162058591842651</v>
      </c>
      <c r="AK16">
        <v>6</v>
      </c>
      <c r="AL16">
        <v>0.94743084907531738</v>
      </c>
      <c r="AM16">
        <v>0.50529646873474121</v>
      </c>
      <c r="AN16">
        <v>1.263241171836853</v>
      </c>
      <c r="AO16">
        <v>17</v>
      </c>
      <c r="AP16">
        <v>0.94743084907531738</v>
      </c>
      <c r="AQ16">
        <v>0.63162058591842651</v>
      </c>
      <c r="AR16">
        <v>1.5158894062042236</v>
      </c>
      <c r="AS16">
        <v>318</v>
      </c>
      <c r="AW16">
        <v>0</v>
      </c>
      <c r="AX16">
        <v>0.75794470310211182</v>
      </c>
      <c r="AY16">
        <v>0.58951252698898315</v>
      </c>
      <c r="AZ16">
        <v>1.263241171836853</v>
      </c>
      <c r="BA16">
        <v>2410</v>
      </c>
      <c r="BE16">
        <v>19</v>
      </c>
      <c r="BF16">
        <v>0.75794470310211182</v>
      </c>
      <c r="BG16">
        <v>0.63162058591842651</v>
      </c>
      <c r="BH16">
        <v>1.263241171836853</v>
      </c>
      <c r="BI16">
        <v>2770</v>
      </c>
      <c r="BJ16">
        <v>0.47371543943881989</v>
      </c>
      <c r="BK16">
        <v>0.31581029295921326</v>
      </c>
      <c r="BL16">
        <v>1.263241171836853</v>
      </c>
      <c r="BM16">
        <v>46</v>
      </c>
    </row>
    <row r="17" spans="1:65" x14ac:dyDescent="0.25">
      <c r="A17" t="s">
        <v>29</v>
      </c>
      <c r="B17">
        <v>0.94743084907531738</v>
      </c>
      <c r="C17">
        <v>0.63162058591842651</v>
      </c>
      <c r="D17">
        <v>0.94743084907531738</v>
      </c>
      <c r="E17">
        <v>4</v>
      </c>
      <c r="I17">
        <v>6</v>
      </c>
      <c r="J17">
        <v>0.75794470310211182</v>
      </c>
      <c r="K17">
        <v>0.53687751293182373</v>
      </c>
      <c r="L17">
        <v>1.263241171836853</v>
      </c>
      <c r="M17">
        <v>193</v>
      </c>
      <c r="Q17">
        <v>0</v>
      </c>
      <c r="R17">
        <v>0.75794470310211182</v>
      </c>
      <c r="S17">
        <v>0.63162058591842651</v>
      </c>
      <c r="T17">
        <v>1.0105929374694824</v>
      </c>
      <c r="U17">
        <v>1130</v>
      </c>
      <c r="V17">
        <v>0.75794470310211182</v>
      </c>
      <c r="W17">
        <v>0.53056126832962036</v>
      </c>
      <c r="X17">
        <v>0.82110673189163208</v>
      </c>
      <c r="Y17">
        <v>11</v>
      </c>
      <c r="Z17">
        <v>0.75794470310211182</v>
      </c>
      <c r="AA17">
        <v>0.63162058591842651</v>
      </c>
      <c r="AB17">
        <v>1.0105929374694824</v>
      </c>
      <c r="AC17">
        <v>1344</v>
      </c>
      <c r="AD17">
        <v>0.63162058591842651</v>
      </c>
      <c r="AE17">
        <v>8.2110673189163208E-2</v>
      </c>
      <c r="AF17">
        <v>0.94743084907531738</v>
      </c>
      <c r="AG17">
        <v>17</v>
      </c>
      <c r="AH17">
        <v>0.47371543943881989</v>
      </c>
      <c r="AI17">
        <v>0.44213441014289856</v>
      </c>
      <c r="AJ17">
        <v>0.50529646873474121</v>
      </c>
      <c r="AK17">
        <v>4</v>
      </c>
      <c r="AL17">
        <v>0.75794470310211182</v>
      </c>
      <c r="AM17">
        <v>0.63162058591842651</v>
      </c>
      <c r="AN17">
        <v>1.263241171836853</v>
      </c>
      <c r="AO17">
        <v>6</v>
      </c>
      <c r="AP17">
        <v>0.75794470310211182</v>
      </c>
      <c r="AQ17">
        <v>0.56845849752426147</v>
      </c>
      <c r="AR17">
        <v>0.9790118932723999</v>
      </c>
      <c r="AS17">
        <v>193</v>
      </c>
      <c r="AW17">
        <v>0</v>
      </c>
      <c r="AX17">
        <v>0.63162058591842651</v>
      </c>
      <c r="AY17">
        <v>0.56845849752426147</v>
      </c>
      <c r="AZ17">
        <v>0.94743084907531738</v>
      </c>
      <c r="BA17">
        <v>1130</v>
      </c>
      <c r="BE17">
        <v>11</v>
      </c>
      <c r="BF17">
        <v>0.63162058591842651</v>
      </c>
      <c r="BG17">
        <v>0.56845849752426147</v>
      </c>
      <c r="BH17">
        <v>0.94743084907531738</v>
      </c>
      <c r="BI17">
        <v>1344</v>
      </c>
      <c r="BJ17">
        <v>0.50529646873474121</v>
      </c>
      <c r="BK17">
        <v>0.37897235155105591</v>
      </c>
      <c r="BL17">
        <v>0.63162058591842651</v>
      </c>
      <c r="BM17">
        <v>17</v>
      </c>
    </row>
    <row r="18" spans="1:65" x14ac:dyDescent="0.25">
      <c r="A18" t="s">
        <v>23</v>
      </c>
      <c r="E18">
        <v>1</v>
      </c>
      <c r="F18">
        <v>15.158893585205078</v>
      </c>
      <c r="G18">
        <v>15.158893585205078</v>
      </c>
      <c r="H18">
        <v>15.158893585205078</v>
      </c>
      <c r="I18">
        <v>4</v>
      </c>
      <c r="J18">
        <v>0.22106720507144928</v>
      </c>
      <c r="K18">
        <v>0.22106720507144928</v>
      </c>
      <c r="L18">
        <v>0.22106720507144928</v>
      </c>
      <c r="M18">
        <v>37</v>
      </c>
      <c r="Q18">
        <v>0</v>
      </c>
      <c r="R18">
        <v>0.37897235155105591</v>
      </c>
      <c r="S18">
        <v>0.31581029295921326</v>
      </c>
      <c r="T18">
        <v>0.63162058591842651</v>
      </c>
      <c r="U18">
        <v>197</v>
      </c>
      <c r="V18">
        <v>0.31581029295921326</v>
      </c>
      <c r="W18">
        <v>0.31581029295921326</v>
      </c>
      <c r="X18">
        <v>5.0529646873474121</v>
      </c>
      <c r="Y18">
        <v>5</v>
      </c>
      <c r="Z18">
        <v>0.37897235155105591</v>
      </c>
      <c r="AA18">
        <v>0.31581029295921326</v>
      </c>
      <c r="AB18">
        <v>0.74308305978775024</v>
      </c>
      <c r="AC18">
        <v>244</v>
      </c>
      <c r="AD18">
        <v>1.2632411380764097E-4</v>
      </c>
      <c r="AE18">
        <v>1.2632411380764097E-4</v>
      </c>
      <c r="AF18">
        <v>1.2632411380764097E-4</v>
      </c>
      <c r="AG18">
        <v>4</v>
      </c>
      <c r="AH18">
        <v>10.105929374694824</v>
      </c>
      <c r="AI18">
        <v>10.105929374694824</v>
      </c>
      <c r="AJ18">
        <v>10.105929374694824</v>
      </c>
      <c r="AK18">
        <v>1</v>
      </c>
      <c r="AL18">
        <v>0.50529646873474121</v>
      </c>
      <c r="AM18">
        <v>0.50529646873474121</v>
      </c>
      <c r="AN18">
        <v>1.6100133657455444</v>
      </c>
      <c r="AO18">
        <v>4</v>
      </c>
      <c r="AP18">
        <v>0.44213441014289856</v>
      </c>
      <c r="AQ18">
        <v>0.31581029295921326</v>
      </c>
      <c r="AR18">
        <v>5.6845850944519043</v>
      </c>
      <c r="AS18">
        <v>37</v>
      </c>
      <c r="AW18">
        <v>0</v>
      </c>
      <c r="AX18">
        <v>0.37897235155105591</v>
      </c>
      <c r="AY18">
        <v>0.31581029295921326</v>
      </c>
      <c r="AZ18">
        <v>6.3162059783935547</v>
      </c>
      <c r="BA18">
        <v>197</v>
      </c>
      <c r="BE18">
        <v>5</v>
      </c>
      <c r="BF18">
        <v>0.44213441014289856</v>
      </c>
      <c r="BG18">
        <v>0.31581029295921326</v>
      </c>
      <c r="BH18">
        <v>6.3162059783935547</v>
      </c>
      <c r="BI18">
        <v>244</v>
      </c>
      <c r="BJ18">
        <v>0.18948617577552795</v>
      </c>
      <c r="BK18">
        <v>0.18948617577552795</v>
      </c>
      <c r="BL18">
        <v>0.31581029295921326</v>
      </c>
      <c r="BM18">
        <v>4</v>
      </c>
    </row>
    <row r="19" spans="1:65" x14ac:dyDescent="0.25">
      <c r="A19" t="s">
        <v>24</v>
      </c>
      <c r="E19">
        <v>0</v>
      </c>
      <c r="I19">
        <v>1</v>
      </c>
      <c r="M19">
        <v>2</v>
      </c>
      <c r="Q19">
        <v>0</v>
      </c>
      <c r="U19">
        <v>2</v>
      </c>
      <c r="Y19">
        <v>0</v>
      </c>
      <c r="AC19">
        <v>5</v>
      </c>
      <c r="AG19">
        <v>0</v>
      </c>
      <c r="AK19">
        <v>0</v>
      </c>
      <c r="AL19">
        <v>2.1223266124725342</v>
      </c>
      <c r="AM19">
        <v>2.1223266124725342</v>
      </c>
      <c r="AN19">
        <v>2.1223266124725342</v>
      </c>
      <c r="AO19">
        <v>1</v>
      </c>
      <c r="AP19">
        <v>1.5512881875038147</v>
      </c>
      <c r="AQ19">
        <v>1.4590996503829956</v>
      </c>
      <c r="AR19">
        <v>1.6434767246246338</v>
      </c>
      <c r="AS19">
        <v>2</v>
      </c>
      <c r="AW19">
        <v>0</v>
      </c>
      <c r="AX19">
        <v>1.3264542818069458</v>
      </c>
      <c r="AY19">
        <v>1.3264542818069458</v>
      </c>
      <c r="AZ19">
        <v>3.9793627262115479</v>
      </c>
      <c r="BA19">
        <v>2</v>
      </c>
      <c r="BE19">
        <v>0</v>
      </c>
      <c r="BF19">
        <v>1.6434767246246338</v>
      </c>
      <c r="BG19">
        <v>1.3264542818069458</v>
      </c>
      <c r="BH19">
        <v>3.9793627262115479</v>
      </c>
      <c r="BI19">
        <v>5</v>
      </c>
      <c r="BM19">
        <v>0</v>
      </c>
    </row>
    <row r="20" spans="1:65" x14ac:dyDescent="0.25">
      <c r="A20" t="s">
        <v>30</v>
      </c>
      <c r="E20">
        <v>0</v>
      </c>
      <c r="I20">
        <v>0</v>
      </c>
      <c r="M20">
        <v>3</v>
      </c>
      <c r="Q20">
        <v>0</v>
      </c>
      <c r="R20">
        <v>0.31581029295921326</v>
      </c>
      <c r="S20">
        <v>2.2738341242074966E-2</v>
      </c>
      <c r="T20">
        <v>0.31581029295921326</v>
      </c>
      <c r="U20">
        <v>3</v>
      </c>
      <c r="Y20">
        <v>0</v>
      </c>
      <c r="Z20">
        <v>0.31581029295921326</v>
      </c>
      <c r="AA20">
        <v>2.2738341242074966E-2</v>
      </c>
      <c r="AB20">
        <v>0.31581029295921326</v>
      </c>
      <c r="AC20">
        <v>6</v>
      </c>
      <c r="AD20">
        <v>1.2632411380764097E-4</v>
      </c>
      <c r="AE20">
        <v>1.2632411380764097E-4</v>
      </c>
      <c r="AF20">
        <v>1.2632411380764097E-4</v>
      </c>
      <c r="AG20">
        <v>1</v>
      </c>
      <c r="AK20">
        <v>0</v>
      </c>
      <c r="AO20">
        <v>0</v>
      </c>
      <c r="AP20">
        <v>0.31581029295921326</v>
      </c>
      <c r="AQ20">
        <v>0.31581029295921326</v>
      </c>
      <c r="AR20">
        <v>0.31581029295921326</v>
      </c>
      <c r="AS20">
        <v>3</v>
      </c>
      <c r="AW20">
        <v>0</v>
      </c>
      <c r="AX20">
        <v>3.1581029179506004E-4</v>
      </c>
      <c r="AY20">
        <v>3.1581029179506004E-4</v>
      </c>
      <c r="AZ20">
        <v>3.1581029179506004E-4</v>
      </c>
      <c r="BA20">
        <v>3</v>
      </c>
      <c r="BE20">
        <v>0</v>
      </c>
      <c r="BF20">
        <v>0.31581029295921326</v>
      </c>
      <c r="BG20">
        <v>0.31581029295921326</v>
      </c>
      <c r="BH20">
        <v>0.31581029295921326</v>
      </c>
      <c r="BI20">
        <v>6</v>
      </c>
      <c r="BM20">
        <v>1</v>
      </c>
    </row>
    <row r="21" spans="1:65" x14ac:dyDescent="0.25">
      <c r="A21" t="s">
        <v>31</v>
      </c>
      <c r="E21">
        <v>1</v>
      </c>
      <c r="F21">
        <v>15.158893585205078</v>
      </c>
      <c r="G21">
        <v>15.158893585205078</v>
      </c>
      <c r="H21">
        <v>15.158893585205078</v>
      </c>
      <c r="I21">
        <v>2</v>
      </c>
      <c r="J21">
        <v>0.22106720507144928</v>
      </c>
      <c r="K21">
        <v>0.22106720507144928</v>
      </c>
      <c r="L21">
        <v>0.22106720507144928</v>
      </c>
      <c r="M21">
        <v>32</v>
      </c>
      <c r="Q21">
        <v>0</v>
      </c>
      <c r="R21">
        <v>0.37897235155105591</v>
      </c>
      <c r="S21">
        <v>0.31581029295921326</v>
      </c>
      <c r="T21">
        <v>0.63162058591842651</v>
      </c>
      <c r="U21">
        <v>174</v>
      </c>
      <c r="V21">
        <v>0.31581029295921326</v>
      </c>
      <c r="W21">
        <v>0.31581029295921326</v>
      </c>
      <c r="X21">
        <v>5.0529646873474121</v>
      </c>
      <c r="Y21">
        <v>5</v>
      </c>
      <c r="Z21">
        <v>0.37897235155105591</v>
      </c>
      <c r="AA21">
        <v>0.31581029295921326</v>
      </c>
      <c r="AB21">
        <v>0.63162058591842651</v>
      </c>
      <c r="AC21">
        <v>214</v>
      </c>
      <c r="AG21">
        <v>3</v>
      </c>
      <c r="AH21">
        <v>10.105929374694824</v>
      </c>
      <c r="AI21">
        <v>10.105929374694824</v>
      </c>
      <c r="AJ21">
        <v>10.105929374694824</v>
      </c>
      <c r="AK21">
        <v>1</v>
      </c>
      <c r="AL21">
        <v>0.50529646873474121</v>
      </c>
      <c r="AM21">
        <v>0.50529646873474121</v>
      </c>
      <c r="AN21">
        <v>0.50529646873474121</v>
      </c>
      <c r="AO21">
        <v>2</v>
      </c>
      <c r="AP21">
        <v>0.44213441014289856</v>
      </c>
      <c r="AQ21">
        <v>0.31581029295921326</v>
      </c>
      <c r="AR21">
        <v>6.3162059783935547</v>
      </c>
      <c r="AS21">
        <v>32</v>
      </c>
      <c r="AW21">
        <v>0</v>
      </c>
      <c r="AX21">
        <v>0.37897235155105591</v>
      </c>
      <c r="AY21">
        <v>0.31581029295921326</v>
      </c>
      <c r="AZ21">
        <v>6.3162059783935547</v>
      </c>
      <c r="BA21">
        <v>174</v>
      </c>
      <c r="BE21">
        <v>5</v>
      </c>
      <c r="BF21">
        <v>0.44213441014289856</v>
      </c>
      <c r="BG21">
        <v>0.31581029295921326</v>
      </c>
      <c r="BH21">
        <v>6.3162059783935547</v>
      </c>
      <c r="BI21">
        <v>214</v>
      </c>
      <c r="BJ21">
        <v>0.18948617577552795</v>
      </c>
      <c r="BK21">
        <v>0.18948617577552795</v>
      </c>
      <c r="BL21">
        <v>0.31581029295921326</v>
      </c>
      <c r="BM21">
        <v>3</v>
      </c>
    </row>
    <row r="22" spans="1:65" x14ac:dyDescent="0.25">
      <c r="A22" t="s">
        <v>32</v>
      </c>
      <c r="E22">
        <v>0</v>
      </c>
      <c r="I22">
        <v>1</v>
      </c>
      <c r="M22">
        <v>0</v>
      </c>
      <c r="Q22">
        <v>0</v>
      </c>
      <c r="R22">
        <v>0.74308305978775024</v>
      </c>
      <c r="S22">
        <v>0.5573122501373291</v>
      </c>
      <c r="T22">
        <v>0.94743084907531738</v>
      </c>
      <c r="U22">
        <v>15</v>
      </c>
      <c r="Y22">
        <v>0</v>
      </c>
      <c r="Z22">
        <v>0.74308305978775024</v>
      </c>
      <c r="AA22">
        <v>0.5573122501373291</v>
      </c>
      <c r="AB22">
        <v>0.94743084907531738</v>
      </c>
      <c r="AC22">
        <v>16</v>
      </c>
      <c r="AG22">
        <v>0</v>
      </c>
      <c r="AK22">
        <v>0</v>
      </c>
      <c r="AL22">
        <v>1.6100133657455444</v>
      </c>
      <c r="AM22">
        <v>1.6100133657455444</v>
      </c>
      <c r="AN22">
        <v>1.6100133657455444</v>
      </c>
      <c r="AO22">
        <v>1</v>
      </c>
      <c r="AS22">
        <v>0</v>
      </c>
      <c r="AW22">
        <v>0</v>
      </c>
      <c r="AX22">
        <v>0.37897235155105591</v>
      </c>
      <c r="AY22">
        <v>0.37897235155105591</v>
      </c>
      <c r="AZ22">
        <v>0.75794470310211182</v>
      </c>
      <c r="BA22">
        <v>15</v>
      </c>
      <c r="BE22">
        <v>0</v>
      </c>
      <c r="BF22">
        <v>0.37897235155105591</v>
      </c>
      <c r="BG22">
        <v>0.37897235155105591</v>
      </c>
      <c r="BH22">
        <v>0.75794470310211182</v>
      </c>
      <c r="BI22">
        <v>16</v>
      </c>
      <c r="BM22">
        <v>0</v>
      </c>
    </row>
    <row r="23" spans="1:65" x14ac:dyDescent="0.25">
      <c r="A23" t="s">
        <v>33</v>
      </c>
      <c r="E23">
        <v>0</v>
      </c>
      <c r="I23">
        <v>0</v>
      </c>
      <c r="M23">
        <v>0</v>
      </c>
      <c r="Q23">
        <v>0</v>
      </c>
      <c r="U23">
        <v>3</v>
      </c>
      <c r="Y23">
        <v>0</v>
      </c>
      <c r="AC23">
        <v>3</v>
      </c>
      <c r="AG23">
        <v>0</v>
      </c>
      <c r="AK23">
        <v>0</v>
      </c>
      <c r="AO23">
        <v>0</v>
      </c>
      <c r="AS23">
        <v>0</v>
      </c>
      <c r="AW23">
        <v>0</v>
      </c>
      <c r="AX23">
        <v>1.4861661475151777E-4</v>
      </c>
      <c r="AY23">
        <v>1.4861661475151777E-4</v>
      </c>
      <c r="AZ23">
        <v>5.3501981310546398E-3</v>
      </c>
      <c r="BA23">
        <v>3</v>
      </c>
      <c r="BE23">
        <v>0</v>
      </c>
      <c r="BF23">
        <v>1.4861661475151777E-4</v>
      </c>
      <c r="BG23">
        <v>1.4861661475151777E-4</v>
      </c>
      <c r="BH23">
        <v>5.3501981310546398E-3</v>
      </c>
      <c r="BI23">
        <v>3</v>
      </c>
      <c r="BM23">
        <v>0</v>
      </c>
    </row>
    <row r="24" spans="1:65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4"/>
  <sheetViews>
    <sheetView workbookViewId="0">
      <selection activeCell="E1" sqref="E1"/>
    </sheetView>
  </sheetViews>
  <sheetFormatPr defaultColWidth="8.85546875" defaultRowHeight="15" x14ac:dyDescent="0.25"/>
  <sheetData>
    <row r="1" spans="1:65" x14ac:dyDescent="0.25">
      <c r="A1" t="s">
        <v>56</v>
      </c>
      <c r="B1" t="s">
        <v>34</v>
      </c>
      <c r="C1" t="s">
        <v>57</v>
      </c>
      <c r="D1" t="s">
        <v>58</v>
      </c>
      <c r="F1" t="s">
        <v>34</v>
      </c>
      <c r="J1" t="s">
        <v>34</v>
      </c>
      <c r="N1" t="s">
        <v>34</v>
      </c>
      <c r="R1" t="s">
        <v>34</v>
      </c>
      <c r="V1" t="s">
        <v>34</v>
      </c>
      <c r="Z1" t="s">
        <v>34</v>
      </c>
      <c r="AD1" t="s">
        <v>34</v>
      </c>
      <c r="AH1" t="s">
        <v>35</v>
      </c>
      <c r="AL1" t="s">
        <v>35</v>
      </c>
      <c r="AP1" t="s">
        <v>35</v>
      </c>
      <c r="AT1" t="s">
        <v>35</v>
      </c>
      <c r="AX1" t="s">
        <v>35</v>
      </c>
      <c r="BB1" t="s">
        <v>35</v>
      </c>
      <c r="BF1" t="s">
        <v>35</v>
      </c>
      <c r="BJ1" t="s">
        <v>35</v>
      </c>
    </row>
    <row r="2" spans="1:65" x14ac:dyDescent="0.25">
      <c r="A2" s="14" t="s">
        <v>38</v>
      </c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42</v>
      </c>
      <c r="Z2" t="s">
        <v>10</v>
      </c>
      <c r="AD2" t="s">
        <v>11</v>
      </c>
      <c r="AH2" t="s">
        <v>4</v>
      </c>
      <c r="AL2" t="s">
        <v>5</v>
      </c>
      <c r="AP2" t="s">
        <v>6</v>
      </c>
      <c r="AT2" t="s">
        <v>7</v>
      </c>
      <c r="AX2" t="s">
        <v>41</v>
      </c>
      <c r="BB2" t="s">
        <v>42</v>
      </c>
      <c r="BF2" t="s">
        <v>10</v>
      </c>
      <c r="BJ2" t="s">
        <v>11</v>
      </c>
    </row>
    <row r="3" spans="1:6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65" x14ac:dyDescent="0.25">
      <c r="A4" t="s">
        <v>17</v>
      </c>
      <c r="B4">
        <v>0.53687749803066254</v>
      </c>
      <c r="C4">
        <v>0.44213441014289856</v>
      </c>
      <c r="D4">
        <v>0.63162058591842651</v>
      </c>
      <c r="E4">
        <v>35</v>
      </c>
      <c r="F4">
        <v>0.37897235155105591</v>
      </c>
      <c r="G4">
        <v>0.31581029295921326</v>
      </c>
      <c r="H4">
        <v>0.37897235155105591</v>
      </c>
      <c r="I4">
        <v>163</v>
      </c>
      <c r="J4">
        <v>0.94743084907531738</v>
      </c>
      <c r="K4">
        <v>0.63162058591842651</v>
      </c>
      <c r="L4">
        <v>1.5790514945983887</v>
      </c>
      <c r="M4">
        <v>846</v>
      </c>
      <c r="Q4">
        <v>2</v>
      </c>
      <c r="R4">
        <v>0.37897235155105591</v>
      </c>
      <c r="S4">
        <v>0.31581029295921326</v>
      </c>
      <c r="T4">
        <v>0.63162058591842651</v>
      </c>
      <c r="U4">
        <v>3799</v>
      </c>
      <c r="V4">
        <v>0.44213441014289856</v>
      </c>
      <c r="W4">
        <v>0.34739130735397339</v>
      </c>
      <c r="X4">
        <v>1.0737550258636475</v>
      </c>
      <c r="Y4">
        <v>94</v>
      </c>
      <c r="Z4">
        <v>0.44213441014289856</v>
      </c>
      <c r="AA4">
        <v>0.34739130735397339</v>
      </c>
      <c r="AB4">
        <v>0.94743084907531738</v>
      </c>
      <c r="AC4">
        <v>4939</v>
      </c>
      <c r="AD4">
        <v>0.44213441014289856</v>
      </c>
      <c r="AE4">
        <v>0.25264823436737061</v>
      </c>
      <c r="AF4">
        <v>1.1938087940216064</v>
      </c>
      <c r="AG4">
        <v>87</v>
      </c>
      <c r="AH4">
        <v>0.94743084907531738</v>
      </c>
      <c r="AI4">
        <v>0.44213441014289856</v>
      </c>
      <c r="AJ4">
        <v>1.7685376405715942</v>
      </c>
      <c r="AK4">
        <v>35</v>
      </c>
      <c r="AL4">
        <v>0.63162058591842651</v>
      </c>
      <c r="AM4">
        <v>0.44213441014289856</v>
      </c>
      <c r="AN4">
        <v>1.0737550258636475</v>
      </c>
      <c r="AO4">
        <v>163</v>
      </c>
      <c r="AP4">
        <v>1.1369169950485229</v>
      </c>
      <c r="AQ4">
        <v>0.56845849752426147</v>
      </c>
      <c r="AR4">
        <v>1.8948616981506348</v>
      </c>
      <c r="AS4">
        <v>846</v>
      </c>
      <c r="AT4">
        <v>0.25264823436737061</v>
      </c>
      <c r="AU4">
        <v>0.1263241171836853</v>
      </c>
      <c r="AV4">
        <v>0.37897235155105591</v>
      </c>
      <c r="AW4">
        <v>2</v>
      </c>
      <c r="AX4">
        <v>0.44213441014289856</v>
      </c>
      <c r="AY4">
        <v>0.37897235155105591</v>
      </c>
      <c r="AZ4">
        <v>0.94743084907531738</v>
      </c>
      <c r="BA4">
        <v>3799</v>
      </c>
      <c r="BB4">
        <v>0.44213441014289856</v>
      </c>
      <c r="BC4">
        <v>0.31581029295921326</v>
      </c>
      <c r="BD4">
        <v>1.1369169950485229</v>
      </c>
      <c r="BE4">
        <v>94</v>
      </c>
      <c r="BF4">
        <v>0.50529646873474121</v>
      </c>
      <c r="BG4">
        <v>0.37897235155105591</v>
      </c>
      <c r="BH4">
        <v>1.263241171836853</v>
      </c>
      <c r="BI4">
        <v>4939</v>
      </c>
      <c r="BJ4">
        <v>0.37897235155105591</v>
      </c>
      <c r="BK4">
        <v>0.31581029295921326</v>
      </c>
      <c r="BL4">
        <v>0.94743084907531738</v>
      </c>
      <c r="BM4">
        <v>87</v>
      </c>
    </row>
    <row r="5" spans="1:65" x14ac:dyDescent="0.25">
      <c r="A5" t="s">
        <v>18</v>
      </c>
      <c r="B5">
        <v>0.53687749803066254</v>
      </c>
      <c r="C5">
        <v>0.44213441014289856</v>
      </c>
      <c r="D5">
        <v>0.63162058591842651</v>
      </c>
      <c r="E5">
        <v>28</v>
      </c>
      <c r="F5">
        <v>0.37897235155105591</v>
      </c>
      <c r="G5">
        <v>0.37897235155105591</v>
      </c>
      <c r="H5">
        <v>0.44213441014289856</v>
      </c>
      <c r="I5">
        <v>137</v>
      </c>
      <c r="J5">
        <v>0.88426882028579712</v>
      </c>
      <c r="K5">
        <v>0.63162058591842651</v>
      </c>
      <c r="L5">
        <v>1.5790514945983887</v>
      </c>
      <c r="M5">
        <v>752</v>
      </c>
      <c r="Q5">
        <v>1</v>
      </c>
      <c r="R5">
        <v>0.44213441014289856</v>
      </c>
      <c r="S5">
        <v>0.37897235155105591</v>
      </c>
      <c r="T5">
        <v>0.69478261470794678</v>
      </c>
      <c r="U5">
        <v>3179</v>
      </c>
      <c r="V5">
        <v>0.44213441014289856</v>
      </c>
      <c r="W5">
        <v>0.37897235155105591</v>
      </c>
      <c r="X5">
        <v>1.0737550258636475</v>
      </c>
      <c r="Y5">
        <v>81</v>
      </c>
      <c r="Z5">
        <v>0.44213441014289856</v>
      </c>
      <c r="AA5">
        <v>0.37897235155105591</v>
      </c>
      <c r="AB5">
        <v>0.94743084907531738</v>
      </c>
      <c r="AC5">
        <v>4178</v>
      </c>
      <c r="AD5">
        <v>0.50529646873474121</v>
      </c>
      <c r="AE5">
        <v>0.41055336594581604</v>
      </c>
      <c r="AF5">
        <v>1.3895652294158936</v>
      </c>
      <c r="AG5">
        <v>72</v>
      </c>
      <c r="AH5">
        <v>1.263241171836853</v>
      </c>
      <c r="AI5">
        <v>0.69478261470794678</v>
      </c>
      <c r="AJ5">
        <v>1.5790514945983887</v>
      </c>
      <c r="AK5">
        <v>28</v>
      </c>
      <c r="AL5">
        <v>0.63162058591842651</v>
      </c>
      <c r="AM5">
        <v>0.50529646873474121</v>
      </c>
      <c r="AN5">
        <v>1.1369169950485229</v>
      </c>
      <c r="AO5">
        <v>137</v>
      </c>
      <c r="AP5">
        <v>1.200079083442688</v>
      </c>
      <c r="AQ5">
        <v>0.63162058591842651</v>
      </c>
      <c r="AR5">
        <v>1.8948616981506348</v>
      </c>
      <c r="AS5">
        <v>752</v>
      </c>
      <c r="AT5">
        <v>0.37897235155105591</v>
      </c>
      <c r="AU5">
        <v>0.37897235155105591</v>
      </c>
      <c r="AV5">
        <v>0.37897235155105591</v>
      </c>
      <c r="AW5">
        <v>1</v>
      </c>
      <c r="AX5">
        <v>0.50529646873474121</v>
      </c>
      <c r="AY5">
        <v>0.37897235155105591</v>
      </c>
      <c r="AZ5">
        <v>1.0105929374694824</v>
      </c>
      <c r="BA5">
        <v>3179</v>
      </c>
      <c r="BB5">
        <v>0.44213441014289856</v>
      </c>
      <c r="BC5">
        <v>0.31581029295921326</v>
      </c>
      <c r="BD5">
        <v>1.1369169950485229</v>
      </c>
      <c r="BE5">
        <v>81</v>
      </c>
      <c r="BF5">
        <v>0.63162058591842651</v>
      </c>
      <c r="BG5">
        <v>0.37897235155105591</v>
      </c>
      <c r="BH5">
        <v>1.263241171836853</v>
      </c>
      <c r="BI5">
        <v>4178</v>
      </c>
      <c r="BJ5">
        <v>0.44213441014289856</v>
      </c>
      <c r="BK5">
        <v>0.31581029295921326</v>
      </c>
      <c r="BL5">
        <v>0.94743084907531738</v>
      </c>
      <c r="BM5">
        <v>72</v>
      </c>
    </row>
    <row r="6" spans="1:65" x14ac:dyDescent="0.25">
      <c r="A6" t="s">
        <v>19</v>
      </c>
      <c r="B6">
        <v>0.53687749803066254</v>
      </c>
      <c r="C6">
        <v>0.44213441014289856</v>
      </c>
      <c r="D6">
        <v>0.63162058591842651</v>
      </c>
      <c r="E6">
        <v>21</v>
      </c>
      <c r="F6">
        <v>0.37897235155105591</v>
      </c>
      <c r="G6">
        <v>0.37897235155105591</v>
      </c>
      <c r="H6">
        <v>0.44213441014289856</v>
      </c>
      <c r="I6">
        <v>114</v>
      </c>
      <c r="J6">
        <v>0.7263636589050293</v>
      </c>
      <c r="K6">
        <v>0.53687751293182373</v>
      </c>
      <c r="L6">
        <v>1.5790514945983887</v>
      </c>
      <c r="M6">
        <v>561</v>
      </c>
      <c r="Q6">
        <v>1</v>
      </c>
      <c r="R6">
        <v>0.41055336594581604</v>
      </c>
      <c r="S6">
        <v>0.37897235155105591</v>
      </c>
      <c r="T6">
        <v>0.56845849752426147</v>
      </c>
      <c r="U6">
        <v>2835</v>
      </c>
      <c r="V6">
        <v>0.44213441014289856</v>
      </c>
      <c r="W6">
        <v>0.37897235155105591</v>
      </c>
      <c r="X6">
        <v>0.50529646873474121</v>
      </c>
      <c r="Y6">
        <v>70</v>
      </c>
      <c r="Z6">
        <v>0.44213441014289856</v>
      </c>
      <c r="AA6">
        <v>0.37897235155105591</v>
      </c>
      <c r="AB6">
        <v>0.7263636589050293</v>
      </c>
      <c r="AC6">
        <v>3602</v>
      </c>
      <c r="AD6">
        <v>0.44213441014289856</v>
      </c>
      <c r="AE6">
        <v>0.31581029295921326</v>
      </c>
      <c r="AF6">
        <v>1.3895652294158936</v>
      </c>
      <c r="AG6">
        <v>59</v>
      </c>
      <c r="AH6">
        <v>0.94743084907531738</v>
      </c>
      <c r="AI6">
        <v>0.44213441014289856</v>
      </c>
      <c r="AJ6">
        <v>1.5790514945983887</v>
      </c>
      <c r="AK6">
        <v>21</v>
      </c>
      <c r="AL6">
        <v>0.63162058591842651</v>
      </c>
      <c r="AM6">
        <v>0.50529646873474121</v>
      </c>
      <c r="AN6">
        <v>0.94743084907531738</v>
      </c>
      <c r="AO6">
        <v>114</v>
      </c>
      <c r="AP6">
        <v>1.263241171836853</v>
      </c>
      <c r="AQ6">
        <v>0.53687751293182373</v>
      </c>
      <c r="AR6">
        <v>1.8948616981506348</v>
      </c>
      <c r="AS6">
        <v>561</v>
      </c>
      <c r="AT6">
        <v>0.37897235155105591</v>
      </c>
      <c r="AU6">
        <v>0.37897235155105591</v>
      </c>
      <c r="AV6">
        <v>0.37897235155105591</v>
      </c>
      <c r="AW6">
        <v>1</v>
      </c>
      <c r="AX6">
        <v>0.50529646873474121</v>
      </c>
      <c r="AY6">
        <v>0.37897235155105591</v>
      </c>
      <c r="AZ6">
        <v>0.88426882028579712</v>
      </c>
      <c r="BA6">
        <v>2835</v>
      </c>
      <c r="BB6">
        <v>0.37897235155105591</v>
      </c>
      <c r="BC6">
        <v>0.31581029295921326</v>
      </c>
      <c r="BD6">
        <v>1.263241171836853</v>
      </c>
      <c r="BE6">
        <v>70</v>
      </c>
      <c r="BF6">
        <v>0.50529646873474121</v>
      </c>
      <c r="BG6">
        <v>0.37897235155105591</v>
      </c>
      <c r="BH6">
        <v>1.263241171836853</v>
      </c>
      <c r="BI6">
        <v>3602</v>
      </c>
      <c r="BJ6">
        <v>0.37897235155105591</v>
      </c>
      <c r="BK6">
        <v>0.31581029295921326</v>
      </c>
      <c r="BL6">
        <v>0.82110673189163208</v>
      </c>
      <c r="BM6">
        <v>59</v>
      </c>
    </row>
    <row r="7" spans="1:65" x14ac:dyDescent="0.25">
      <c r="A7" t="s">
        <v>20</v>
      </c>
      <c r="E7">
        <v>3</v>
      </c>
      <c r="I7">
        <v>8</v>
      </c>
      <c r="J7">
        <v>0.88426882028579712</v>
      </c>
      <c r="K7">
        <v>0.82110673189163208</v>
      </c>
      <c r="L7">
        <v>0.94743084907531738</v>
      </c>
      <c r="M7">
        <v>68</v>
      </c>
      <c r="Q7">
        <v>0</v>
      </c>
      <c r="R7">
        <v>0.50529646873474121</v>
      </c>
      <c r="S7">
        <v>0.50529646873474121</v>
      </c>
      <c r="T7">
        <v>0.50529646873474121</v>
      </c>
      <c r="U7">
        <v>51</v>
      </c>
      <c r="Y7">
        <v>0</v>
      </c>
      <c r="Z7">
        <v>0.88426882028579712</v>
      </c>
      <c r="AA7">
        <v>0.82110673189163208</v>
      </c>
      <c r="AB7">
        <v>0.94743084907531738</v>
      </c>
      <c r="AC7">
        <v>130</v>
      </c>
      <c r="AG7">
        <v>1</v>
      </c>
      <c r="AH7">
        <v>0.69478261470794678</v>
      </c>
      <c r="AI7">
        <v>0.69478261470794678</v>
      </c>
      <c r="AJ7">
        <v>0.78952574729919434</v>
      </c>
      <c r="AK7">
        <v>3</v>
      </c>
      <c r="AL7">
        <v>1.0737550258636475</v>
      </c>
      <c r="AM7">
        <v>0.88426882028579712</v>
      </c>
      <c r="AN7">
        <v>1.3895652294158936</v>
      </c>
      <c r="AO7">
        <v>8</v>
      </c>
      <c r="AP7">
        <v>0.88426882028579712</v>
      </c>
      <c r="AQ7">
        <v>0.75794470310211182</v>
      </c>
      <c r="AR7">
        <v>1.0105929374694824</v>
      </c>
      <c r="AS7">
        <v>68</v>
      </c>
      <c r="AW7">
        <v>0</v>
      </c>
      <c r="AX7">
        <v>0.78952574729919434</v>
      </c>
      <c r="AY7">
        <v>0.63162058591842651</v>
      </c>
      <c r="AZ7">
        <v>0.94743084907531738</v>
      </c>
      <c r="BA7">
        <v>51</v>
      </c>
      <c r="BE7">
        <v>0</v>
      </c>
      <c r="BF7">
        <v>0.78952574729919434</v>
      </c>
      <c r="BG7">
        <v>0.67899215221405029</v>
      </c>
      <c r="BH7">
        <v>0.94743084907531738</v>
      </c>
      <c r="BI7">
        <v>130</v>
      </c>
      <c r="BJ7">
        <v>0.82110673189163208</v>
      </c>
      <c r="BK7">
        <v>0.82110673189163208</v>
      </c>
      <c r="BL7">
        <v>0.82110673189163208</v>
      </c>
      <c r="BM7">
        <v>1</v>
      </c>
    </row>
    <row r="8" spans="1:65" x14ac:dyDescent="0.25">
      <c r="A8" t="s">
        <v>43</v>
      </c>
      <c r="E8">
        <v>1</v>
      </c>
      <c r="I8">
        <v>1</v>
      </c>
      <c r="J8">
        <v>4.3293805122375488</v>
      </c>
      <c r="K8">
        <v>4.3293805122375488</v>
      </c>
      <c r="L8">
        <v>4.3293805122375488</v>
      </c>
      <c r="M8">
        <v>23</v>
      </c>
      <c r="Q8">
        <v>0</v>
      </c>
      <c r="R8">
        <v>2.0373554229736328</v>
      </c>
      <c r="S8">
        <v>1.9100205898284912</v>
      </c>
      <c r="T8">
        <v>3.692706823348999</v>
      </c>
      <c r="U8">
        <v>31</v>
      </c>
      <c r="V8">
        <v>4.4567146301269531</v>
      </c>
      <c r="W8">
        <v>4.4567146301269531</v>
      </c>
      <c r="X8">
        <v>4.4567146301269531</v>
      </c>
      <c r="Y8">
        <v>1</v>
      </c>
      <c r="Z8">
        <v>3.692706823348999</v>
      </c>
      <c r="AA8">
        <v>2.0373554229736328</v>
      </c>
      <c r="AB8">
        <v>4.3293805122375488</v>
      </c>
      <c r="AC8">
        <v>57</v>
      </c>
      <c r="AG8">
        <v>0</v>
      </c>
      <c r="AH8">
        <v>1.9100205898284912</v>
      </c>
      <c r="AI8">
        <v>1.9100205898284912</v>
      </c>
      <c r="AJ8">
        <v>1.9100205898284912</v>
      </c>
      <c r="AK8">
        <v>1</v>
      </c>
      <c r="AL8">
        <v>2.2920248508453369</v>
      </c>
      <c r="AM8">
        <v>2.2920248508453369</v>
      </c>
      <c r="AN8">
        <v>2.2920248508453369</v>
      </c>
      <c r="AO8">
        <v>1</v>
      </c>
      <c r="AP8">
        <v>3.4380371570587158</v>
      </c>
      <c r="AQ8">
        <v>3.1833677291870117</v>
      </c>
      <c r="AR8">
        <v>3.8200411796569824</v>
      </c>
      <c r="AS8">
        <v>23</v>
      </c>
      <c r="AW8">
        <v>0</v>
      </c>
      <c r="AX8">
        <v>2.546694278717041</v>
      </c>
      <c r="AY8">
        <v>2.2920248508453369</v>
      </c>
      <c r="AZ8">
        <v>3.5653719902038574</v>
      </c>
      <c r="BA8">
        <v>31</v>
      </c>
      <c r="BE8">
        <v>1</v>
      </c>
      <c r="BF8">
        <v>3.1833677291870117</v>
      </c>
      <c r="BG8">
        <v>2.2920248508453369</v>
      </c>
      <c r="BH8">
        <v>3.5653719902038574</v>
      </c>
      <c r="BI8">
        <v>57</v>
      </c>
      <c r="BM8">
        <v>0</v>
      </c>
    </row>
    <row r="9" spans="1:65" x14ac:dyDescent="0.25">
      <c r="A9" t="s">
        <v>44</v>
      </c>
      <c r="E9">
        <v>2</v>
      </c>
      <c r="I9">
        <v>14</v>
      </c>
      <c r="J9">
        <v>1.263241171836853</v>
      </c>
      <c r="K9">
        <v>0.94743084907531738</v>
      </c>
      <c r="L9">
        <v>1.263241171836853</v>
      </c>
      <c r="M9">
        <v>93</v>
      </c>
      <c r="Q9">
        <v>0</v>
      </c>
      <c r="R9">
        <v>1.0105929374694824</v>
      </c>
      <c r="S9">
        <v>0.63162058591842651</v>
      </c>
      <c r="T9">
        <v>1.1369169950485229</v>
      </c>
      <c r="U9">
        <v>256</v>
      </c>
      <c r="V9">
        <v>0.88426882028579712</v>
      </c>
      <c r="W9">
        <v>0.37897235155105591</v>
      </c>
      <c r="X9">
        <v>1.0737550258636475</v>
      </c>
      <c r="Y9">
        <v>10</v>
      </c>
      <c r="Z9">
        <v>1.0105929374694824</v>
      </c>
      <c r="AA9">
        <v>0.82110673189163208</v>
      </c>
      <c r="AB9">
        <v>1.263241171836853</v>
      </c>
      <c r="AC9">
        <v>375</v>
      </c>
      <c r="AD9">
        <v>0.88426882028579712</v>
      </c>
      <c r="AE9">
        <v>0.75794470310211182</v>
      </c>
      <c r="AF9">
        <v>1.0105929374694824</v>
      </c>
      <c r="AG9">
        <v>12</v>
      </c>
      <c r="AH9">
        <v>1.5790514945983887</v>
      </c>
      <c r="AI9">
        <v>1.5790514945983887</v>
      </c>
      <c r="AJ9">
        <v>1.5790514945983887</v>
      </c>
      <c r="AK9">
        <v>2</v>
      </c>
      <c r="AL9">
        <v>1.263241171836853</v>
      </c>
      <c r="AM9">
        <v>1.0737550258636475</v>
      </c>
      <c r="AN9">
        <v>1.263241171836853</v>
      </c>
      <c r="AO9">
        <v>14</v>
      </c>
      <c r="AP9">
        <v>1.1684980392456055</v>
      </c>
      <c r="AQ9">
        <v>1.0105929374694824</v>
      </c>
      <c r="AR9">
        <v>1.2948222160339355</v>
      </c>
      <c r="AS9">
        <v>93</v>
      </c>
      <c r="AW9">
        <v>0</v>
      </c>
      <c r="AX9">
        <v>0.94743084907531738</v>
      </c>
      <c r="AY9">
        <v>0.75794470310211182</v>
      </c>
      <c r="AZ9">
        <v>1.263241171836853</v>
      </c>
      <c r="BA9">
        <v>256</v>
      </c>
      <c r="BB9">
        <v>0.94743084907531738</v>
      </c>
      <c r="BC9">
        <v>0.56845849752426147</v>
      </c>
      <c r="BD9">
        <v>0.94743084907531738</v>
      </c>
      <c r="BE9">
        <v>10</v>
      </c>
      <c r="BF9">
        <v>1.0737550258636475</v>
      </c>
      <c r="BG9">
        <v>0.82110673189163208</v>
      </c>
      <c r="BH9">
        <v>1.263241171836853</v>
      </c>
      <c r="BI9">
        <v>375</v>
      </c>
      <c r="BJ9">
        <v>0.94743084907531738</v>
      </c>
      <c r="BK9">
        <v>0.88426882028579712</v>
      </c>
      <c r="BL9">
        <v>1.0105929374694824</v>
      </c>
      <c r="BM9">
        <v>12</v>
      </c>
    </row>
    <row r="10" spans="1:65" x14ac:dyDescent="0.25">
      <c r="A10" t="s">
        <v>45</v>
      </c>
      <c r="E10">
        <v>0</v>
      </c>
      <c r="I10">
        <v>0</v>
      </c>
      <c r="M10">
        <v>7</v>
      </c>
      <c r="Q10">
        <v>0</v>
      </c>
      <c r="U10">
        <v>4</v>
      </c>
      <c r="Y10">
        <v>0</v>
      </c>
      <c r="AC10">
        <v>11</v>
      </c>
      <c r="AG10">
        <v>0</v>
      </c>
      <c r="AK10">
        <v>0</v>
      </c>
      <c r="AO10">
        <v>0</v>
      </c>
      <c r="AP10">
        <v>2.7159686088562012</v>
      </c>
      <c r="AQ10">
        <v>2.21067214012146</v>
      </c>
      <c r="AR10">
        <v>2.9054546356201172</v>
      </c>
      <c r="AS10">
        <v>7</v>
      </c>
      <c r="AW10">
        <v>0</v>
      </c>
      <c r="AX10">
        <v>3.1581029891967773</v>
      </c>
      <c r="AY10">
        <v>3.1581029891967773</v>
      </c>
      <c r="AZ10">
        <v>10.105929374694824</v>
      </c>
      <c r="BA10">
        <v>4</v>
      </c>
      <c r="BE10">
        <v>0</v>
      </c>
      <c r="BF10">
        <v>2.7159686088562012</v>
      </c>
      <c r="BG10">
        <v>2.21067214012146</v>
      </c>
      <c r="BH10">
        <v>3.1581029891967773</v>
      </c>
      <c r="BI10">
        <v>11</v>
      </c>
      <c r="BM10">
        <v>0</v>
      </c>
    </row>
    <row r="11" spans="1:65" x14ac:dyDescent="0.25">
      <c r="A11" t="s">
        <v>46</v>
      </c>
      <c r="E11">
        <v>1</v>
      </c>
      <c r="I11">
        <v>0</v>
      </c>
      <c r="M11">
        <v>0</v>
      </c>
      <c r="Q11">
        <v>0</v>
      </c>
      <c r="U11">
        <v>2</v>
      </c>
      <c r="Y11">
        <v>0</v>
      </c>
      <c r="AC11">
        <v>3</v>
      </c>
      <c r="AG11">
        <v>0</v>
      </c>
      <c r="AH11">
        <v>1.5790514945983887</v>
      </c>
      <c r="AI11">
        <v>1.5790514945983887</v>
      </c>
      <c r="AJ11">
        <v>1.5790514945983887</v>
      </c>
      <c r="AK11">
        <v>1</v>
      </c>
      <c r="AO11">
        <v>0</v>
      </c>
      <c r="AS11">
        <v>0</v>
      </c>
      <c r="AW11">
        <v>0</v>
      </c>
      <c r="AX11">
        <v>0.63162058591842651</v>
      </c>
      <c r="AY11">
        <v>0.63162058591842651</v>
      </c>
      <c r="AZ11">
        <v>0.63162058591842651</v>
      </c>
      <c r="BA11">
        <v>2</v>
      </c>
      <c r="BE11">
        <v>0</v>
      </c>
      <c r="BF11">
        <v>0.63162058591842651</v>
      </c>
      <c r="BG11">
        <v>0.63162058591842651</v>
      </c>
      <c r="BH11">
        <v>1.5790514945983887</v>
      </c>
      <c r="BI11">
        <v>3</v>
      </c>
      <c r="BM11">
        <v>0</v>
      </c>
    </row>
    <row r="12" spans="1:65" x14ac:dyDescent="0.25">
      <c r="A12" t="s">
        <v>21</v>
      </c>
      <c r="B12">
        <v>0.44213441014289856</v>
      </c>
      <c r="C12">
        <v>0.44213441014289856</v>
      </c>
      <c r="D12">
        <v>0.44213441014289856</v>
      </c>
      <c r="E12">
        <v>24</v>
      </c>
      <c r="F12">
        <v>0.37897235155105591</v>
      </c>
      <c r="G12">
        <v>0.37897235155105591</v>
      </c>
      <c r="H12">
        <v>0.44213441014289856</v>
      </c>
      <c r="I12">
        <v>100</v>
      </c>
      <c r="J12">
        <v>1.0105929374694824</v>
      </c>
      <c r="K12">
        <v>0.63162058591842651</v>
      </c>
      <c r="L12">
        <v>1.8316997289657593</v>
      </c>
      <c r="M12">
        <v>502</v>
      </c>
      <c r="Q12">
        <v>1</v>
      </c>
      <c r="R12">
        <v>0.41055336594581604</v>
      </c>
      <c r="S12">
        <v>0.34739130735397339</v>
      </c>
      <c r="T12">
        <v>0.63162058591842651</v>
      </c>
      <c r="U12">
        <v>2534</v>
      </c>
      <c r="V12">
        <v>0.44213441014289856</v>
      </c>
      <c r="W12">
        <v>0.31581029295921326</v>
      </c>
      <c r="X12">
        <v>1.4527273178100586</v>
      </c>
      <c r="Y12">
        <v>53</v>
      </c>
      <c r="Z12">
        <v>0.44213441014289856</v>
      </c>
      <c r="AA12">
        <v>0.37897235155105591</v>
      </c>
      <c r="AB12">
        <v>0.94743084907531738</v>
      </c>
      <c r="AC12">
        <v>3214</v>
      </c>
      <c r="AD12">
        <v>0.44213441014289856</v>
      </c>
      <c r="AE12">
        <v>0.31581029295921326</v>
      </c>
      <c r="AF12">
        <v>1.3895652294158936</v>
      </c>
      <c r="AG12">
        <v>58</v>
      </c>
      <c r="AH12">
        <v>1.263241171836853</v>
      </c>
      <c r="AI12">
        <v>0.37897235155105591</v>
      </c>
      <c r="AJ12">
        <v>1.9100205898284912</v>
      </c>
      <c r="AK12">
        <v>24</v>
      </c>
      <c r="AL12">
        <v>0.63162058591842651</v>
      </c>
      <c r="AM12">
        <v>0.44213441014289856</v>
      </c>
      <c r="AN12">
        <v>0.94743084907531738</v>
      </c>
      <c r="AO12">
        <v>100</v>
      </c>
      <c r="AP12">
        <v>1.0737550258636475</v>
      </c>
      <c r="AQ12">
        <v>0.50529646873474121</v>
      </c>
      <c r="AR12">
        <v>1.8948616981506348</v>
      </c>
      <c r="AS12">
        <v>502</v>
      </c>
      <c r="AW12">
        <v>0</v>
      </c>
      <c r="BA12">
        <v>0</v>
      </c>
      <c r="BE12">
        <v>0</v>
      </c>
      <c r="BI12">
        <v>0</v>
      </c>
      <c r="BM12">
        <v>0</v>
      </c>
    </row>
    <row r="13" spans="1:65" x14ac:dyDescent="0.25">
      <c r="A13" t="s">
        <v>22</v>
      </c>
      <c r="B13">
        <v>0.63162058591842651</v>
      </c>
      <c r="C13">
        <v>0.63162058591842651</v>
      </c>
      <c r="D13">
        <v>0.63162058591842651</v>
      </c>
      <c r="E13">
        <v>3</v>
      </c>
      <c r="F13">
        <v>2.21067214012146</v>
      </c>
      <c r="G13">
        <v>0.22106720507144928</v>
      </c>
      <c r="H13">
        <v>2.21067214012146</v>
      </c>
      <c r="I13">
        <v>16</v>
      </c>
      <c r="J13">
        <v>0.75794470310211182</v>
      </c>
      <c r="K13">
        <v>0.75794470310211182</v>
      </c>
      <c r="L13">
        <v>2.5264823436737061</v>
      </c>
      <c r="M13">
        <v>82</v>
      </c>
      <c r="Q13">
        <v>0</v>
      </c>
      <c r="R13">
        <v>0.37897235155105591</v>
      </c>
      <c r="S13">
        <v>0.37897235155105591</v>
      </c>
      <c r="T13">
        <v>0.50529646873474121</v>
      </c>
      <c r="U13">
        <v>345</v>
      </c>
      <c r="V13">
        <v>0.50529646873474121</v>
      </c>
      <c r="W13">
        <v>0.50529646873474121</v>
      </c>
      <c r="X13">
        <v>0.50529646873474121</v>
      </c>
      <c r="Y13">
        <v>14</v>
      </c>
      <c r="Z13">
        <v>0.37897235155105591</v>
      </c>
      <c r="AA13">
        <v>0.37897235155105591</v>
      </c>
      <c r="AB13">
        <v>0.50529646873474121</v>
      </c>
      <c r="AC13">
        <v>460</v>
      </c>
      <c r="AG13">
        <v>4</v>
      </c>
      <c r="AH13">
        <v>1.8948616981506348</v>
      </c>
      <c r="AI13">
        <v>0.31581029295921326</v>
      </c>
      <c r="AJ13">
        <v>1.8948616981506348</v>
      </c>
      <c r="AK13">
        <v>3</v>
      </c>
      <c r="AL13">
        <v>0.50529646873474121</v>
      </c>
      <c r="AM13">
        <v>0.25264823436737061</v>
      </c>
      <c r="AN13">
        <v>2.5264823436737061</v>
      </c>
      <c r="AO13">
        <v>16</v>
      </c>
      <c r="AP13">
        <v>2.2738339900970459</v>
      </c>
      <c r="AQ13">
        <v>0.63162058591842651</v>
      </c>
      <c r="AR13">
        <v>3.1581029891967773</v>
      </c>
      <c r="AS13">
        <v>82</v>
      </c>
      <c r="AW13">
        <v>0</v>
      </c>
      <c r="AX13">
        <v>0.42108041048049927</v>
      </c>
      <c r="AY13">
        <v>0.34739130735397339</v>
      </c>
      <c r="AZ13">
        <v>0.63162058591842651</v>
      </c>
      <c r="BA13">
        <v>345</v>
      </c>
      <c r="BB13">
        <v>0.33686429262161255</v>
      </c>
      <c r="BC13">
        <v>0.31581029295921326</v>
      </c>
      <c r="BD13">
        <v>0.50529646873474121</v>
      </c>
      <c r="BE13">
        <v>14</v>
      </c>
      <c r="BF13">
        <v>0.50529646873474121</v>
      </c>
      <c r="BG13">
        <v>0.37897235155105591</v>
      </c>
      <c r="BH13">
        <v>1.3474571704864502</v>
      </c>
      <c r="BI13">
        <v>460</v>
      </c>
      <c r="BJ13">
        <v>0.33686429262161255</v>
      </c>
      <c r="BK13">
        <v>0.31581029295921326</v>
      </c>
      <c r="BL13">
        <v>0.33686429262161255</v>
      </c>
      <c r="BM13">
        <v>4</v>
      </c>
    </row>
    <row r="14" spans="1:65" x14ac:dyDescent="0.25">
      <c r="A14" t="s">
        <v>26</v>
      </c>
      <c r="E14">
        <v>1</v>
      </c>
      <c r="I14">
        <v>7</v>
      </c>
      <c r="J14">
        <v>0.75794470310211182</v>
      </c>
      <c r="K14">
        <v>0.75794470310211182</v>
      </c>
      <c r="L14">
        <v>0.75794470310211182</v>
      </c>
      <c r="M14">
        <v>9</v>
      </c>
      <c r="Q14">
        <v>0</v>
      </c>
      <c r="R14">
        <v>0.50529646873474121</v>
      </c>
      <c r="S14">
        <v>0.42108041048049927</v>
      </c>
      <c r="T14">
        <v>0.75794470310211182</v>
      </c>
      <c r="U14">
        <v>148</v>
      </c>
      <c r="V14">
        <v>0.50529646873474121</v>
      </c>
      <c r="W14">
        <v>0.50529646873474121</v>
      </c>
      <c r="X14">
        <v>0.50529646873474121</v>
      </c>
      <c r="Y14">
        <v>8</v>
      </c>
      <c r="Z14">
        <v>0.50529646873474121</v>
      </c>
      <c r="AA14">
        <v>0.42108041048049927</v>
      </c>
      <c r="AB14">
        <v>0.75794470310211182</v>
      </c>
      <c r="AC14">
        <v>173</v>
      </c>
      <c r="AG14">
        <v>2</v>
      </c>
      <c r="AH14">
        <v>0.31581029295921326</v>
      </c>
      <c r="AI14">
        <v>0.31581029295921326</v>
      </c>
      <c r="AJ14">
        <v>0.31581029295921326</v>
      </c>
      <c r="AK14">
        <v>1</v>
      </c>
      <c r="AL14">
        <v>0.25264823436737061</v>
      </c>
      <c r="AM14">
        <v>0.25264823436737061</v>
      </c>
      <c r="AN14">
        <v>0.31581029295921326</v>
      </c>
      <c r="AO14">
        <v>7</v>
      </c>
      <c r="AP14">
        <v>0.42108041048049927</v>
      </c>
      <c r="AQ14">
        <v>0.25264823436737061</v>
      </c>
      <c r="AR14">
        <v>0.63162058591842651</v>
      </c>
      <c r="AS14">
        <v>9</v>
      </c>
      <c r="AW14">
        <v>0</v>
      </c>
      <c r="AX14">
        <v>0.37897235155105591</v>
      </c>
      <c r="AY14">
        <v>0.31581029295921326</v>
      </c>
      <c r="AZ14">
        <v>0.50529646873474121</v>
      </c>
      <c r="BA14">
        <v>148</v>
      </c>
      <c r="BB14">
        <v>0.33686429262161255</v>
      </c>
      <c r="BC14">
        <v>0.31581029295921326</v>
      </c>
      <c r="BD14">
        <v>0.50529646873474121</v>
      </c>
      <c r="BE14">
        <v>8</v>
      </c>
      <c r="BF14">
        <v>0.37897235155105591</v>
      </c>
      <c r="BG14">
        <v>0.31581029295921326</v>
      </c>
      <c r="BH14">
        <v>0.50529646873474121</v>
      </c>
      <c r="BI14">
        <v>173</v>
      </c>
      <c r="BJ14">
        <v>0.50529646873474121</v>
      </c>
      <c r="BK14">
        <v>0.31581029295921326</v>
      </c>
      <c r="BL14">
        <v>0.50529646873474121</v>
      </c>
      <c r="BM14">
        <v>2</v>
      </c>
    </row>
    <row r="15" spans="1:65" x14ac:dyDescent="0.25">
      <c r="A15" t="s">
        <v>27</v>
      </c>
      <c r="B15">
        <v>0.63162058591842651</v>
      </c>
      <c r="C15">
        <v>0.63162058591842651</v>
      </c>
      <c r="D15">
        <v>0.63162058591842651</v>
      </c>
      <c r="E15">
        <v>2</v>
      </c>
      <c r="F15">
        <v>2.21067214012146</v>
      </c>
      <c r="G15">
        <v>0.22106720507144928</v>
      </c>
      <c r="H15">
        <v>2.21067214012146</v>
      </c>
      <c r="I15">
        <v>9</v>
      </c>
      <c r="J15">
        <v>2.5264823436737061</v>
      </c>
      <c r="K15">
        <v>2.5264823436737061</v>
      </c>
      <c r="L15">
        <v>2.5264823436737061</v>
      </c>
      <c r="M15">
        <v>73</v>
      </c>
      <c r="Q15">
        <v>0</v>
      </c>
      <c r="R15">
        <v>0.37897235155105591</v>
      </c>
      <c r="S15">
        <v>0.33686429262161255</v>
      </c>
      <c r="T15">
        <v>0.42108041048049927</v>
      </c>
      <c r="U15">
        <v>197</v>
      </c>
      <c r="Y15">
        <v>6</v>
      </c>
      <c r="Z15">
        <v>0.37897235155105591</v>
      </c>
      <c r="AA15">
        <v>0.33686429262161255</v>
      </c>
      <c r="AB15">
        <v>0.42108041048049927</v>
      </c>
      <c r="AC15">
        <v>287</v>
      </c>
      <c r="AG15">
        <v>2</v>
      </c>
      <c r="AH15">
        <v>1.8948616981506348</v>
      </c>
      <c r="AI15">
        <v>1.8948616981506348</v>
      </c>
      <c r="AJ15">
        <v>1.8948616981506348</v>
      </c>
      <c r="AK15">
        <v>2</v>
      </c>
      <c r="AL15">
        <v>2.5264823436737061</v>
      </c>
      <c r="AM15">
        <v>0.75794470310211182</v>
      </c>
      <c r="AN15">
        <v>5.6845850944519043</v>
      </c>
      <c r="AO15">
        <v>9</v>
      </c>
      <c r="AP15">
        <v>2.7159686088562012</v>
      </c>
      <c r="AQ15">
        <v>1.7685376405715942</v>
      </c>
      <c r="AR15">
        <v>3.4528591632843018</v>
      </c>
      <c r="AS15">
        <v>73</v>
      </c>
      <c r="AW15">
        <v>0</v>
      </c>
      <c r="AX15">
        <v>0.44213441014289856</v>
      </c>
      <c r="AY15">
        <v>0.37897235155105591</v>
      </c>
      <c r="AZ15">
        <v>0.75794470310211182</v>
      </c>
      <c r="BA15">
        <v>197</v>
      </c>
      <c r="BB15">
        <v>0.37897235155105591</v>
      </c>
      <c r="BC15">
        <v>0.31581029295921326</v>
      </c>
      <c r="BD15">
        <v>0.50529646873474121</v>
      </c>
      <c r="BE15">
        <v>6</v>
      </c>
      <c r="BF15">
        <v>0.63162058591842651</v>
      </c>
      <c r="BG15">
        <v>0.37897235155105591</v>
      </c>
      <c r="BH15">
        <v>2.5264823436737061</v>
      </c>
      <c r="BI15">
        <v>287</v>
      </c>
      <c r="BJ15">
        <v>0.3263372927904129</v>
      </c>
      <c r="BK15">
        <v>0.31581029295921326</v>
      </c>
      <c r="BL15">
        <v>0.33686429262161255</v>
      </c>
      <c r="BM15">
        <v>2</v>
      </c>
    </row>
    <row r="16" spans="1:65" x14ac:dyDescent="0.25">
      <c r="A16" t="s">
        <v>28</v>
      </c>
      <c r="B16">
        <v>0.44213441014289856</v>
      </c>
      <c r="C16">
        <v>0.44213441014289856</v>
      </c>
      <c r="D16">
        <v>0.44213441014289856</v>
      </c>
      <c r="E16">
        <v>17</v>
      </c>
      <c r="F16">
        <v>0.56845849752426147</v>
      </c>
      <c r="G16">
        <v>0.44213441014289856</v>
      </c>
      <c r="H16">
        <v>0.63162058591842651</v>
      </c>
      <c r="I16">
        <v>82</v>
      </c>
      <c r="J16">
        <v>1.5790514945983887</v>
      </c>
      <c r="K16">
        <v>0.41055336594581604</v>
      </c>
      <c r="L16">
        <v>1.8948616981506348</v>
      </c>
      <c r="M16">
        <v>455</v>
      </c>
      <c r="Q16">
        <v>1</v>
      </c>
      <c r="R16">
        <v>0.44213441014289856</v>
      </c>
      <c r="S16">
        <v>0.37897235155105591</v>
      </c>
      <c r="T16">
        <v>0.63162058591842651</v>
      </c>
      <c r="U16">
        <v>2079</v>
      </c>
      <c r="V16">
        <v>1.4527273178100586</v>
      </c>
      <c r="W16">
        <v>0.44213441014289856</v>
      </c>
      <c r="X16">
        <v>1.5790514945983887</v>
      </c>
      <c r="Y16">
        <v>42</v>
      </c>
      <c r="Z16">
        <v>0.44213441014289856</v>
      </c>
      <c r="AA16">
        <v>0.37897235155105591</v>
      </c>
      <c r="AB16">
        <v>0.75794470310211182</v>
      </c>
      <c r="AC16">
        <v>2676</v>
      </c>
      <c r="AD16">
        <v>0.44213441014289856</v>
      </c>
      <c r="AE16">
        <v>0.44213441014289856</v>
      </c>
      <c r="AF16">
        <v>1.5790514945983887</v>
      </c>
      <c r="AG16">
        <v>48</v>
      </c>
      <c r="AH16">
        <v>1.1369169950485229</v>
      </c>
      <c r="AI16">
        <v>0.44213441014289856</v>
      </c>
      <c r="AJ16">
        <v>1.8632807731628418</v>
      </c>
      <c r="AK16">
        <v>17</v>
      </c>
      <c r="AL16">
        <v>0.94743084907531738</v>
      </c>
      <c r="AM16">
        <v>0.63162058591842651</v>
      </c>
      <c r="AN16">
        <v>1.263241171836853</v>
      </c>
      <c r="AO16">
        <v>82</v>
      </c>
      <c r="AP16">
        <v>1.0105929374694824</v>
      </c>
      <c r="AQ16">
        <v>0.50529646873474121</v>
      </c>
      <c r="AR16">
        <v>1.7685376405715942</v>
      </c>
      <c r="AS16">
        <v>455</v>
      </c>
      <c r="AT16">
        <v>0.37897235155105591</v>
      </c>
      <c r="AU16">
        <v>0.37897235155105591</v>
      </c>
      <c r="AV16">
        <v>0.37897235155105591</v>
      </c>
      <c r="AW16">
        <v>1</v>
      </c>
      <c r="AX16">
        <v>0.50529646873474121</v>
      </c>
      <c r="AY16">
        <v>0.37897235155105591</v>
      </c>
      <c r="AZ16">
        <v>1.4527273178100586</v>
      </c>
      <c r="BA16">
        <v>2079</v>
      </c>
      <c r="BB16">
        <v>0.37897235155105591</v>
      </c>
      <c r="BC16">
        <v>0.31581029295921326</v>
      </c>
      <c r="BD16">
        <v>0.94743084907531738</v>
      </c>
      <c r="BE16">
        <v>42</v>
      </c>
      <c r="BF16">
        <v>0.56845849752426147</v>
      </c>
      <c r="BG16">
        <v>0.37897235155105591</v>
      </c>
      <c r="BH16">
        <v>1.5790514945983887</v>
      </c>
      <c r="BI16">
        <v>2676</v>
      </c>
      <c r="BJ16">
        <v>0.82110673189163208</v>
      </c>
      <c r="BK16">
        <v>0.31581029295921326</v>
      </c>
      <c r="BL16">
        <v>1.4527273178100586</v>
      </c>
      <c r="BM16">
        <v>48</v>
      </c>
    </row>
    <row r="17" spans="1:65" x14ac:dyDescent="0.25">
      <c r="A17" t="s">
        <v>29</v>
      </c>
      <c r="E17">
        <v>8</v>
      </c>
      <c r="F17">
        <v>0.63162058591842651</v>
      </c>
      <c r="G17">
        <v>0.63162058591842651</v>
      </c>
      <c r="H17">
        <v>0.63162058591842651</v>
      </c>
      <c r="I17">
        <v>39</v>
      </c>
      <c r="J17">
        <v>0.88426882028579712</v>
      </c>
      <c r="K17">
        <v>0.50529646873474121</v>
      </c>
      <c r="L17">
        <v>1.263241171836853</v>
      </c>
      <c r="M17">
        <v>215</v>
      </c>
      <c r="Q17">
        <v>0</v>
      </c>
      <c r="R17">
        <v>0.47371542453765869</v>
      </c>
      <c r="S17">
        <v>0.37897235155105591</v>
      </c>
      <c r="T17">
        <v>0.69478261470794678</v>
      </c>
      <c r="U17">
        <v>756</v>
      </c>
      <c r="V17">
        <v>0.44213441014289856</v>
      </c>
      <c r="W17">
        <v>0.37897235155105591</v>
      </c>
      <c r="X17">
        <v>0.88426882028579712</v>
      </c>
      <c r="Y17">
        <v>25</v>
      </c>
      <c r="Z17">
        <v>0.50529646873474121</v>
      </c>
      <c r="AA17">
        <v>0.37897235155105591</v>
      </c>
      <c r="AB17">
        <v>0.88426882028579712</v>
      </c>
      <c r="AC17">
        <v>1043</v>
      </c>
      <c r="AD17">
        <v>0.63162058591842651</v>
      </c>
      <c r="AE17">
        <v>0.31581029295921326</v>
      </c>
      <c r="AF17">
        <v>1.0105929374694824</v>
      </c>
      <c r="AG17">
        <v>20</v>
      </c>
      <c r="AH17">
        <v>1.3264032602310181</v>
      </c>
      <c r="AI17">
        <v>0.78952574729919434</v>
      </c>
      <c r="AJ17">
        <v>1.7685376405715942</v>
      </c>
      <c r="AK17">
        <v>8</v>
      </c>
      <c r="AL17">
        <v>0.94743084907531738</v>
      </c>
      <c r="AM17">
        <v>0.63162058591842651</v>
      </c>
      <c r="AN17">
        <v>1.263241171836853</v>
      </c>
      <c r="AO17">
        <v>39</v>
      </c>
      <c r="AP17">
        <v>0.94743084907531738</v>
      </c>
      <c r="AQ17">
        <v>0.63162058591842651</v>
      </c>
      <c r="AR17">
        <v>1.263241171836853</v>
      </c>
      <c r="AS17">
        <v>215</v>
      </c>
      <c r="AW17">
        <v>0</v>
      </c>
      <c r="AX17">
        <v>0.63162058591842651</v>
      </c>
      <c r="AY17">
        <v>0.37897235155105591</v>
      </c>
      <c r="AZ17">
        <v>1.0737550258636475</v>
      </c>
      <c r="BA17">
        <v>756</v>
      </c>
      <c r="BB17">
        <v>0.94743084907531738</v>
      </c>
      <c r="BC17">
        <v>0.31581029295921326</v>
      </c>
      <c r="BD17">
        <v>1.263241171836853</v>
      </c>
      <c r="BE17">
        <v>25</v>
      </c>
      <c r="BF17">
        <v>0.74215418100357056</v>
      </c>
      <c r="BG17">
        <v>0.44213441014289856</v>
      </c>
      <c r="BH17">
        <v>1.1369169950485229</v>
      </c>
      <c r="BI17">
        <v>1043</v>
      </c>
      <c r="BJ17">
        <v>0.63162058591842651</v>
      </c>
      <c r="BK17">
        <v>0.44213441014289856</v>
      </c>
      <c r="BL17">
        <v>1.0737550258636475</v>
      </c>
      <c r="BM17">
        <v>20</v>
      </c>
    </row>
    <row r="18" spans="1:65" x14ac:dyDescent="0.25">
      <c r="A18" t="s">
        <v>23</v>
      </c>
      <c r="E18">
        <v>7</v>
      </c>
      <c r="F18">
        <v>0.1263241171836853</v>
      </c>
      <c r="G18">
        <v>0.1263241171836853</v>
      </c>
      <c r="H18">
        <v>0.22106720507144928</v>
      </c>
      <c r="I18">
        <v>26</v>
      </c>
      <c r="J18">
        <v>0.25264823436737061</v>
      </c>
      <c r="K18">
        <v>0.18948617577552795</v>
      </c>
      <c r="L18">
        <v>9.474308967590332</v>
      </c>
      <c r="M18">
        <v>94</v>
      </c>
      <c r="Q18">
        <v>1</v>
      </c>
      <c r="R18">
        <v>0.15790514647960663</v>
      </c>
      <c r="S18">
        <v>0.15790514647960663</v>
      </c>
      <c r="T18">
        <v>0.18948617577552795</v>
      </c>
      <c r="U18">
        <v>620</v>
      </c>
      <c r="V18">
        <v>0.15790514647960663</v>
      </c>
      <c r="W18">
        <v>0.15790514647960663</v>
      </c>
      <c r="X18">
        <v>1.3147814273834229</v>
      </c>
      <c r="Y18">
        <v>13</v>
      </c>
      <c r="Z18">
        <v>0.18948617577552795</v>
      </c>
      <c r="AA18">
        <v>0.15790514647960663</v>
      </c>
      <c r="AB18">
        <v>0.18948617577552795</v>
      </c>
      <c r="AC18">
        <v>761</v>
      </c>
      <c r="AD18">
        <v>0.18948617577552795</v>
      </c>
      <c r="AE18">
        <v>0.15790514647960663</v>
      </c>
      <c r="AF18">
        <v>0.18948617577552795</v>
      </c>
      <c r="AG18">
        <v>15</v>
      </c>
      <c r="AH18">
        <v>0.18948617577552795</v>
      </c>
      <c r="AI18">
        <v>0.15790514647960663</v>
      </c>
      <c r="AJ18">
        <v>0.18948617577552795</v>
      </c>
      <c r="AK18">
        <v>7</v>
      </c>
      <c r="AL18">
        <v>0.37897235155105591</v>
      </c>
      <c r="AM18">
        <v>0.18948617577552795</v>
      </c>
      <c r="AN18">
        <v>2.6529085636138916</v>
      </c>
      <c r="AO18">
        <v>26</v>
      </c>
      <c r="AP18">
        <v>0.31581029295921326</v>
      </c>
      <c r="AQ18">
        <v>0.22106720507144928</v>
      </c>
      <c r="AR18">
        <v>7.5794467926025391</v>
      </c>
      <c r="AS18">
        <v>94</v>
      </c>
      <c r="AT18">
        <v>0.1263241171836853</v>
      </c>
      <c r="AU18">
        <v>0.1263241171836853</v>
      </c>
      <c r="AV18">
        <v>0.1263241171836853</v>
      </c>
      <c r="AW18">
        <v>1</v>
      </c>
      <c r="AX18">
        <v>0.18948617577552795</v>
      </c>
      <c r="AY18">
        <v>0.15790514647960663</v>
      </c>
      <c r="AZ18">
        <v>0.22106720507144928</v>
      </c>
      <c r="BA18">
        <v>620</v>
      </c>
      <c r="BB18">
        <v>0.15790514647960663</v>
      </c>
      <c r="BC18">
        <v>0.1263241171836853</v>
      </c>
      <c r="BD18">
        <v>1.8948616981506348</v>
      </c>
      <c r="BE18">
        <v>13</v>
      </c>
      <c r="BF18">
        <v>0.18948617577552795</v>
      </c>
      <c r="BG18">
        <v>0.15790514647960663</v>
      </c>
      <c r="BH18">
        <v>0.28422924876213074</v>
      </c>
      <c r="BI18">
        <v>761</v>
      </c>
      <c r="BJ18">
        <v>0.15790514647960663</v>
      </c>
      <c r="BK18">
        <v>0.1263241171836853</v>
      </c>
      <c r="BL18">
        <v>1.8570358753204346</v>
      </c>
      <c r="BM18">
        <v>15</v>
      </c>
    </row>
    <row r="19" spans="1:65" x14ac:dyDescent="0.25">
      <c r="A19" t="s">
        <v>24</v>
      </c>
      <c r="E19">
        <v>2</v>
      </c>
      <c r="I19">
        <v>4</v>
      </c>
      <c r="J19">
        <v>2.1913025379180908</v>
      </c>
      <c r="K19">
        <v>2.1913025379180908</v>
      </c>
      <c r="L19">
        <v>2.1913025379180908</v>
      </c>
      <c r="M19">
        <v>14</v>
      </c>
      <c r="Q19">
        <v>0</v>
      </c>
      <c r="R19">
        <v>1.591745138168335</v>
      </c>
      <c r="S19">
        <v>1.591745138168335</v>
      </c>
      <c r="T19">
        <v>2.1223266124725342</v>
      </c>
      <c r="U19">
        <v>20</v>
      </c>
      <c r="V19">
        <v>1.3147814273834229</v>
      </c>
      <c r="W19">
        <v>1.3147814273834229</v>
      </c>
      <c r="X19">
        <v>1.3147814273834229</v>
      </c>
      <c r="Y19">
        <v>1</v>
      </c>
      <c r="Z19">
        <v>1.591745138168335</v>
      </c>
      <c r="AA19">
        <v>1.3264542818069458</v>
      </c>
      <c r="AB19">
        <v>2.1223266124725342</v>
      </c>
      <c r="AC19">
        <v>41</v>
      </c>
      <c r="AD19">
        <v>1.1938087940216064</v>
      </c>
      <c r="AE19">
        <v>1.1938087940216064</v>
      </c>
      <c r="AF19">
        <v>1.1938087940216064</v>
      </c>
      <c r="AG19">
        <v>2</v>
      </c>
      <c r="AH19">
        <v>0.21223266422748566</v>
      </c>
      <c r="AI19">
        <v>0.21223266422748566</v>
      </c>
      <c r="AJ19">
        <v>2.1913025379180908</v>
      </c>
      <c r="AK19">
        <v>2</v>
      </c>
      <c r="AL19">
        <v>2.6295628547668457</v>
      </c>
      <c r="AM19">
        <v>2.6295628547668457</v>
      </c>
      <c r="AN19">
        <v>2.6529085636138916</v>
      </c>
      <c r="AO19">
        <v>4</v>
      </c>
      <c r="AP19">
        <v>1.3264542818069458</v>
      </c>
      <c r="AQ19">
        <v>1.0956512689590454</v>
      </c>
      <c r="AR19">
        <v>1.591745138168335</v>
      </c>
      <c r="AS19">
        <v>14</v>
      </c>
      <c r="AW19">
        <v>0</v>
      </c>
      <c r="AX19">
        <v>1.3264542818069458</v>
      </c>
      <c r="AY19">
        <v>1.0956512689590454</v>
      </c>
      <c r="AZ19">
        <v>1.9721721410751343</v>
      </c>
      <c r="BA19">
        <v>20</v>
      </c>
      <c r="BE19">
        <v>1</v>
      </c>
      <c r="BF19">
        <v>1.3264542818069458</v>
      </c>
      <c r="BG19">
        <v>1.0956512689590454</v>
      </c>
      <c r="BH19">
        <v>2.1913025379180908</v>
      </c>
      <c r="BI19">
        <v>41</v>
      </c>
      <c r="BJ19">
        <v>1.8570358753204346</v>
      </c>
      <c r="BK19">
        <v>1.8570358753204346</v>
      </c>
      <c r="BL19">
        <v>1.8570358753204346</v>
      </c>
      <c r="BM19">
        <v>2</v>
      </c>
    </row>
    <row r="20" spans="1:65" x14ac:dyDescent="0.25">
      <c r="A20" t="s">
        <v>30</v>
      </c>
      <c r="E20">
        <v>1</v>
      </c>
      <c r="I20">
        <v>0</v>
      </c>
      <c r="J20">
        <v>0.73689067363739014</v>
      </c>
      <c r="K20">
        <v>0.73689067363739014</v>
      </c>
      <c r="L20">
        <v>0.73689067363739014</v>
      </c>
      <c r="M20">
        <v>7</v>
      </c>
      <c r="Q20">
        <v>0</v>
      </c>
      <c r="R20">
        <v>9.4743087887763977E-2</v>
      </c>
      <c r="S20">
        <v>9.4743087887763977E-2</v>
      </c>
      <c r="T20">
        <v>0.15790514647960663</v>
      </c>
      <c r="U20">
        <v>79</v>
      </c>
      <c r="V20">
        <v>0.18948617577552795</v>
      </c>
      <c r="W20">
        <v>0.18948617577552795</v>
      </c>
      <c r="X20">
        <v>0.18948617577552795</v>
      </c>
      <c r="Y20">
        <v>1</v>
      </c>
      <c r="Z20">
        <v>0.15790514647960663</v>
      </c>
      <c r="AA20">
        <v>9.4743087887763977E-2</v>
      </c>
      <c r="AB20">
        <v>0.18948617577552795</v>
      </c>
      <c r="AC20">
        <v>88</v>
      </c>
      <c r="AD20">
        <v>0.15790514647960663</v>
      </c>
      <c r="AE20">
        <v>0.15790514647960663</v>
      </c>
      <c r="AF20">
        <v>0.15790514647960663</v>
      </c>
      <c r="AG20">
        <v>3</v>
      </c>
      <c r="AH20">
        <v>0.18948617577552795</v>
      </c>
      <c r="AI20">
        <v>0.18948617577552795</v>
      </c>
      <c r="AJ20">
        <v>0.18948617577552795</v>
      </c>
      <c r="AK20">
        <v>1</v>
      </c>
      <c r="AO20">
        <v>0</v>
      </c>
      <c r="AP20">
        <v>0.37897235155105591</v>
      </c>
      <c r="AQ20">
        <v>0.31581029295921326</v>
      </c>
      <c r="AR20">
        <v>0.37897235155105591</v>
      </c>
      <c r="AS20">
        <v>7</v>
      </c>
      <c r="AW20">
        <v>0</v>
      </c>
      <c r="AX20">
        <v>0.18948617577552795</v>
      </c>
      <c r="AY20">
        <v>0.15790514647960663</v>
      </c>
      <c r="AZ20">
        <v>0.25264823436737061</v>
      </c>
      <c r="BA20">
        <v>79</v>
      </c>
      <c r="BE20">
        <v>1</v>
      </c>
      <c r="BF20">
        <v>0.18948617577552795</v>
      </c>
      <c r="BG20">
        <v>0.15790514647960663</v>
      </c>
      <c r="BH20">
        <v>0.25264823436737061</v>
      </c>
      <c r="BI20">
        <v>88</v>
      </c>
      <c r="BJ20">
        <v>1.0527009963989258</v>
      </c>
      <c r="BK20">
        <v>0.18948617577552795</v>
      </c>
      <c r="BL20">
        <v>1.0527009963989258</v>
      </c>
      <c r="BM20">
        <v>3</v>
      </c>
    </row>
    <row r="21" spans="1:65" x14ac:dyDescent="0.25">
      <c r="A21" t="s">
        <v>31</v>
      </c>
      <c r="E21">
        <v>4</v>
      </c>
      <c r="F21">
        <v>0.1263241171836853</v>
      </c>
      <c r="G21">
        <v>0.1263241171836853</v>
      </c>
      <c r="H21">
        <v>0.22106720507144928</v>
      </c>
      <c r="I21">
        <v>22</v>
      </c>
      <c r="J21">
        <v>0.18948617577552795</v>
      </c>
      <c r="K21">
        <v>0.15790514647960663</v>
      </c>
      <c r="L21">
        <v>10.105929374694824</v>
      </c>
      <c r="M21">
        <v>71</v>
      </c>
      <c r="Q21">
        <v>1</v>
      </c>
      <c r="R21">
        <v>0.15790514647960663</v>
      </c>
      <c r="S21">
        <v>0.15790514647960663</v>
      </c>
      <c r="T21">
        <v>0.18948617577552795</v>
      </c>
      <c r="U21">
        <v>506</v>
      </c>
      <c r="V21">
        <v>0.15790514647960663</v>
      </c>
      <c r="W21">
        <v>0.15790514647960663</v>
      </c>
      <c r="X21">
        <v>0.15790514647960663</v>
      </c>
      <c r="Y21">
        <v>11</v>
      </c>
      <c r="Z21">
        <v>0.18948617577552795</v>
      </c>
      <c r="AA21">
        <v>0.15790514647960663</v>
      </c>
      <c r="AB21">
        <v>0.18948617577552795</v>
      </c>
      <c r="AC21">
        <v>615</v>
      </c>
      <c r="AD21">
        <v>0.18948617577552795</v>
      </c>
      <c r="AE21">
        <v>0.1263241171836853</v>
      </c>
      <c r="AF21">
        <v>0.18948617577552795</v>
      </c>
      <c r="AG21">
        <v>10</v>
      </c>
      <c r="AH21">
        <v>0.18948617577552795</v>
      </c>
      <c r="AI21">
        <v>0.15790514647960663</v>
      </c>
      <c r="AJ21">
        <v>0.18948617577552795</v>
      </c>
      <c r="AK21">
        <v>4</v>
      </c>
      <c r="AL21">
        <v>0.34739130735397339</v>
      </c>
      <c r="AM21">
        <v>0.18948617577552795</v>
      </c>
      <c r="AN21">
        <v>6.3162059783935547</v>
      </c>
      <c r="AO21">
        <v>22</v>
      </c>
      <c r="AP21">
        <v>0.31581029295921326</v>
      </c>
      <c r="AQ21">
        <v>0.22106720507144928</v>
      </c>
      <c r="AR21">
        <v>7.5794467926025391</v>
      </c>
      <c r="AS21">
        <v>71</v>
      </c>
      <c r="AT21">
        <v>0.1263241171836853</v>
      </c>
      <c r="AU21">
        <v>0.1263241171836853</v>
      </c>
      <c r="AV21">
        <v>0.1263241171836853</v>
      </c>
      <c r="AW21">
        <v>1</v>
      </c>
      <c r="AX21">
        <v>0.18948617577552795</v>
      </c>
      <c r="AY21">
        <v>0.15790514647960663</v>
      </c>
      <c r="AZ21">
        <v>0.18948617577552795</v>
      </c>
      <c r="BA21">
        <v>506</v>
      </c>
      <c r="BB21">
        <v>0.15790514647960663</v>
      </c>
      <c r="BC21">
        <v>0.1263241171836853</v>
      </c>
      <c r="BD21">
        <v>1.8948616981506348</v>
      </c>
      <c r="BE21">
        <v>11</v>
      </c>
      <c r="BF21">
        <v>0.18948617577552795</v>
      </c>
      <c r="BG21">
        <v>0.15790514647960663</v>
      </c>
      <c r="BH21">
        <v>0.25264823436737061</v>
      </c>
      <c r="BI21">
        <v>615</v>
      </c>
      <c r="BJ21">
        <v>0.15790514647960663</v>
      </c>
      <c r="BK21">
        <v>0.1263241171836853</v>
      </c>
      <c r="BL21">
        <v>0.22106720507144928</v>
      </c>
      <c r="BM21">
        <v>10</v>
      </c>
    </row>
    <row r="22" spans="1:65" x14ac:dyDescent="0.25">
      <c r="A22" t="s">
        <v>32</v>
      </c>
      <c r="E22">
        <v>0</v>
      </c>
      <c r="I22">
        <v>0</v>
      </c>
      <c r="M22">
        <v>2</v>
      </c>
      <c r="Q22">
        <v>0</v>
      </c>
      <c r="R22">
        <v>0.18577076494693756</v>
      </c>
      <c r="S22">
        <v>0.18577076494693756</v>
      </c>
      <c r="T22">
        <v>0.18577076494693756</v>
      </c>
      <c r="U22">
        <v>15</v>
      </c>
      <c r="Y22">
        <v>0</v>
      </c>
      <c r="Z22">
        <v>0.18577076494693756</v>
      </c>
      <c r="AA22">
        <v>0.18577076494693756</v>
      </c>
      <c r="AB22">
        <v>0.18577076494693756</v>
      </c>
      <c r="AC22">
        <v>17</v>
      </c>
      <c r="AG22">
        <v>0</v>
      </c>
      <c r="AK22">
        <v>0</v>
      </c>
      <c r="AO22">
        <v>0</v>
      </c>
      <c r="AP22">
        <v>4.5476679801940918</v>
      </c>
      <c r="AQ22">
        <v>0.5573122501373291</v>
      </c>
      <c r="AR22">
        <v>4.5476679801940918</v>
      </c>
      <c r="AS22">
        <v>2</v>
      </c>
      <c r="AW22">
        <v>0</v>
      </c>
      <c r="AX22">
        <v>0.18948617577552795</v>
      </c>
      <c r="AY22">
        <v>0.18948617577552795</v>
      </c>
      <c r="AZ22">
        <v>0.37897235155105591</v>
      </c>
      <c r="BA22">
        <v>15</v>
      </c>
      <c r="BE22">
        <v>0</v>
      </c>
      <c r="BF22">
        <v>0.18948617577552795</v>
      </c>
      <c r="BG22">
        <v>0.18948617577552795</v>
      </c>
      <c r="BH22">
        <v>0.37897235155105591</v>
      </c>
      <c r="BI22">
        <v>17</v>
      </c>
      <c r="BM22">
        <v>0</v>
      </c>
    </row>
    <row r="23" spans="1:65" x14ac:dyDescent="0.25">
      <c r="A23" t="s">
        <v>33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  <c r="AK23">
        <v>0</v>
      </c>
      <c r="AO23">
        <v>0</v>
      </c>
      <c r="AS23">
        <v>0</v>
      </c>
      <c r="AW23">
        <v>0</v>
      </c>
      <c r="BA23">
        <v>0</v>
      </c>
      <c r="BE23">
        <v>0</v>
      </c>
      <c r="BI23">
        <v>0</v>
      </c>
      <c r="BM23">
        <v>0</v>
      </c>
    </row>
    <row r="24" spans="1:65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4"/>
  <sheetViews>
    <sheetView tabSelected="1" workbookViewId="0">
      <selection activeCell="M25" sqref="M25"/>
    </sheetView>
  </sheetViews>
  <sheetFormatPr defaultColWidth="8.85546875" defaultRowHeight="15" x14ac:dyDescent="0.25"/>
  <cols>
    <col min="1" max="1" width="36.140625" customWidth="1"/>
  </cols>
  <sheetData>
    <row r="1" spans="1:65" x14ac:dyDescent="0.25">
      <c r="A1" t="s">
        <v>59</v>
      </c>
      <c r="B1" t="s">
        <v>34</v>
      </c>
      <c r="C1" t="s">
        <v>60</v>
      </c>
      <c r="D1" t="s">
        <v>61</v>
      </c>
      <c r="F1" t="s">
        <v>34</v>
      </c>
      <c r="J1" t="s">
        <v>34</v>
      </c>
      <c r="N1" t="s">
        <v>34</v>
      </c>
      <c r="R1" t="s">
        <v>34</v>
      </c>
      <c r="V1" t="s">
        <v>34</v>
      </c>
      <c r="Z1" t="s">
        <v>34</v>
      </c>
      <c r="AD1" t="s">
        <v>34</v>
      </c>
      <c r="AH1" t="s">
        <v>35</v>
      </c>
      <c r="AL1" t="s">
        <v>35</v>
      </c>
      <c r="AP1" t="s">
        <v>35</v>
      </c>
      <c r="AT1" t="s">
        <v>35</v>
      </c>
      <c r="AX1" t="s">
        <v>35</v>
      </c>
      <c r="BB1" t="s">
        <v>35</v>
      </c>
      <c r="BF1" t="s">
        <v>35</v>
      </c>
      <c r="BJ1" t="s">
        <v>35</v>
      </c>
    </row>
    <row r="2" spans="1:65" x14ac:dyDescent="0.25">
      <c r="A2" s="14" t="s">
        <v>39</v>
      </c>
      <c r="B2" t="s">
        <v>4</v>
      </c>
      <c r="F2" t="s">
        <v>5</v>
      </c>
      <c r="J2" t="s">
        <v>6</v>
      </c>
      <c r="N2" t="s">
        <v>7</v>
      </c>
      <c r="R2" t="s">
        <v>8</v>
      </c>
      <c r="V2" t="s">
        <v>9</v>
      </c>
      <c r="Z2" t="s">
        <v>10</v>
      </c>
      <c r="AD2" t="s">
        <v>11</v>
      </c>
      <c r="AH2" t="s">
        <v>4</v>
      </c>
      <c r="AL2" t="s">
        <v>5</v>
      </c>
      <c r="AP2" t="s">
        <v>6</v>
      </c>
      <c r="AT2" t="s">
        <v>7</v>
      </c>
      <c r="AX2" t="s">
        <v>8</v>
      </c>
      <c r="BB2" t="s">
        <v>9</v>
      </c>
      <c r="BF2" t="s">
        <v>10</v>
      </c>
      <c r="BJ2" t="s">
        <v>11</v>
      </c>
    </row>
    <row r="3" spans="1:6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65" x14ac:dyDescent="0.25">
      <c r="A4" t="s">
        <v>17</v>
      </c>
      <c r="E4">
        <v>5</v>
      </c>
      <c r="F4">
        <v>0.84216082096099854</v>
      </c>
      <c r="G4">
        <v>0.44213441014289856</v>
      </c>
      <c r="H4">
        <v>2.21067214012146</v>
      </c>
      <c r="I4">
        <v>76</v>
      </c>
      <c r="J4">
        <v>1.0737550258636475</v>
      </c>
      <c r="K4">
        <v>0.63162058591842651</v>
      </c>
      <c r="L4">
        <v>1.5790514945983887</v>
      </c>
      <c r="M4">
        <v>2372</v>
      </c>
      <c r="Q4">
        <v>0</v>
      </c>
      <c r="R4">
        <v>0.63162058591842651</v>
      </c>
      <c r="S4">
        <v>0.50529646873474121</v>
      </c>
      <c r="T4">
        <v>1.263241171836853</v>
      </c>
      <c r="U4">
        <v>2310</v>
      </c>
      <c r="V4">
        <v>0.50529646873474121</v>
      </c>
      <c r="W4">
        <v>0.37897235155105591</v>
      </c>
      <c r="X4">
        <v>0.56845849752426147</v>
      </c>
      <c r="Y4">
        <v>172</v>
      </c>
      <c r="Z4">
        <v>0.75794470310211182</v>
      </c>
      <c r="AA4">
        <v>0.50529646873474121</v>
      </c>
      <c r="AB4">
        <v>1.263241171836853</v>
      </c>
      <c r="AC4">
        <v>4935</v>
      </c>
      <c r="AG4">
        <v>3</v>
      </c>
      <c r="AH4">
        <v>1.0990197658538818</v>
      </c>
      <c r="AI4">
        <v>0.44213441014289856</v>
      </c>
      <c r="AJ4">
        <v>1.0990197658538818</v>
      </c>
      <c r="AK4">
        <v>5</v>
      </c>
      <c r="AL4">
        <v>1.263241171836853</v>
      </c>
      <c r="AM4">
        <v>0.63162058591842651</v>
      </c>
      <c r="AN4">
        <v>3.0317788124084473</v>
      </c>
      <c r="AO4">
        <v>76</v>
      </c>
      <c r="AP4">
        <v>1.1369169950485229</v>
      </c>
      <c r="AQ4">
        <v>0.7263636589050293</v>
      </c>
      <c r="AR4">
        <v>1.8316997289657593</v>
      </c>
      <c r="AS4">
        <v>2372</v>
      </c>
      <c r="AW4">
        <v>0</v>
      </c>
      <c r="AX4">
        <v>0.69478261470794678</v>
      </c>
      <c r="AY4">
        <v>0.50529646873474121</v>
      </c>
      <c r="AZ4">
        <v>1.263241171836853</v>
      </c>
      <c r="BA4">
        <v>2310</v>
      </c>
      <c r="BB4">
        <v>0.6737285852432251</v>
      </c>
      <c r="BC4">
        <v>0.50529646873474121</v>
      </c>
      <c r="BD4">
        <v>1.0105929374694824</v>
      </c>
      <c r="BE4">
        <v>172</v>
      </c>
      <c r="BF4">
        <v>0.94743084907531738</v>
      </c>
      <c r="BG4">
        <v>0.56845849752426147</v>
      </c>
      <c r="BH4">
        <v>1.5790514945983887</v>
      </c>
      <c r="BI4">
        <v>4935</v>
      </c>
      <c r="BJ4">
        <v>1.263241171836853</v>
      </c>
      <c r="BK4">
        <v>1.263241171836853</v>
      </c>
      <c r="BL4">
        <v>2.7791304588317871</v>
      </c>
      <c r="BM4">
        <v>3</v>
      </c>
    </row>
    <row r="5" spans="1:65" x14ac:dyDescent="0.25">
      <c r="A5" t="s">
        <v>18</v>
      </c>
      <c r="E5">
        <v>5</v>
      </c>
      <c r="F5">
        <v>0.63162058591842651</v>
      </c>
      <c r="G5">
        <v>0.44213441014289856</v>
      </c>
      <c r="H5">
        <v>1.3895652294158936</v>
      </c>
      <c r="I5">
        <v>60</v>
      </c>
      <c r="J5">
        <v>1.0737550258636475</v>
      </c>
      <c r="K5">
        <v>0.63162058591842651</v>
      </c>
      <c r="L5">
        <v>1.5790514945983887</v>
      </c>
      <c r="M5">
        <v>2193</v>
      </c>
      <c r="Q5">
        <v>0</v>
      </c>
      <c r="R5">
        <v>0.6737285852432251</v>
      </c>
      <c r="S5">
        <v>0.50529646873474121</v>
      </c>
      <c r="T5">
        <v>1.263241171836853</v>
      </c>
      <c r="U5">
        <v>2006</v>
      </c>
      <c r="V5">
        <v>0.56845849752426147</v>
      </c>
      <c r="W5">
        <v>0.50529646873474121</v>
      </c>
      <c r="X5">
        <v>0.63162058591842651</v>
      </c>
      <c r="Y5">
        <v>145</v>
      </c>
      <c r="Z5">
        <v>0.82110673189163208</v>
      </c>
      <c r="AA5">
        <v>0.56845849752426147</v>
      </c>
      <c r="AB5">
        <v>1.3264032602310181</v>
      </c>
      <c r="AC5">
        <v>4409</v>
      </c>
      <c r="AG5">
        <v>3</v>
      </c>
      <c r="AH5">
        <v>1.0990197658538818</v>
      </c>
      <c r="AI5">
        <v>0.44213441014289856</v>
      </c>
      <c r="AJ5">
        <v>1.0990197658538818</v>
      </c>
      <c r="AK5">
        <v>5</v>
      </c>
      <c r="AL5">
        <v>1.263241171836853</v>
      </c>
      <c r="AM5">
        <v>0.75794470310211182</v>
      </c>
      <c r="AN5">
        <v>2.5264823436737061</v>
      </c>
      <c r="AO5">
        <v>60</v>
      </c>
      <c r="AP5">
        <v>1.1369169950485229</v>
      </c>
      <c r="AQ5">
        <v>0.75794470310211182</v>
      </c>
      <c r="AR5">
        <v>1.7685376405715942</v>
      </c>
      <c r="AS5">
        <v>2193</v>
      </c>
      <c r="AW5">
        <v>0</v>
      </c>
      <c r="AX5">
        <v>0.75794470310211182</v>
      </c>
      <c r="AY5">
        <v>0.50529646873474121</v>
      </c>
      <c r="AZ5">
        <v>1.263241171836853</v>
      </c>
      <c r="BA5">
        <v>2006</v>
      </c>
      <c r="BB5">
        <v>0.6737285852432251</v>
      </c>
      <c r="BC5">
        <v>0.50529646873474121</v>
      </c>
      <c r="BD5">
        <v>0.94743084907531738</v>
      </c>
      <c r="BE5">
        <v>145</v>
      </c>
      <c r="BF5">
        <v>0.94743084907531738</v>
      </c>
      <c r="BG5">
        <v>0.63162058591842651</v>
      </c>
      <c r="BH5">
        <v>1.5790514945983887</v>
      </c>
      <c r="BI5">
        <v>4409</v>
      </c>
      <c r="BJ5">
        <v>1.263241171836853</v>
      </c>
      <c r="BK5">
        <v>1.263241171836853</v>
      </c>
      <c r="BL5">
        <v>2.7791304588317871</v>
      </c>
      <c r="BM5">
        <v>3</v>
      </c>
    </row>
    <row r="6" spans="1:65" x14ac:dyDescent="0.25">
      <c r="A6" t="s">
        <v>19</v>
      </c>
      <c r="E6">
        <v>4</v>
      </c>
      <c r="F6">
        <v>0.63162058591842651</v>
      </c>
      <c r="G6">
        <v>0.44213441014289856</v>
      </c>
      <c r="H6">
        <v>1.263241171836853</v>
      </c>
      <c r="I6">
        <v>55</v>
      </c>
      <c r="J6">
        <v>0.9790118932723999</v>
      </c>
      <c r="K6">
        <v>0.53687751293182373</v>
      </c>
      <c r="L6">
        <v>1.5790514945983887</v>
      </c>
      <c r="M6">
        <v>1599</v>
      </c>
      <c r="Q6">
        <v>0</v>
      </c>
      <c r="R6">
        <v>0.63162058591842651</v>
      </c>
      <c r="S6">
        <v>0.50529646873474121</v>
      </c>
      <c r="T6">
        <v>1.263241171836853</v>
      </c>
      <c r="U6">
        <v>1851</v>
      </c>
      <c r="V6">
        <v>0.56845849752426147</v>
      </c>
      <c r="W6">
        <v>0.50529646873474121</v>
      </c>
      <c r="X6">
        <v>0.63162058591842651</v>
      </c>
      <c r="Y6">
        <v>141</v>
      </c>
      <c r="Z6">
        <v>0.69478261470794678</v>
      </c>
      <c r="AA6">
        <v>0.50529646873474121</v>
      </c>
      <c r="AB6">
        <v>1.263241171836853</v>
      </c>
      <c r="AC6">
        <v>3650</v>
      </c>
      <c r="AG6">
        <v>3</v>
      </c>
      <c r="AH6">
        <v>1.0990197658538818</v>
      </c>
      <c r="AI6">
        <v>0.34739130735397339</v>
      </c>
      <c r="AJ6">
        <v>1.0990197658538818</v>
      </c>
      <c r="AK6">
        <v>4</v>
      </c>
      <c r="AL6">
        <v>1.1369169950485229</v>
      </c>
      <c r="AM6">
        <v>0.75794470310211182</v>
      </c>
      <c r="AN6">
        <v>2.5264823436737061</v>
      </c>
      <c r="AO6">
        <v>55</v>
      </c>
      <c r="AP6">
        <v>1.263241171836853</v>
      </c>
      <c r="AQ6">
        <v>0.7263636589050293</v>
      </c>
      <c r="AR6">
        <v>1.8316997289657593</v>
      </c>
      <c r="AS6">
        <v>1599</v>
      </c>
      <c r="AW6">
        <v>0</v>
      </c>
      <c r="AX6">
        <v>0.75794470310211182</v>
      </c>
      <c r="AY6">
        <v>0.50529646873474121</v>
      </c>
      <c r="AZ6">
        <v>1.263241171836853</v>
      </c>
      <c r="BA6">
        <v>1851</v>
      </c>
      <c r="BB6">
        <v>0.6737285852432251</v>
      </c>
      <c r="BC6">
        <v>0.50529646873474121</v>
      </c>
      <c r="BD6">
        <v>0.94743084907531738</v>
      </c>
      <c r="BE6">
        <v>141</v>
      </c>
      <c r="BF6">
        <v>0.94743084907531738</v>
      </c>
      <c r="BG6">
        <v>0.63162058591842651</v>
      </c>
      <c r="BH6">
        <v>1.5790514945983887</v>
      </c>
      <c r="BI6">
        <v>3650</v>
      </c>
      <c r="BJ6">
        <v>1.263241171836853</v>
      </c>
      <c r="BK6">
        <v>1.263241171836853</v>
      </c>
      <c r="BL6">
        <v>2.7791304588317871</v>
      </c>
      <c r="BM6">
        <v>3</v>
      </c>
    </row>
    <row r="7" spans="1:65" x14ac:dyDescent="0.25">
      <c r="A7" t="s">
        <v>20</v>
      </c>
      <c r="E7">
        <v>1</v>
      </c>
      <c r="I7">
        <v>1</v>
      </c>
      <c r="J7">
        <v>0.7263636589050293</v>
      </c>
      <c r="K7">
        <v>0.63162058591842651</v>
      </c>
      <c r="L7">
        <v>0.94743084907531738</v>
      </c>
      <c r="M7">
        <v>161</v>
      </c>
      <c r="Q7">
        <v>0</v>
      </c>
      <c r="R7">
        <v>0.78952574729919434</v>
      </c>
      <c r="S7">
        <v>0.69478261470794678</v>
      </c>
      <c r="T7">
        <v>0.78952574729919434</v>
      </c>
      <c r="U7">
        <v>47</v>
      </c>
      <c r="Y7">
        <v>0</v>
      </c>
      <c r="Z7">
        <v>0.7263636589050293</v>
      </c>
      <c r="AA7">
        <v>0.63162058591842651</v>
      </c>
      <c r="AB7">
        <v>0.94743084907531738</v>
      </c>
      <c r="AC7">
        <v>210</v>
      </c>
      <c r="AG7">
        <v>0</v>
      </c>
      <c r="AH7">
        <v>1.5790514945983887</v>
      </c>
      <c r="AI7">
        <v>1.5790514945983887</v>
      </c>
      <c r="AJ7">
        <v>1.5790514945983887</v>
      </c>
      <c r="AK7">
        <v>1</v>
      </c>
      <c r="AL7">
        <v>0.63162058591842651</v>
      </c>
      <c r="AM7">
        <v>0.63162058591842651</v>
      </c>
      <c r="AN7">
        <v>0.63162058591842651</v>
      </c>
      <c r="AO7">
        <v>1</v>
      </c>
      <c r="AP7">
        <v>0.78952574729919434</v>
      </c>
      <c r="AQ7">
        <v>0.7263636589050293</v>
      </c>
      <c r="AR7">
        <v>0.94743084907531738</v>
      </c>
      <c r="AS7">
        <v>161</v>
      </c>
      <c r="AW7">
        <v>0</v>
      </c>
      <c r="AX7">
        <v>0.78952574729919434</v>
      </c>
      <c r="AY7">
        <v>0.56845849752426147</v>
      </c>
      <c r="AZ7">
        <v>0.91584986448287964</v>
      </c>
      <c r="BA7">
        <v>47</v>
      </c>
      <c r="BE7">
        <v>0</v>
      </c>
      <c r="BF7">
        <v>0.78952574729919434</v>
      </c>
      <c r="BG7">
        <v>0.63162058591842651</v>
      </c>
      <c r="BH7">
        <v>0.94743084907531738</v>
      </c>
      <c r="BI7">
        <v>210</v>
      </c>
      <c r="BM7">
        <v>0</v>
      </c>
    </row>
    <row r="8" spans="1:65" x14ac:dyDescent="0.25">
      <c r="A8" t="s">
        <v>21</v>
      </c>
      <c r="E8">
        <v>4</v>
      </c>
      <c r="F8">
        <v>1.3895652294158936</v>
      </c>
      <c r="G8">
        <v>0.84216082096099854</v>
      </c>
      <c r="H8">
        <v>2.5264823436737061</v>
      </c>
      <c r="I8">
        <v>47</v>
      </c>
      <c r="J8">
        <v>1.0737550258636475</v>
      </c>
      <c r="K8">
        <v>0.50529646873474121</v>
      </c>
      <c r="L8">
        <v>1.5790514945983887</v>
      </c>
      <c r="M8">
        <v>1295</v>
      </c>
      <c r="Q8">
        <v>0</v>
      </c>
      <c r="R8">
        <v>0.63162058591842651</v>
      </c>
      <c r="S8">
        <v>0.50529646873474121</v>
      </c>
      <c r="T8">
        <v>1.263241171836853</v>
      </c>
      <c r="U8">
        <v>1497</v>
      </c>
      <c r="V8">
        <v>0.50529646873474121</v>
      </c>
      <c r="W8">
        <v>0.37897235155105591</v>
      </c>
      <c r="X8">
        <v>0.56845849752426147</v>
      </c>
      <c r="Y8">
        <v>94</v>
      </c>
      <c r="Z8">
        <v>0.63162058591842651</v>
      </c>
      <c r="AA8">
        <v>0.50529646873474121</v>
      </c>
      <c r="AB8">
        <v>1.3895652294158936</v>
      </c>
      <c r="AC8">
        <v>2937</v>
      </c>
      <c r="AG8">
        <v>1</v>
      </c>
      <c r="AH8">
        <v>1.0990197658538818</v>
      </c>
      <c r="AI8">
        <v>0.34739130735397339</v>
      </c>
      <c r="AJ8">
        <v>1.5790514945983887</v>
      </c>
      <c r="AK8">
        <v>4</v>
      </c>
      <c r="AL8">
        <v>0.94743084907531738</v>
      </c>
      <c r="AM8">
        <v>0.50529646873474121</v>
      </c>
      <c r="AN8">
        <v>1.263241171836853</v>
      </c>
      <c r="AO8">
        <v>47</v>
      </c>
      <c r="AP8">
        <v>1.263241171836853</v>
      </c>
      <c r="AQ8">
        <v>0.75794470310211182</v>
      </c>
      <c r="AR8">
        <v>1.8948616981506348</v>
      </c>
      <c r="AS8">
        <v>1295</v>
      </c>
      <c r="AW8">
        <v>0</v>
      </c>
      <c r="AX8">
        <v>0.75794470310211182</v>
      </c>
      <c r="AY8">
        <v>0.50529646873474121</v>
      </c>
      <c r="AZ8">
        <v>1.3264032602310181</v>
      </c>
      <c r="BA8">
        <v>1497</v>
      </c>
      <c r="BB8">
        <v>0.6737285852432251</v>
      </c>
      <c r="BC8">
        <v>0.50529646873474121</v>
      </c>
      <c r="BD8">
        <v>0.88426882028579712</v>
      </c>
      <c r="BE8">
        <v>94</v>
      </c>
      <c r="BF8">
        <v>0.94743084907531738</v>
      </c>
      <c r="BG8">
        <v>0.53687751293182373</v>
      </c>
      <c r="BH8">
        <v>1.5790514945983887</v>
      </c>
      <c r="BI8">
        <v>2937</v>
      </c>
      <c r="BJ8">
        <v>1.263241171836853</v>
      </c>
      <c r="BK8">
        <v>1.263241171836853</v>
      </c>
      <c r="BL8">
        <v>1.263241171836853</v>
      </c>
      <c r="BM8">
        <v>1</v>
      </c>
    </row>
    <row r="9" spans="1:65" x14ac:dyDescent="0.25">
      <c r="A9" t="s">
        <v>22</v>
      </c>
      <c r="E9">
        <v>0</v>
      </c>
      <c r="I9">
        <v>4</v>
      </c>
      <c r="J9">
        <v>3.2844269275665283</v>
      </c>
      <c r="K9">
        <v>3.1581029891967773</v>
      </c>
      <c r="L9">
        <v>3.2844269275665283</v>
      </c>
      <c r="M9">
        <v>110</v>
      </c>
      <c r="Q9">
        <v>0</v>
      </c>
      <c r="R9">
        <v>0.42108041048049927</v>
      </c>
      <c r="S9">
        <v>0.42108041048049927</v>
      </c>
      <c r="T9">
        <v>0.44213441014289856</v>
      </c>
      <c r="U9">
        <v>23</v>
      </c>
      <c r="Y9">
        <v>6</v>
      </c>
      <c r="Z9">
        <v>1.8948616981506348</v>
      </c>
      <c r="AA9">
        <v>0.42108041048049927</v>
      </c>
      <c r="AB9">
        <v>3.2844269275665283</v>
      </c>
      <c r="AC9">
        <v>143</v>
      </c>
      <c r="AG9">
        <v>1</v>
      </c>
      <c r="AK9">
        <v>0</v>
      </c>
      <c r="AL9">
        <v>3.7897233963012695</v>
      </c>
      <c r="AM9">
        <v>3.0317788124084473</v>
      </c>
      <c r="AN9">
        <v>8.8426885604858398</v>
      </c>
      <c r="AO9">
        <v>4</v>
      </c>
      <c r="AP9">
        <v>2.8422925472259521</v>
      </c>
      <c r="AQ9">
        <v>1.8474901914596558</v>
      </c>
      <c r="AR9">
        <v>3.8528854846954346</v>
      </c>
      <c r="AS9">
        <v>110</v>
      </c>
      <c r="AW9">
        <v>0</v>
      </c>
      <c r="AX9">
        <v>0.44213441014289856</v>
      </c>
      <c r="AY9">
        <v>0.44213441014289856</v>
      </c>
      <c r="AZ9">
        <v>0.50529646873474121</v>
      </c>
      <c r="BA9">
        <v>23</v>
      </c>
      <c r="BB9">
        <v>0.44213441014289856</v>
      </c>
      <c r="BC9">
        <v>0.44213441014289856</v>
      </c>
      <c r="BD9">
        <v>0.50529646873474121</v>
      </c>
      <c r="BE9">
        <v>6</v>
      </c>
      <c r="BF9">
        <v>2.6528065204620361</v>
      </c>
      <c r="BG9">
        <v>1.263241171836853</v>
      </c>
      <c r="BH9">
        <v>3.7897233963012695</v>
      </c>
      <c r="BI9">
        <v>143</v>
      </c>
      <c r="BJ9">
        <v>2.7791304588317871</v>
      </c>
      <c r="BK9">
        <v>2.7791304588317871</v>
      </c>
      <c r="BL9">
        <v>2.7791304588317871</v>
      </c>
      <c r="BM9">
        <v>1</v>
      </c>
    </row>
    <row r="10" spans="1:65" x14ac:dyDescent="0.25">
      <c r="A10" t="s">
        <v>23</v>
      </c>
      <c r="E10">
        <v>0</v>
      </c>
      <c r="F10">
        <v>3.9793627262115479</v>
      </c>
      <c r="G10">
        <v>0.44213441014289856</v>
      </c>
      <c r="H10">
        <v>3.9793627262115479</v>
      </c>
      <c r="I10">
        <v>16</v>
      </c>
      <c r="J10">
        <v>0.63162058591842651</v>
      </c>
      <c r="K10">
        <v>0.37897235155105591</v>
      </c>
      <c r="L10">
        <v>8.8426885604858398</v>
      </c>
      <c r="M10">
        <v>179</v>
      </c>
      <c r="Q10">
        <v>0</v>
      </c>
      <c r="R10">
        <v>0.31581029295921326</v>
      </c>
      <c r="S10">
        <v>0.25264823436737061</v>
      </c>
      <c r="T10">
        <v>0.5573122501373291</v>
      </c>
      <c r="U10">
        <v>304</v>
      </c>
      <c r="V10">
        <v>0.31581029295921326</v>
      </c>
      <c r="W10">
        <v>0.25264823436737061</v>
      </c>
      <c r="X10">
        <v>0.37897235155105591</v>
      </c>
      <c r="Y10">
        <v>27</v>
      </c>
      <c r="Z10">
        <v>0.31581029295921326</v>
      </c>
      <c r="AA10">
        <v>0.25264823436737061</v>
      </c>
      <c r="AB10">
        <v>0.63162058591842651</v>
      </c>
      <c r="AC10">
        <v>526</v>
      </c>
      <c r="AG10">
        <v>0</v>
      </c>
      <c r="AK10">
        <v>0</v>
      </c>
      <c r="AL10">
        <v>8.8426885604858398</v>
      </c>
      <c r="AM10">
        <v>0.31581029295921326</v>
      </c>
      <c r="AN10">
        <v>18.948617935180664</v>
      </c>
      <c r="AO10">
        <v>16</v>
      </c>
      <c r="AP10">
        <v>0.31581029295921326</v>
      </c>
      <c r="AQ10">
        <v>0.28422924876213074</v>
      </c>
      <c r="AR10">
        <v>8.6847829818725586</v>
      </c>
      <c r="AS10">
        <v>179</v>
      </c>
      <c r="AW10">
        <v>0</v>
      </c>
      <c r="AX10">
        <v>0.31581029295921326</v>
      </c>
      <c r="AY10">
        <v>0.25264823436737061</v>
      </c>
      <c r="AZ10">
        <v>0.44213441014289856</v>
      </c>
      <c r="BA10">
        <v>304</v>
      </c>
      <c r="BB10">
        <v>1.8948616981506348</v>
      </c>
      <c r="BC10">
        <v>0.37897235155105591</v>
      </c>
      <c r="BD10">
        <v>2.5264823436737061</v>
      </c>
      <c r="BE10">
        <v>27</v>
      </c>
      <c r="BF10">
        <v>0.31581029295921326</v>
      </c>
      <c r="BG10">
        <v>0.25264823436737061</v>
      </c>
      <c r="BH10">
        <v>2.5264823436737061</v>
      </c>
      <c r="BI10">
        <v>526</v>
      </c>
      <c r="BM10">
        <v>0</v>
      </c>
    </row>
    <row r="11" spans="1:65" x14ac:dyDescent="0.25">
      <c r="A11" t="s">
        <v>24</v>
      </c>
      <c r="E11">
        <v>0</v>
      </c>
      <c r="F11">
        <v>3.9793627262115479</v>
      </c>
      <c r="G11">
        <v>3.9793627262115479</v>
      </c>
      <c r="H11">
        <v>3.9793627262115479</v>
      </c>
      <c r="I11">
        <v>1</v>
      </c>
      <c r="M11">
        <v>8</v>
      </c>
      <c r="Q11">
        <v>0</v>
      </c>
      <c r="U11">
        <v>1</v>
      </c>
      <c r="Y11">
        <v>0</v>
      </c>
      <c r="Z11">
        <v>3.9793627262115479</v>
      </c>
      <c r="AA11">
        <v>3.9793627262115479</v>
      </c>
      <c r="AB11">
        <v>3.9793627262115479</v>
      </c>
      <c r="AC11">
        <v>10</v>
      </c>
      <c r="AG11">
        <v>0</v>
      </c>
      <c r="AK11">
        <v>0</v>
      </c>
      <c r="AO11">
        <v>1</v>
      </c>
      <c r="AP11">
        <v>1.3264542818069458</v>
      </c>
      <c r="AQ11">
        <v>1.3147814273834229</v>
      </c>
      <c r="AR11">
        <v>1.8570358753204346</v>
      </c>
      <c r="AS11">
        <v>8</v>
      </c>
      <c r="AW11">
        <v>0</v>
      </c>
      <c r="AX11">
        <v>2.6529085636138916</v>
      </c>
      <c r="AY11">
        <v>2.6529085636138916</v>
      </c>
      <c r="AZ11">
        <v>2.6529085636138916</v>
      </c>
      <c r="BA11">
        <v>1</v>
      </c>
      <c r="BE11">
        <v>0</v>
      </c>
      <c r="BF11">
        <v>1.591745138168335</v>
      </c>
      <c r="BG11">
        <v>1.3147814273834229</v>
      </c>
      <c r="BH11">
        <v>2.3876175880432129</v>
      </c>
      <c r="BI11">
        <v>10</v>
      </c>
      <c r="BM11">
        <v>0</v>
      </c>
    </row>
    <row r="12" spans="1:65" x14ac:dyDescent="0.25">
      <c r="A12" t="s">
        <v>25</v>
      </c>
      <c r="E12">
        <v>0</v>
      </c>
      <c r="I12">
        <v>0</v>
      </c>
      <c r="M12">
        <v>0</v>
      </c>
      <c r="Q12">
        <v>0</v>
      </c>
      <c r="U12">
        <v>0</v>
      </c>
      <c r="Y12">
        <v>0</v>
      </c>
      <c r="AC12">
        <v>0</v>
      </c>
      <c r="AG12">
        <v>0</v>
      </c>
      <c r="AK12">
        <v>0</v>
      </c>
      <c r="AO12">
        <v>0</v>
      </c>
      <c r="AS12">
        <v>0</v>
      </c>
      <c r="AW12">
        <v>0</v>
      </c>
      <c r="BA12">
        <v>0</v>
      </c>
      <c r="BE12">
        <v>0</v>
      </c>
      <c r="BI12">
        <v>0</v>
      </c>
      <c r="BM12">
        <v>0</v>
      </c>
    </row>
    <row r="13" spans="1:65" x14ac:dyDescent="0.25">
      <c r="A13" t="s">
        <v>22</v>
      </c>
      <c r="E13">
        <v>0</v>
      </c>
      <c r="I13">
        <v>4</v>
      </c>
      <c r="J13">
        <v>3.5370752811431885</v>
      </c>
      <c r="K13">
        <v>2.5264823436737061</v>
      </c>
      <c r="L13">
        <v>3.5370752811431885</v>
      </c>
      <c r="M13">
        <v>110</v>
      </c>
      <c r="Q13">
        <v>0</v>
      </c>
      <c r="R13">
        <v>0.75794470310211182</v>
      </c>
      <c r="S13">
        <v>0.44213441014289856</v>
      </c>
      <c r="T13">
        <v>0.75794470310211182</v>
      </c>
      <c r="U13">
        <v>23</v>
      </c>
      <c r="Y13">
        <v>6</v>
      </c>
      <c r="Z13">
        <v>2.5264823436737061</v>
      </c>
      <c r="AA13">
        <v>1.7685376405715942</v>
      </c>
      <c r="AB13">
        <v>3.5370752811431885</v>
      </c>
      <c r="AC13">
        <v>143</v>
      </c>
      <c r="AG13">
        <v>1</v>
      </c>
      <c r="AK13">
        <v>0</v>
      </c>
      <c r="AL13">
        <v>2.5264823436737061</v>
      </c>
      <c r="AM13">
        <v>2.5264823436737061</v>
      </c>
      <c r="AN13">
        <v>3.7897233963012695</v>
      </c>
      <c r="AO13">
        <v>4</v>
      </c>
      <c r="AP13">
        <v>2.9054546356201172</v>
      </c>
      <c r="AQ13">
        <v>2.21067214012146</v>
      </c>
      <c r="AR13">
        <v>3.7897233963012695</v>
      </c>
      <c r="AS13">
        <v>110</v>
      </c>
      <c r="AW13">
        <v>0</v>
      </c>
      <c r="AX13">
        <v>0.75794470310211182</v>
      </c>
      <c r="AY13">
        <v>0.50529646873474121</v>
      </c>
      <c r="AZ13">
        <v>1.263241171836853</v>
      </c>
      <c r="BA13">
        <v>23</v>
      </c>
      <c r="BB13">
        <v>0.63162058591842651</v>
      </c>
      <c r="BC13">
        <v>0.63162058591842651</v>
      </c>
      <c r="BD13">
        <v>0.75794470310211182</v>
      </c>
      <c r="BE13">
        <v>6</v>
      </c>
      <c r="BF13">
        <v>2.5264823436737061</v>
      </c>
      <c r="BG13">
        <v>1.1369169950485229</v>
      </c>
      <c r="BH13">
        <v>3.5686562061309814</v>
      </c>
      <c r="BI13">
        <v>143</v>
      </c>
      <c r="BJ13">
        <v>2.7791304588317871</v>
      </c>
      <c r="BK13">
        <v>2.7791304588317871</v>
      </c>
      <c r="BL13">
        <v>2.7791304588317871</v>
      </c>
      <c r="BM13">
        <v>1</v>
      </c>
    </row>
    <row r="14" spans="1:65" x14ac:dyDescent="0.25">
      <c r="A14" t="s">
        <v>26</v>
      </c>
      <c r="E14">
        <v>0</v>
      </c>
      <c r="I14">
        <v>0</v>
      </c>
      <c r="M14">
        <v>7</v>
      </c>
      <c r="Q14">
        <v>0</v>
      </c>
      <c r="R14">
        <v>0.42108041048049927</v>
      </c>
      <c r="S14">
        <v>0.42108041048049927</v>
      </c>
      <c r="T14">
        <v>0.42108041048049927</v>
      </c>
      <c r="U14">
        <v>2</v>
      </c>
      <c r="Y14">
        <v>2</v>
      </c>
      <c r="Z14">
        <v>0.42108041048049927</v>
      </c>
      <c r="AA14">
        <v>0.42108041048049927</v>
      </c>
      <c r="AB14">
        <v>0.42108041048049927</v>
      </c>
      <c r="AC14">
        <v>11</v>
      </c>
      <c r="AG14">
        <v>0</v>
      </c>
      <c r="AK14">
        <v>0</v>
      </c>
      <c r="AO14">
        <v>0</v>
      </c>
      <c r="AP14">
        <v>1.6106325387954712</v>
      </c>
      <c r="AQ14">
        <v>1.6106325387954712</v>
      </c>
      <c r="AR14">
        <v>1.8001186847686768</v>
      </c>
      <c r="AS14">
        <v>7</v>
      </c>
      <c r="AW14">
        <v>0</v>
      </c>
      <c r="AX14">
        <v>0.75794470310211182</v>
      </c>
      <c r="AY14">
        <v>0.75794470310211182</v>
      </c>
      <c r="AZ14">
        <v>0.75794470310211182</v>
      </c>
      <c r="BA14">
        <v>2</v>
      </c>
      <c r="BB14">
        <v>0.75794470310211182</v>
      </c>
      <c r="BC14">
        <v>0.63162058591842651</v>
      </c>
      <c r="BD14">
        <v>0.75794470310211182</v>
      </c>
      <c r="BE14">
        <v>2</v>
      </c>
      <c r="BF14">
        <v>0.75794470310211182</v>
      </c>
      <c r="BG14">
        <v>0.75794470310211182</v>
      </c>
      <c r="BH14">
        <v>1.6106325387954712</v>
      </c>
      <c r="BI14">
        <v>11</v>
      </c>
      <c r="BM14">
        <v>0</v>
      </c>
    </row>
    <row r="15" spans="1:65" x14ac:dyDescent="0.25">
      <c r="A15" t="s">
        <v>27</v>
      </c>
      <c r="E15">
        <v>0</v>
      </c>
      <c r="I15">
        <v>4</v>
      </c>
      <c r="J15">
        <v>3.5370752811431885</v>
      </c>
      <c r="K15">
        <v>2.5264823436737061</v>
      </c>
      <c r="L15">
        <v>3.5370752811431885</v>
      </c>
      <c r="M15">
        <v>103</v>
      </c>
      <c r="Q15">
        <v>0</v>
      </c>
      <c r="R15">
        <v>0.75794470310211182</v>
      </c>
      <c r="S15">
        <v>0.44213441014289856</v>
      </c>
      <c r="T15">
        <v>0.75794470310211182</v>
      </c>
      <c r="U15">
        <v>21</v>
      </c>
      <c r="Y15">
        <v>4</v>
      </c>
      <c r="Z15">
        <v>2.5264823436737061</v>
      </c>
      <c r="AA15">
        <v>1.7685376405715942</v>
      </c>
      <c r="AB15">
        <v>3.5370752811431885</v>
      </c>
      <c r="AC15">
        <v>132</v>
      </c>
      <c r="AG15">
        <v>1</v>
      </c>
      <c r="AK15">
        <v>0</v>
      </c>
      <c r="AL15">
        <v>2.5264823436737061</v>
      </c>
      <c r="AM15">
        <v>2.5264823436737061</v>
      </c>
      <c r="AN15">
        <v>3.7897233963012695</v>
      </c>
      <c r="AO15">
        <v>4</v>
      </c>
      <c r="AP15">
        <v>3.0317788124084473</v>
      </c>
      <c r="AQ15">
        <v>2.400158166885376</v>
      </c>
      <c r="AR15">
        <v>3.7897233963012695</v>
      </c>
      <c r="AS15">
        <v>103</v>
      </c>
      <c r="AW15">
        <v>0</v>
      </c>
      <c r="AX15">
        <v>0.6737285852432251</v>
      </c>
      <c r="AY15">
        <v>0.50529646873474121</v>
      </c>
      <c r="AZ15">
        <v>2.1054019927978516</v>
      </c>
      <c r="BA15">
        <v>21</v>
      </c>
      <c r="BB15">
        <v>0.50529646873474121</v>
      </c>
      <c r="BC15">
        <v>0.50529646873474121</v>
      </c>
      <c r="BD15">
        <v>1.5790514945983887</v>
      </c>
      <c r="BE15">
        <v>4</v>
      </c>
      <c r="BF15">
        <v>2.6528065204620361</v>
      </c>
      <c r="BG15">
        <v>1.263241171836853</v>
      </c>
      <c r="BH15">
        <v>3.6002373695373535</v>
      </c>
      <c r="BI15">
        <v>132</v>
      </c>
      <c r="BJ15">
        <v>2.7791304588317871</v>
      </c>
      <c r="BK15">
        <v>2.7791304588317871</v>
      </c>
      <c r="BL15">
        <v>2.7791304588317871</v>
      </c>
      <c r="BM15">
        <v>1</v>
      </c>
    </row>
    <row r="16" spans="1:65" x14ac:dyDescent="0.25">
      <c r="A16" t="s">
        <v>28</v>
      </c>
      <c r="E16">
        <v>4</v>
      </c>
      <c r="F16">
        <v>0.63162058591842651</v>
      </c>
      <c r="G16">
        <v>0.63162058591842651</v>
      </c>
      <c r="H16">
        <v>1.263241171836853</v>
      </c>
      <c r="I16">
        <v>42</v>
      </c>
      <c r="J16">
        <v>1.263241171836853</v>
      </c>
      <c r="K16">
        <v>0.66320163011550903</v>
      </c>
      <c r="L16">
        <v>1.8948616981506348</v>
      </c>
      <c r="M16">
        <v>1229</v>
      </c>
      <c r="Q16">
        <v>0</v>
      </c>
      <c r="R16">
        <v>0.94743084907531738</v>
      </c>
      <c r="S16">
        <v>0.63162058591842651</v>
      </c>
      <c r="T16">
        <v>1.5790514945983887</v>
      </c>
      <c r="U16">
        <v>1352</v>
      </c>
      <c r="V16">
        <v>0.94743084907531738</v>
      </c>
      <c r="W16">
        <v>0.94743084907531738</v>
      </c>
      <c r="X16">
        <v>0.94743084907531738</v>
      </c>
      <c r="Y16">
        <v>77</v>
      </c>
      <c r="Z16">
        <v>1.0737550258636475</v>
      </c>
      <c r="AA16">
        <v>0.63162058591842651</v>
      </c>
      <c r="AB16">
        <v>1.7053755521774292</v>
      </c>
      <c r="AC16">
        <v>2704</v>
      </c>
      <c r="AG16">
        <v>1</v>
      </c>
      <c r="AH16">
        <v>0.44213441014289856</v>
      </c>
      <c r="AI16">
        <v>0.44213441014289856</v>
      </c>
      <c r="AJ16">
        <v>0.44213441014289856</v>
      </c>
      <c r="AK16">
        <v>4</v>
      </c>
      <c r="AL16">
        <v>1.1369169950485229</v>
      </c>
      <c r="AM16">
        <v>0.63162058591842651</v>
      </c>
      <c r="AN16">
        <v>2.0211858749389648</v>
      </c>
      <c r="AO16">
        <v>42</v>
      </c>
      <c r="AP16">
        <v>1.263241171836853</v>
      </c>
      <c r="AQ16">
        <v>0.82110673189163208</v>
      </c>
      <c r="AR16">
        <v>1.8948616981506348</v>
      </c>
      <c r="AS16">
        <v>1229</v>
      </c>
      <c r="AW16">
        <v>0</v>
      </c>
      <c r="AX16">
        <v>0.84216082096099854</v>
      </c>
      <c r="AY16">
        <v>0.63162058591842651</v>
      </c>
      <c r="AZ16">
        <v>1.5158894062042236</v>
      </c>
      <c r="BA16">
        <v>1352</v>
      </c>
      <c r="BB16">
        <v>0.94743084907531738</v>
      </c>
      <c r="BC16">
        <v>0.58951252698898315</v>
      </c>
      <c r="BD16">
        <v>1.263241171836853</v>
      </c>
      <c r="BE16">
        <v>77</v>
      </c>
      <c r="BF16">
        <v>1.0042767524719238</v>
      </c>
      <c r="BG16">
        <v>0.63162058591842651</v>
      </c>
      <c r="BH16">
        <v>1.5790514945983887</v>
      </c>
      <c r="BI16">
        <v>2704</v>
      </c>
      <c r="BJ16">
        <v>1.263241171836853</v>
      </c>
      <c r="BK16">
        <v>1.263241171836853</v>
      </c>
      <c r="BL16">
        <v>1.263241171836853</v>
      </c>
      <c r="BM16">
        <v>1</v>
      </c>
    </row>
    <row r="17" spans="1:65" x14ac:dyDescent="0.25">
      <c r="A17" t="s">
        <v>29</v>
      </c>
      <c r="E17">
        <v>1</v>
      </c>
      <c r="F17">
        <v>0.31581029295921326</v>
      </c>
      <c r="G17">
        <v>0.31581029295921326</v>
      </c>
      <c r="H17">
        <v>0.63162058591842651</v>
      </c>
      <c r="I17">
        <v>14</v>
      </c>
      <c r="J17">
        <v>0.94743084907531738</v>
      </c>
      <c r="K17">
        <v>0.75794470310211182</v>
      </c>
      <c r="L17">
        <v>1.263241171836853</v>
      </c>
      <c r="M17">
        <v>854</v>
      </c>
      <c r="Q17">
        <v>0</v>
      </c>
      <c r="R17">
        <v>0.82110673189163208</v>
      </c>
      <c r="S17">
        <v>0.63162058591842651</v>
      </c>
      <c r="T17">
        <v>1.1369169950485229</v>
      </c>
      <c r="U17">
        <v>631</v>
      </c>
      <c r="V17">
        <v>0.44213441014289856</v>
      </c>
      <c r="W17">
        <v>0.44213441014289856</v>
      </c>
      <c r="X17">
        <v>0.44213441014289856</v>
      </c>
      <c r="Y17">
        <v>62</v>
      </c>
      <c r="Z17">
        <v>0.88426882028579712</v>
      </c>
      <c r="AA17">
        <v>0.63162058591842651</v>
      </c>
      <c r="AB17">
        <v>1.263241171836853</v>
      </c>
      <c r="AC17">
        <v>1562</v>
      </c>
      <c r="AG17">
        <v>1</v>
      </c>
      <c r="AH17">
        <v>1.0990197658538818</v>
      </c>
      <c r="AI17">
        <v>1.0990197658538818</v>
      </c>
      <c r="AJ17">
        <v>1.0990197658538818</v>
      </c>
      <c r="AK17">
        <v>1</v>
      </c>
      <c r="AL17">
        <v>1.263241171836853</v>
      </c>
      <c r="AM17">
        <v>0.94743084907531738</v>
      </c>
      <c r="AN17">
        <v>1.5790514945983887</v>
      </c>
      <c r="AO17">
        <v>14</v>
      </c>
      <c r="AP17">
        <v>0.88426882028579712</v>
      </c>
      <c r="AQ17">
        <v>0.63162058591842651</v>
      </c>
      <c r="AR17">
        <v>1.2316601276397705</v>
      </c>
      <c r="AS17">
        <v>854</v>
      </c>
      <c r="AW17">
        <v>0</v>
      </c>
      <c r="AX17">
        <v>0.75794470310211182</v>
      </c>
      <c r="AY17">
        <v>0.54740452766418457</v>
      </c>
      <c r="AZ17">
        <v>0.94743084907531738</v>
      </c>
      <c r="BA17">
        <v>631</v>
      </c>
      <c r="BB17">
        <v>0.94743084907531738</v>
      </c>
      <c r="BC17">
        <v>0.63162058591842651</v>
      </c>
      <c r="BD17">
        <v>1.0737550258636475</v>
      </c>
      <c r="BE17">
        <v>62</v>
      </c>
      <c r="BF17">
        <v>0.78952574729919434</v>
      </c>
      <c r="BG17">
        <v>0.63162058591842651</v>
      </c>
      <c r="BH17">
        <v>1.1369169950485229</v>
      </c>
      <c r="BI17">
        <v>1562</v>
      </c>
      <c r="BJ17">
        <v>0.44213441014289856</v>
      </c>
      <c r="BK17">
        <v>0.44213441014289856</v>
      </c>
      <c r="BL17">
        <v>0.44213441014289856</v>
      </c>
      <c r="BM17">
        <v>1</v>
      </c>
    </row>
    <row r="18" spans="1:65" x14ac:dyDescent="0.25">
      <c r="A18" t="s">
        <v>23</v>
      </c>
      <c r="E18">
        <v>0</v>
      </c>
      <c r="F18">
        <v>0.44213441014289856</v>
      </c>
      <c r="G18">
        <v>0.25264823436737061</v>
      </c>
      <c r="H18">
        <v>6.3162059783935547</v>
      </c>
      <c r="I18">
        <v>16</v>
      </c>
      <c r="J18">
        <v>0.63162058591842651</v>
      </c>
      <c r="K18">
        <v>0.31581029295921326</v>
      </c>
      <c r="L18">
        <v>8.8426885604858398</v>
      </c>
      <c r="M18">
        <v>179</v>
      </c>
      <c r="Q18">
        <v>0</v>
      </c>
      <c r="R18">
        <v>0.44213441014289856</v>
      </c>
      <c r="S18">
        <v>0.31581029295921326</v>
      </c>
      <c r="T18">
        <v>6.3162059783935547</v>
      </c>
      <c r="U18">
        <v>304</v>
      </c>
      <c r="V18">
        <v>0.31581029295921326</v>
      </c>
      <c r="W18">
        <v>0.31581029295921326</v>
      </c>
      <c r="X18">
        <v>0.31581029295921326</v>
      </c>
      <c r="Y18">
        <v>27</v>
      </c>
      <c r="Z18">
        <v>0.44213441014289856</v>
      </c>
      <c r="AA18">
        <v>0.31581029295921326</v>
      </c>
      <c r="AB18">
        <v>8.8426885604858398</v>
      </c>
      <c r="AC18">
        <v>526</v>
      </c>
      <c r="AG18">
        <v>0</v>
      </c>
      <c r="AK18">
        <v>0</v>
      </c>
      <c r="AL18">
        <v>8.8426885604858398</v>
      </c>
      <c r="AM18">
        <v>0.31581029295921326</v>
      </c>
      <c r="AN18">
        <v>18.948617935180664</v>
      </c>
      <c r="AO18">
        <v>16</v>
      </c>
      <c r="AP18">
        <v>0.37897235155105591</v>
      </c>
      <c r="AQ18">
        <v>0.31581029295921326</v>
      </c>
      <c r="AR18">
        <v>7.5794467926025391</v>
      </c>
      <c r="AS18">
        <v>179</v>
      </c>
      <c r="AW18">
        <v>0</v>
      </c>
      <c r="AX18">
        <v>0.31581029295921326</v>
      </c>
      <c r="AY18">
        <v>0.31581029295921326</v>
      </c>
      <c r="AZ18">
        <v>0.50529646873474121</v>
      </c>
      <c r="BA18">
        <v>304</v>
      </c>
      <c r="BB18">
        <v>0.44213441014289856</v>
      </c>
      <c r="BC18">
        <v>0.31581029295921326</v>
      </c>
      <c r="BD18">
        <v>1.0105929374694824</v>
      </c>
      <c r="BE18">
        <v>27</v>
      </c>
      <c r="BF18">
        <v>0.37897235155105591</v>
      </c>
      <c r="BG18">
        <v>0.31581029295921326</v>
      </c>
      <c r="BH18">
        <v>1.591745138168335</v>
      </c>
      <c r="BI18">
        <v>526</v>
      </c>
      <c r="BM18">
        <v>0</v>
      </c>
    </row>
    <row r="19" spans="1:65" x14ac:dyDescent="0.25">
      <c r="A19" t="s">
        <v>24</v>
      </c>
      <c r="E19">
        <v>0</v>
      </c>
      <c r="F19">
        <v>3.9793627262115479</v>
      </c>
      <c r="G19">
        <v>3.9793627262115479</v>
      </c>
      <c r="H19">
        <v>3.9793627262115479</v>
      </c>
      <c r="I19">
        <v>1</v>
      </c>
      <c r="M19">
        <v>8</v>
      </c>
      <c r="Q19">
        <v>0</v>
      </c>
      <c r="U19">
        <v>1</v>
      </c>
      <c r="Y19">
        <v>0</v>
      </c>
      <c r="Z19">
        <v>3.9793627262115479</v>
      </c>
      <c r="AA19">
        <v>3.9793627262115479</v>
      </c>
      <c r="AB19">
        <v>3.9793627262115479</v>
      </c>
      <c r="AC19">
        <v>10</v>
      </c>
      <c r="AG19">
        <v>0</v>
      </c>
      <c r="AK19">
        <v>0</v>
      </c>
      <c r="AO19">
        <v>1</v>
      </c>
      <c r="AP19">
        <v>1.591745138168335</v>
      </c>
      <c r="AQ19">
        <v>1.3264542818069458</v>
      </c>
      <c r="AR19">
        <v>1.8570358753204346</v>
      </c>
      <c r="AS19">
        <v>8</v>
      </c>
      <c r="AW19">
        <v>0</v>
      </c>
      <c r="AX19">
        <v>2.6529085636138916</v>
      </c>
      <c r="AY19">
        <v>2.6529085636138916</v>
      </c>
      <c r="AZ19">
        <v>2.6529085636138916</v>
      </c>
      <c r="BA19">
        <v>1</v>
      </c>
      <c r="BE19">
        <v>0</v>
      </c>
      <c r="BF19">
        <v>1.591745138168335</v>
      </c>
      <c r="BG19">
        <v>1.3264542818069458</v>
      </c>
      <c r="BH19">
        <v>2.3876175880432129</v>
      </c>
      <c r="BI19">
        <v>10</v>
      </c>
      <c r="BM19">
        <v>0</v>
      </c>
    </row>
    <row r="20" spans="1:65" x14ac:dyDescent="0.25">
      <c r="A20" t="s">
        <v>30</v>
      </c>
      <c r="E20">
        <v>0</v>
      </c>
      <c r="F20">
        <v>0.44213441014289856</v>
      </c>
      <c r="G20">
        <v>0.44213441014289856</v>
      </c>
      <c r="H20">
        <v>0.44213441014289856</v>
      </c>
      <c r="I20">
        <v>1</v>
      </c>
      <c r="J20">
        <v>0.37897235155105591</v>
      </c>
      <c r="K20">
        <v>0.31581029295921326</v>
      </c>
      <c r="L20">
        <v>0.56845849752426147</v>
      </c>
      <c r="M20">
        <v>33</v>
      </c>
      <c r="Q20">
        <v>0</v>
      </c>
      <c r="R20">
        <v>0.31581029295921326</v>
      </c>
      <c r="S20">
        <v>0.31581029295921326</v>
      </c>
      <c r="T20">
        <v>0.37897235155105591</v>
      </c>
      <c r="U20">
        <v>69</v>
      </c>
      <c r="V20">
        <v>0.37897235155105591</v>
      </c>
      <c r="W20">
        <v>0.37897235155105591</v>
      </c>
      <c r="X20">
        <v>0.37897235155105591</v>
      </c>
      <c r="Y20">
        <v>6</v>
      </c>
      <c r="Z20">
        <v>0.37897235155105591</v>
      </c>
      <c r="AA20">
        <v>0.31581029295921326</v>
      </c>
      <c r="AB20">
        <v>0.37897235155105591</v>
      </c>
      <c r="AC20">
        <v>109</v>
      </c>
      <c r="AG20">
        <v>0</v>
      </c>
      <c r="AK20">
        <v>0</v>
      </c>
      <c r="AO20">
        <v>1</v>
      </c>
      <c r="AP20">
        <v>0.31581029295921326</v>
      </c>
      <c r="AQ20">
        <v>0.22738340497016907</v>
      </c>
      <c r="AR20">
        <v>0.37897235155105591</v>
      </c>
      <c r="AS20">
        <v>33</v>
      </c>
      <c r="AW20">
        <v>0</v>
      </c>
      <c r="AX20">
        <v>0.37897235155105591</v>
      </c>
      <c r="AY20">
        <v>0.31581029295921326</v>
      </c>
      <c r="AZ20">
        <v>0.44213441014289856</v>
      </c>
      <c r="BA20">
        <v>69</v>
      </c>
      <c r="BB20">
        <v>0.44213441014289856</v>
      </c>
      <c r="BC20">
        <v>0.37897235155105591</v>
      </c>
      <c r="BD20">
        <v>0.50529646873474121</v>
      </c>
      <c r="BE20">
        <v>6</v>
      </c>
      <c r="BF20">
        <v>0.34739130735397339</v>
      </c>
      <c r="BG20">
        <v>0.31581029295921326</v>
      </c>
      <c r="BH20">
        <v>0.44213441014289856</v>
      </c>
      <c r="BI20">
        <v>109</v>
      </c>
      <c r="BM20">
        <v>0</v>
      </c>
    </row>
    <row r="21" spans="1:65" x14ac:dyDescent="0.25">
      <c r="A21" t="s">
        <v>31</v>
      </c>
      <c r="E21">
        <v>0</v>
      </c>
      <c r="F21">
        <v>6.3162059783935547</v>
      </c>
      <c r="G21">
        <v>0.25264823436737061</v>
      </c>
      <c r="H21">
        <v>6.3162059783935547</v>
      </c>
      <c r="I21">
        <v>14</v>
      </c>
      <c r="J21">
        <v>8.8426885604858398</v>
      </c>
      <c r="K21">
        <v>0.31581029295921326</v>
      </c>
      <c r="L21">
        <v>9.474308967590332</v>
      </c>
      <c r="M21">
        <v>135</v>
      </c>
      <c r="Q21">
        <v>0</v>
      </c>
      <c r="R21">
        <v>0.44213441014289856</v>
      </c>
      <c r="S21">
        <v>0.31581029295921326</v>
      </c>
      <c r="T21">
        <v>7.5794467926025391</v>
      </c>
      <c r="U21">
        <v>217</v>
      </c>
      <c r="V21">
        <v>0.31581029295921326</v>
      </c>
      <c r="W21">
        <v>0.31581029295921326</v>
      </c>
      <c r="X21">
        <v>0.31581029295921326</v>
      </c>
      <c r="Y21">
        <v>18</v>
      </c>
      <c r="Z21">
        <v>6.3162059783935547</v>
      </c>
      <c r="AA21">
        <v>0.31581029295921326</v>
      </c>
      <c r="AB21">
        <v>8.8426885604858398</v>
      </c>
      <c r="AC21">
        <v>384</v>
      </c>
      <c r="AG21">
        <v>0</v>
      </c>
      <c r="AK21">
        <v>0</v>
      </c>
      <c r="AL21">
        <v>8.8426885604858398</v>
      </c>
      <c r="AM21">
        <v>0.31581029295921326</v>
      </c>
      <c r="AN21">
        <v>18.948617935180664</v>
      </c>
      <c r="AO21">
        <v>14</v>
      </c>
      <c r="AP21">
        <v>0.37897235155105591</v>
      </c>
      <c r="AQ21">
        <v>0.31581029295921326</v>
      </c>
      <c r="AR21">
        <v>8.8426885604858398</v>
      </c>
      <c r="AS21">
        <v>135</v>
      </c>
      <c r="AW21">
        <v>0</v>
      </c>
      <c r="AX21">
        <v>0.31581029295921326</v>
      </c>
      <c r="AY21">
        <v>0.31581029295921326</v>
      </c>
      <c r="AZ21">
        <v>5.0529646873474121</v>
      </c>
      <c r="BA21">
        <v>217</v>
      </c>
      <c r="BB21">
        <v>0.37897235155105591</v>
      </c>
      <c r="BC21">
        <v>0.31581029295921326</v>
      </c>
      <c r="BD21">
        <v>7.5794467926025391</v>
      </c>
      <c r="BE21">
        <v>18</v>
      </c>
      <c r="BF21">
        <v>0.31581029295921326</v>
      </c>
      <c r="BG21">
        <v>0.31581029295921326</v>
      </c>
      <c r="BH21">
        <v>6.3162059783935547</v>
      </c>
      <c r="BI21">
        <v>384</v>
      </c>
      <c r="BM21">
        <v>0</v>
      </c>
    </row>
    <row r="22" spans="1:65" x14ac:dyDescent="0.25">
      <c r="A22" t="s">
        <v>32</v>
      </c>
      <c r="E22">
        <v>0</v>
      </c>
      <c r="I22">
        <v>0</v>
      </c>
      <c r="M22">
        <v>2</v>
      </c>
      <c r="Q22">
        <v>0</v>
      </c>
      <c r="R22">
        <v>0.5573122501373291</v>
      </c>
      <c r="S22">
        <v>0.5573122501373291</v>
      </c>
      <c r="T22">
        <v>0.92885380983352661</v>
      </c>
      <c r="U22">
        <v>17</v>
      </c>
      <c r="Y22">
        <v>3</v>
      </c>
      <c r="Z22">
        <v>0.5573122501373291</v>
      </c>
      <c r="AA22">
        <v>0.5573122501373291</v>
      </c>
      <c r="AB22">
        <v>0.92885380983352661</v>
      </c>
      <c r="AC22">
        <v>22</v>
      </c>
      <c r="AG22">
        <v>0</v>
      </c>
      <c r="AK22">
        <v>0</v>
      </c>
      <c r="AO22">
        <v>0</v>
      </c>
      <c r="AP22">
        <v>6.8215022087097168</v>
      </c>
      <c r="AQ22">
        <v>6.0635576248168945</v>
      </c>
      <c r="AR22">
        <v>7.5794467926025391</v>
      </c>
      <c r="AS22">
        <v>2</v>
      </c>
      <c r="AW22">
        <v>0</v>
      </c>
      <c r="AX22">
        <v>0.92885380983352661</v>
      </c>
      <c r="AY22">
        <v>0.74308305978775024</v>
      </c>
      <c r="AZ22">
        <v>0.94743084907531738</v>
      </c>
      <c r="BA22">
        <v>17</v>
      </c>
      <c r="BB22">
        <v>0.66320163011550903</v>
      </c>
      <c r="BC22">
        <v>0.66320163011550903</v>
      </c>
      <c r="BD22">
        <v>1.0105929374694824</v>
      </c>
      <c r="BE22">
        <v>3</v>
      </c>
      <c r="BF22">
        <v>0.92885380983352661</v>
      </c>
      <c r="BG22">
        <v>0.66320163011550903</v>
      </c>
      <c r="BH22">
        <v>1.1146245002746582</v>
      </c>
      <c r="BI22">
        <v>22</v>
      </c>
      <c r="BM22">
        <v>0</v>
      </c>
    </row>
    <row r="23" spans="1:65" x14ac:dyDescent="0.25">
      <c r="A23" t="s">
        <v>33</v>
      </c>
      <c r="E23">
        <v>0</v>
      </c>
      <c r="I23">
        <v>0</v>
      </c>
      <c r="M23">
        <v>1</v>
      </c>
      <c r="Q23">
        <v>0</v>
      </c>
      <c r="U23">
        <v>0</v>
      </c>
      <c r="Y23">
        <v>0</v>
      </c>
      <c r="AC23">
        <v>1</v>
      </c>
      <c r="AG23">
        <v>0</v>
      </c>
      <c r="AK23">
        <v>0</v>
      </c>
      <c r="AO23">
        <v>0</v>
      </c>
      <c r="AP23">
        <v>6.8846645355224609</v>
      </c>
      <c r="AQ23">
        <v>6.8846645355224609</v>
      </c>
      <c r="AR23">
        <v>6.8846645355224609</v>
      </c>
      <c r="AS23">
        <v>1</v>
      </c>
      <c r="AW23">
        <v>0</v>
      </c>
      <c r="BA23">
        <v>0</v>
      </c>
      <c r="BE23">
        <v>0</v>
      </c>
      <c r="BF23">
        <v>6.8846645355224609</v>
      </c>
      <c r="BG23">
        <v>6.8846645355224609</v>
      </c>
      <c r="BH23">
        <v>6.8846645355224609</v>
      </c>
      <c r="BI23">
        <v>1</v>
      </c>
      <c r="BM23">
        <v>0</v>
      </c>
    </row>
    <row r="24" spans="1:65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5BA7-1A96-4470-9BE5-55BD8470408C}">
  <sheetPr>
    <tabColor rgb="FFFFFF00"/>
  </sheetPr>
  <dimension ref="A1:S56"/>
  <sheetViews>
    <sheetView zoomScale="84" zoomScaleNormal="142" workbookViewId="0">
      <selection activeCell="D51" sqref="D51"/>
    </sheetView>
  </sheetViews>
  <sheetFormatPr defaultColWidth="9.140625" defaultRowHeight="11.25" x14ac:dyDescent="0.2"/>
  <cols>
    <col min="1" max="1" width="30.42578125" style="17" customWidth="1"/>
    <col min="2" max="17" width="16.7109375" style="1" customWidth="1"/>
    <col min="18" max="19" width="9.140625" style="7" customWidth="1"/>
    <col min="20" max="16384" width="9.140625" style="7"/>
  </cols>
  <sheetData>
    <row r="1" spans="1:19" x14ac:dyDescent="0.2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3" spans="1:19" x14ac:dyDescent="0.2">
      <c r="A3" s="17" t="str">
        <f>CONCATENATE("Table ID: ",T_ii!A1)</f>
        <v>Table ID: T_ii</v>
      </c>
    </row>
    <row r="4" spans="1:19" ht="12" thickBot="1" x14ac:dyDescent="0.25"/>
    <row r="5" spans="1:19" s="13" customFormat="1" ht="15.75" x14ac:dyDescent="0.25">
      <c r="A5" s="79" t="str">
        <f>'[1]Quantitative Indicators '!$C$18</f>
        <v>Median retail price of adult equivalent treatment dose (AETD) for tablet formulation types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9" s="13" customFormat="1" ht="15.75" x14ac:dyDescent="0.25">
      <c r="A6" s="84" t="s">
        <v>2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19" ht="15.75" x14ac:dyDescent="0.25">
      <c r="B7" s="85" t="str">
        <f>T_ii!B1</f>
        <v>Rural</v>
      </c>
      <c r="C7" s="85"/>
      <c r="D7" s="85"/>
      <c r="E7" s="85"/>
      <c r="F7" s="85"/>
      <c r="G7" s="85"/>
      <c r="H7" s="85"/>
      <c r="I7" s="86"/>
      <c r="J7" s="87" t="str">
        <f>T_ii!AL1</f>
        <v>Urban</v>
      </c>
      <c r="K7" s="85"/>
      <c r="L7" s="85"/>
      <c r="M7" s="85"/>
      <c r="N7" s="85"/>
      <c r="O7" s="85"/>
      <c r="P7" s="85"/>
      <c r="Q7" s="85"/>
    </row>
    <row r="8" spans="1:19" s="8" customFormat="1" ht="22.5" x14ac:dyDescent="0.25">
      <c r="A8" s="81" t="str">
        <f>'[1]Quantitative Indicators '!$F$13</f>
        <v>.</v>
      </c>
      <c r="B8" s="60" t="str">
        <f>IF(T_ii!B2="","",T_ii!B2)</f>
        <v>Private Not For-Profit Facility</v>
      </c>
      <c r="C8" s="60" t="str">
        <f>IF(T_ii!F2="","",T_ii!F2)</f>
        <v>Private For-Profit Facility</v>
      </c>
      <c r="D8" s="60" t="str">
        <f>IF(T_ii!J2="","",T_ii!J2)</f>
        <v>Pharmacy</v>
      </c>
      <c r="E8" s="60" t="str">
        <f>IF(T_ii!N2="","",T_ii!N2)</f>
        <v>Laboratory</v>
      </c>
      <c r="F8" s="60" t="str">
        <f>IF(T_ii!R2="","",T_ii!R2)</f>
        <v>Drug store</v>
      </c>
      <c r="G8" s="60" t="str">
        <f>IF(T_ii!V2="","",T_ii!V2)</f>
        <v>Informal TOTAL</v>
      </c>
      <c r="H8" s="60" t="str">
        <f>IF(T_ii!Z2="","",T_ii!Z2)</f>
        <v>Retail TOTAL</v>
      </c>
      <c r="I8" s="60" t="str">
        <f>IF(T_ii!AD2="","",T_ii!AD2)</f>
        <v>Wholesale</v>
      </c>
      <c r="J8" s="61" t="str">
        <f>IF(T_ii!AH2="","",T_ii!AH2)</f>
        <v>Private Not For-Profit Facility</v>
      </c>
      <c r="K8" s="60" t="str">
        <f>IF(T_ii!AL2="","",T_ii!AL2)</f>
        <v>Private For-Profit Facility</v>
      </c>
      <c r="L8" s="60" t="str">
        <f>IF(T_ii!AP2="","",T_ii!AP2)</f>
        <v>Pharmacy</v>
      </c>
      <c r="M8" s="60" t="str">
        <f>IF(T_ii!AT2="","",T_ii!AT2)</f>
        <v>Laboratory</v>
      </c>
      <c r="N8" s="60" t="str">
        <f>IF(T_ii!AX2="","",T_ii!AX2)</f>
        <v>Drug store</v>
      </c>
      <c r="O8" s="60" t="str">
        <f>IF(T_ii!BB2="","",T_ii!BB2)</f>
        <v>Informal TOTAL</v>
      </c>
      <c r="P8" s="60" t="str">
        <f>IF(T_ii!BF2="","",T_ii!BF2)</f>
        <v>Retail TOTAL</v>
      </c>
      <c r="Q8" s="60" t="str">
        <f>IF(T_ii!BJ2="","",T_ii!BJ2)</f>
        <v>Wholesale</v>
      </c>
    </row>
    <row r="9" spans="1:19" s="9" customFormat="1" ht="8.25" x14ac:dyDescent="0.15">
      <c r="A9" s="82"/>
      <c r="B9" s="62" t="str">
        <f t="shared" ref="B9:Q9" si="0">"Median USD"</f>
        <v>Median USD</v>
      </c>
      <c r="C9" s="62" t="str">
        <f t="shared" si="0"/>
        <v>Median USD</v>
      </c>
      <c r="D9" s="62" t="str">
        <f t="shared" si="0"/>
        <v>Median USD</v>
      </c>
      <c r="E9" s="62" t="str">
        <f t="shared" si="0"/>
        <v>Median USD</v>
      </c>
      <c r="F9" s="62" t="str">
        <f t="shared" si="0"/>
        <v>Median USD</v>
      </c>
      <c r="G9" s="62" t="str">
        <f t="shared" si="0"/>
        <v>Median USD</v>
      </c>
      <c r="H9" s="62" t="str">
        <f t="shared" si="0"/>
        <v>Median USD</v>
      </c>
      <c r="I9" s="62" t="str">
        <f t="shared" si="0"/>
        <v>Median USD</v>
      </c>
      <c r="J9" s="63" t="str">
        <f t="shared" si="0"/>
        <v>Median USD</v>
      </c>
      <c r="K9" s="62" t="str">
        <f t="shared" si="0"/>
        <v>Median USD</v>
      </c>
      <c r="L9" s="62" t="str">
        <f t="shared" si="0"/>
        <v>Median USD</v>
      </c>
      <c r="M9" s="62" t="str">
        <f t="shared" si="0"/>
        <v>Median USD</v>
      </c>
      <c r="N9" s="62" t="str">
        <f t="shared" si="0"/>
        <v>Median USD</v>
      </c>
      <c r="O9" s="62" t="str">
        <f t="shared" si="0"/>
        <v>Median USD</v>
      </c>
      <c r="P9" s="62" t="str">
        <f t="shared" si="0"/>
        <v>Median USD</v>
      </c>
      <c r="Q9" s="62" t="str">
        <f t="shared" si="0"/>
        <v>Median USD</v>
      </c>
    </row>
    <row r="10" spans="1:19" s="9" customFormat="1" ht="8.25" x14ac:dyDescent="0.15">
      <c r="A10" s="83"/>
      <c r="B10" s="64" t="str">
        <f>"[IQR] (N)"</f>
        <v>[IQR] (N)</v>
      </c>
      <c r="C10" s="64" t="str">
        <f t="shared" ref="C10:Q10" si="1">"[IQR] (N)"</f>
        <v>[IQR] (N)</v>
      </c>
      <c r="D10" s="64" t="str">
        <f t="shared" si="1"/>
        <v>[IQR] (N)</v>
      </c>
      <c r="E10" s="64" t="str">
        <f t="shared" si="1"/>
        <v>[IQR] (N)</v>
      </c>
      <c r="F10" s="64" t="str">
        <f t="shared" si="1"/>
        <v>[IQR] (N)</v>
      </c>
      <c r="G10" s="64" t="str">
        <f t="shared" si="1"/>
        <v>[IQR] (N)</v>
      </c>
      <c r="H10" s="64" t="str">
        <f t="shared" si="1"/>
        <v>[IQR] (N)</v>
      </c>
      <c r="I10" s="64" t="str">
        <f t="shared" si="1"/>
        <v>[IQR] (N)</v>
      </c>
      <c r="J10" s="65" t="str">
        <f t="shared" si="1"/>
        <v>[IQR] (N)</v>
      </c>
      <c r="K10" s="64" t="str">
        <f t="shared" si="1"/>
        <v>[IQR] (N)</v>
      </c>
      <c r="L10" s="64" t="str">
        <f t="shared" si="1"/>
        <v>[IQR] (N)</v>
      </c>
      <c r="M10" s="64" t="str">
        <f t="shared" si="1"/>
        <v>[IQR] (N)</v>
      </c>
      <c r="N10" s="64" t="str">
        <f t="shared" si="1"/>
        <v>[IQR] (N)</v>
      </c>
      <c r="O10" s="64" t="str">
        <f t="shared" si="1"/>
        <v>[IQR] (N)</v>
      </c>
      <c r="P10" s="64" t="str">
        <f t="shared" si="1"/>
        <v>[IQR] (N)</v>
      </c>
      <c r="Q10" s="64" t="str">
        <f t="shared" si="1"/>
        <v>[IQR] (N)</v>
      </c>
    </row>
    <row r="11" spans="1:19" s="10" customFormat="1" ht="10.5" customHeight="1" x14ac:dyDescent="0.2">
      <c r="A11" s="4" t="str">
        <f>T_ii!A4</f>
        <v>Any Antimalarial</v>
      </c>
      <c r="B11" s="42">
        <f>ROUND(T_ii!B4,1)</f>
        <v>1.7</v>
      </c>
      <c r="C11" s="42">
        <f>ROUND(T_ii!F4,1)</f>
        <v>1.5</v>
      </c>
      <c r="D11" s="42">
        <f>ROUND(T_ii!J4,1)</f>
        <v>2.9</v>
      </c>
      <c r="E11" s="42">
        <f>ROUND(T_ii!N4,1)</f>
        <v>0</v>
      </c>
      <c r="F11" s="42">
        <f>ROUND(T_ii!R4,1)</f>
        <v>1.4</v>
      </c>
      <c r="G11" s="42">
        <f>ROUND(T_ii!V4,1)</f>
        <v>1.2</v>
      </c>
      <c r="H11" s="42">
        <f>ROUND(T_ii!Z4,1)</f>
        <v>1.6</v>
      </c>
      <c r="I11" s="42">
        <f>ROUND(T_ii!AD4,1)</f>
        <v>1.2</v>
      </c>
      <c r="J11" s="43">
        <f>ROUND(T_ii!AH4,1)</f>
        <v>2.6</v>
      </c>
      <c r="K11" s="42">
        <f>ROUND(T_ii!AL4,1)</f>
        <v>1.7</v>
      </c>
      <c r="L11" s="42">
        <f>ROUND(T_ii!AP4,1)</f>
        <v>3.1</v>
      </c>
      <c r="M11" s="42">
        <f>ROUND(T_ii!AT4,1)</f>
        <v>2.1</v>
      </c>
      <c r="N11" s="42">
        <f>ROUND(T_ii!AX4,1)</f>
        <v>1.7</v>
      </c>
      <c r="O11" s="42">
        <f>ROUND(T_ii!BB4,1)</f>
        <v>1.7</v>
      </c>
      <c r="P11" s="42">
        <f>ROUND(T_ii!BF4,1)</f>
        <v>2.1</v>
      </c>
      <c r="Q11" s="42">
        <f>ROUND(T_ii!BJ4,1)</f>
        <v>1.4</v>
      </c>
      <c r="S11" s="7"/>
    </row>
    <row r="12" spans="1:19" s="12" customFormat="1" ht="10.5" customHeight="1" x14ac:dyDescent="0.15">
      <c r="A12" s="3"/>
      <c r="B12" s="11" t="str">
        <f>IF(T_ii!C4="","-", (CONCATENATE("[",ROUND(T_ii!C4,1),"; ",ROUND(T_ii!D4,1),"]", " (", T_ii!E4, ")")))</f>
        <v>[1.2; 2.6] (42)</v>
      </c>
      <c r="C12" s="11" t="str">
        <f>IF(T_ii!G4="","-", (CONCATENATE("[",ROUND(T_ii!G4,1),"; ",ROUND(T_ii!H4,1),"]", " (", T_ii!I4, ")")))</f>
        <v>[1.2; 3.4] (179)</v>
      </c>
      <c r="D12" s="11" t="str">
        <f>IF(T_ii!K4="","-", (CONCATENATE("[",ROUND(T_ii!K4,1),"; ",ROUND(T_ii!L4,1),"]", " (", T_ii!M4, ")")))</f>
        <v>[1.7; 4.6] (1880)</v>
      </c>
      <c r="E12" s="11" t="str">
        <f>IF(T_ii!O4="","-", (CONCATENATE("[",ROUND(T_ii!O4,1),"; ",ROUND(T_ii!P4,1),"]", " (", T_ii!Q4, ")")))</f>
        <v>-</v>
      </c>
      <c r="F12" s="11" t="str">
        <f>IF(T_ii!S4="","-", (CONCATENATE("[",ROUND(T_ii!S4,1),"; ",ROUND(T_ii!T4,1),"]", " (", T_ii!U4, ")")))</f>
        <v>[1; 2.6] (7489)</v>
      </c>
      <c r="G12" s="11" t="str">
        <f>IF(T_ii!W4="","-", (CONCATENATE("[",ROUND(T_ii!W4,1),"; ",ROUND(T_ii!X4,1),"]", " (", T_ii!Y4, ")")))</f>
        <v>[0.9; 1.5] (216)</v>
      </c>
      <c r="H12" s="11" t="str">
        <f>IF(T_ii!AA4="","-", (CONCATENATE("[",ROUND(T_ii!AA4,1),"; ",ROUND(T_ii!AB4,1),"]", " (", T_ii!AC4, ")")))</f>
        <v>[1; 3.1] (9815)</v>
      </c>
      <c r="I12" s="11" t="str">
        <f>IF(T_ii!AE4="","-", (CONCATENATE("[",ROUND(T_ii!AE4,1),"; ",ROUND(T_ii!AF4,1),"]", " (", T_ii!AG4, ")")))</f>
        <v>[0.5; 2.7] (166)</v>
      </c>
      <c r="J12" s="16" t="str">
        <f>IF(T_ii!AI4="","-", (CONCATENATE("[",ROUND(T_ii!AI4,1),"; ",ROUND(T_ii!AJ4,1),"]", " (", T_ii!AK4, ")")))</f>
        <v>[1; 3] (42)</v>
      </c>
      <c r="K12" s="11" t="str">
        <f>IF(T_ii!AM4="","-", (CONCATENATE("[",ROUND(T_ii!AM4,1),"; ",ROUND(T_ii!AN4,1),"]", " (", T_ii!AO4, ")")))</f>
        <v>[1.4; 2.9] (179)</v>
      </c>
      <c r="L12" s="11" t="str">
        <f>IF(T_ii!AQ4="","-", (CONCATENATE("[",ROUND(T_ii!AQ4,1),"; ",ROUND(T_ii!AR4,1),"]", " (", T_ii!AS4, ")")))</f>
        <v>[1.8; 5] (1880)</v>
      </c>
      <c r="M12" s="11" t="str">
        <f>IF(T_ii!AU4="","-", (CONCATENATE("[",ROUND(T_ii!AU4,1),"; ",ROUND(T_ii!AV4,1),"]", " (", T_ii!AW4, ")")))</f>
        <v>[1.4; 2.2] (9)</v>
      </c>
      <c r="N12" s="11" t="str">
        <f>IF(T_ii!AY4="","-", (CONCATENATE("[",ROUND(T_ii!AY4,1),"; ",ROUND(T_ii!AZ4,1),"]", " (", T_ii!BA4, ")")))</f>
        <v>[1.2; 3] (7489)</v>
      </c>
      <c r="O12" s="11" t="str">
        <f>IF(T_ii!BC4="","-", (CONCATENATE("[",ROUND(T_ii!BC4,1),"; ",ROUND(T_ii!BD4,1),"]", " (", T_ii!BE4, ")")))</f>
        <v>[1; 3.4] (216)</v>
      </c>
      <c r="P12" s="11" t="str">
        <f>IF(T_ii!BG4="","-", (CONCATENATE("[",ROUND(T_ii!BG4,1),"; ",ROUND(T_ii!BH4,1),"]", " (", T_ii!BI4, ")")))</f>
        <v>[1.4; 3.6] (9815)</v>
      </c>
      <c r="Q12" s="11" t="str">
        <f>IF(T_ii!BK4="","-", (CONCATENATE("[",ROUND(T_ii!BK4,1),"; ",ROUND(T_ii!BL4,1),"]", " (", T_ii!BM4, ")")))</f>
        <v>[0.9; 2.7] (166)</v>
      </c>
      <c r="S12" s="46"/>
    </row>
    <row r="13" spans="1:19" s="10" customFormat="1" ht="10.5" customHeight="1" x14ac:dyDescent="0.2">
      <c r="A13" s="4" t="str">
        <f>T_ii!A5</f>
        <v>Any ACT</v>
      </c>
      <c r="B13" s="42">
        <f>ROUND(T_ii!B5,1)</f>
        <v>1.7</v>
      </c>
      <c r="C13" s="42">
        <f>ROUND(T_ii!F5,1)</f>
        <v>1.5</v>
      </c>
      <c r="D13" s="42">
        <f>ROUND(T_ii!J5,1)</f>
        <v>2.7</v>
      </c>
      <c r="E13" s="42">
        <f>ROUND(T_ii!N5,1)</f>
        <v>0</v>
      </c>
      <c r="F13" s="42">
        <f>ROUND(T_ii!R5,1)</f>
        <v>1.7</v>
      </c>
      <c r="G13" s="42">
        <f>ROUND(T_ii!V5,1)</f>
        <v>1.2</v>
      </c>
      <c r="H13" s="42">
        <f>ROUND(T_ii!Z5,1)</f>
        <v>1.7</v>
      </c>
      <c r="I13" s="42">
        <f>ROUND(T_ii!AD5,1)</f>
        <v>2.1</v>
      </c>
      <c r="J13" s="43">
        <f>ROUND(T_ii!AH5,1)</f>
        <v>2.6</v>
      </c>
      <c r="K13" s="42">
        <f>ROUND(T_ii!AL5,1)</f>
        <v>1.7</v>
      </c>
      <c r="L13" s="42">
        <f>ROUND(T_ii!AP5,1)</f>
        <v>3.2</v>
      </c>
      <c r="M13" s="42">
        <f>ROUND(T_ii!AT5,1)</f>
        <v>2.1</v>
      </c>
      <c r="N13" s="42">
        <f>ROUND(T_ii!AX5,1)</f>
        <v>1.7</v>
      </c>
      <c r="O13" s="42">
        <f>ROUND(T_ii!BB5,1)</f>
        <v>1.7</v>
      </c>
      <c r="P13" s="42">
        <f>ROUND(T_ii!BF5,1)</f>
        <v>2.1</v>
      </c>
      <c r="Q13" s="42">
        <f>ROUND(T_ii!BJ5,1)</f>
        <v>1.5</v>
      </c>
      <c r="S13" s="9"/>
    </row>
    <row r="14" spans="1:19" s="12" customFormat="1" ht="10.5" customHeight="1" x14ac:dyDescent="0.15">
      <c r="A14" s="3"/>
      <c r="B14" s="11" t="str">
        <f>IF(T_ii!C5="","-", (CONCATENATE("[",ROUND(T_ii!C5,1),"; ",ROUND(T_ii!D5,1),"]", " (", T_ii!E5, ")")))</f>
        <v>[1.2; 2.6] (33)</v>
      </c>
      <c r="C14" s="11" t="str">
        <f>IF(T_ii!G5="","-", (CONCATENATE("[",ROUND(T_ii!G5,1),"; ",ROUND(T_ii!H5,1),"]", " (", T_ii!I5, ")")))</f>
        <v>[1.2; 1.9] (148)</v>
      </c>
      <c r="D14" s="11" t="str">
        <f>IF(T_ii!K5="","-", (CONCATENATE("[",ROUND(T_ii!K5,1),"; ",ROUND(T_ii!L5,1),"]", " (", T_ii!M5, ")")))</f>
        <v>[1.7; 4.3] (1726)</v>
      </c>
      <c r="E14" s="11" t="str">
        <f>IF(T_ii!O5="","-", (CONCATENATE("[",ROUND(T_ii!O5,1),"; ",ROUND(T_ii!P5,1),"]", " (", T_ii!Q5, ")")))</f>
        <v>-</v>
      </c>
      <c r="F14" s="11" t="str">
        <f>IF(T_ii!S5="","-", (CONCATENATE("[",ROUND(T_ii!S5,1),"; ",ROUND(T_ii!T5,1),"]", " (", T_ii!U5, ")")))</f>
        <v>[1; 2.7] (6608)</v>
      </c>
      <c r="G14" s="11" t="str">
        <f>IF(T_ii!W5="","-", (CONCATENATE("[",ROUND(T_ii!W5,1),"; ",ROUND(T_ii!X5,1),"]", " (", T_ii!Y5, ")")))</f>
        <v>[1; 1.5] (182)</v>
      </c>
      <c r="H14" s="11" t="str">
        <f>IF(T_ii!AA5="","-", (CONCATENATE("[",ROUND(T_ii!AA5,1),"; ",ROUND(T_ii!AB5,1),"]", " (", T_ii!AC5, ")")))</f>
        <v>[1.2; 3.1] (8705)</v>
      </c>
      <c r="I14" s="11" t="str">
        <f>IF(T_ii!AE5="","-", (CONCATENATE("[",ROUND(T_ii!AE5,1),"; ",ROUND(T_ii!AF5,1),"]", " (", T_ii!AG5, ")")))</f>
        <v>[1.1; 3.8] (152)</v>
      </c>
      <c r="J14" s="16" t="str">
        <f>IF(T_ii!AI5="","-", (CONCATENATE("[",ROUND(T_ii!AI5,1),"; ",ROUND(T_ii!AJ5,1),"]", " (", T_ii!AK5, ")")))</f>
        <v>[1.2; 3] (33)</v>
      </c>
      <c r="K14" s="11" t="str">
        <f>IF(T_ii!AM5="","-", (CONCATENATE("[",ROUND(T_ii!AM5,1),"; ",ROUND(T_ii!AN5,1),"]", " (", T_ii!AO5, ")")))</f>
        <v>[1.4; 2.6] (148)</v>
      </c>
      <c r="L14" s="11" t="str">
        <f>IF(T_ii!AQ5="","-", (CONCATENATE("[",ROUND(T_ii!AQ5,1),"; ",ROUND(T_ii!AR5,1),"]", " (", T_ii!AS5, ")")))</f>
        <v>[2.1; 5] (1726)</v>
      </c>
      <c r="M14" s="11" t="str">
        <f>IF(T_ii!AU5="","-", (CONCATENATE("[",ROUND(T_ii!AU5,1),"; ",ROUND(T_ii!AV5,1),"]", " (", T_ii!AW5, ")")))</f>
        <v>[1.4; 2.2] (8)</v>
      </c>
      <c r="N14" s="11" t="str">
        <f>IF(T_ii!AY5="","-", (CONCATENATE("[",ROUND(T_ii!AY5,1),"; ",ROUND(T_ii!AZ5,1),"]", " (", T_ii!BA5, ")")))</f>
        <v>[1.4; 3.1] (6608)</v>
      </c>
      <c r="O14" s="11" t="str">
        <f>IF(T_ii!BC5="","-", (CONCATENATE("[",ROUND(T_ii!BC5,1),"; ",ROUND(T_ii!BD5,1),"]", " (", T_ii!BE5, ")")))</f>
        <v>[1.2; 2.6] (182)</v>
      </c>
      <c r="P14" s="11" t="str">
        <f>IF(T_ii!BG5="","-", (CONCATENATE("[",ROUND(T_ii!BG5,1),"; ",ROUND(T_ii!BH5,1),"]", " (", T_ii!BI5, ")")))</f>
        <v>[1.4; 3.6] (8705)</v>
      </c>
      <c r="Q14" s="11" t="str">
        <f>IF(T_ii!BK5="","-", (CONCATENATE("[",ROUND(T_ii!BK5,1),"; ",ROUND(T_ii!BL5,1),"]", " (", T_ii!BM5, ")")))</f>
        <v>[0.9; 2.7] (152)</v>
      </c>
      <c r="S14" s="9"/>
    </row>
    <row r="15" spans="1:19" s="10" customFormat="1" ht="10.5" customHeight="1" x14ac:dyDescent="0.2">
      <c r="A15" s="4" t="str">
        <f>T_ii!A6</f>
        <v>Artemether lumefantrine</v>
      </c>
      <c r="B15" s="42">
        <f>ROUND(T_ii!B6,1)</f>
        <v>1.7</v>
      </c>
      <c r="C15" s="42">
        <f>ROUND(T_ii!F6,1)</f>
        <v>1.5</v>
      </c>
      <c r="D15" s="42">
        <f>ROUND(T_ii!J6,1)</f>
        <v>2.1</v>
      </c>
      <c r="E15" s="42">
        <f>ROUND(T_ii!N6,1)</f>
        <v>0</v>
      </c>
      <c r="F15" s="42">
        <f>ROUND(T_ii!R6,1)</f>
        <v>1.5</v>
      </c>
      <c r="G15" s="42">
        <f>ROUND(T_ii!V6,1)</f>
        <v>1.2</v>
      </c>
      <c r="H15" s="42">
        <f>ROUND(T_ii!Z6,1)</f>
        <v>1.7</v>
      </c>
      <c r="I15" s="42">
        <f>ROUND(T_ii!AD6,1)</f>
        <v>1.6</v>
      </c>
      <c r="J15" s="43">
        <f>ROUND(T_ii!AH6,1)</f>
        <v>2.6</v>
      </c>
      <c r="K15" s="42">
        <f>ROUND(T_ii!AL6,1)</f>
        <v>1.7</v>
      </c>
      <c r="L15" s="42">
        <f>ROUND(T_ii!AP6,1)</f>
        <v>3.4</v>
      </c>
      <c r="M15" s="42">
        <f>ROUND(T_ii!AT6,1)</f>
        <v>2.1</v>
      </c>
      <c r="N15" s="42">
        <f>ROUND(T_ii!AX6,1)</f>
        <v>1.7</v>
      </c>
      <c r="O15" s="42">
        <f>ROUND(T_ii!BB6,1)</f>
        <v>1.7</v>
      </c>
      <c r="P15" s="42">
        <f>ROUND(T_ii!BF6,1)</f>
        <v>2.1</v>
      </c>
      <c r="Q15" s="42">
        <f>ROUND(T_ii!BJ6,1)</f>
        <v>1.4</v>
      </c>
      <c r="S15" s="7"/>
    </row>
    <row r="16" spans="1:19" s="12" customFormat="1" ht="10.5" customHeight="1" x14ac:dyDescent="0.15">
      <c r="A16" s="3"/>
      <c r="B16" s="11" t="str">
        <f>IF(T_ii!C6="","-", (CONCATENATE("[",ROUND(T_ii!C6,1),"; ",ROUND(T_ii!D6,1),"]", " (", T_ii!E6, ")")))</f>
        <v>[1.2; 2.6] (27)</v>
      </c>
      <c r="C16" s="11" t="str">
        <f>IF(T_ii!G6="","-", (CONCATENATE("[",ROUND(T_ii!G6,1),"; ",ROUND(T_ii!H6,1),"]", " (", T_ii!I6, ")")))</f>
        <v>[1.2; 1.9] (129)</v>
      </c>
      <c r="D16" s="11" t="str">
        <f>IF(T_ii!K6="","-", (CONCATENATE("[",ROUND(T_ii!K6,1),"; ",ROUND(T_ii!L6,1),"]", " (", T_ii!M6, ")")))</f>
        <v>[1.5; 4.6] (1282)</v>
      </c>
      <c r="E16" s="11" t="str">
        <f>IF(T_ii!O6="","-", (CONCATENATE("[",ROUND(T_ii!O6,1),"; ",ROUND(T_ii!P6,1),"]", " (", T_ii!Q6, ")")))</f>
        <v>-</v>
      </c>
      <c r="F16" s="11" t="str">
        <f>IF(T_ii!S6="","-", (CONCATENATE("[",ROUND(T_ii!S6,1),"; ",ROUND(T_ii!T6,1),"]", " (", T_ii!U6, ")")))</f>
        <v>[1; 2.6] (5991)</v>
      </c>
      <c r="G16" s="11" t="str">
        <f>IF(T_ii!W6="","-", (CONCATENATE("[",ROUND(T_ii!W6,1),"; ",ROUND(T_ii!X6,1),"]", " (", T_ii!Y6, ")")))</f>
        <v>[1; 1.5] (167)</v>
      </c>
      <c r="H16" s="11" t="str">
        <f>IF(T_ii!AA6="","-", (CONCATENATE("[",ROUND(T_ii!AA6,1),"; ",ROUND(T_ii!AB6,1),"]", " (", T_ii!AC6, ")")))</f>
        <v>[1.1; 2.7] (7604)</v>
      </c>
      <c r="I16" s="11" t="str">
        <f>IF(T_ii!AE6="","-", (CONCATENATE("[",ROUND(T_ii!AE6,1),"; ",ROUND(T_ii!AF6,1),"]", " (", T_ii!AG6, ")")))</f>
        <v>[1.1; 3.8] (129)</v>
      </c>
      <c r="J16" s="16" t="str">
        <f>IF(T_ii!AI6="","-", (CONCATENATE("[",ROUND(T_ii!AI6,1),"; ",ROUND(T_ii!AJ6,1),"]", " (", T_ii!AK6, ")")))</f>
        <v>[1.2; 3] (27)</v>
      </c>
      <c r="K16" s="11" t="str">
        <f>IF(T_ii!AM6="","-", (CONCATENATE("[",ROUND(T_ii!AM6,1),"; ",ROUND(T_ii!AN6,1),"]", " (", T_ii!AO6, ")")))</f>
        <v>[1.4; 2.6] (129)</v>
      </c>
      <c r="L16" s="11" t="str">
        <f>IF(T_ii!AQ6="","-", (CONCATENATE("[",ROUND(T_ii!AQ6,1),"; ",ROUND(T_ii!AR6,1),"]", " (", T_ii!AS6, ")")))</f>
        <v>[1.9; 5] (1282)</v>
      </c>
      <c r="M16" s="11" t="str">
        <f>IF(T_ii!AU6="","-", (CONCATENATE("[",ROUND(T_ii!AU6,1),"; ",ROUND(T_ii!AV6,1),"]", " (", T_ii!AW6, ")")))</f>
        <v>[1.4; 2.2] (8)</v>
      </c>
      <c r="N16" s="11" t="str">
        <f>IF(T_ii!AY6="","-", (CONCATENATE("[",ROUND(T_ii!AY6,1),"; ",ROUND(T_ii!AZ6,1),"]", " (", T_ii!BA6, ")")))</f>
        <v>[1.4; 3.1] (5991)</v>
      </c>
      <c r="O16" s="11" t="str">
        <f>IF(T_ii!BC6="","-", (CONCATENATE("[",ROUND(T_ii!BC6,1),"; ",ROUND(T_ii!BD6,1),"]", " (", T_ii!BE6, ")")))</f>
        <v>[1.2; 2.6] (167)</v>
      </c>
      <c r="P16" s="11" t="str">
        <f>IF(T_ii!BG6="","-", (CONCATENATE("[",ROUND(T_ii!BG6,1),"; ",ROUND(T_ii!BH6,1),"]", " (", T_ii!BI6, ")")))</f>
        <v>[1.4; 3.6] (7604)</v>
      </c>
      <c r="Q16" s="11" t="str">
        <f>IF(T_ii!BK6="","-", (CONCATENATE("[",ROUND(T_ii!BK6,1),"; ",ROUND(T_ii!BL6,1),"]", " (", T_ii!BM6, ")")))</f>
        <v>[0.9; 3.4] (129)</v>
      </c>
      <c r="S16" s="46"/>
    </row>
    <row r="17" spans="1:19" s="10" customFormat="1" ht="10.5" customHeight="1" x14ac:dyDescent="0.2">
      <c r="A17" s="4" t="str">
        <f>T_ii!A7</f>
        <v>Artesunate amodiaquine</v>
      </c>
      <c r="B17" s="42">
        <f>ROUND(T_ii!B7,1)</f>
        <v>0</v>
      </c>
      <c r="C17" s="42">
        <f>ROUND(T_ii!F7,1)</f>
        <v>0</v>
      </c>
      <c r="D17" s="42">
        <f>ROUND(T_ii!J7,1)</f>
        <v>2.2000000000000002</v>
      </c>
      <c r="E17" s="42">
        <f>ROUND(T_ii!N7,1)</f>
        <v>0</v>
      </c>
      <c r="F17" s="42">
        <f>ROUND(T_ii!R7,1)</f>
        <v>1.7</v>
      </c>
      <c r="G17" s="42">
        <f>ROUND(T_ii!V7,1)</f>
        <v>2.1</v>
      </c>
      <c r="H17" s="42">
        <f>ROUND(T_ii!Z7,1)</f>
        <v>2.2000000000000002</v>
      </c>
      <c r="I17" s="42">
        <f>ROUND(T_ii!AD7,1)</f>
        <v>0</v>
      </c>
      <c r="J17" s="43">
        <f>ROUND(T_ii!AH7,1)</f>
        <v>1.9</v>
      </c>
      <c r="K17" s="42">
        <f>ROUND(T_ii!AL7,1)</f>
        <v>1.7</v>
      </c>
      <c r="L17" s="42">
        <f>ROUND(T_ii!AP7,1)</f>
        <v>2.1</v>
      </c>
      <c r="M17" s="42">
        <f>ROUND(T_ii!AT7,1)</f>
        <v>0</v>
      </c>
      <c r="N17" s="42">
        <f>ROUND(T_ii!AX7,1)</f>
        <v>1.7</v>
      </c>
      <c r="O17" s="42">
        <f>ROUND(T_ii!BB7,1)</f>
        <v>0</v>
      </c>
      <c r="P17" s="42">
        <f>ROUND(T_ii!BF7,1)</f>
        <v>2.1</v>
      </c>
      <c r="Q17" s="42">
        <f>ROUND(T_ii!BJ7,1)</f>
        <v>0.9</v>
      </c>
      <c r="S17" s="9"/>
    </row>
    <row r="18" spans="1:19" s="12" customFormat="1" ht="10.5" customHeight="1" x14ac:dyDescent="0.15">
      <c r="A18" s="3"/>
      <c r="B18" s="11" t="str">
        <f>IF(T_ii!C7="","-", (CONCATENATE("[",ROUND(T_ii!C7,1),"; ",ROUND(T_ii!D7,1),"]", " (", T_ii!E7, ")")))</f>
        <v>-</v>
      </c>
      <c r="C18" s="11" t="str">
        <f>IF(T_ii!G7="","-", (CONCATENATE("[",ROUND(T_ii!G7,1),"; ",ROUND(T_ii!H7,1),"]", " (", T_ii!I7, ")")))</f>
        <v>-</v>
      </c>
      <c r="D18" s="11" t="str">
        <f>IF(T_ii!K7="","-", (CONCATENATE("[",ROUND(T_ii!K7,1),"; ",ROUND(T_ii!L7,1),"]", " (", T_ii!M7, ")")))</f>
        <v>[2.2; 2.7] (122)</v>
      </c>
      <c r="E18" s="11" t="str">
        <f>IF(T_ii!O7="","-", (CONCATENATE("[",ROUND(T_ii!O7,1),"; ",ROUND(T_ii!P7,1),"]", " (", T_ii!Q7, ")")))</f>
        <v>-</v>
      </c>
      <c r="F18" s="11" t="str">
        <f>IF(T_ii!S7="","-", (CONCATENATE("[",ROUND(T_ii!S7,1),"; ",ROUND(T_ii!T7,1),"]", " (", T_ii!U7, ")")))</f>
        <v>[1.4; 2.1] (103)</v>
      </c>
      <c r="G18" s="11" t="str">
        <f>IF(T_ii!W7="","-", (CONCATENATE("[",ROUND(T_ii!W7,1),"; ",ROUND(T_ii!X7,1),"]", " (", T_ii!Y7, ")")))</f>
        <v>[2.1; 2.1] (1)</v>
      </c>
      <c r="H18" s="11" t="str">
        <f>IF(T_ii!AA7="","-", (CONCATENATE("[",ROUND(T_ii!AA7,1),"; ",ROUND(T_ii!AB7,1),"]", " (", T_ii!AC7, ")")))</f>
        <v>[1.5; 2.7] (235)</v>
      </c>
      <c r="I18" s="11" t="str">
        <f>IF(T_ii!AE7="","-", (CONCATENATE("[",ROUND(T_ii!AE7,1),"; ",ROUND(T_ii!AF7,1),"]", " (", T_ii!AG7, ")")))</f>
        <v>-</v>
      </c>
      <c r="J18" s="16" t="str">
        <f>IF(T_ii!AI7="","-", (CONCATENATE("[",ROUND(T_ii!AI7,1),"; ",ROUND(T_ii!AJ7,1),"]", " (", T_ii!AK7, ")")))</f>
        <v>[1.9; 2.1] (3)</v>
      </c>
      <c r="K18" s="11" t="str">
        <f>IF(T_ii!AM7="","-", (CONCATENATE("[",ROUND(T_ii!AM7,1),"; ",ROUND(T_ii!AN7,1),"]", " (", T_ii!AO7, ")")))</f>
        <v>[1.7; 2.4] (6)</v>
      </c>
      <c r="L18" s="11" t="str">
        <f>IF(T_ii!AQ7="","-", (CONCATENATE("[",ROUND(T_ii!AQ7,1),"; ",ROUND(T_ii!AR7,1),"]", " (", T_ii!AS7, ")")))</f>
        <v>[1.7; 2.4] (122)</v>
      </c>
      <c r="M18" s="11" t="str">
        <f>IF(T_ii!AU7="","-", (CONCATENATE("[",ROUND(T_ii!AU7,1),"; ",ROUND(T_ii!AV7,1),"]", " (", T_ii!AW7, ")")))</f>
        <v>-</v>
      </c>
      <c r="N18" s="11" t="str">
        <f>IF(T_ii!AY7="","-", (CONCATENATE("[",ROUND(T_ii!AY7,1),"; ",ROUND(T_ii!AZ7,1),"]", " (", T_ii!BA7, ")")))</f>
        <v>[1.5; 2.4] (103)</v>
      </c>
      <c r="O18" s="11" t="str">
        <f>IF(T_ii!BC7="","-", (CONCATENATE("[",ROUND(T_ii!BC7,1),"; ",ROUND(T_ii!BD7,1),"]", " (", T_ii!BE7, ")")))</f>
        <v>-</v>
      </c>
      <c r="P18" s="11" t="str">
        <f>IF(T_ii!BG7="","-", (CONCATENATE("[",ROUND(T_ii!BG7,1),"; ",ROUND(T_ii!BH7,1),"]", " (", T_ii!BI7, ")")))</f>
        <v>[1.7; 2.4] (235)</v>
      </c>
      <c r="Q18" s="11" t="str">
        <f>IF(T_ii!BK7="","-", (CONCATENATE("[",ROUND(T_ii!BK7,1),"; ",ROUND(T_ii!BL7,1),"]", " (", T_ii!BM7, ")")))</f>
        <v>[0.9; 2.2] (2)</v>
      </c>
      <c r="S18" s="9"/>
    </row>
    <row r="19" spans="1:19" s="10" customFormat="1" ht="10.5" customHeight="1" x14ac:dyDescent="0.2">
      <c r="A19" s="4" t="str">
        <f>T_ii!A8</f>
        <v>Artemisinin-PPQ</v>
      </c>
      <c r="B19" s="42">
        <f>ROUND(T_ii!B8,1)</f>
        <v>0</v>
      </c>
      <c r="C19" s="42">
        <f>ROUND(T_ii!F8,1)</f>
        <v>0</v>
      </c>
      <c r="D19" s="42">
        <f>ROUND(T_ii!J8,1)</f>
        <v>11.8</v>
      </c>
      <c r="E19" s="42">
        <f>ROUND(T_ii!N8,1)</f>
        <v>0</v>
      </c>
      <c r="F19" s="42">
        <f>ROUND(T_ii!R8,1)</f>
        <v>5.5</v>
      </c>
      <c r="G19" s="42">
        <f>ROUND(T_ii!V8,1)</f>
        <v>12.1</v>
      </c>
      <c r="H19" s="42">
        <f>ROUND(T_ii!Z8,1)</f>
        <v>8.6999999999999993</v>
      </c>
      <c r="I19" s="42">
        <f>ROUND(T_ii!AD8,1)</f>
        <v>0</v>
      </c>
      <c r="J19" s="43">
        <f>ROUND(T_ii!AH8,1)</f>
        <v>5.2</v>
      </c>
      <c r="K19" s="42">
        <f>ROUND(T_ii!AL8,1)</f>
        <v>6.2</v>
      </c>
      <c r="L19" s="42">
        <f>ROUND(T_ii!AP8,1)</f>
        <v>7.6</v>
      </c>
      <c r="M19" s="42">
        <f>ROUND(T_ii!AT8,1)</f>
        <v>0</v>
      </c>
      <c r="N19" s="42">
        <f>ROUND(T_ii!AX8,1)</f>
        <v>6.9</v>
      </c>
      <c r="O19" s="42">
        <f>ROUND(T_ii!BB8,1)</f>
        <v>0</v>
      </c>
      <c r="P19" s="42">
        <f>ROUND(T_ii!BF8,1)</f>
        <v>7.6</v>
      </c>
      <c r="Q19" s="42">
        <f>ROUND(T_ii!BJ8,1)</f>
        <v>0</v>
      </c>
      <c r="S19" s="7"/>
    </row>
    <row r="20" spans="1:19" s="12" customFormat="1" ht="10.5" customHeight="1" x14ac:dyDescent="0.15">
      <c r="A20" s="3"/>
      <c r="B20" s="11" t="str">
        <f>IF(T_ii!C8="","-", (CONCATENATE("[",ROUND(T_ii!C8,1),"; ",ROUND(T_ii!D8,1),"]", " (", T_ii!E8, ")")))</f>
        <v>-</v>
      </c>
      <c r="C20" s="11" t="str">
        <f>IF(T_ii!G8="","-", (CONCATENATE("[",ROUND(T_ii!G8,1),"; ",ROUND(T_ii!H8,1),"]", " (", T_ii!I8, ")")))</f>
        <v>-</v>
      </c>
      <c r="D20" s="11" t="str">
        <f>IF(T_ii!K8="","-", (CONCATENATE("[",ROUND(T_ii!K8,1),"; ",ROUND(T_ii!L8,1),"]", " (", T_ii!M8, ")")))</f>
        <v>[7.6; 11.8] (56)</v>
      </c>
      <c r="E20" s="11" t="str">
        <f>IF(T_ii!O8="","-", (CONCATENATE("[",ROUND(T_ii!O8,1),"; ",ROUND(T_ii!P8,1),"]", " (", T_ii!Q8, ")")))</f>
        <v>-</v>
      </c>
      <c r="F20" s="11" t="str">
        <f>IF(T_ii!S8="","-", (CONCATENATE("[",ROUND(T_ii!S8,1),"; ",ROUND(T_ii!T8,1),"]", " (", T_ii!U8, ")")))</f>
        <v>[5.2; 10] (37)</v>
      </c>
      <c r="G20" s="11" t="str">
        <f>IF(T_ii!W8="","-", (CONCATENATE("[",ROUND(T_ii!W8,1),"; ",ROUND(T_ii!X8,1),"]", " (", T_ii!Y8, ")")))</f>
        <v>[12.1; 12.1] (1)</v>
      </c>
      <c r="H20" s="11" t="str">
        <f>IF(T_ii!AA8="","-", (CONCATENATE("[",ROUND(T_ii!AA8,1),"; ",ROUND(T_ii!AB8,1),"]", " (", T_ii!AC8, ")")))</f>
        <v>[5.5; 10] (96)</v>
      </c>
      <c r="I20" s="11" t="str">
        <f>IF(T_ii!AE8="","-", (CONCATENATE("[",ROUND(T_ii!AE8,1),"; ",ROUND(T_ii!AF8,1),"]", " (", T_ii!AG8, ")")))</f>
        <v>-</v>
      </c>
      <c r="J20" s="16" t="str">
        <f>IF(T_ii!AI8="","-", (CONCATENATE("[",ROUND(T_ii!AI8,1),"; ",ROUND(T_ii!AJ8,1),"]", " (", T_ii!AK8, ")")))</f>
        <v>[5.2; 5.2] (1)</v>
      </c>
      <c r="K20" s="11" t="str">
        <f>IF(T_ii!AM8="","-", (CONCATENATE("[",ROUND(T_ii!AM8,1),"; ",ROUND(T_ii!AN8,1),"]", " (", T_ii!AO8, ")")))</f>
        <v>[6.2; 6.2] (1)</v>
      </c>
      <c r="L20" s="11" t="str">
        <f>IF(T_ii!AQ8="","-", (CONCATENATE("[",ROUND(T_ii!AQ8,1),"; ",ROUND(T_ii!AR8,1),"]", " (", T_ii!AS8, ")")))</f>
        <v>[5.2; 9] (56)</v>
      </c>
      <c r="M20" s="11" t="str">
        <f>IF(T_ii!AU8="","-", (CONCATENATE("[",ROUND(T_ii!AU8,1),"; ",ROUND(T_ii!AV8,1),"]", " (", T_ii!AW8, ")")))</f>
        <v>-</v>
      </c>
      <c r="N20" s="11" t="str">
        <f>IF(T_ii!AY8="","-", (CONCATENATE("[",ROUND(T_ii!AY8,1),"; ",ROUND(T_ii!AZ8,1),"]", " (", T_ii!BA8, ")")))</f>
        <v>[6.8; 8.7] (37)</v>
      </c>
      <c r="O20" s="11" t="str">
        <f>IF(T_ii!BC8="","-", (CONCATENATE("[",ROUND(T_ii!BC8,1),"; ",ROUND(T_ii!BD8,1),"]", " (", T_ii!BE8, ")")))</f>
        <v>-</v>
      </c>
      <c r="P20" s="11" t="str">
        <f>IF(T_ii!BG8="","-", (CONCATENATE("[",ROUND(T_ii!BG8,1),"; ",ROUND(T_ii!BH8,1),"]", " (", T_ii!BI8, ")")))</f>
        <v>[5.2; 8.8] (96)</v>
      </c>
      <c r="Q20" s="11" t="str">
        <f>IF(T_ii!BK8="","-", (CONCATENATE("[",ROUND(T_ii!BK8,1),"; ",ROUND(T_ii!BL8,1),"]", " (", T_ii!BM8, ")")))</f>
        <v>-</v>
      </c>
      <c r="S20" s="46"/>
    </row>
    <row r="21" spans="1:19" s="10" customFormat="1" ht="10.5" customHeight="1" x14ac:dyDescent="0.2">
      <c r="A21" s="4" t="str">
        <f>T_ii!A9</f>
        <v>Dihydroartemisinin-Piperaquine</v>
      </c>
      <c r="B21" s="42">
        <f>ROUND(T_ii!B9,1)</f>
        <v>0</v>
      </c>
      <c r="C21" s="42">
        <f>ROUND(T_ii!F9,1)</f>
        <v>0</v>
      </c>
      <c r="D21" s="42">
        <f>ROUND(T_ii!J9,1)</f>
        <v>3.4</v>
      </c>
      <c r="E21" s="42">
        <f>ROUND(T_ii!N9,1)</f>
        <v>0</v>
      </c>
      <c r="F21" s="42">
        <f>ROUND(T_ii!R9,1)</f>
        <v>2.7</v>
      </c>
      <c r="G21" s="42">
        <f>ROUND(T_ii!V9,1)</f>
        <v>1</v>
      </c>
      <c r="H21" s="42">
        <f>ROUND(T_ii!Z9,1)</f>
        <v>2.9</v>
      </c>
      <c r="I21" s="42">
        <f>ROUND(T_ii!AD9,1)</f>
        <v>2.7</v>
      </c>
      <c r="J21" s="43">
        <f>ROUND(T_ii!AH9,1)</f>
        <v>4.3</v>
      </c>
      <c r="K21" s="42">
        <f>ROUND(T_ii!AL9,1)</f>
        <v>3.4</v>
      </c>
      <c r="L21" s="42">
        <f>ROUND(T_ii!AP9,1)</f>
        <v>3.1</v>
      </c>
      <c r="M21" s="42">
        <f>ROUND(T_ii!AT9,1)</f>
        <v>0</v>
      </c>
      <c r="N21" s="42">
        <f>ROUND(T_ii!AX9,1)</f>
        <v>2.7</v>
      </c>
      <c r="O21" s="42">
        <f>ROUND(T_ii!BB9,1)</f>
        <v>2.6</v>
      </c>
      <c r="P21" s="42">
        <f>ROUND(T_ii!BF9,1)</f>
        <v>2.9</v>
      </c>
      <c r="Q21" s="42">
        <f>ROUND(T_ii!BJ9,1)</f>
        <v>2.1</v>
      </c>
      <c r="S21" s="9"/>
    </row>
    <row r="22" spans="1:19" s="12" customFormat="1" ht="10.5" customHeight="1" x14ac:dyDescent="0.15">
      <c r="A22" s="3"/>
      <c r="B22" s="11" t="str">
        <f>IF(T_ii!C9="","-", (CONCATENATE("[",ROUND(T_ii!C9,1),"; ",ROUND(T_ii!D9,1),"]", " (", T_ii!E9, ")")))</f>
        <v>-</v>
      </c>
      <c r="C22" s="11" t="str">
        <f>IF(T_ii!G9="","-", (CONCATENATE("[",ROUND(T_ii!G9,1),"; ",ROUND(T_ii!H9,1),"]", " (", T_ii!I9, ")")))</f>
        <v>-</v>
      </c>
      <c r="D22" s="11" t="str">
        <f>IF(T_ii!K9="","-", (CONCATENATE("[",ROUND(T_ii!K9,1),"; ",ROUND(T_ii!L9,1),"]", " (", T_ii!M9, ")")))</f>
        <v>[2.7; 3.4] (244)</v>
      </c>
      <c r="E22" s="11" t="str">
        <f>IF(T_ii!O9="","-", (CONCATENATE("[",ROUND(T_ii!O9,1),"; ",ROUND(T_ii!P9,1),"]", " (", T_ii!Q9, ")")))</f>
        <v>-</v>
      </c>
      <c r="F22" s="11" t="str">
        <f>IF(T_ii!S9="","-", (CONCATENATE("[",ROUND(T_ii!S9,1),"; ",ROUND(T_ii!T9,1),"]", " (", T_ii!U9, ")")))</f>
        <v>[1.9; 3.4] (470)</v>
      </c>
      <c r="G22" s="11" t="str">
        <f>IF(T_ii!W9="","-", (CONCATENATE("[",ROUND(T_ii!W9,1),"; ",ROUND(T_ii!X9,1),"]", " (", T_ii!Y9, ")")))</f>
        <v>[1; 2.4] (13)</v>
      </c>
      <c r="H22" s="11" t="str">
        <f>IF(T_ii!AA9="","-", (CONCATENATE("[",ROUND(T_ii!AA9,1),"; ",ROUND(T_ii!AB9,1),"]", " (", T_ii!AC9, ")")))</f>
        <v>[2.1; 3.4] (741)</v>
      </c>
      <c r="I22" s="11" t="str">
        <f>IF(T_ii!AE9="","-", (CONCATENATE("[",ROUND(T_ii!AE9,1),"; ",ROUND(T_ii!AF9,1),"]", " (", T_ii!AG9, ")")))</f>
        <v>[2.1; 2.7] (21)</v>
      </c>
      <c r="J22" s="16" t="str">
        <f>IF(T_ii!AI9="","-", (CONCATENATE("[",ROUND(T_ii!AI9,1),"; ",ROUND(T_ii!AJ9,1),"]", " (", T_ii!AK9, ")")))</f>
        <v>[4.3; 4.3] (2)</v>
      </c>
      <c r="K22" s="11" t="str">
        <f>IF(T_ii!AM9="","-", (CONCATENATE("[",ROUND(T_ii!AM9,1),"; ",ROUND(T_ii!AN9,1),"]", " (", T_ii!AO9, ")")))</f>
        <v>[2.9; 4.3] (12)</v>
      </c>
      <c r="L22" s="11" t="str">
        <f>IF(T_ii!AQ9="","-", (CONCATENATE("[",ROUND(T_ii!AQ9,1),"; ",ROUND(T_ii!AR9,1),"]", " (", T_ii!AS9, ")")))</f>
        <v>[2.6; 3.4] (244)</v>
      </c>
      <c r="M22" s="11" t="str">
        <f>IF(T_ii!AU9="","-", (CONCATENATE("[",ROUND(T_ii!AU9,1),"; ",ROUND(T_ii!AV9,1),"]", " (", T_ii!AW9, ")")))</f>
        <v>-</v>
      </c>
      <c r="N22" s="11" t="str">
        <f>IF(T_ii!AY9="","-", (CONCATENATE("[",ROUND(T_ii!AY9,1),"; ",ROUND(T_ii!AZ9,1),"]", " (", T_ii!BA9, ")")))</f>
        <v>[2.6; 3.4] (470)</v>
      </c>
      <c r="O22" s="11" t="str">
        <f>IF(T_ii!BC9="","-", (CONCATENATE("[",ROUND(T_ii!BC9,1),"; ",ROUND(T_ii!BD9,1),"]", " (", T_ii!BE9, ")")))</f>
        <v>[1.5; 4.6] (13)</v>
      </c>
      <c r="P22" s="11" t="str">
        <f>IF(T_ii!BG9="","-", (CONCATENATE("[",ROUND(T_ii!BG9,1),"; ",ROUND(T_ii!BH9,1),"]", " (", T_ii!BI9, ")")))</f>
        <v>[2.6; 3.4] (741)</v>
      </c>
      <c r="Q22" s="11" t="str">
        <f>IF(T_ii!BK9="","-", (CONCATENATE("[",ROUND(T_ii!BK9,1),"; ",ROUND(T_ii!BL9,1),"]", " (", T_ii!BM9, ")")))</f>
        <v>[1.7; 2.6] (21)</v>
      </c>
      <c r="S22" s="9"/>
    </row>
    <row r="23" spans="1:19" s="10" customFormat="1" ht="10.5" customHeight="1" x14ac:dyDescent="0.2">
      <c r="A23" s="4" t="str">
        <f>T_ii!A10</f>
        <v>Arterolane PPQ</v>
      </c>
      <c r="B23" s="42">
        <f>ROUND(T_ii!B10,1)</f>
        <v>0</v>
      </c>
      <c r="C23" s="42">
        <f>ROUND(T_ii!F10,1)</f>
        <v>0</v>
      </c>
      <c r="D23" s="42">
        <f>ROUND(T_ii!J10,1)</f>
        <v>8.4</v>
      </c>
      <c r="E23" s="42">
        <f>ROUND(T_ii!N10,1)</f>
        <v>0</v>
      </c>
      <c r="F23" s="42">
        <f>ROUND(T_ii!R10,1)</f>
        <v>0</v>
      </c>
      <c r="G23" s="42">
        <f>ROUND(T_ii!V10,1)</f>
        <v>0</v>
      </c>
      <c r="H23" s="42">
        <f>ROUND(T_ii!Z10,1)</f>
        <v>8.4</v>
      </c>
      <c r="I23" s="42">
        <f>ROUND(T_ii!AD10,1)</f>
        <v>0</v>
      </c>
      <c r="J23" s="43">
        <f>ROUND(T_ii!AH10,1)</f>
        <v>0</v>
      </c>
      <c r="K23" s="42">
        <f>ROUND(T_ii!AL10,1)</f>
        <v>0</v>
      </c>
      <c r="L23" s="42">
        <f>ROUND(T_ii!AP10,1)</f>
        <v>8.1</v>
      </c>
      <c r="M23" s="42">
        <f>ROUND(T_ii!AT10,1)</f>
        <v>0</v>
      </c>
      <c r="N23" s="42">
        <f>ROUND(T_ii!AX10,1)</f>
        <v>8</v>
      </c>
      <c r="O23" s="42">
        <f>ROUND(T_ii!BB10,1)</f>
        <v>0</v>
      </c>
      <c r="P23" s="42">
        <f>ROUND(T_ii!BF10,1)</f>
        <v>8.1</v>
      </c>
      <c r="Q23" s="42">
        <f>ROUND(T_ii!BJ10,1)</f>
        <v>0</v>
      </c>
      <c r="S23" s="7"/>
    </row>
    <row r="24" spans="1:19" s="12" customFormat="1" ht="10.5" customHeight="1" x14ac:dyDescent="0.15">
      <c r="A24" s="3"/>
      <c r="B24" s="11" t="str">
        <f>IF(T_ii!C10="","-", (CONCATENATE("[",ROUND(T_ii!C10,1),"; ",ROUND(T_ii!D10,1),"]", " (", T_ii!E10, ")")))</f>
        <v>-</v>
      </c>
      <c r="C24" s="11" t="str">
        <f>IF(T_ii!G10="","-", (CONCATENATE("[",ROUND(T_ii!G10,1),"; ",ROUND(T_ii!H10,1),"]", " (", T_ii!I10, ")")))</f>
        <v>-</v>
      </c>
      <c r="D24" s="11" t="str">
        <f>IF(T_ii!K10="","-", (CONCATENATE("[",ROUND(T_ii!K10,1),"; ",ROUND(T_ii!L10,1),"]", " (", T_ii!M10, ")")))</f>
        <v>[7.9; 8.4] (21)</v>
      </c>
      <c r="E24" s="11" t="str">
        <f>IF(T_ii!O10="","-", (CONCATENATE("[",ROUND(T_ii!O10,1),"; ",ROUND(T_ii!P10,1),"]", " (", T_ii!Q10, ")")))</f>
        <v>-</v>
      </c>
      <c r="F24" s="11" t="str">
        <f>IF(T_ii!S10="","-", (CONCATENATE("[",ROUND(T_ii!S10,1),"; ",ROUND(T_ii!T10,1),"]", " (", T_ii!U10, ")")))</f>
        <v>-</v>
      </c>
      <c r="G24" s="11" t="str">
        <f>IF(T_ii!W10="","-", (CONCATENATE("[",ROUND(T_ii!W10,1),"; ",ROUND(T_ii!X10,1),"]", " (", T_ii!Y10, ")")))</f>
        <v>-</v>
      </c>
      <c r="H24" s="11" t="str">
        <f>IF(T_ii!AA10="","-", (CONCATENATE("[",ROUND(T_ii!AA10,1),"; ",ROUND(T_ii!AB10,1),"]", " (", T_ii!AC10, ")")))</f>
        <v>[7.9; 8.4] (28)</v>
      </c>
      <c r="I24" s="11" t="str">
        <f>IF(T_ii!AE10="","-", (CONCATENATE("[",ROUND(T_ii!AE10,1),"; ",ROUND(T_ii!AF10,1),"]", " (", T_ii!AG10, ")")))</f>
        <v>-</v>
      </c>
      <c r="J24" s="16" t="str">
        <f>IF(T_ii!AI10="","-", (CONCATENATE("[",ROUND(T_ii!AI10,1),"; ",ROUND(T_ii!AJ10,1),"]", " (", T_ii!AK10, ")")))</f>
        <v>-</v>
      </c>
      <c r="K24" s="11" t="str">
        <f>IF(T_ii!AM10="","-", (CONCATENATE("[",ROUND(T_ii!AM10,1),"; ",ROUND(T_ii!AN10,1),"]", " (", T_ii!AO10, ")")))</f>
        <v>-</v>
      </c>
      <c r="L24" s="11" t="str">
        <f>IF(T_ii!AQ10="","-", (CONCATENATE("[",ROUND(T_ii!AQ10,1),"; ",ROUND(T_ii!AR10,1),"]", " (", T_ii!AS10, ")")))</f>
        <v>[7.9; 9.4] (21)</v>
      </c>
      <c r="M24" s="11" t="str">
        <f>IF(T_ii!AU10="","-", (CONCATENATE("[",ROUND(T_ii!AU10,1),"; ",ROUND(T_ii!AV10,1),"]", " (", T_ii!AW10, ")")))</f>
        <v>-</v>
      </c>
      <c r="N24" s="11" t="str">
        <f>IF(T_ii!AY10="","-", (CONCATENATE("[",ROUND(T_ii!AY10,1),"; ",ROUND(T_ii!AZ10,1),"]", " (", T_ii!BA10, ")")))</f>
        <v>[7.7; 9.4] (7)</v>
      </c>
      <c r="O24" s="11" t="str">
        <f>IF(T_ii!BC10="","-", (CONCATENATE("[",ROUND(T_ii!BC10,1),"; ",ROUND(T_ii!BD10,1),"]", " (", T_ii!BE10, ")")))</f>
        <v>-</v>
      </c>
      <c r="P24" s="11" t="str">
        <f>IF(T_ii!BG10="","-", (CONCATENATE("[",ROUND(T_ii!BG10,1),"; ",ROUND(T_ii!BH10,1),"]", " (", T_ii!BI10, ")")))</f>
        <v>[7.9; 9.4] (28)</v>
      </c>
      <c r="Q24" s="11" t="str">
        <f>IF(T_ii!BK10="","-", (CONCATENATE("[",ROUND(T_ii!BK10,1),"; ",ROUND(T_ii!BL10,1),"]", " (", T_ii!BM10, ")")))</f>
        <v>-</v>
      </c>
      <c r="S24" s="46"/>
    </row>
    <row r="25" spans="1:19" s="10" customFormat="1" ht="10.5" customHeight="1" x14ac:dyDescent="0.2">
      <c r="A25" s="4" t="str">
        <f>T_ii!A11</f>
        <v>Other ACTs not reported individually</v>
      </c>
      <c r="B25" s="42">
        <f>ROUND(T_ii!B11,1)</f>
        <v>0</v>
      </c>
      <c r="C25" s="42">
        <f>ROUND(T_ii!F11,1)</f>
        <v>0</v>
      </c>
      <c r="D25" s="42">
        <f>ROUND(T_ii!J11,1)</f>
        <v>0</v>
      </c>
      <c r="E25" s="42">
        <f>ROUND(T_ii!N11,1)</f>
        <v>0</v>
      </c>
      <c r="F25" s="42">
        <f>ROUND(T_ii!R11,1)</f>
        <v>0</v>
      </c>
      <c r="G25" s="42">
        <f>ROUND(T_ii!V11,1)</f>
        <v>0</v>
      </c>
      <c r="H25" s="42">
        <f>ROUND(T_ii!Z11,1)</f>
        <v>0</v>
      </c>
      <c r="I25" s="42">
        <f>ROUND(T_ii!AD11,1)</f>
        <v>0</v>
      </c>
      <c r="J25" s="43">
        <f>ROUND(T_ii!AH11,1)</f>
        <v>0</v>
      </c>
      <c r="K25" s="42">
        <f>ROUND(T_ii!AL11,1)</f>
        <v>0</v>
      </c>
      <c r="L25" s="42">
        <f>ROUND(T_ii!AP11,1)</f>
        <v>1.2</v>
      </c>
      <c r="M25" s="42">
        <f>ROUND(T_ii!AT11,1)</f>
        <v>0</v>
      </c>
      <c r="N25" s="42">
        <f>ROUND(T_ii!AX11,1)</f>
        <v>0</v>
      </c>
      <c r="O25" s="42">
        <f>ROUND(T_ii!BB11,1)</f>
        <v>0</v>
      </c>
      <c r="P25" s="42">
        <f>ROUND(T_ii!BF11,1)</f>
        <v>1.2</v>
      </c>
      <c r="Q25" s="42">
        <f>ROUND(T_ii!BJ11,1)</f>
        <v>0</v>
      </c>
      <c r="S25" s="9"/>
    </row>
    <row r="26" spans="1:19" s="12" customFormat="1" ht="10.5" customHeight="1" x14ac:dyDescent="0.15">
      <c r="A26" s="3"/>
      <c r="B26" s="11" t="str">
        <f>IF(T_ii!C11="","-", (CONCATENATE("[",ROUND(T_ii!C11,1),"; ",ROUND(T_ii!D11,1),"]", " (", T_ii!E11, ")")))</f>
        <v>-</v>
      </c>
      <c r="C26" s="11" t="str">
        <f>IF(T_ii!G11="","-", (CONCATENATE("[",ROUND(T_ii!G11,1),"; ",ROUND(T_ii!H11,1),"]", " (", T_ii!I11, ")")))</f>
        <v>-</v>
      </c>
      <c r="D26" s="11" t="str">
        <f>IF(T_ii!K11="","-", (CONCATENATE("[",ROUND(T_ii!K11,1),"; ",ROUND(T_ii!L11,1),"]", " (", T_ii!M11, ")")))</f>
        <v>-</v>
      </c>
      <c r="E26" s="11" t="str">
        <f>IF(T_ii!O11="","-", (CONCATENATE("[",ROUND(T_ii!O11,1),"; ",ROUND(T_ii!P11,1),"]", " (", T_ii!Q11, ")")))</f>
        <v>-</v>
      </c>
      <c r="F26" s="11" t="str">
        <f>IF(T_ii!S11="","-", (CONCATENATE("[",ROUND(T_ii!S11,1),"; ",ROUND(T_ii!T11,1),"]", " (", T_ii!U11, ")")))</f>
        <v>-</v>
      </c>
      <c r="G26" s="11" t="str">
        <f>IF(T_ii!W11="","-", (CONCATENATE("[",ROUND(T_ii!W11,1),"; ",ROUND(T_ii!X11,1),"]", " (", T_ii!Y11, ")")))</f>
        <v>-</v>
      </c>
      <c r="H26" s="11" t="str">
        <f>IF(T_ii!AA11="","-", (CONCATENATE("[",ROUND(T_ii!AA11,1),"; ",ROUND(T_ii!AB11,1),"]", " (", T_ii!AC11, ")")))</f>
        <v>-</v>
      </c>
      <c r="I26" s="11" t="str">
        <f>IF(T_ii!AE11="","-", (CONCATENATE("[",ROUND(T_ii!AE11,1),"; ",ROUND(T_ii!AF11,1),"]", " (", T_ii!AG11, ")")))</f>
        <v>-</v>
      </c>
      <c r="J26" s="16" t="str">
        <f>IF(T_ii!AI11="","-", (CONCATENATE("[",ROUND(T_ii!AI11,1),"; ",ROUND(T_ii!AJ11,1),"]", " (", T_ii!AK11, ")")))</f>
        <v>-</v>
      </c>
      <c r="K26" s="11" t="str">
        <f>IF(T_ii!AM11="","-", (CONCATENATE("[",ROUND(T_ii!AM11,1),"; ",ROUND(T_ii!AN11,1),"]", " (", T_ii!AO11, ")")))</f>
        <v>-</v>
      </c>
      <c r="L26" s="11" t="str">
        <f>IF(T_ii!AQ11="","-", (CONCATENATE("[",ROUND(T_ii!AQ11,1),"; ",ROUND(T_ii!AR11,1),"]", " (", T_ii!AS11, ")")))</f>
        <v>[1.2; 1.2] (1)</v>
      </c>
      <c r="M26" s="11" t="str">
        <f>IF(T_ii!AU11="","-", (CONCATENATE("[",ROUND(T_ii!AU11,1),"; ",ROUND(T_ii!AV11,1),"]", " (", T_ii!AW11, ")")))</f>
        <v>-</v>
      </c>
      <c r="N26" s="11" t="str">
        <f>IF(T_ii!AY11="","-", (CONCATENATE("[",ROUND(T_ii!AY11,1),"; ",ROUND(T_ii!AZ11,1),"]", " (", T_ii!BA11, ")")))</f>
        <v>-</v>
      </c>
      <c r="O26" s="11" t="str">
        <f>IF(T_ii!BC11="","-", (CONCATENATE("[",ROUND(T_ii!BC11,1),"; ",ROUND(T_ii!BD11,1),"]", " (", T_ii!BE11, ")")))</f>
        <v>-</v>
      </c>
      <c r="P26" s="11" t="str">
        <f>IF(T_ii!BG11="","-", (CONCATENATE("[",ROUND(T_ii!BG11,1),"; ",ROUND(T_ii!BH11,1),"]", " (", T_ii!BI11, ")")))</f>
        <v>[1.2; 1.2] (1)</v>
      </c>
      <c r="Q26" s="11" t="str">
        <f>IF(T_ii!BK11="","-", (CONCATENATE("[",ROUND(T_ii!BK11,1),"; ",ROUND(T_ii!BL11,1),"]", " (", T_ii!BM11, ")")))</f>
        <v>-</v>
      </c>
      <c r="S26" s="9"/>
    </row>
    <row r="27" spans="1:19" s="10" customFormat="1" ht="10.5" customHeight="1" x14ac:dyDescent="0.2">
      <c r="A27" s="4" t="str">
        <f>T_ii!A12</f>
        <v>Nat registered ACT</v>
      </c>
      <c r="B27" s="42">
        <f>ROUND(T_ii!B12,1)</f>
        <v>1.2</v>
      </c>
      <c r="C27" s="42">
        <f>ROUND(T_ii!F12,1)</f>
        <v>1.9</v>
      </c>
      <c r="D27" s="42">
        <f>ROUND(T_ii!J12,1)</f>
        <v>3.4</v>
      </c>
      <c r="E27" s="42">
        <f>ROUND(T_ii!N12,1)</f>
        <v>0</v>
      </c>
      <c r="F27" s="42">
        <f>ROUND(T_ii!R12,1)</f>
        <v>1.4</v>
      </c>
      <c r="G27" s="42">
        <f>ROUND(T_ii!V12,1)</f>
        <v>1.2</v>
      </c>
      <c r="H27" s="42">
        <f>ROUND(T_ii!Z12,1)</f>
        <v>1.5</v>
      </c>
      <c r="I27" s="42">
        <f>ROUND(T_ii!AD12,1)</f>
        <v>1.2</v>
      </c>
      <c r="J27" s="43">
        <f>ROUND(T_ii!AH12,1)</f>
        <v>1.7</v>
      </c>
      <c r="K27" s="42">
        <f>ROUND(T_ii!AL12,1)</f>
        <v>1.7</v>
      </c>
      <c r="L27" s="42">
        <f>ROUND(T_ii!AP12,1)</f>
        <v>3.4</v>
      </c>
      <c r="M27" s="42">
        <f>ROUND(T_ii!AT12,1)</f>
        <v>2.1</v>
      </c>
      <c r="N27" s="42">
        <f>ROUND(T_ii!AX12,1)</f>
        <v>1.7</v>
      </c>
      <c r="O27" s="42">
        <f>ROUND(T_ii!BB12,1)</f>
        <v>1.7</v>
      </c>
      <c r="P27" s="42">
        <f>ROUND(T_ii!BF12,1)</f>
        <v>2.1</v>
      </c>
      <c r="Q27" s="42">
        <f>ROUND(T_ii!BJ12,1)</f>
        <v>1.4</v>
      </c>
      <c r="S27" s="7"/>
    </row>
    <row r="28" spans="1:19" s="12" customFormat="1" ht="10.5" customHeight="1" x14ac:dyDescent="0.15">
      <c r="A28" s="3"/>
      <c r="B28" s="11" t="str">
        <f>IF(T_ii!C12="","-", (CONCATENATE("[",ROUND(T_ii!C12,1),"; ",ROUND(T_ii!D12,1),"]", " (", T_ii!E12, ")")))</f>
        <v>[1.2; 1.2] (26)</v>
      </c>
      <c r="C28" s="11" t="str">
        <f>IF(T_ii!G12="","-", (CONCATENATE("[",ROUND(T_ii!G12,1),"; ",ROUND(T_ii!H12,1),"]", " (", T_ii!I12, ")")))</f>
        <v>[1.5; 3.4] (117)</v>
      </c>
      <c r="D28" s="11" t="str">
        <f>IF(T_ii!K12="","-", (CONCATENATE("[",ROUND(T_ii!K12,1),"; ",ROUND(T_ii!L12,1),"]", " (", T_ii!M12, ")")))</f>
        <v>[1.7; 4.8] (1124)</v>
      </c>
      <c r="E28" s="11" t="str">
        <f>IF(T_ii!O12="","-", (CONCATENATE("[",ROUND(T_ii!O12,1),"; ",ROUND(T_ii!P12,1),"]", " (", T_ii!Q12, ")")))</f>
        <v>-</v>
      </c>
      <c r="F28" s="11" t="str">
        <f>IF(T_ii!S12="","-", (CONCATENATE("[",ROUND(T_ii!S12,1),"; ",ROUND(T_ii!T12,1),"]", " (", T_ii!U12, ")")))</f>
        <v>[1; 2.6] (5109)</v>
      </c>
      <c r="G28" s="11" t="str">
        <f>IF(T_ii!W12="","-", (CONCATENATE("[",ROUND(T_ii!W12,1),"; ",ROUND(T_ii!X12,1),"]", " (", T_ii!Y12, ")")))</f>
        <v>[0.7; 1.5] (131)</v>
      </c>
      <c r="H28" s="11" t="str">
        <f>IF(T_ii!AA12="","-", (CONCATENATE("[",ROUND(T_ii!AA12,1),"; ",ROUND(T_ii!AB12,1),"]", " (", T_ii!AC12, ")")))</f>
        <v>[1; 3.1] (6515)</v>
      </c>
      <c r="I28" s="11" t="str">
        <f>IF(T_ii!AE12="","-", (CONCATENATE("[",ROUND(T_ii!AE12,1),"; ",ROUND(T_ii!AF12,1),"]", " (", T_ii!AG12, ")")))</f>
        <v>[0.9; 3.8] (116)</v>
      </c>
      <c r="J28" s="16" t="str">
        <f>IF(T_ii!AI12="","-", (CONCATENATE("[",ROUND(T_ii!AI12,1),"; ",ROUND(T_ii!AJ12,1),"]", " (", T_ii!AK12, ")")))</f>
        <v>[0.9; 3] (26)</v>
      </c>
      <c r="K28" s="11" t="str">
        <f>IF(T_ii!AM12="","-", (CONCATENATE("[",ROUND(T_ii!AM12,1),"; ",ROUND(T_ii!AN12,1),"]", " (", T_ii!AO12, ")")))</f>
        <v>[1.4; 2.6] (117)</v>
      </c>
      <c r="L28" s="11" t="str">
        <f>IF(T_ii!AQ12="","-", (CONCATENATE("[",ROUND(T_ii!AQ12,1),"; ",ROUND(T_ii!AR12,1),"]", " (", T_ii!AS12, ")")))</f>
        <v>[2.1; 5.2] (1124)</v>
      </c>
      <c r="M28" s="11" t="str">
        <f>IF(T_ii!AU12="","-", (CONCATENATE("[",ROUND(T_ii!AU12,1),"; ",ROUND(T_ii!AV12,1),"]", " (", T_ii!AW12, ")")))</f>
        <v>[1.4; 2.2] (8)</v>
      </c>
      <c r="N28" s="11" t="str">
        <f>IF(T_ii!AY12="","-", (CONCATENATE("[",ROUND(T_ii!AY12,1),"; ",ROUND(T_ii!AZ12,1),"]", " (", T_ii!BA12, ")")))</f>
        <v>[1.2; 3.1] (5109)</v>
      </c>
      <c r="O28" s="11" t="str">
        <f>IF(T_ii!BC12="","-", (CONCATENATE("[",ROUND(T_ii!BC12,1),"; ",ROUND(T_ii!BD12,1),"]", " (", T_ii!BE12, ")")))</f>
        <v>[1.2; 2.4] (131)</v>
      </c>
      <c r="P28" s="11" t="str">
        <f>IF(T_ii!BG12="","-", (CONCATENATE("[",ROUND(T_ii!BG12,1),"; ",ROUND(T_ii!BH12,1),"]", " (", T_ii!BI12, ")")))</f>
        <v>[1.4; 4] (6515)</v>
      </c>
      <c r="Q28" s="11" t="str">
        <f>IF(T_ii!BK12="","-", (CONCATENATE("[",ROUND(T_ii!BK12,1),"; ",ROUND(T_ii!BL12,1),"]", " (", T_ii!BM12, ")")))</f>
        <v>[0.9; 2.7] (116)</v>
      </c>
      <c r="S28" s="46"/>
    </row>
    <row r="29" spans="1:19" s="10" customFormat="1" ht="10.5" customHeight="1" x14ac:dyDescent="0.2">
      <c r="A29" s="4" t="str">
        <f>T_ii!A13</f>
        <v>WHO pre-qualified ACT</v>
      </c>
      <c r="B29" s="42">
        <f>ROUND(T_ii!B13,1)</f>
        <v>1.7</v>
      </c>
      <c r="C29" s="42">
        <f>ROUND(T_ii!F13,1)</f>
        <v>0.6</v>
      </c>
      <c r="D29" s="42">
        <f>ROUND(T_ii!J13,1)</f>
        <v>2.1</v>
      </c>
      <c r="E29" s="42">
        <f>ROUND(T_ii!N13,1)</f>
        <v>0</v>
      </c>
      <c r="F29" s="42">
        <f>ROUND(T_ii!R13,1)</f>
        <v>1.1000000000000001</v>
      </c>
      <c r="G29" s="42">
        <f>ROUND(T_ii!V13,1)</f>
        <v>1.4</v>
      </c>
      <c r="H29" s="42">
        <f>ROUND(T_ii!Z13,1)</f>
        <v>1.1000000000000001</v>
      </c>
      <c r="I29" s="42">
        <f>ROUND(T_ii!AD13,1)</f>
        <v>0</v>
      </c>
      <c r="J29" s="43">
        <f>ROUND(T_ii!AH13,1)</f>
        <v>0.9</v>
      </c>
      <c r="K29" s="42">
        <f>ROUND(T_ii!AL13,1)</f>
        <v>8.1999999999999993</v>
      </c>
      <c r="L29" s="42">
        <f>ROUND(T_ii!AP13,1)</f>
        <v>6.2</v>
      </c>
      <c r="M29" s="42">
        <f>ROUND(T_ii!AT13,1)</f>
        <v>0</v>
      </c>
      <c r="N29" s="42">
        <f>ROUND(T_ii!AX13,1)</f>
        <v>1.4</v>
      </c>
      <c r="O29" s="42">
        <f>ROUND(T_ii!BB13,1)</f>
        <v>1.2</v>
      </c>
      <c r="P29" s="42">
        <f>ROUND(T_ii!BF13,1)</f>
        <v>2.6</v>
      </c>
      <c r="Q29" s="42">
        <f>ROUND(T_ii!BJ13,1)</f>
        <v>7.6</v>
      </c>
      <c r="S29" s="9"/>
    </row>
    <row r="30" spans="1:19" s="12" customFormat="1" ht="10.5" customHeight="1" x14ac:dyDescent="0.15">
      <c r="A30" s="3"/>
      <c r="B30" s="11" t="str">
        <f>IF(T_ii!C13="","-", (CONCATENATE("[",ROUND(T_ii!C13,1),"; ",ROUND(T_ii!D13,1),"]", " (", T_ii!E13, ")")))</f>
        <v>[1.7; 1.7] (2)</v>
      </c>
      <c r="C30" s="11" t="str">
        <f>IF(T_ii!G13="","-", (CONCATENATE("[",ROUND(T_ii!G13,1),"; ",ROUND(T_ii!H13,1),"]", " (", T_ii!I13, ")")))</f>
        <v>[0.6; 6] (17)</v>
      </c>
      <c r="D30" s="11" t="str">
        <f>IF(T_ii!K13="","-", (CONCATENATE("[",ROUND(T_ii!K13,1),"; ",ROUND(T_ii!L13,1),"]", " (", T_ii!M13, ")")))</f>
        <v>[1.1; 8.6] (123)</v>
      </c>
      <c r="E30" s="11" t="str">
        <f>IF(T_ii!O13="","-", (CONCATENATE("[",ROUND(T_ii!O13,1),"; ",ROUND(T_ii!P13,1),"]", " (", T_ii!Q13, ")")))</f>
        <v>-</v>
      </c>
      <c r="F30" s="11" t="str">
        <f>IF(T_ii!S13="","-", (CONCATENATE("[",ROUND(T_ii!S13,1),"; ",ROUND(T_ii!T13,1),"]", " (", T_ii!U13, ")")))</f>
        <v>[1; 1.4] (394)</v>
      </c>
      <c r="G30" s="11" t="str">
        <f>IF(T_ii!W13="","-", (CONCATENATE("[",ROUND(T_ii!W13,1),"; ",ROUND(T_ii!X13,1),"]", " (", T_ii!Y13, ")")))</f>
        <v>[1.4; 1.4] (20)</v>
      </c>
      <c r="H30" s="11" t="str">
        <f>IF(T_ii!AA13="","-", (CONCATENATE("[",ROUND(T_ii!AA13,1),"; ",ROUND(T_ii!AB13,1),"]", " (", T_ii!AC13, ")")))</f>
        <v>[1; 1.4] (556)</v>
      </c>
      <c r="I30" s="11" t="str">
        <f>IF(T_ii!AE13="","-", (CONCATENATE("[",ROUND(T_ii!AE13,1),"; ",ROUND(T_ii!AF13,1),"]", " (", T_ii!AG13, ")")))</f>
        <v>-</v>
      </c>
      <c r="J30" s="16" t="str">
        <f>IF(T_ii!AI13="","-", (CONCATENATE("[",ROUND(T_ii!AI13,1),"; ",ROUND(T_ii!AJ13,1),"]", " (", T_ii!AK13, ")")))</f>
        <v>[0.9; 0.9] (2)</v>
      </c>
      <c r="K30" s="11" t="str">
        <f>IF(T_ii!AM13="","-", (CONCATENATE("[",ROUND(T_ii!AM13,1),"; ",ROUND(T_ii!AN13,1),"]", " (", T_ii!AO13, ")")))</f>
        <v>[1.4; 8.2] (17)</v>
      </c>
      <c r="L30" s="11" t="str">
        <f>IF(T_ii!AQ13="","-", (CONCATENATE("[",ROUND(T_ii!AQ13,1),"; ",ROUND(T_ii!AR13,1),"]", " (", T_ii!AS13, ")")))</f>
        <v>[5; 9.8] (123)</v>
      </c>
      <c r="M30" s="11" t="str">
        <f>IF(T_ii!AU13="","-", (CONCATENATE("[",ROUND(T_ii!AU13,1),"; ",ROUND(T_ii!AV13,1),"]", " (", T_ii!AW13, ")")))</f>
        <v>-</v>
      </c>
      <c r="N30" s="11" t="str">
        <f>IF(T_ii!AY13="","-", (CONCATENATE("[",ROUND(T_ii!AY13,1),"; ",ROUND(T_ii!AZ13,1),"]", " (", T_ii!BA13, ")")))</f>
        <v>[1; 1.7] (394)</v>
      </c>
      <c r="O30" s="11" t="str">
        <f>IF(T_ii!BC13="","-", (CONCATENATE("[",ROUND(T_ii!BC13,1),"; ",ROUND(T_ii!BD13,1),"]", " (", T_ii!BE13, ")")))</f>
        <v>[1.2; 1.4] (20)</v>
      </c>
      <c r="P30" s="11" t="str">
        <f>IF(T_ii!BG13="","-", (CONCATENATE("[",ROUND(T_ii!BG13,1),"; ",ROUND(T_ii!BH13,1),"]", " (", T_ii!BI13, ")")))</f>
        <v>[1.2; 7.2] (556)</v>
      </c>
      <c r="Q30" s="11" t="str">
        <f>IF(T_ii!BK13="","-", (CONCATENATE("[",ROUND(T_ii!BK13,1),"; ",ROUND(T_ii!BL13,1),"]", " (", T_ii!BM13, ")")))</f>
        <v>[0.9; 7.6] (5)</v>
      </c>
      <c r="S30" s="9"/>
    </row>
    <row r="31" spans="1:19" s="10" customFormat="1" ht="10.5" customHeight="1" x14ac:dyDescent="0.2">
      <c r="A31" s="15" t="str">
        <f>T_ii!A14</f>
        <v>WHO PQ and Nationally approved ACT</v>
      </c>
      <c r="B31" s="42">
        <f>ROUND(T_ii!B14,1)</f>
        <v>0</v>
      </c>
      <c r="C31" s="42">
        <f>ROUND(T_ii!F14,1)</f>
        <v>0</v>
      </c>
      <c r="D31" s="42">
        <f>ROUND(T_ii!J14,1)</f>
        <v>2.1</v>
      </c>
      <c r="E31" s="42">
        <f>ROUND(T_ii!N14,1)</f>
        <v>0</v>
      </c>
      <c r="F31" s="42">
        <f>ROUND(T_ii!R14,1)</f>
        <v>1.1000000000000001</v>
      </c>
      <c r="G31" s="42">
        <f>ROUND(T_ii!V14,1)</f>
        <v>1.4</v>
      </c>
      <c r="H31" s="42">
        <f>ROUND(T_ii!Z14,1)</f>
        <v>1.3</v>
      </c>
      <c r="I31" s="42">
        <f>ROUND(T_ii!AD14,1)</f>
        <v>0</v>
      </c>
      <c r="J31" s="43">
        <f>ROUND(T_ii!AH14,1)</f>
        <v>0.9</v>
      </c>
      <c r="K31" s="42">
        <f>ROUND(T_ii!AL14,1)</f>
        <v>1.4</v>
      </c>
      <c r="L31" s="42">
        <f>ROUND(T_ii!AP14,1)</f>
        <v>2.6</v>
      </c>
      <c r="M31" s="42">
        <f>ROUND(T_ii!AT14,1)</f>
        <v>0</v>
      </c>
      <c r="N31" s="42">
        <f>ROUND(T_ii!AX14,1)</f>
        <v>1</v>
      </c>
      <c r="O31" s="42">
        <f>ROUND(T_ii!BB14,1)</f>
        <v>1.4</v>
      </c>
      <c r="P31" s="42">
        <f>ROUND(T_ii!BF14,1)</f>
        <v>1.2</v>
      </c>
      <c r="Q31" s="42">
        <f>ROUND(T_ii!BJ14,1)</f>
        <v>0.9</v>
      </c>
      <c r="S31" s="7"/>
    </row>
    <row r="32" spans="1:19" s="12" customFormat="1" ht="10.5" customHeight="1" x14ac:dyDescent="0.25">
      <c r="A32" s="48"/>
      <c r="B32" s="11" t="str">
        <f>IF(T_ii!C14="","-", (CONCATENATE("[",ROUND(T_ii!C14,1),"; ",ROUND(T_ii!D14,1),"]", " (", T_ii!E14, ")")))</f>
        <v>-</v>
      </c>
      <c r="C32" s="11" t="str">
        <f>IF(T_ii!G14="","-", (CONCATENATE("[",ROUND(T_ii!G14,1),"; ",ROUND(T_ii!H14,1),"]", " (", T_ii!I14, ")")))</f>
        <v>-</v>
      </c>
      <c r="D32" s="11" t="str">
        <f>IF(T_ii!K14="","-", (CONCATENATE("[",ROUND(T_ii!K14,1),"; ",ROUND(T_ii!L14,1),"]", " (", T_ii!M14, ")")))</f>
        <v>[2.1; 2.1] (11)</v>
      </c>
      <c r="E32" s="11" t="str">
        <f>IF(T_ii!O14="","-", (CONCATENATE("[",ROUND(T_ii!O14,1),"; ",ROUND(T_ii!P14,1),"]", " (", T_ii!Q14, ")")))</f>
        <v>-</v>
      </c>
      <c r="F32" s="11" t="str">
        <f>IF(T_ii!S14="","-", (CONCATENATE("[",ROUND(T_ii!S14,1),"; ",ROUND(T_ii!T14,1),"]", " (", T_ii!U14, ")")))</f>
        <v>[1; 1.4] (146)</v>
      </c>
      <c r="G32" s="11" t="str">
        <f>IF(T_ii!W14="","-", (CONCATENATE("[",ROUND(T_ii!W14,1),"; ",ROUND(T_ii!X14,1),"]", " (", T_ii!Y14, ")")))</f>
        <v>[1.4; 1.4] (10)</v>
      </c>
      <c r="H32" s="11" t="str">
        <f>IF(T_ii!AA14="","-", (CONCATENATE("[",ROUND(T_ii!AA14,1),"; ",ROUND(T_ii!AB14,1),"]", " (", T_ii!AC14, ")")))</f>
        <v>[1; 1.4] (175)</v>
      </c>
      <c r="I32" s="11" t="str">
        <f>IF(T_ii!AE14="","-", (CONCATENATE("[",ROUND(T_ii!AE14,1),"; ",ROUND(T_ii!AF14,1),"]", " (", T_ii!AG14, ")")))</f>
        <v>-</v>
      </c>
      <c r="J32" s="16" t="str">
        <f>IF(T_ii!AI14="","-", (CONCATENATE("[",ROUND(T_ii!AI14,1),"; ",ROUND(T_ii!AJ14,1),"]", " (", T_ii!AK14, ")")))</f>
        <v>[0.9; 0.9] (1)</v>
      </c>
      <c r="K32" s="11" t="str">
        <f>IF(T_ii!AM14="","-", (CONCATENATE("[",ROUND(T_ii!AM14,1),"; ",ROUND(T_ii!AN14,1),"]", " (", T_ii!AO14, ")")))</f>
        <v>[1.1; 1.7] (7)</v>
      </c>
      <c r="L32" s="11" t="str">
        <f>IF(T_ii!AQ14="","-", (CONCATENATE("[",ROUND(T_ii!AQ14,1),"; ",ROUND(T_ii!AR14,1),"]", " (", T_ii!AS14, ")")))</f>
        <v>[2.6; 5] (11)</v>
      </c>
      <c r="M32" s="11" t="str">
        <f>IF(T_ii!AU14="","-", (CONCATENATE("[",ROUND(T_ii!AU14,1),"; ",ROUND(T_ii!AV14,1),"]", " (", T_ii!AW14, ")")))</f>
        <v>-</v>
      </c>
      <c r="N32" s="11" t="str">
        <f>IF(T_ii!AY14="","-", (CONCATENATE("[",ROUND(T_ii!AY14,1),"; ",ROUND(T_ii!AZ14,1),"]", " (", T_ii!BA14, ")")))</f>
        <v>[0.9; 1.4] (146)</v>
      </c>
      <c r="O32" s="11" t="str">
        <f>IF(T_ii!BC14="","-", (CONCATENATE("[",ROUND(T_ii!BC14,1),"; ",ROUND(T_ii!BD14,1),"]", " (", T_ii!BE14, ")")))</f>
        <v>[1; 1.7] (10)</v>
      </c>
      <c r="P32" s="11" t="str">
        <f>IF(T_ii!BG14="","-", (CONCATENATE("[",ROUND(T_ii!BG14,1),"; ",ROUND(T_ii!BH14,1),"]", " (", T_ii!BI14, ")")))</f>
        <v>[0.9; 2.1] (175)</v>
      </c>
      <c r="Q32" s="11" t="str">
        <f>IF(T_ii!BK14="","-", (CONCATENATE("[",ROUND(T_ii!BK14,1),"; ",ROUND(T_ii!BL14,1),"]", " (", T_ii!BM14, ")")))</f>
        <v>[0.9; 1.4] (2)</v>
      </c>
      <c r="S32" s="46"/>
    </row>
    <row r="33" spans="1:19" s="10" customFormat="1" ht="10.5" customHeight="1" x14ac:dyDescent="0.15">
      <c r="A33" s="15" t="str">
        <f>T_ii!A15</f>
        <v>WHO PQ ACT, not Nat. Ap.</v>
      </c>
      <c r="B33" s="42">
        <f>ROUND(T_ii!B15,1)</f>
        <v>1.7</v>
      </c>
      <c r="C33" s="42">
        <f>ROUND(T_ii!F15,1)</f>
        <v>0.6</v>
      </c>
      <c r="D33" s="42">
        <f>ROUND(T_ii!J15,1)</f>
        <v>1.4</v>
      </c>
      <c r="E33" s="42">
        <f>ROUND(T_ii!N15,1)</f>
        <v>0</v>
      </c>
      <c r="F33" s="42">
        <f>ROUND(T_ii!R15,1)</f>
        <v>1</v>
      </c>
      <c r="G33" s="42">
        <f>ROUND(T_ii!V15,1)</f>
        <v>0</v>
      </c>
      <c r="H33" s="42">
        <f>ROUND(T_ii!Z15,1)</f>
        <v>1.1000000000000001</v>
      </c>
      <c r="I33" s="42">
        <f>ROUND(T_ii!AD15,1)</f>
        <v>0</v>
      </c>
      <c r="J33" s="43">
        <f>ROUND(T_ii!AH15,1)</f>
        <v>0</v>
      </c>
      <c r="K33" s="42">
        <f>ROUND(T_ii!AL15,1)</f>
        <v>8.1999999999999993</v>
      </c>
      <c r="L33" s="42">
        <f>ROUND(T_ii!AP15,1)</f>
        <v>7.2</v>
      </c>
      <c r="M33" s="42">
        <f>ROUND(T_ii!AT15,1)</f>
        <v>0</v>
      </c>
      <c r="N33" s="42">
        <f>ROUND(T_ii!AX15,1)</f>
        <v>1.4</v>
      </c>
      <c r="O33" s="42">
        <f>ROUND(T_ii!BB15,1)</f>
        <v>1.2</v>
      </c>
      <c r="P33" s="42">
        <f>ROUND(T_ii!BF15,1)</f>
        <v>4.3</v>
      </c>
      <c r="Q33" s="42">
        <f>ROUND(T_ii!BJ15,1)</f>
        <v>7.6</v>
      </c>
      <c r="S33" s="9"/>
    </row>
    <row r="34" spans="1:19" s="12" customFormat="1" ht="10.5" customHeight="1" x14ac:dyDescent="0.15">
      <c r="A34" s="48"/>
      <c r="B34" s="11" t="str">
        <f>IF(T_ii!C15="","-", (CONCATENATE("[",ROUND(T_ii!C15,1),"; ",ROUND(T_ii!D15,1),"]", " (", T_ii!E15, ")")))</f>
        <v>[1.7; 1.7] (1)</v>
      </c>
      <c r="C34" s="11" t="str">
        <f>IF(T_ii!G15="","-", (CONCATENATE("[",ROUND(T_ii!G15,1),"; ",ROUND(T_ii!H15,1),"]", " (", T_ii!I15, ")")))</f>
        <v>[0.6; 6] (10)</v>
      </c>
      <c r="D34" s="11" t="str">
        <f>IF(T_ii!K15="","-", (CONCATENATE("[",ROUND(T_ii!K15,1),"; ",ROUND(T_ii!L15,1),"]", " (", T_ii!M15, ")")))</f>
        <v>[1.1; 8.6] (112)</v>
      </c>
      <c r="E34" s="11" t="str">
        <f>IF(T_ii!O15="","-", (CONCATENATE("[",ROUND(T_ii!O15,1),"; ",ROUND(T_ii!P15,1),"]", " (", T_ii!Q15, ")")))</f>
        <v>-</v>
      </c>
      <c r="F34" s="11" t="str">
        <f>IF(T_ii!S15="","-", (CONCATENATE("[",ROUND(T_ii!S15,1),"; ",ROUND(T_ii!T15,1),"]", " (", T_ii!U15, ")")))</f>
        <v>[0.9; 1.4] (248)</v>
      </c>
      <c r="G34" s="11" t="str">
        <f>IF(T_ii!W15="","-", (CONCATENATE("[",ROUND(T_ii!W15,1),"; ",ROUND(T_ii!X15,1),"]", " (", T_ii!Y15, ")")))</f>
        <v>-</v>
      </c>
      <c r="H34" s="11" t="str">
        <f>IF(T_ii!AA15="","-", (CONCATENATE("[",ROUND(T_ii!AA15,1),"; ",ROUND(T_ii!AB15,1),"]", " (", T_ii!AC15, ")")))</f>
        <v>[1; 1.4] (381)</v>
      </c>
      <c r="I34" s="11" t="str">
        <f>IF(T_ii!AE15="","-", (CONCATENATE("[",ROUND(T_ii!AE15,1),"; ",ROUND(T_ii!AF15,1),"]", " (", T_ii!AG15, ")")))</f>
        <v>-</v>
      </c>
      <c r="J34" s="16" t="str">
        <f>IF(T_ii!AI15="","-", (CONCATENATE("[",ROUND(T_ii!AI15,1),"; ",ROUND(T_ii!AJ15,1),"]", " (", T_ii!AK15, ")")))</f>
        <v>-</v>
      </c>
      <c r="K34" s="11" t="str">
        <f>IF(T_ii!AM15="","-", (CONCATENATE("[",ROUND(T_ii!AM15,1),"; ",ROUND(T_ii!AN15,1),"]", " (", T_ii!AO15, ")")))</f>
        <v>[8.2; 8.2] (10)</v>
      </c>
      <c r="L34" s="11" t="str">
        <f>IF(T_ii!AQ15="","-", (CONCATENATE("[",ROUND(T_ii!AQ15,1),"; ",ROUND(T_ii!AR15,1),"]", " (", T_ii!AS15, ")")))</f>
        <v>[5; 10.3] (112)</v>
      </c>
      <c r="M34" s="11" t="str">
        <f>IF(T_ii!AU15="","-", (CONCATENATE("[",ROUND(T_ii!AU15,1),"; ",ROUND(T_ii!AV15,1),"]", " (", T_ii!AW15, ")")))</f>
        <v>-</v>
      </c>
      <c r="N34" s="11" t="str">
        <f>IF(T_ii!AY15="","-", (CONCATENATE("[",ROUND(T_ii!AY15,1),"; ",ROUND(T_ii!AZ15,1),"]", " (", T_ii!BA15, ")")))</f>
        <v>[1; 2.1] (248)</v>
      </c>
      <c r="O34" s="11" t="str">
        <f>IF(T_ii!BC15="","-", (CONCATENATE("[",ROUND(T_ii!BC15,1),"; ",ROUND(T_ii!BD15,1),"]", " (", T_ii!BE15, ")")))</f>
        <v>[1.2; 1.4] (10)</v>
      </c>
      <c r="P34" s="11" t="str">
        <f>IF(T_ii!BG15="","-", (CONCATENATE("[",ROUND(T_ii!BG15,1),"; ",ROUND(T_ii!BH15,1),"]", " (", T_ii!BI15, ")")))</f>
        <v>[1.4; 8.2] (381)</v>
      </c>
      <c r="Q34" s="11" t="str">
        <f>IF(T_ii!BK15="","-", (CONCATENATE("[",ROUND(T_ii!BK15,1),"; ",ROUND(T_ii!BL15,1),"]", " (", T_ii!BM15, ")")))</f>
        <v>[7.6; 7.6] (3)</v>
      </c>
      <c r="S34" s="9"/>
    </row>
    <row r="35" spans="1:19" s="10" customFormat="1" ht="10.5" customHeight="1" x14ac:dyDescent="0.2">
      <c r="A35" s="15" t="str">
        <f>T_ii!A16</f>
        <v>Nat approved but not WHO PQ ACT</v>
      </c>
      <c r="B35" s="42">
        <f>ROUND(T_ii!B16,1)</f>
        <v>1.2</v>
      </c>
      <c r="C35" s="42">
        <f>ROUND(T_ii!F16,1)</f>
        <v>1.7</v>
      </c>
      <c r="D35" s="42">
        <f>ROUND(T_ii!J16,1)</f>
        <v>3.4</v>
      </c>
      <c r="E35" s="42">
        <f>ROUND(T_ii!N16,1)</f>
        <v>0</v>
      </c>
      <c r="F35" s="42">
        <f>ROUND(T_ii!R16,1)</f>
        <v>1.7</v>
      </c>
      <c r="G35" s="42">
        <f>ROUND(T_ii!V16,1)</f>
        <v>1.4</v>
      </c>
      <c r="H35" s="42">
        <f>ROUND(T_ii!Z16,1)</f>
        <v>1.7</v>
      </c>
      <c r="I35" s="42">
        <f>ROUND(T_ii!AD16,1)</f>
        <v>1.7</v>
      </c>
      <c r="J35" s="43">
        <f>ROUND(T_ii!AH16,1)</f>
        <v>1.4</v>
      </c>
      <c r="K35" s="42">
        <f>ROUND(T_ii!AL16,1)</f>
        <v>1.7</v>
      </c>
      <c r="L35" s="42">
        <f>ROUND(T_ii!AP16,1)</f>
        <v>3.8</v>
      </c>
      <c r="M35" s="42">
        <f>ROUND(T_ii!AT16,1)</f>
        <v>2.1</v>
      </c>
      <c r="N35" s="42">
        <f>ROUND(T_ii!AX16,1)</f>
        <v>1.8</v>
      </c>
      <c r="O35" s="42">
        <f>ROUND(T_ii!BB16,1)</f>
        <v>1.8</v>
      </c>
      <c r="P35" s="42">
        <f>ROUND(T_ii!BF16,1)</f>
        <v>2.2000000000000002</v>
      </c>
      <c r="Q35" s="42">
        <f>ROUND(T_ii!BJ16,1)</f>
        <v>1.4</v>
      </c>
      <c r="S35" s="7"/>
    </row>
    <row r="36" spans="1:19" s="12" customFormat="1" ht="10.5" customHeight="1" x14ac:dyDescent="0.25">
      <c r="A36" s="48"/>
      <c r="B36" s="11" t="str">
        <f>IF(T_ii!C16="","-", (CONCATENATE("[",ROUND(T_ii!C16,1),"; ",ROUND(T_ii!D16,1),"]", " (", T_ii!E16, ")")))</f>
        <v>[1.2; 1.2] (19)</v>
      </c>
      <c r="C36" s="11" t="str">
        <f>IF(T_ii!G16="","-", (CONCATENATE("[",ROUND(T_ii!G16,1),"; ",ROUND(T_ii!H16,1),"]", " (", T_ii!I16, ")")))</f>
        <v>[1.5; 3.4] (99)</v>
      </c>
      <c r="D36" s="11" t="str">
        <f>IF(T_ii!K16="","-", (CONCATENATE("[",ROUND(T_ii!K16,1),"; ",ROUND(T_ii!L16,1),"]", " (", T_ii!M16, ")")))</f>
        <v>[1.7; 5] (1054)</v>
      </c>
      <c r="E36" s="11" t="str">
        <f>IF(T_ii!O16="","-", (CONCATENATE("[",ROUND(T_ii!O16,1),"; ",ROUND(T_ii!P16,1),"]", " (", T_ii!Q16, ")")))</f>
        <v>-</v>
      </c>
      <c r="F36" s="11" t="str">
        <f>IF(T_ii!S16="","-", (CONCATENATE("[",ROUND(T_ii!S16,1),"; ",ROUND(T_ii!T16,1),"]", " (", T_ii!U16, ")")))</f>
        <v>[1.2; 2.7] (4570)</v>
      </c>
      <c r="G36" s="11" t="str">
        <f>IF(T_ii!W16="","-", (CONCATENATE("[",ROUND(T_ii!W16,1),"; ",ROUND(T_ii!X16,1),"]", " (", T_ii!Y16, ")")))</f>
        <v>[1; 3.1] (106)</v>
      </c>
      <c r="H36" s="11" t="str">
        <f>IF(T_ii!AA16="","-", (CONCATENATE("[",ROUND(T_ii!AA16,1),"; ",ROUND(T_ii!AB16,1),"]", " (", T_ii!AC16, ")")))</f>
        <v>[1.2; 3.4] (5856)</v>
      </c>
      <c r="I36" s="11" t="str">
        <f>IF(T_ii!AE16="","-", (CONCATENATE("[",ROUND(T_ii!AE16,1),"; ",ROUND(T_ii!AF16,1),"]", " (", T_ii!AG16, ")")))</f>
        <v>[1.1; 3.8] (107)</v>
      </c>
      <c r="J36" s="16" t="str">
        <f>IF(T_ii!AI16="","-", (CONCATENATE("[",ROUND(T_ii!AI16,1),"; ",ROUND(T_ii!AJ16,1),"]", " (", T_ii!AK16, ")")))</f>
        <v>[0.9; 3] (19)</v>
      </c>
      <c r="K36" s="11" t="str">
        <f>IF(T_ii!AM16="","-", (CONCATENATE("[",ROUND(T_ii!AM16,1),"; ",ROUND(T_ii!AN16,1),"]", " (", T_ii!AO16, ")")))</f>
        <v>[1.4; 2.6] (99)</v>
      </c>
      <c r="L36" s="11" t="str">
        <f>IF(T_ii!AQ16="","-", (CONCATENATE("[",ROUND(T_ii!AQ16,1),"; ",ROUND(T_ii!AR16,1),"]", " (", T_ii!AS16, ")")))</f>
        <v>[2.2; 5.2] (1054)</v>
      </c>
      <c r="M36" s="11" t="str">
        <f>IF(T_ii!AU16="","-", (CONCATENATE("[",ROUND(T_ii!AU16,1),"; ",ROUND(T_ii!AV16,1),"]", " (", T_ii!AW16, ")")))</f>
        <v>[1.4; 2.2] (8)</v>
      </c>
      <c r="N36" s="11" t="str">
        <f>IF(T_ii!AY16="","-", (CONCATENATE("[",ROUND(T_ii!AY16,1),"; ",ROUND(T_ii!AZ16,1),"]", " (", T_ii!BA16, ")")))</f>
        <v>[1.4; 3.4] (4570)</v>
      </c>
      <c r="O36" s="11" t="str">
        <f>IF(T_ii!BC16="","-", (CONCATENATE("[",ROUND(T_ii!BC16,1),"; ",ROUND(T_ii!BD16,1),"]", " (", T_ii!BE16, ")")))</f>
        <v>[1.5; 2.6] (106)</v>
      </c>
      <c r="P36" s="11" t="str">
        <f>IF(T_ii!BG16="","-", (CONCATENATE("[",ROUND(T_ii!BG16,1),"; ",ROUND(T_ii!BH16,1),"]", " (", T_ii!BI16, ")")))</f>
        <v>[1.4; 4.3] (5856)</v>
      </c>
      <c r="Q36" s="11" t="str">
        <f>IF(T_ii!BK16="","-", (CONCATENATE("[",ROUND(T_ii!BK16,1),"; ",ROUND(T_ii!BL16,1),"]", " (", T_ii!BM16, ")")))</f>
        <v>[0.9; 2.7] (107)</v>
      </c>
      <c r="S36" s="46"/>
    </row>
    <row r="37" spans="1:19" s="10" customFormat="1" ht="10.5" customHeight="1" x14ac:dyDescent="0.15">
      <c r="A37" s="15" t="str">
        <f>T_ii!A17</f>
        <v>Not WHO PQ or Nat approved ACT</v>
      </c>
      <c r="B37" s="42">
        <f>ROUND(T_ii!B17,1)</f>
        <v>2.6</v>
      </c>
      <c r="C37" s="42">
        <f>ROUND(T_ii!F17,1)</f>
        <v>1.2</v>
      </c>
      <c r="D37" s="42">
        <f>ROUND(T_ii!J17,1)</f>
        <v>2.4</v>
      </c>
      <c r="E37" s="42">
        <f>ROUND(T_ii!N17,1)</f>
        <v>0</v>
      </c>
      <c r="F37" s="42">
        <f>ROUND(T_ii!R17,1)</f>
        <v>1.7</v>
      </c>
      <c r="G37" s="42">
        <f>ROUND(T_ii!V17,1)</f>
        <v>1.2</v>
      </c>
      <c r="H37" s="42">
        <f>ROUND(T_ii!Z17,1)</f>
        <v>2.1</v>
      </c>
      <c r="I37" s="42">
        <f>ROUND(T_ii!AD17,1)</f>
        <v>2.1</v>
      </c>
      <c r="J37" s="43">
        <f>ROUND(T_ii!AH17,1)</f>
        <v>3</v>
      </c>
      <c r="K37" s="42">
        <f>ROUND(T_ii!AL17,1)</f>
        <v>2.1</v>
      </c>
      <c r="L37" s="42">
        <f>ROUND(T_ii!AP17,1)</f>
        <v>2.4</v>
      </c>
      <c r="M37" s="42">
        <f>ROUND(T_ii!AT17,1)</f>
        <v>0</v>
      </c>
      <c r="N37" s="42">
        <f>ROUND(T_ii!AX17,1)</f>
        <v>1.7</v>
      </c>
      <c r="O37" s="42">
        <f>ROUND(T_ii!BB17,1)</f>
        <v>1.4</v>
      </c>
      <c r="P37" s="42">
        <f>ROUND(T_ii!BF17,1)</f>
        <v>2.1</v>
      </c>
      <c r="Q37" s="42">
        <f>ROUND(T_ii!BJ17,1)</f>
        <v>1.7</v>
      </c>
      <c r="S37" s="9"/>
    </row>
    <row r="38" spans="1:19" s="12" customFormat="1" ht="10.5" customHeight="1" x14ac:dyDescent="0.15">
      <c r="A38" s="49"/>
      <c r="B38" s="11" t="str">
        <f>IF(T_ii!C17="","-", (CONCATENATE("[",ROUND(T_ii!C17,1),"; ",ROUND(T_ii!D17,1),"]", " (", T_ii!E17, ")")))</f>
        <v>[2.6; 2.6] (12)</v>
      </c>
      <c r="C38" s="11" t="str">
        <f>IF(T_ii!G17="","-", (CONCATENATE("[",ROUND(T_ii!G17,1),"; ",ROUND(T_ii!H17,1),"]", " (", T_ii!I17, ")")))</f>
        <v>[1.2; 1.2] (32)</v>
      </c>
      <c r="D38" s="11" t="str">
        <f>IF(T_ii!K17="","-", (CONCATENATE("[",ROUND(T_ii!K17,1),"; ",ROUND(T_ii!L17,1),"]", " (", T_ii!M17, ")")))</f>
        <v>[1.7; 3.4] (549)</v>
      </c>
      <c r="E38" s="11" t="str">
        <f>IF(T_ii!O17="","-", (CONCATENATE("[",ROUND(T_ii!O17,1),"; ",ROUND(T_ii!P17,1),"]", " (", T_ii!Q17, ")")))</f>
        <v>-</v>
      </c>
      <c r="F38" s="11" t="str">
        <f>IF(T_ii!S17="","-", (CONCATENATE("[",ROUND(T_ii!S17,1),"; ",ROUND(T_ii!T17,1),"]", " (", T_ii!U17, ")")))</f>
        <v>[1.4; 3.1] (1644)</v>
      </c>
      <c r="G38" s="11" t="str">
        <f>IF(T_ii!W17="","-", (CONCATENATE("[",ROUND(T_ii!W17,1),"; ",ROUND(T_ii!X17,1),"]", " (", T_ii!Y17, ")")))</f>
        <v>[1; 1.2] (56)</v>
      </c>
      <c r="H38" s="11" t="str">
        <f>IF(T_ii!AA17="","-", (CONCATENATE("[",ROUND(T_ii!AA17,1),"; ",ROUND(T_ii!AB17,1),"]", " (", T_ii!AC17, ")")))</f>
        <v>[1.4; 3.1] (2293)</v>
      </c>
      <c r="I38" s="11" t="str">
        <f>IF(T_ii!AE17="","-", (CONCATENATE("[",ROUND(T_ii!AE17,1),"; ",ROUND(T_ii!AF17,1),"]", " (", T_ii!AG17, ")")))</f>
        <v>[1.7; 2.7] (40)</v>
      </c>
      <c r="J38" s="16" t="str">
        <f>IF(T_ii!AI17="","-", (CONCATENATE("[",ROUND(T_ii!AI17,1),"; ",ROUND(T_ii!AJ17,1),"]", " (", T_ii!AK17, ")")))</f>
        <v>[2.6; 3.4] (12)</v>
      </c>
      <c r="K38" s="11" t="str">
        <f>IF(T_ii!AM17="","-", (CONCATENATE("[",ROUND(T_ii!AM17,1),"; ",ROUND(T_ii!AN17,1),"]", " (", T_ii!AO17, ")")))</f>
        <v>[1.7; 3.4] (32)</v>
      </c>
      <c r="L38" s="11" t="str">
        <f>IF(T_ii!AQ17="","-", (CONCATENATE("[",ROUND(T_ii!AQ17,1),"; ",ROUND(T_ii!AR17,1),"]", " (", T_ii!AS17, ")")))</f>
        <v>[1.7; 3.4] (549)</v>
      </c>
      <c r="M38" s="11" t="str">
        <f>IF(T_ii!AU17="","-", (CONCATENATE("[",ROUND(T_ii!AU17,1),"; ",ROUND(T_ii!AV17,1),"]", " (", T_ii!AW17, ")")))</f>
        <v>-</v>
      </c>
      <c r="N38" s="11" t="str">
        <f>IF(T_ii!AY17="","-", (CONCATENATE("[",ROUND(T_ii!AY17,1),"; ",ROUND(T_ii!AZ17,1),"]", " (", T_ii!BA17, ")")))</f>
        <v>[1.5; 2.7] (1644)</v>
      </c>
      <c r="O38" s="11" t="str">
        <f>IF(T_ii!BC17="","-", (CONCATENATE("[",ROUND(T_ii!BC17,1),"; ",ROUND(T_ii!BD17,1),"]", " (", T_ii!BE17, ")")))</f>
        <v>[0.8; 3.4] (56)</v>
      </c>
      <c r="P38" s="11" t="str">
        <f>IF(T_ii!BG17="","-", (CONCATENATE("[",ROUND(T_ii!BG17,1),"; ",ROUND(T_ii!BH17,1),"]", " (", T_ii!BI17, ")")))</f>
        <v>[1.5; 2.9] (2293)</v>
      </c>
      <c r="Q38" s="11" t="str">
        <f>IF(T_ii!BK17="","-", (CONCATENATE("[",ROUND(T_ii!BK17,1),"; ",ROUND(T_ii!BL17,1),"]", " (", T_ii!BM17, ")")))</f>
        <v>[1; 2.6] (40)</v>
      </c>
      <c r="S38" s="9"/>
    </row>
    <row r="39" spans="1:19" s="10" customFormat="1" ht="10.5" customHeight="1" x14ac:dyDescent="0.2">
      <c r="A39" s="4" t="str">
        <f>T_ii!A18</f>
        <v>Non-artemsinin therapy</v>
      </c>
      <c r="B39" s="42">
        <f>ROUND(T_ii!B18,1)</f>
        <v>0</v>
      </c>
      <c r="C39" s="42">
        <f>ROUND(T_ii!F18,1)</f>
        <v>0.3</v>
      </c>
      <c r="D39" s="42">
        <f>ROUND(T_ii!J18,1)</f>
        <v>20.6</v>
      </c>
      <c r="E39" s="42">
        <f>ROUND(T_ii!N18,1)</f>
        <v>0</v>
      </c>
      <c r="F39" s="42">
        <f>ROUND(T_ii!R18,1)</f>
        <v>0.5</v>
      </c>
      <c r="G39" s="42">
        <f>ROUND(T_ii!V18,1)</f>
        <v>0.5</v>
      </c>
      <c r="H39" s="42">
        <f>ROUND(T_ii!Z18,1)</f>
        <v>0.5</v>
      </c>
      <c r="I39" s="42">
        <f>ROUND(T_ii!AD18,1)</f>
        <v>0.4</v>
      </c>
      <c r="J39" s="43">
        <f>ROUND(T_ii!AH18,1)</f>
        <v>1.7</v>
      </c>
      <c r="K39" s="42">
        <f>ROUND(T_ii!AL18,1)</f>
        <v>0.9</v>
      </c>
      <c r="L39" s="42">
        <f>ROUND(T_ii!AP18,1)</f>
        <v>0.9</v>
      </c>
      <c r="M39" s="42">
        <f>ROUND(T_ii!AT18,1)</f>
        <v>0.3</v>
      </c>
      <c r="N39" s="42">
        <f>ROUND(T_ii!AX18,1)</f>
        <v>0.9</v>
      </c>
      <c r="O39" s="42">
        <f>ROUND(T_ii!BB18,1)</f>
        <v>5.2</v>
      </c>
      <c r="P39" s="42">
        <f>ROUND(T_ii!BF18,1)</f>
        <v>0.9</v>
      </c>
      <c r="Q39" s="42">
        <f>ROUND(T_ii!BJ18,1)</f>
        <v>0.5</v>
      </c>
      <c r="S39" s="7"/>
    </row>
    <row r="40" spans="1:19" s="12" customFormat="1" ht="10.5" customHeight="1" x14ac:dyDescent="0.15">
      <c r="A40" s="50"/>
      <c r="B40" s="11" t="str">
        <f>IF(T_ii!C18="","-", (CONCATENATE("[",ROUND(T_ii!C18,1),"; ",ROUND(T_ii!D18,1),"]", " (", T_ii!E18, ")")))</f>
        <v>-</v>
      </c>
      <c r="C40" s="11" t="str">
        <f>IF(T_ii!G18="","-", (CONCATENATE("[",ROUND(T_ii!G18,1),"; ",ROUND(T_ii!H18,1),"]", " (", T_ii!I18, ")")))</f>
        <v>[0.3; 10.8] (31)</v>
      </c>
      <c r="D40" s="11" t="str">
        <f>IF(T_ii!K18="","-", (CONCATENATE("[",ROUND(T_ii!K18,1),"; ",ROUND(T_ii!L18,1),"]", " (", T_ii!M18, ")")))</f>
        <v>[1.7; 25.8] (154)</v>
      </c>
      <c r="E40" s="11" t="str">
        <f>IF(T_ii!O18="","-", (CONCATENATE("[",ROUND(T_ii!O18,1),"; ",ROUND(T_ii!P18,1),"]", " (", T_ii!Q18, ")")))</f>
        <v>-</v>
      </c>
      <c r="F40" s="11" t="str">
        <f>IF(T_ii!S18="","-", (CONCATENATE("[",ROUND(T_ii!S18,1),"; ",ROUND(T_ii!T18,1),"]", " (", T_ii!U18, ")")))</f>
        <v>[0.4; 0.8] (881)</v>
      </c>
      <c r="G40" s="11" t="str">
        <f>IF(T_ii!W18="","-", (CONCATENATE("[",ROUND(T_ii!W18,1),"; ",ROUND(T_ii!X18,1),"]", " (", T_ii!Y18, ")")))</f>
        <v>[0.4; 0.7] (34)</v>
      </c>
      <c r="H40" s="11" t="str">
        <f>IF(T_ii!AA18="","-", (CONCATENATE("[",ROUND(T_ii!AA18,1),"; ",ROUND(T_ii!AB18,1),"]", " (", T_ii!AC18, ")")))</f>
        <v>[0.4; 0.9] (1110)</v>
      </c>
      <c r="I40" s="11" t="str">
        <f>IF(T_ii!AE18="","-", (CONCATENATE("[",ROUND(T_ii!AE18,1),"; ",ROUND(T_ii!AF18,1),"]", " (", T_ii!AG18, ")")))</f>
        <v>[0.3; 0.4] (14)</v>
      </c>
      <c r="J40" s="16" t="str">
        <f>IF(T_ii!AI18="","-", (CONCATENATE("[",ROUND(T_ii!AI18,1),"; ",ROUND(T_ii!AJ18,1),"]", " (", T_ii!AK18, ")")))</f>
        <v>[0.7; 6] (9)</v>
      </c>
      <c r="K40" s="11" t="str">
        <f>IF(T_ii!AM18="","-", (CONCATENATE("[",ROUND(T_ii!AM18,1),"; ",ROUND(T_ii!AN18,1),"]", " (", T_ii!AO18, ")")))</f>
        <v>[0.9; 17.2] (31)</v>
      </c>
      <c r="L40" s="11" t="str">
        <f>IF(T_ii!AQ18="","-", (CONCATENATE("[",ROUND(T_ii!AQ18,1),"; ",ROUND(T_ii!AR18,1),"]", " (", T_ii!AS18, ")")))</f>
        <v>[0.8; 18.7] (154)</v>
      </c>
      <c r="M40" s="11" t="str">
        <f>IF(T_ii!AU18="","-", (CONCATENATE("[",ROUND(T_ii!AU18,1),"; ",ROUND(T_ii!AV18,1),"]", " (", T_ii!AW18, ")")))</f>
        <v>[0.3; 0.3] (1)</v>
      </c>
      <c r="N40" s="11" t="str">
        <f>IF(T_ii!AY18="","-", (CONCATENATE("[",ROUND(T_ii!AY18,1),"; ",ROUND(T_ii!AZ18,1),"]", " (", T_ii!BA18, ")")))</f>
        <v>[0.5; 1.2] (881)</v>
      </c>
      <c r="O40" s="11" t="str">
        <f>IF(T_ii!BC18="","-", (CONCATENATE("[",ROUND(T_ii!BC18,1),"; ",ROUND(T_ii!BD18,1),"]", " (", T_ii!BE18, ")")))</f>
        <v>[1; 6.9] (34)</v>
      </c>
      <c r="P40" s="11" t="str">
        <f>IF(T_ii!BG18="","-", (CONCATENATE("[",ROUND(T_ii!BG18,1),"; ",ROUND(T_ii!BH18,1),"]", " (", T_ii!BI18, ")")))</f>
        <v>[0.6; 2.5] (1110)</v>
      </c>
      <c r="Q40" s="11" t="str">
        <f>IF(T_ii!BK18="","-", (CONCATENATE("[",ROUND(T_ii!BK18,1),"; ",ROUND(T_ii!BL18,1),"]", " (", T_ii!BM18, ")")))</f>
        <v>[0.5; 0.6] (14)</v>
      </c>
      <c r="S40" s="46"/>
    </row>
    <row r="41" spans="1:19" s="10" customFormat="1" ht="10.5" customHeight="1" x14ac:dyDescent="0.15">
      <c r="A41" s="18" t="str">
        <f>T_ii!A19</f>
        <v>Oral quinine</v>
      </c>
      <c r="B41" s="42">
        <f>ROUND(T_ii!B19,1)</f>
        <v>0</v>
      </c>
      <c r="C41" s="42">
        <f>ROUND(T_ii!F19,1)</f>
        <v>10.8</v>
      </c>
      <c r="D41" s="42">
        <f>ROUND(T_ii!J19,1)</f>
        <v>6</v>
      </c>
      <c r="E41" s="42">
        <f>ROUND(T_ii!N19,1)</f>
        <v>0</v>
      </c>
      <c r="F41" s="42">
        <f>ROUND(T_ii!R19,1)</f>
        <v>5.8</v>
      </c>
      <c r="G41" s="42">
        <f>ROUND(T_ii!V19,1)</f>
        <v>0</v>
      </c>
      <c r="H41" s="42">
        <f>ROUND(T_ii!Z19,1)</f>
        <v>5.8</v>
      </c>
      <c r="I41" s="42">
        <f>ROUND(T_ii!AD19,1)</f>
        <v>0</v>
      </c>
      <c r="J41" s="43">
        <f>ROUND(T_ii!AH19,1)</f>
        <v>6</v>
      </c>
      <c r="K41" s="42">
        <f>ROUND(T_ii!AL19,1)</f>
        <v>5.8</v>
      </c>
      <c r="L41" s="42">
        <f>ROUND(T_ii!AP19,1)</f>
        <v>3</v>
      </c>
      <c r="M41" s="42">
        <f>ROUND(T_ii!AT19,1)</f>
        <v>0</v>
      </c>
      <c r="N41" s="42">
        <f>ROUND(T_ii!AX19,1)</f>
        <v>4.3</v>
      </c>
      <c r="O41" s="42">
        <f>ROUND(T_ii!BB19,1)</f>
        <v>0</v>
      </c>
      <c r="P41" s="42">
        <f>ROUND(T_ii!BF19,1)</f>
        <v>3.6</v>
      </c>
      <c r="Q41" s="42">
        <f>ROUND(T_ii!BJ19,1)</f>
        <v>5.0999999999999996</v>
      </c>
      <c r="S41" s="9"/>
    </row>
    <row r="42" spans="1:19" s="12" customFormat="1" ht="10.5" customHeight="1" x14ac:dyDescent="0.15">
      <c r="A42" s="51"/>
      <c r="B42" s="11" t="str">
        <f>IF(T_ii!C19="","-", (CONCATENATE("[",ROUND(T_ii!C19,1),"; ",ROUND(T_ii!D19,1),"]", " (", T_ii!E19, ")")))</f>
        <v>-</v>
      </c>
      <c r="C42" s="11" t="str">
        <f>IF(T_ii!G19="","-", (CONCATENATE("[",ROUND(T_ii!G19,1),"; ",ROUND(T_ii!H19,1),"]", " (", T_ii!I19, ")")))</f>
        <v>[10.8; 10.8] (6)</v>
      </c>
      <c r="D42" s="11" t="str">
        <f>IF(T_ii!K19="","-", (CONCATENATE("[",ROUND(T_ii!K19,1),"; ",ROUND(T_ii!L19,1),"]", " (", T_ii!M19, ")")))</f>
        <v>[6; 6] (8)</v>
      </c>
      <c r="E42" s="11" t="str">
        <f>IF(T_ii!O19="","-", (CONCATENATE("[",ROUND(T_ii!O19,1),"; ",ROUND(T_ii!P19,1),"]", " (", T_ii!Q19, ")")))</f>
        <v>-</v>
      </c>
      <c r="F42" s="11" t="str">
        <f>IF(T_ii!S19="","-", (CONCATENATE("[",ROUND(T_ii!S19,1),"; ",ROUND(T_ii!T19,1),"]", " (", T_ii!U19, ")")))</f>
        <v>[4.3; 5.8] (21)</v>
      </c>
      <c r="G42" s="11" t="str">
        <f>IF(T_ii!W19="","-", (CONCATENATE("[",ROUND(T_ii!W19,1),"; ",ROUND(T_ii!X19,1),"]", " (", T_ii!Y19, ")")))</f>
        <v>-</v>
      </c>
      <c r="H42" s="11" t="str">
        <f>IF(T_ii!AA19="","-", (CONCATENATE("[",ROUND(T_ii!AA19,1),"; ",ROUND(T_ii!AB19,1),"]", " (", T_ii!AC19, ")")))</f>
        <v>[4.3; 5.8] (37)</v>
      </c>
      <c r="I42" s="11" t="str">
        <f>IF(T_ii!AE19="","-", (CONCATENATE("[",ROUND(T_ii!AE19,1),"; ",ROUND(T_ii!AF19,1),"]", " (", T_ii!AG19, ")")))</f>
        <v>-</v>
      </c>
      <c r="J42" s="16" t="str">
        <f>IF(T_ii!AI19="","-", (CONCATENATE("[",ROUND(T_ii!AI19,1),"; ",ROUND(T_ii!AJ19,1),"]", " (", T_ii!AK19, ")")))</f>
        <v>[0.6; 6] (2)</v>
      </c>
      <c r="K42" s="11" t="str">
        <f>IF(T_ii!AM19="","-", (CONCATENATE("[",ROUND(T_ii!AM19,1),"; ",ROUND(T_ii!AN19,1),"]", " (", T_ii!AO19, ")")))</f>
        <v>[5.8; 6] (6)</v>
      </c>
      <c r="L42" s="11" t="str">
        <f>IF(T_ii!AQ19="","-", (CONCATENATE("[",ROUND(T_ii!AQ19,1),"; ",ROUND(T_ii!AR19,1),"]", " (", T_ii!AS19, ")")))</f>
        <v>[2.5; 3] (8)</v>
      </c>
      <c r="M42" s="11" t="str">
        <f>IF(T_ii!AU19="","-", (CONCATENATE("[",ROUND(T_ii!AU19,1),"; ",ROUND(T_ii!AV19,1),"]", " (", T_ii!AW19, ")")))</f>
        <v>-</v>
      </c>
      <c r="N42" s="11" t="str">
        <f>IF(T_ii!AY19="","-", (CONCATENATE("[",ROUND(T_ii!AY19,1),"; ",ROUND(T_ii!AZ19,1),"]", " (", T_ii!BA19, ")")))</f>
        <v>[3.6; 7.2] (21)</v>
      </c>
      <c r="O42" s="11" t="str">
        <f>IF(T_ii!BC19="","-", (CONCATENATE("[",ROUND(T_ii!BC19,1),"; ",ROUND(T_ii!BD19,1),"]", " (", T_ii!BE19, ")")))</f>
        <v>-</v>
      </c>
      <c r="P42" s="11" t="str">
        <f>IF(T_ii!BG19="","-", (CONCATENATE("[",ROUND(T_ii!BG19,1),"; ",ROUND(T_ii!BH19,1),"]", " (", T_ii!BI19, ")")))</f>
        <v>[3; 5.8] (37)</v>
      </c>
      <c r="Q42" s="11" t="str">
        <f>IF(T_ii!BK19="","-", (CONCATENATE("[",ROUND(T_ii!BK19,1),"; ",ROUND(T_ii!BL19,1),"]", " (", T_ii!BM19, ")")))</f>
        <v>[5.1; 5.1] (1)</v>
      </c>
      <c r="S42" s="9"/>
    </row>
    <row r="43" spans="1:19" s="10" customFormat="1" ht="10.5" customHeight="1" x14ac:dyDescent="0.2">
      <c r="A43" s="6" t="str">
        <f>T_ii!A20</f>
        <v>Chloroquine - packaged alone</v>
      </c>
      <c r="B43" s="42">
        <f>ROUND(T_ii!B20,1)</f>
        <v>0</v>
      </c>
      <c r="C43" s="42">
        <f>ROUND(T_ii!F20,1)</f>
        <v>0</v>
      </c>
      <c r="D43" s="42">
        <f>ROUND(T_ii!J20,1)</f>
        <v>1.7</v>
      </c>
      <c r="E43" s="42">
        <f>ROUND(T_ii!N20,1)</f>
        <v>0</v>
      </c>
      <c r="F43" s="42">
        <f>ROUND(T_ii!R20,1)</f>
        <v>0.6</v>
      </c>
      <c r="G43" s="42">
        <f>ROUND(T_ii!V20,1)</f>
        <v>0.5</v>
      </c>
      <c r="H43" s="42">
        <f>ROUND(T_ii!Z20,1)</f>
        <v>0.6</v>
      </c>
      <c r="I43" s="42">
        <f>ROUND(T_ii!AD20,1)</f>
        <v>0</v>
      </c>
      <c r="J43" s="43">
        <f>ROUND(T_ii!AH20,1)</f>
        <v>0.5</v>
      </c>
      <c r="K43" s="42">
        <f>ROUND(T_ii!AL20,1)</f>
        <v>0</v>
      </c>
      <c r="L43" s="42">
        <f>ROUND(T_ii!AP20,1)</f>
        <v>0.9</v>
      </c>
      <c r="M43" s="42">
        <f>ROUND(T_ii!AT20,1)</f>
        <v>0</v>
      </c>
      <c r="N43" s="42">
        <f>ROUND(T_ii!AX20,1)</f>
        <v>1</v>
      </c>
      <c r="O43" s="42">
        <f>ROUND(T_ii!BB20,1)</f>
        <v>1</v>
      </c>
      <c r="P43" s="42">
        <f>ROUND(T_ii!BF20,1)</f>
        <v>0.9</v>
      </c>
      <c r="Q43" s="42">
        <f>ROUND(T_ii!BJ20,1)</f>
        <v>0.5</v>
      </c>
      <c r="S43" s="7"/>
    </row>
    <row r="44" spans="1:19" s="12" customFormat="1" ht="10.5" customHeight="1" x14ac:dyDescent="0.15">
      <c r="A44" s="52"/>
      <c r="B44" s="11" t="str">
        <f>IF(T_ii!C20="","-", (CONCATENATE("[",ROUND(T_ii!C20,1),"; ",ROUND(T_ii!D20,1),"]", " (", T_ii!E20, ")")))</f>
        <v>-</v>
      </c>
      <c r="C44" s="11" t="str">
        <f>IF(T_ii!G20="","-", (CONCATENATE("[",ROUND(T_ii!G20,1),"; ",ROUND(T_ii!H20,1),"]", " (", T_ii!I20, ")")))</f>
        <v>-</v>
      </c>
      <c r="D44" s="11" t="str">
        <f>IF(T_ii!K20="","-", (CONCATENATE("[",ROUND(T_ii!K20,1),"; ",ROUND(T_ii!L20,1),"]", " (", T_ii!M20, ")")))</f>
        <v>[1.7; 1.7] (22)</v>
      </c>
      <c r="E44" s="11" t="str">
        <f>IF(T_ii!O20="","-", (CONCATENATE("[",ROUND(T_ii!O20,1),"; ",ROUND(T_ii!P20,1),"]", " (", T_ii!Q20, ")")))</f>
        <v>-</v>
      </c>
      <c r="F44" s="11" t="str">
        <f>IF(T_ii!S20="","-", (CONCATENATE("[",ROUND(T_ii!S20,1),"; ",ROUND(T_ii!T20,1),"]", " (", T_ii!U20, ")")))</f>
        <v>[0.3; 0.7] (105)</v>
      </c>
      <c r="G44" s="11" t="str">
        <f>IF(T_ii!W20="","-", (CONCATENATE("[",ROUND(T_ii!W20,1),"; ",ROUND(T_ii!X20,1),"]", " (", T_ii!Y20, ")")))</f>
        <v>[0.5; 0.5] (5)</v>
      </c>
      <c r="H44" s="11" t="str">
        <f>IF(T_ii!AA20="","-", (CONCATENATE("[",ROUND(T_ii!AA20,1),"; ",ROUND(T_ii!AB20,1),"]", " (", T_ii!AC20, ")")))</f>
        <v>[0.3; 0.7] (133)</v>
      </c>
      <c r="I44" s="11" t="str">
        <f>IF(T_ii!AE20="","-", (CONCATENATE("[",ROUND(T_ii!AE20,1),"; ",ROUND(T_ii!AF20,1),"]", " (", T_ii!AG20, ")")))</f>
        <v>-</v>
      </c>
      <c r="J44" s="16" t="str">
        <f>IF(T_ii!AI20="","-", (CONCATENATE("[",ROUND(T_ii!AI20,1),"; ",ROUND(T_ii!AJ20,1),"]", " (", T_ii!AK20, ")")))</f>
        <v>[0.5; 0.5] (1)</v>
      </c>
      <c r="K44" s="11" t="str">
        <f>IF(T_ii!AM20="","-", (CONCATENATE("[",ROUND(T_ii!AM20,1),"; ",ROUND(T_ii!AN20,1),"]", " (", T_ii!AO20, ")")))</f>
        <v>-</v>
      </c>
      <c r="L44" s="11" t="str">
        <f>IF(T_ii!AQ20="","-", (CONCATENATE("[",ROUND(T_ii!AQ20,1),"; ",ROUND(T_ii!AR20,1),"]", " (", T_ii!AS20, ")")))</f>
        <v>[0.8; 0.9] (22)</v>
      </c>
      <c r="M44" s="11" t="str">
        <f>IF(T_ii!AU20="","-", (CONCATENATE("[",ROUND(T_ii!AU20,1),"; ",ROUND(T_ii!AV20,1),"]", " (", T_ii!AW20, ")")))</f>
        <v>-</v>
      </c>
      <c r="N44" s="11" t="str">
        <f>IF(T_ii!AY20="","-", (CONCATENATE("[",ROUND(T_ii!AY20,1),"; ",ROUND(T_ii!AZ20,1),"]", " (", T_ii!BA20, ")")))</f>
        <v>[0.6; 1.2] (105)</v>
      </c>
      <c r="O44" s="11" t="str">
        <f>IF(T_ii!BC20="","-", (CONCATENATE("[",ROUND(T_ii!BC20,1),"; ",ROUND(T_ii!BD20,1),"]", " (", T_ii!BE20, ")")))</f>
        <v>[0.9; 1] (5)</v>
      </c>
      <c r="P44" s="11" t="str">
        <f>IF(T_ii!BG20="","-", (CONCATENATE("[",ROUND(T_ii!BG20,1),"; ",ROUND(T_ii!BH20,1),"]", " (", T_ii!BI20, ")")))</f>
        <v>[0.8; 1] (133)</v>
      </c>
      <c r="Q44" s="11" t="str">
        <f>IF(T_ii!BK20="","-", (CONCATENATE("[",ROUND(T_ii!BK20,1),"; ",ROUND(T_ii!BL20,1),"]", " (", T_ii!BM20, ")")))</f>
        <v>[0.5; 2.9] (2)</v>
      </c>
      <c r="S44" s="46"/>
    </row>
    <row r="45" spans="1:19" s="10" customFormat="1" ht="10.5" customHeight="1" x14ac:dyDescent="0.2">
      <c r="A45" s="6" t="str">
        <f>T_ii!A21</f>
        <v>Sulfadoxine pyrimethamine</v>
      </c>
      <c r="B45" s="42">
        <f>ROUND(T_ii!B21,1)</f>
        <v>0</v>
      </c>
      <c r="C45" s="42">
        <f>ROUND(T_ii!F21,1)</f>
        <v>0.3</v>
      </c>
      <c r="D45" s="42">
        <f>ROUND(T_ii!J21,1)</f>
        <v>25.8</v>
      </c>
      <c r="E45" s="42">
        <f>ROUND(T_ii!N21,1)</f>
        <v>0</v>
      </c>
      <c r="F45" s="42">
        <f>ROUND(T_ii!R21,1)</f>
        <v>0.5</v>
      </c>
      <c r="G45" s="42">
        <f>ROUND(T_ii!V21,1)</f>
        <v>0.7</v>
      </c>
      <c r="H45" s="42">
        <f>ROUND(T_ii!Z21,1)</f>
        <v>0.5</v>
      </c>
      <c r="I45" s="42">
        <f>ROUND(T_ii!AD21,1)</f>
        <v>0.4</v>
      </c>
      <c r="J45" s="43">
        <f>ROUND(T_ii!AH21,1)</f>
        <v>1.7</v>
      </c>
      <c r="K45" s="42">
        <f>ROUND(T_ii!AL21,1)</f>
        <v>0.9</v>
      </c>
      <c r="L45" s="42">
        <f>ROUND(T_ii!AP21,1)</f>
        <v>0.9</v>
      </c>
      <c r="M45" s="42">
        <f>ROUND(T_ii!AT21,1)</f>
        <v>0.3</v>
      </c>
      <c r="N45" s="42">
        <f>ROUND(T_ii!AX21,1)</f>
        <v>0.9</v>
      </c>
      <c r="O45" s="42">
        <f>ROUND(T_ii!BB21,1)</f>
        <v>6.9</v>
      </c>
      <c r="P45" s="42">
        <f>ROUND(T_ii!BF21,1)</f>
        <v>0.9</v>
      </c>
      <c r="Q45" s="42">
        <f>ROUND(T_ii!BJ21,1)</f>
        <v>0.5</v>
      </c>
      <c r="S45" s="9"/>
    </row>
    <row r="46" spans="1:19" s="12" customFormat="1" ht="10.5" customHeight="1" x14ac:dyDescent="0.15">
      <c r="A46" s="53"/>
      <c r="B46" s="11" t="str">
        <f>IF(T_ii!C21="","-", (CONCATENATE("[",ROUND(T_ii!C21,1),"; ",ROUND(T_ii!D21,1),"]", " (", T_ii!E21, ")")))</f>
        <v>-</v>
      </c>
      <c r="C46" s="11" t="str">
        <f>IF(T_ii!G21="","-", (CONCATENATE("[",ROUND(T_ii!G21,1),"; ",ROUND(T_ii!H21,1),"]", " (", T_ii!I21, ")")))</f>
        <v>[0.3; 0.3] (22)</v>
      </c>
      <c r="D46" s="11" t="str">
        <f>IF(T_ii!K21="","-", (CONCATENATE("[",ROUND(T_ii!K21,1),"; ",ROUND(T_ii!L21,1),"]", " (", T_ii!M21, ")")))</f>
        <v>[0.7; 25.8] (120)</v>
      </c>
      <c r="E46" s="11" t="str">
        <f>IF(T_ii!O21="","-", (CONCATENATE("[",ROUND(T_ii!O21,1),"; ",ROUND(T_ii!P21,1),"]", " (", T_ii!Q21, ")")))</f>
        <v>-</v>
      </c>
      <c r="F46" s="11" t="str">
        <f>IF(T_ii!S21="","-", (CONCATENATE("[",ROUND(T_ii!S21,1),"; ",ROUND(T_ii!T21,1),"]", " (", T_ii!U21, ")")))</f>
        <v>[0.4; 0.7] (722)</v>
      </c>
      <c r="G46" s="11" t="str">
        <f>IF(T_ii!W21="","-", (CONCATENATE("[",ROUND(T_ii!W21,1),"; ",ROUND(T_ii!X21,1),"]", " (", T_ii!Y21, ")")))</f>
        <v>[0.3; 0.7] (26)</v>
      </c>
      <c r="H46" s="11" t="str">
        <f>IF(T_ii!AA21="","-", (CONCATENATE("[",ROUND(T_ii!AA21,1),"; ",ROUND(T_ii!AB21,1),"]", " (", T_ii!AC21, ")")))</f>
        <v>[0.4; 0.8] (897)</v>
      </c>
      <c r="I46" s="11" t="str">
        <f>IF(T_ii!AE21="","-", (CONCATENATE("[",ROUND(T_ii!AE21,1),"; ",ROUND(T_ii!AF21,1),"]", " (", T_ii!AG21, ")")))</f>
        <v>[0.3; 0.4] (11)</v>
      </c>
      <c r="J46" s="16" t="str">
        <f>IF(T_ii!AI21="","-", (CONCATENATE("[",ROUND(T_ii!AI21,1),"; ",ROUND(T_ii!AJ21,1),"]", " (", T_ii!AK21, ")")))</f>
        <v>[0.7; 1.7] (6)</v>
      </c>
      <c r="K46" s="11" t="str">
        <f>IF(T_ii!AM21="","-", (CONCATENATE("[",ROUND(T_ii!AM21,1),"; ",ROUND(T_ii!AN21,1),"]", " (", T_ii!AO21, ")")))</f>
        <v>[0.9; 24] (22)</v>
      </c>
      <c r="L46" s="11" t="str">
        <f>IF(T_ii!AQ21="","-", (CONCATENATE("[",ROUND(T_ii!AQ21,1),"; ",ROUND(T_ii!AR21,1),"]", " (", T_ii!AS21, ")")))</f>
        <v>[0.7; 24] (120)</v>
      </c>
      <c r="M46" s="11" t="str">
        <f>IF(T_ii!AU21="","-", (CONCATENATE("[",ROUND(T_ii!AU21,1),"; ",ROUND(T_ii!AV21,1),"]", " (", T_ii!AW21, ")")))</f>
        <v>[0.3; 0.3] (1)</v>
      </c>
      <c r="N46" s="11" t="str">
        <f>IF(T_ii!AY21="","-", (CONCATENATE("[",ROUND(T_ii!AY21,1),"; ",ROUND(T_ii!AZ21,1),"]", " (", T_ii!BA21, ")")))</f>
        <v>[0.5; 1] (722)</v>
      </c>
      <c r="O46" s="11" t="str">
        <f>IF(T_ii!BC21="","-", (CONCATENATE("[",ROUND(T_ii!BC21,1),"; ",ROUND(T_ii!BD21,1),"]", " (", T_ii!BE21, ")")))</f>
        <v>[5.2; 10.3] (26)</v>
      </c>
      <c r="P46" s="11" t="str">
        <f>IF(T_ii!BG21="","-", (CONCATENATE("[",ROUND(T_ii!BG21,1),"; ",ROUND(T_ii!BH21,1),"]", " (", T_ii!BI21, ")")))</f>
        <v>[0.5; 5.2] (897)</v>
      </c>
      <c r="Q46" s="11" t="str">
        <f>IF(T_ii!BK21="","-", (CONCATENATE("[",ROUND(T_ii!BK21,1),"; ",ROUND(T_ii!BL21,1),"]", " (", T_ii!BM21, ")")))</f>
        <v>[0.5; 0.5] (11)</v>
      </c>
      <c r="S46" s="9"/>
    </row>
    <row r="47" spans="1:19" s="10" customFormat="1" ht="10.5" customHeight="1" x14ac:dyDescent="0.2">
      <c r="A47" s="6" t="str">
        <f>T_ii!A22</f>
        <v>SP-Amodiaquine</v>
      </c>
      <c r="B47" s="42">
        <f>ROUND(T_ii!B22,1)</f>
        <v>0</v>
      </c>
      <c r="C47" s="42">
        <f>ROUND(T_ii!F22,1)</f>
        <v>0</v>
      </c>
      <c r="D47" s="42">
        <f>ROUND(T_ii!J22,1)</f>
        <v>0</v>
      </c>
      <c r="E47" s="42">
        <f>ROUND(T_ii!N22,1)</f>
        <v>0</v>
      </c>
      <c r="F47" s="42">
        <f>ROUND(T_ii!R22,1)</f>
        <v>2.6</v>
      </c>
      <c r="G47" s="42">
        <f>ROUND(T_ii!V22,1)</f>
        <v>0</v>
      </c>
      <c r="H47" s="42">
        <f>ROUND(T_ii!Z22,1)</f>
        <v>2.6</v>
      </c>
      <c r="I47" s="42">
        <f>ROUND(T_ii!AD22,1)</f>
        <v>0</v>
      </c>
      <c r="J47" s="43">
        <f>ROUND(T_ii!AH22,1)</f>
        <v>0</v>
      </c>
      <c r="K47" s="42">
        <f>ROUND(T_ii!AL22,1)</f>
        <v>0.1</v>
      </c>
      <c r="L47" s="42">
        <f>ROUND(T_ii!AP22,1)</f>
        <v>16.5</v>
      </c>
      <c r="M47" s="42">
        <f>ROUND(T_ii!AT22,1)</f>
        <v>0</v>
      </c>
      <c r="N47" s="42">
        <f>ROUND(T_ii!AX22,1)</f>
        <v>1</v>
      </c>
      <c r="O47" s="42">
        <f>ROUND(T_ii!BB22,1)</f>
        <v>1</v>
      </c>
      <c r="P47" s="42">
        <f>ROUND(T_ii!BF22,1)</f>
        <v>1</v>
      </c>
      <c r="Q47" s="42">
        <f>ROUND(T_ii!BJ22,1)</f>
        <v>0</v>
      </c>
      <c r="S47" s="7"/>
    </row>
    <row r="48" spans="1:19" s="12" customFormat="1" ht="10.5" customHeight="1" x14ac:dyDescent="0.15">
      <c r="A48" s="52"/>
      <c r="B48" s="11" t="str">
        <f>IF(T_ii!C22="","-", (CONCATENATE("[",ROUND(T_ii!C22,1),"; ",ROUND(T_ii!D22,1),"]", " (", T_ii!E22, ")")))</f>
        <v>-</v>
      </c>
      <c r="C48" s="11" t="str">
        <f>IF(T_ii!G22="","-", (CONCATENATE("[",ROUND(T_ii!G22,1),"; ",ROUND(T_ii!H22,1),"]", " (", T_ii!I22, ")")))</f>
        <v>-</v>
      </c>
      <c r="D48" s="11" t="str">
        <f>IF(T_ii!K22="","-", (CONCATENATE("[",ROUND(T_ii!K22,1),"; ",ROUND(T_ii!L22,1),"]", " (", T_ii!M22, ")")))</f>
        <v>-</v>
      </c>
      <c r="E48" s="11" t="str">
        <f>IF(T_ii!O22="","-", (CONCATENATE("[",ROUND(T_ii!O22,1),"; ",ROUND(T_ii!P22,1),"]", " (", T_ii!Q22, ")")))</f>
        <v>-</v>
      </c>
      <c r="F48" s="11" t="str">
        <f>IF(T_ii!S22="","-", (CONCATENATE("[",ROUND(T_ii!S22,1),"; ",ROUND(T_ii!T22,1),"]", " (", T_ii!U22, ")")))</f>
        <v>[2; 2.6] (33)</v>
      </c>
      <c r="G48" s="11" t="str">
        <f>IF(T_ii!W22="","-", (CONCATENATE("[",ROUND(T_ii!W22,1),"; ",ROUND(T_ii!X22,1),"]", " (", T_ii!Y22, ")")))</f>
        <v>-</v>
      </c>
      <c r="H48" s="11" t="str">
        <f>IF(T_ii!AA22="","-", (CONCATENATE("[",ROUND(T_ii!AA22,1),"; ",ROUND(T_ii!AB22,1),"]", " (", T_ii!AC22, ")")))</f>
        <v>[2; 2.6] (41)</v>
      </c>
      <c r="I48" s="11" t="str">
        <f>IF(T_ii!AE22="","-", (CONCATENATE("[",ROUND(T_ii!AE22,1),"; ",ROUND(T_ii!AF22,1),"]", " (", T_ii!AG22, ")")))</f>
        <v>-</v>
      </c>
      <c r="J48" s="16" t="str">
        <f>IF(T_ii!AI22="","-", (CONCATENATE("[",ROUND(T_ii!AI22,1),"; ",ROUND(T_ii!AJ22,1),"]", " (", T_ii!AK22, ")")))</f>
        <v>-</v>
      </c>
      <c r="K48" s="11" t="str">
        <f>IF(T_ii!AM22="","-", (CONCATENATE("[",ROUND(T_ii!AM22,1),"; ",ROUND(T_ii!AN22,1),"]", " (", T_ii!AO22, ")")))</f>
        <v>[0.1; 4.4] (2)</v>
      </c>
      <c r="L48" s="11" t="str">
        <f>IF(T_ii!AQ22="","-", (CONCATENATE("[",ROUND(T_ii!AQ22,1),"; ",ROUND(T_ii!AR22,1),"]", " (", T_ii!AS22, ")")))</f>
        <v>[1.5; 20.6] (3)</v>
      </c>
      <c r="M48" s="11" t="str">
        <f>IF(T_ii!AU22="","-", (CONCATENATE("[",ROUND(T_ii!AU22,1),"; ",ROUND(T_ii!AV22,1),"]", " (", T_ii!AW22, ")")))</f>
        <v>-</v>
      </c>
      <c r="N48" s="11" t="str">
        <f>IF(T_ii!AY22="","-", (CONCATENATE("[",ROUND(T_ii!AY22,1),"; ",ROUND(T_ii!AZ22,1),"]", " (", T_ii!BA22, ")")))</f>
        <v>[1; 2.1] (33)</v>
      </c>
      <c r="O48" s="11" t="str">
        <f>IF(T_ii!BC22="","-", (CONCATENATE("[",ROUND(T_ii!BC22,1),"; ",ROUND(T_ii!BD22,1),"]", " (", T_ii!BE22, ")")))</f>
        <v>[1; 1] (3)</v>
      </c>
      <c r="P48" s="11" t="str">
        <f>IF(T_ii!BG22="","-", (CONCATENATE("[",ROUND(T_ii!BG22,1),"; ",ROUND(T_ii!BH22,1),"]", " (", T_ii!BI22, ")")))</f>
        <v>[1; 2] (41)</v>
      </c>
      <c r="Q48" s="11" t="str">
        <f>IF(T_ii!BK22="","-", (CONCATENATE("[",ROUND(T_ii!BK22,1),"; ",ROUND(T_ii!BL22,1),"]", " (", T_ii!BM22, ")")))</f>
        <v>-</v>
      </c>
      <c r="S48" s="46"/>
    </row>
    <row r="49" spans="1:19" s="10" customFormat="1" ht="10.5" customHeight="1" x14ac:dyDescent="0.2">
      <c r="A49" s="6" t="str">
        <f>T_ii!A23</f>
        <v>Other non-artemsinin therapy</v>
      </c>
      <c r="B49" s="42">
        <f>ROUND(T_ii!B23,1)</f>
        <v>0</v>
      </c>
      <c r="C49" s="42">
        <f>ROUND(T_ii!F23,1)</f>
        <v>0</v>
      </c>
      <c r="D49" s="42">
        <f>ROUND(T_ii!J23,1)</f>
        <v>0</v>
      </c>
      <c r="E49" s="42">
        <f>ROUND(T_ii!N23,1)</f>
        <v>0</v>
      </c>
      <c r="F49" s="42">
        <f>ROUND(T_ii!R23,1)</f>
        <v>0</v>
      </c>
      <c r="G49" s="42">
        <f>ROUND(T_ii!V23,1)</f>
        <v>0</v>
      </c>
      <c r="H49" s="42">
        <f>ROUND(T_ii!Z23,1)</f>
        <v>0</v>
      </c>
      <c r="I49" s="42">
        <f>ROUND(T_ii!AD23,1)</f>
        <v>0</v>
      </c>
      <c r="J49" s="43">
        <f>ROUND(T_ii!AH23,1)</f>
        <v>0</v>
      </c>
      <c r="K49" s="42">
        <f>ROUND(T_ii!AL23,1)</f>
        <v>0.1</v>
      </c>
      <c r="L49" s="42">
        <f>ROUND(T_ii!AP23,1)</f>
        <v>18.7</v>
      </c>
      <c r="M49" s="42">
        <f>ROUND(T_ii!AT23,1)</f>
        <v>0</v>
      </c>
      <c r="N49" s="42">
        <f>ROUND(T_ii!AX23,1)</f>
        <v>0</v>
      </c>
      <c r="O49" s="42">
        <f>ROUND(T_ii!BB23,1)</f>
        <v>0</v>
      </c>
      <c r="P49" s="42">
        <f>ROUND(T_ii!BF23,1)</f>
        <v>18.7</v>
      </c>
      <c r="Q49" s="42">
        <f>ROUND(T_ii!BJ23,1)</f>
        <v>0</v>
      </c>
      <c r="S49" s="9"/>
    </row>
    <row r="50" spans="1:19" s="12" customFormat="1" ht="10.5" customHeight="1" x14ac:dyDescent="0.15">
      <c r="A50" s="52"/>
      <c r="B50" s="11" t="str">
        <f>IF(T_ii!C23="","-", (CONCATENATE("[",ROUND(T_ii!C23,1),"; ",ROUND(T_ii!D23,1),"]", " (", T_ii!E23, ")")))</f>
        <v>-</v>
      </c>
      <c r="C50" s="11" t="str">
        <f>IF(T_ii!G23="","-", (CONCATENATE("[",ROUND(T_ii!G23,1),"; ",ROUND(T_ii!H23,1),"]", " (", T_ii!I23, ")")))</f>
        <v>-</v>
      </c>
      <c r="D50" s="11" t="str">
        <f>IF(T_ii!K23="","-", (CONCATENATE("[",ROUND(T_ii!K23,1),"; ",ROUND(T_ii!L23,1),"]", " (", T_ii!M23, ")")))</f>
        <v>-</v>
      </c>
      <c r="E50" s="11" t="str">
        <f>IF(T_ii!O23="","-", (CONCATENATE("[",ROUND(T_ii!O23,1),"; ",ROUND(T_ii!P23,1),"]", " (", T_ii!Q23, ")")))</f>
        <v>-</v>
      </c>
      <c r="F50" s="11" t="str">
        <f>IF(T_ii!S23="","-", (CONCATENATE("[",ROUND(T_ii!S23,1),"; ",ROUND(T_ii!T23,1),"]", " (", T_ii!U23, ")")))</f>
        <v>-</v>
      </c>
      <c r="G50" s="11" t="str">
        <f>IF(T_ii!W23="","-", (CONCATENATE("[",ROUND(T_ii!W23,1),"; ",ROUND(T_ii!X23,1),"]", " (", T_ii!Y23, ")")))</f>
        <v>-</v>
      </c>
      <c r="H50" s="11" t="str">
        <f>IF(T_ii!AA23="","-", (CONCATENATE("[",ROUND(T_ii!AA23,1),"; ",ROUND(T_ii!AB23,1),"]", " (", T_ii!AC23, ")")))</f>
        <v>-</v>
      </c>
      <c r="I50" s="11" t="str">
        <f>IF(T_ii!AE23="","-", (CONCATENATE("[",ROUND(T_ii!AE23,1),"; ",ROUND(T_ii!AF23,1),"]", " (", T_ii!AG23, ")")))</f>
        <v>-</v>
      </c>
      <c r="J50" s="16" t="str">
        <f>IF(T_ii!AI23="","-", (CONCATENATE("[",ROUND(T_ii!AI23,1),"; ",ROUND(T_ii!AJ23,1),"]", " (", T_ii!AK23, ")")))</f>
        <v>-</v>
      </c>
      <c r="K50" s="11" t="str">
        <f>IF(T_ii!AM23="","-", (CONCATENATE("[",ROUND(T_ii!AM23,1),"; ",ROUND(T_ii!AN23,1),"]", " (", T_ii!AO23, ")")))</f>
        <v>[0.1; 0.1] (1)</v>
      </c>
      <c r="L50" s="11" t="str">
        <f>IF(T_ii!AQ23="","-", (CONCATENATE("[",ROUND(T_ii!AQ23,1),"; ",ROUND(T_ii!AR23,1),"]", " (", T_ii!AS23, ")")))</f>
        <v>[18.7; 18.7] (1)</v>
      </c>
      <c r="M50" s="11" t="str">
        <f>IF(T_ii!AU23="","-", (CONCATENATE("[",ROUND(T_ii!AU23,1),"; ",ROUND(T_ii!AV23,1),"]", " (", T_ii!AW23, ")")))</f>
        <v>-</v>
      </c>
      <c r="N50" s="11" t="str">
        <f>IF(T_ii!AY23="","-", (CONCATENATE("[",ROUND(T_ii!AY23,1),"; ",ROUND(T_ii!AZ23,1),"]", " (", T_ii!BA23, ")")))</f>
        <v>-</v>
      </c>
      <c r="O50" s="11" t="str">
        <f>IF(T_ii!BC23="","-", (CONCATENATE("[",ROUND(T_ii!BC23,1),"; ",ROUND(T_ii!BD23,1),"]", " (", T_ii!BE23, ")")))</f>
        <v>-</v>
      </c>
      <c r="P50" s="11" t="str">
        <f>IF(T_ii!BG23="","-", (CONCATENATE("[",ROUND(T_ii!BG23,1),"; ",ROUND(T_ii!BH23,1),"]", " (", T_ii!BI23, ")")))</f>
        <v>[0.1; 18.7] (2)</v>
      </c>
      <c r="Q50" s="11" t="str">
        <f>IF(T_ii!BK23="","-", (CONCATENATE("[",ROUND(T_ii!BK23,1),"; ",ROUND(T_ii!BL23,1),"]", " (", T_ii!BM23, ")")))</f>
        <v>-</v>
      </c>
      <c r="S50" s="9"/>
    </row>
    <row r="51" spans="1:19" s="10" customFormat="1" ht="10.5" customHeight="1" x14ac:dyDescent="0.2">
      <c r="A51" s="4" t="str">
        <f>T_ii!A24</f>
        <v>Oral artemisinin monotherapy</v>
      </c>
      <c r="B51" s="42">
        <f>ROUND(T_ii!B24,1)</f>
        <v>0</v>
      </c>
      <c r="C51" s="42">
        <f>ROUND(T_ii!F24,1)</f>
        <v>0</v>
      </c>
      <c r="D51" s="42">
        <f>ROUND(T_ii!J24,1)</f>
        <v>0</v>
      </c>
      <c r="E51" s="42">
        <f>ROUND(T_ii!N24,1)</f>
        <v>0</v>
      </c>
      <c r="F51" s="42">
        <f>ROUND(T_ii!R24,1)</f>
        <v>0</v>
      </c>
      <c r="G51" s="42">
        <f>ROUND(T_ii!V24,1)</f>
        <v>0</v>
      </c>
      <c r="H51" s="42">
        <f>ROUND(T_ii!Z24,1)</f>
        <v>0</v>
      </c>
      <c r="I51" s="42">
        <f>ROUND(T_ii!AD24,1)</f>
        <v>0</v>
      </c>
      <c r="J51" s="43">
        <f>ROUND(T_ii!AH24,1)</f>
        <v>0</v>
      </c>
      <c r="K51" s="42">
        <f>ROUND(T_ii!AL24,1)</f>
        <v>0</v>
      </c>
      <c r="L51" s="42">
        <f>ROUND(T_ii!AP24,1)</f>
        <v>0</v>
      </c>
      <c r="M51" s="42">
        <f>ROUND(T_ii!AT24,1)</f>
        <v>0</v>
      </c>
      <c r="N51" s="42">
        <f>ROUND(T_ii!AX24,1)</f>
        <v>0</v>
      </c>
      <c r="O51" s="42">
        <f>ROUND(T_ii!BB24,1)</f>
        <v>0</v>
      </c>
      <c r="P51" s="42">
        <f>ROUND(T_ii!BF24,1)</f>
        <v>0</v>
      </c>
      <c r="Q51" s="42">
        <f>ROUND(T_ii!BJ24,1)</f>
        <v>0</v>
      </c>
      <c r="S51" s="7"/>
    </row>
    <row r="52" spans="1:19" s="12" customFormat="1" ht="10.5" customHeight="1" x14ac:dyDescent="0.15">
      <c r="A52" s="52"/>
      <c r="B52" s="11" t="str">
        <f>IF(T_ii!C24="","-", (CONCATENATE("[",ROUND(T_ii!C24,1),"; ",ROUND(T_ii!D24,1),"]", " (", T_ii!E24, ")")))</f>
        <v>-</v>
      </c>
      <c r="C52" s="11" t="str">
        <f>IF(T_ii!G24="","-", (CONCATENATE("[",ROUND(T_ii!G24,1),"; ",ROUND(T_ii!H24,1),"]", " (", T_ii!I24, ")")))</f>
        <v>-</v>
      </c>
      <c r="D52" s="11" t="str">
        <f>IF(T_ii!K24="","-", (CONCATENATE("[",ROUND(T_ii!K24,1),"; ",ROUND(T_ii!L24,1),"]", " (", T_ii!M24, ")")))</f>
        <v>-</v>
      </c>
      <c r="E52" s="11" t="str">
        <f>IF(T_ii!O24="","-", (CONCATENATE("[",ROUND(T_ii!O24,1),"; ",ROUND(T_ii!P24,1),"]", " (", T_ii!Q24, ")")))</f>
        <v>-</v>
      </c>
      <c r="F52" s="11" t="str">
        <f>IF(T_ii!S24="","-", (CONCATENATE("[",ROUND(T_ii!S24,1),"; ",ROUND(T_ii!T24,1),"]", " (", T_ii!U24, ")")))</f>
        <v>-</v>
      </c>
      <c r="G52" s="11" t="str">
        <f>IF(T_ii!W24="","-", (CONCATENATE("[",ROUND(T_ii!W24,1),"; ",ROUND(T_ii!X24,1),"]", " (", T_ii!Y24, ")")))</f>
        <v>-</v>
      </c>
      <c r="H52" s="11" t="str">
        <f>IF(T_ii!AA24="","-", (CONCATENATE("[",ROUND(T_ii!AA24,1),"; ",ROUND(T_ii!AB24,1),"]", " (", T_ii!AC24, ")")))</f>
        <v>-</v>
      </c>
      <c r="I52" s="11" t="str">
        <f>IF(T_ii!AE24="","-", (CONCATENATE("[",ROUND(T_ii!AE24,1),"; ",ROUND(T_ii!AF24,1),"]", " (", T_ii!AG24, ")")))</f>
        <v>-</v>
      </c>
      <c r="J52" s="16" t="str">
        <f>IF(T_ii!AI24="","-", (CONCATENATE("[",ROUND(T_ii!AI24,1),"; ",ROUND(T_ii!AJ24,1),"]", " (", T_ii!AK24, ")")))</f>
        <v>-</v>
      </c>
      <c r="K52" s="11" t="str">
        <f>IF(T_ii!AM24="","-", (CONCATENATE("[",ROUND(T_ii!AM24,1),"; ",ROUND(T_ii!AN24,1),"]", " (", T_ii!AO24, ")")))</f>
        <v>-</v>
      </c>
      <c r="L52" s="11" t="str">
        <f>IF(T_ii!AQ24="","-", (CONCATENATE("[",ROUND(T_ii!AQ24,1),"; ",ROUND(T_ii!AR24,1),"]", " (", T_ii!AS24, ")")))</f>
        <v>-</v>
      </c>
      <c r="M52" s="11" t="str">
        <f>IF(T_ii!AU24="","-", (CONCATENATE("[",ROUND(T_ii!AU24,1),"; ",ROUND(T_ii!AV24,1),"]", " (", T_ii!AW24, ")")))</f>
        <v>-</v>
      </c>
      <c r="N52" s="11" t="str">
        <f>IF(T_ii!AY24="","-", (CONCATENATE("[",ROUND(T_ii!AY24,1),"; ",ROUND(T_ii!AZ24,1),"]", " (", T_ii!BA24, ")")))</f>
        <v>-</v>
      </c>
      <c r="O52" s="11" t="str">
        <f>IF(T_ii!BC24="","-", (CONCATENATE("[",ROUND(T_ii!BC24,1),"; ",ROUND(T_ii!BD24,1),"]", " (", T_ii!BE24, ")")))</f>
        <v>-</v>
      </c>
      <c r="P52" s="11" t="str">
        <f>IF(T_ii!BG24="","-", (CONCATENATE("[",ROUND(T_ii!BG24,1),"; ",ROUND(T_ii!BH24,1),"]", " (", T_ii!BI24, ")")))</f>
        <v>-</v>
      </c>
      <c r="Q52" s="11" t="str">
        <f>IF(T_ii!BK24="","-", (CONCATENATE("[",ROUND(T_ii!BK24,1),"; ",ROUND(T_ii!BL24,1),"]", " (", T_ii!BM24, ")")))</f>
        <v>-</v>
      </c>
      <c r="S52" s="46"/>
    </row>
    <row r="53" spans="1:19" x14ac:dyDescent="0.2">
      <c r="A53" s="80" t="str">
        <f>T_ii!C1</f>
        <v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30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10"/>
      <c r="S53" s="9"/>
    </row>
    <row r="54" spans="1:19" ht="12" thickBot="1" x14ac:dyDescent="0.25">
      <c r="A54" s="78" t="str">
        <f>T_ii!D1</f>
        <v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310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12"/>
      <c r="S54" s="9"/>
    </row>
    <row r="55" spans="1:19" x14ac:dyDescent="0.2">
      <c r="R55" s="10"/>
    </row>
    <row r="56" spans="1:19" x14ac:dyDescent="0.2">
      <c r="R56" s="12"/>
    </row>
  </sheetData>
  <mergeCells count="8">
    <mergeCell ref="A1:Q1"/>
    <mergeCell ref="A54:Q54"/>
    <mergeCell ref="A5:Q5"/>
    <mergeCell ref="A53:Q53"/>
    <mergeCell ref="A8:A10"/>
    <mergeCell ref="A6:Q6"/>
    <mergeCell ref="B7:I7"/>
    <mergeCell ref="J7:Q7"/>
  </mergeCells>
  <conditionalFormatting sqref="A1">
    <cfRule type="cellIs" dxfId="7" priority="1" operator="equal">
      <formula>1</formula>
    </cfRule>
  </conditionalFormatting>
  <conditionalFormatting sqref="R1:XFD1 A2:XFD3"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A4BF-08BF-4B27-82E1-C12C98E780DB}">
  <sheetPr>
    <tabColor rgb="FFFFFF00"/>
  </sheetPr>
  <dimension ref="A1:BB66"/>
  <sheetViews>
    <sheetView zoomScaleNormal="100" workbookViewId="0">
      <selection activeCell="F52" sqref="F52:F53"/>
    </sheetView>
  </sheetViews>
  <sheetFormatPr defaultColWidth="10.85546875" defaultRowHeight="11.25" x14ac:dyDescent="0.2"/>
  <cols>
    <col min="1" max="1" width="40.140625" style="1" customWidth="1"/>
    <col min="2" max="2" width="13.85546875" style="1" customWidth="1"/>
    <col min="3" max="11" width="10.85546875" style="1"/>
    <col min="12" max="12" width="40.140625" style="1" bestFit="1" customWidth="1"/>
    <col min="13" max="22" width="10.85546875" style="1"/>
    <col min="23" max="23" width="40.140625" style="1" bestFit="1" customWidth="1"/>
    <col min="24" max="16384" width="10.85546875" style="1"/>
  </cols>
  <sheetData>
    <row r="1" spans="1:54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" t="str">
        <f>IFERROR(IF((RIGHT(#REF!,LEN(#REF!)-2)*1)&gt;50,0,1), "")</f>
        <v/>
      </c>
      <c r="AG1" s="1" t="str">
        <f>IFERROR(IF((RIGHT(#REF!,LEN(#REF!)-2)*1)&gt;50,0,1), "")</f>
        <v/>
      </c>
      <c r="AH1" s="1" t="str">
        <f>IFERROR(IF((RIGHT(#REF!,LEN(#REF!)-2)*1)&gt;50,0,1), "")</f>
        <v/>
      </c>
      <c r="AI1" s="1" t="str">
        <f>IFERROR(IF((RIGHT(#REF!,LEN(#REF!)-2)*1)&gt;50,0,1), "")</f>
        <v/>
      </c>
      <c r="AJ1" s="1" t="str">
        <f>IFERROR(IF((RIGHT(#REF!,LEN(#REF!)-2)*1)&gt;50,0,1), "")</f>
        <v/>
      </c>
      <c r="AK1" s="1" t="str">
        <f>IFERROR(IF((RIGHT(#REF!,LEN(#REF!)-2)*1)&gt;50,0,1), "")</f>
        <v/>
      </c>
      <c r="AL1" s="1" t="str">
        <f>IFERROR(IF((RIGHT(#REF!,LEN(#REF!)-2)*1)&gt;50,0,1), "")</f>
        <v/>
      </c>
      <c r="AM1" s="1" t="str">
        <f>IFERROR(IF((RIGHT(#REF!,LEN(#REF!)-2)*1)&gt;50,0,1), "")</f>
        <v/>
      </c>
      <c r="AN1" s="1" t="str">
        <f>IFERROR(IF((RIGHT(#REF!,LEN(#REF!)-2)*1)&gt;50,0,1), "")</f>
        <v/>
      </c>
      <c r="AO1" s="1" t="str">
        <f>IFERROR(IF((RIGHT(#REF!,LEN(#REF!)-2)*1)&gt;50,0,1), "")</f>
        <v/>
      </c>
      <c r="AP1" s="1" t="str">
        <f>IFERROR(IF((RIGHT(#REF!,LEN(#REF!)-2)*1)&gt;50,0,1), "")</f>
        <v/>
      </c>
      <c r="AQ1" s="1" t="str">
        <f>IFERROR(IF((RIGHT(#REF!,LEN(#REF!)-2)*1)&gt;50,0,1), "")</f>
        <v/>
      </c>
      <c r="AR1" s="1" t="str">
        <f>IFERROR(IF((RIGHT(#REF!,LEN(#REF!)-2)*1)&gt;50,0,1), "")</f>
        <v/>
      </c>
      <c r="AS1" s="1" t="str">
        <f>IFERROR(IF((RIGHT(#REF!,LEN(#REF!)-2)*1)&gt;50,0,1), "")</f>
        <v/>
      </c>
      <c r="AT1" s="1" t="str">
        <f>IFERROR(IF((RIGHT(#REF!,LEN(#REF!)-2)*1)&gt;50,1,0), "")</f>
        <v/>
      </c>
      <c r="AU1" s="1" t="str">
        <f>IFERROR(IF((RIGHT(#REF!,LEN(#REF!)-2)*1)&gt;50,1,0), "")</f>
        <v/>
      </c>
      <c r="AV1" s="1" t="str">
        <f>IFERROR(IF((RIGHT(#REF!,LEN(#REF!)-2)*1)&gt;50,1,0), "")</f>
        <v/>
      </c>
      <c r="AW1" s="1" t="str">
        <f>IFERROR(IF((RIGHT(#REF!,LEN(#REF!)-2)*1)&gt;50,1,0), "")</f>
        <v/>
      </c>
      <c r="AX1" s="1" t="str">
        <f>IFERROR(IF((RIGHT(#REF!,LEN(#REF!)-2)*1)&gt;50,1,0), "")</f>
        <v/>
      </c>
      <c r="AY1" s="1" t="str">
        <f>IFERROR(IF((RIGHT(#REF!,LEN(#REF!)-2)*1)&gt;50,1,0), "")</f>
        <v/>
      </c>
      <c r="AZ1" s="1" t="str">
        <f>IFERROR(IF((RIGHT(#REF!,LEN(#REF!)-2)*1)&gt;50,1,0), "")</f>
        <v/>
      </c>
      <c r="BA1" s="1" t="str">
        <f>IFERROR(IF((RIGHT(#REF!,LEN(#REF!)-2)*1)&gt;50,1,0), "")</f>
        <v/>
      </c>
      <c r="BB1" s="1" t="str">
        <f>IFERROR(IF((RIGHT(#REF!,LEN(#REF!)-2)*1)&gt;50,1,0), "")</f>
        <v/>
      </c>
    </row>
    <row r="3" spans="1:54" x14ac:dyDescent="0.2">
      <c r="A3" s="1" t="str">
        <f>CONCATENATE("Table ID: ",T_iii_strat1!A1)</f>
        <v>Table ID: T_iii_strat1</v>
      </c>
      <c r="L3" s="1" t="str">
        <f>CONCATENATE("Table ID: ",T_iii_strat2!A1)</f>
        <v>Table ID: T_iii_strat2</v>
      </c>
      <c r="W3" s="1" t="str">
        <f>CONCATENATE("Table ID: ",T_iii_strat3!A1)</f>
        <v>Table ID: T_iii_strat3</v>
      </c>
    </row>
    <row r="4" spans="1:54" ht="12" thickBot="1" x14ac:dyDescent="0.25"/>
    <row r="5" spans="1:54" s="13" customFormat="1" ht="15.75" x14ac:dyDescent="0.25">
      <c r="A5" s="89" t="str">
        <f>_xlfn.CONCAT(UPPER(RIGHT(A3,LEN(A3)-21)),": ",'[1]Quantitative Indicators '!$B$18)</f>
        <v xml:space="preserve">1: Sales price of antimalarial tablet AETDs to customers </v>
      </c>
      <c r="B5" s="89"/>
      <c r="C5" s="89"/>
      <c r="D5" s="89"/>
      <c r="E5" s="89"/>
      <c r="F5" s="89"/>
      <c r="G5" s="89"/>
      <c r="H5" s="89"/>
      <c r="I5" s="89"/>
      <c r="L5" s="55" t="str">
        <f>_xlfn.CONCAT(UPPER(RIGHT(L3,LEN(L3)-21)),": ",'[1]Quantitative Indicators '!$B$18)</f>
        <v xml:space="preserve">2: Sales price of antimalarial tablet AETDs to customers </v>
      </c>
      <c r="M5" s="55"/>
      <c r="N5" s="55"/>
      <c r="O5" s="55"/>
      <c r="P5" s="55"/>
      <c r="Q5" s="55"/>
      <c r="R5" s="55"/>
      <c r="S5" s="55"/>
      <c r="T5" s="55"/>
      <c r="W5" s="55" t="str">
        <f>_xlfn.CONCAT(UPPER(RIGHT(W3,LEN(W3)-21)),": ",'[1]Quantitative Indicators '!$B$18)</f>
        <v xml:space="preserve">3: Sales price of antimalarial tablet AETDs to customers </v>
      </c>
      <c r="X5" s="55"/>
      <c r="Y5" s="55"/>
      <c r="Z5" s="55"/>
      <c r="AA5" s="55"/>
      <c r="AB5" s="55"/>
      <c r="AC5" s="55"/>
      <c r="AD5" s="55"/>
      <c r="AE5" s="55"/>
    </row>
    <row r="6" spans="1:54" s="2" customFormat="1" ht="33.75" x14ac:dyDescent="0.25">
      <c r="A6" s="91" t="str">
        <f>'[1]Quantitative Indicators '!$F$13</f>
        <v>.</v>
      </c>
      <c r="B6" s="21" t="str">
        <f>IF(T_iii_strat1!B2="","",T_iii_strat1!B2)</f>
        <v>Private Not For-Profit Facility</v>
      </c>
      <c r="C6" s="21" t="str">
        <f>IF(T_iii_strat1!F2="","",T_iii_strat1!F2)</f>
        <v>Private For-Profit Facility</v>
      </c>
      <c r="D6" s="21" t="str">
        <f>IF(T_iii_strat1!J2="","",T_iii_strat1!J2)</f>
        <v>Pharmacy</v>
      </c>
      <c r="E6" s="21" t="str">
        <f>IF(T_iii_strat1!N2="","",T_iii_strat1!N2)</f>
        <v>Laboratory</v>
      </c>
      <c r="F6" s="21" t="str">
        <f>IF(T_iii_strat1!R2="","",T_iii_strat1!R2)</f>
        <v>Drug store</v>
      </c>
      <c r="G6" s="21" t="str">
        <f>IF(T_iii_strat1!V2="","",T_iii_strat1!V2)</f>
        <v>Informal</v>
      </c>
      <c r="H6" s="21" t="str">
        <f>IF(T_iii_strat1!Z2="","",T_iii_strat1!Z2)</f>
        <v>Retail total</v>
      </c>
      <c r="I6" s="21" t="str">
        <f>IF(T_iii_strat1!AD2="","",T_iii_strat1!AD2)</f>
        <v>Wholesale</v>
      </c>
      <c r="L6" s="94" t="str">
        <f>A6</f>
        <v>.</v>
      </c>
      <c r="M6" s="27" t="str">
        <f>IF(T_iii_strat2!B2="","",T_iii_strat2!B2)</f>
        <v>Private Not For-Profit Facility</v>
      </c>
      <c r="N6" s="27" t="str">
        <f>IF(T_iii_strat2!F2="","",T_iii_strat2!F2)</f>
        <v>Private For-Profit Facility</v>
      </c>
      <c r="O6" s="27" t="str">
        <f>IF(T_iii_strat2!J2="","",T_iii_strat2!J2)</f>
        <v>Pharmacy</v>
      </c>
      <c r="P6" s="27" t="str">
        <f>IF(T_iii_strat2!N2="","",T_iii_strat2!N2)</f>
        <v>Laboratory</v>
      </c>
      <c r="Q6" s="27" t="str">
        <f>IF(T_iii_strat2!R2="","",T_iii_strat2!R2)</f>
        <v>Drug store</v>
      </c>
      <c r="R6" s="27" t="str">
        <f>IF(T_iii_strat2!V2="","",T_iii_strat2!V2)</f>
        <v>Informal</v>
      </c>
      <c r="S6" s="27" t="str">
        <f>IF(T_iii_strat2!Z2="","",T_iii_strat2!Z2)</f>
        <v>Retail total</v>
      </c>
      <c r="T6" s="27" t="str">
        <f>IF(T_iii_strat2!AD2="","",T_iii_strat2!AD2)</f>
        <v>Wholesale</v>
      </c>
      <c r="W6" s="97" t="str">
        <f>A6</f>
        <v>.</v>
      </c>
      <c r="X6" s="33" t="str">
        <f>IF(T_iii_strat3!B2="","",T_iii_strat3!B2)</f>
        <v>Private Not For-Profit Facility</v>
      </c>
      <c r="Y6" s="33" t="str">
        <f>IF(T_iii_strat3!F2="","",T_iii_strat3!F2)</f>
        <v>Private For-Profit Facility</v>
      </c>
      <c r="Z6" s="33" t="str">
        <f>IF(T_iii_strat3!J2="","",T_iii_strat3!J2)</f>
        <v>Pharmacy</v>
      </c>
      <c r="AA6" s="33" t="str">
        <f>IF(T_iii_strat3!N2="","",T_iii_strat3!N2)</f>
        <v>Laboratory</v>
      </c>
      <c r="AB6" s="33" t="str">
        <f>IF(T_iii_strat3!R2="","",T_iii_strat3!R2)</f>
        <v>Drug store</v>
      </c>
      <c r="AC6" s="33" t="str">
        <f>IF(T_iii_strat3!V2="","",T_iii_strat3!V2)</f>
        <v>Informal</v>
      </c>
      <c r="AD6" s="33" t="str">
        <f>IF(T_iii_strat3!Z2="","",T_iii_strat3!Z2)</f>
        <v>Retail total</v>
      </c>
      <c r="AE6" s="33" t="str">
        <f>IF(T_iii_strat3!AD2="","",T_iii_strat3!AD2)</f>
        <v>Wholesale</v>
      </c>
    </row>
    <row r="7" spans="1:54" s="3" customFormat="1" ht="8.25" x14ac:dyDescent="0.15">
      <c r="A7" s="92"/>
      <c r="B7" s="23" t="str">
        <f t="shared" ref="B7:I7" si="0">"Median USD"</f>
        <v>Median USD</v>
      </c>
      <c r="C7" s="23" t="str">
        <f t="shared" si="0"/>
        <v>Median USD</v>
      </c>
      <c r="D7" s="23" t="str">
        <f t="shared" si="0"/>
        <v>Median USD</v>
      </c>
      <c r="E7" s="23" t="str">
        <f t="shared" si="0"/>
        <v>Median USD</v>
      </c>
      <c r="F7" s="23" t="str">
        <f t="shared" si="0"/>
        <v>Median USD</v>
      </c>
      <c r="G7" s="23" t="str">
        <f t="shared" si="0"/>
        <v>Median USD</v>
      </c>
      <c r="H7" s="23" t="str">
        <f t="shared" si="0"/>
        <v>Median USD</v>
      </c>
      <c r="I7" s="23" t="str">
        <f t="shared" si="0"/>
        <v>Median USD</v>
      </c>
      <c r="L7" s="95"/>
      <c r="M7" s="29" t="str">
        <f t="shared" ref="M7:T7" si="1">"Median USD"</f>
        <v>Median USD</v>
      </c>
      <c r="N7" s="29" t="str">
        <f t="shared" si="1"/>
        <v>Median USD</v>
      </c>
      <c r="O7" s="29" t="str">
        <f t="shared" si="1"/>
        <v>Median USD</v>
      </c>
      <c r="P7" s="29" t="str">
        <f t="shared" si="1"/>
        <v>Median USD</v>
      </c>
      <c r="Q7" s="29" t="str">
        <f t="shared" si="1"/>
        <v>Median USD</v>
      </c>
      <c r="R7" s="29" t="str">
        <f t="shared" si="1"/>
        <v>Median USD</v>
      </c>
      <c r="S7" s="29" t="str">
        <f t="shared" si="1"/>
        <v>Median USD</v>
      </c>
      <c r="T7" s="29" t="str">
        <f t="shared" si="1"/>
        <v>Median USD</v>
      </c>
      <c r="W7" s="98"/>
      <c r="X7" s="35" t="str">
        <f t="shared" ref="X7:AE7" si="2">"Median USD"</f>
        <v>Median USD</v>
      </c>
      <c r="Y7" s="35" t="str">
        <f t="shared" si="2"/>
        <v>Median USD</v>
      </c>
      <c r="Z7" s="35" t="str">
        <f t="shared" si="2"/>
        <v>Median USD</v>
      </c>
      <c r="AA7" s="35" t="str">
        <f t="shared" si="2"/>
        <v>Median USD</v>
      </c>
      <c r="AB7" s="35" t="str">
        <f t="shared" si="2"/>
        <v>Median USD</v>
      </c>
      <c r="AC7" s="35" t="str">
        <f t="shared" si="2"/>
        <v>Median USD</v>
      </c>
      <c r="AD7" s="35" t="str">
        <f t="shared" si="2"/>
        <v>Median USD</v>
      </c>
      <c r="AE7" s="35" t="str">
        <f t="shared" si="2"/>
        <v>Median USD</v>
      </c>
    </row>
    <row r="8" spans="1:54" s="3" customFormat="1" ht="8.25" x14ac:dyDescent="0.15">
      <c r="A8" s="93"/>
      <c r="B8" s="25" t="str">
        <f>"[IQR](N)"</f>
        <v>[IQR](N)</v>
      </c>
      <c r="C8" s="25" t="str">
        <f t="shared" ref="C8:I8" si="3">"[IQR](N)"</f>
        <v>[IQR](N)</v>
      </c>
      <c r="D8" s="25" t="str">
        <f t="shared" si="3"/>
        <v>[IQR](N)</v>
      </c>
      <c r="E8" s="25" t="str">
        <f t="shared" si="3"/>
        <v>[IQR](N)</v>
      </c>
      <c r="F8" s="25" t="str">
        <f t="shared" si="3"/>
        <v>[IQR](N)</v>
      </c>
      <c r="G8" s="25" t="str">
        <f t="shared" si="3"/>
        <v>[IQR](N)</v>
      </c>
      <c r="H8" s="25" t="str">
        <f t="shared" si="3"/>
        <v>[IQR](N)</v>
      </c>
      <c r="I8" s="25" t="str">
        <f t="shared" si="3"/>
        <v>[IQR](N)</v>
      </c>
      <c r="L8" s="96"/>
      <c r="M8" s="31" t="str">
        <f>"[IQR](N)"</f>
        <v>[IQR](N)</v>
      </c>
      <c r="N8" s="31" t="str">
        <f t="shared" ref="N8:T8" si="4">"[IQR](N)"</f>
        <v>[IQR](N)</v>
      </c>
      <c r="O8" s="31" t="str">
        <f t="shared" si="4"/>
        <v>[IQR](N)</v>
      </c>
      <c r="P8" s="31" t="str">
        <f t="shared" si="4"/>
        <v>[IQR](N)</v>
      </c>
      <c r="Q8" s="31" t="str">
        <f t="shared" si="4"/>
        <v>[IQR](N)</v>
      </c>
      <c r="R8" s="31" t="str">
        <f t="shared" si="4"/>
        <v>[IQR](N)</v>
      </c>
      <c r="S8" s="31" t="str">
        <f t="shared" si="4"/>
        <v>[IQR](N)</v>
      </c>
      <c r="T8" s="31" t="str">
        <f t="shared" si="4"/>
        <v>[IQR](N)</v>
      </c>
      <c r="W8" s="99"/>
      <c r="X8" s="37" t="str">
        <f>"[IQR](N)"</f>
        <v>[IQR](N)</v>
      </c>
      <c r="Y8" s="37" t="str">
        <f t="shared" ref="Y8:AE8" si="5">"[IQR](N)"</f>
        <v>[IQR](N)</v>
      </c>
      <c r="Z8" s="37" t="str">
        <f t="shared" si="5"/>
        <v>[IQR](N)</v>
      </c>
      <c r="AA8" s="37" t="str">
        <f t="shared" si="5"/>
        <v>[IQR](N)</v>
      </c>
      <c r="AB8" s="37" t="str">
        <f t="shared" si="5"/>
        <v>[IQR](N)</v>
      </c>
      <c r="AC8" s="37" t="str">
        <f t="shared" si="5"/>
        <v>[IQR](N)</v>
      </c>
      <c r="AD8" s="37" t="str">
        <f t="shared" si="5"/>
        <v>[IQR](N)</v>
      </c>
      <c r="AE8" s="37" t="str">
        <f t="shared" si="5"/>
        <v>[IQR](N)</v>
      </c>
    </row>
    <row r="9" spans="1:54" s="5" customFormat="1" x14ac:dyDescent="0.2">
      <c r="A9" s="4" t="str">
        <f>T_iii_strat1!A4</f>
        <v>Any Antimalarial</v>
      </c>
      <c r="B9" s="19">
        <f>ROUND(T_iii_strat1!B4,1)</f>
        <v>0.6</v>
      </c>
      <c r="C9" s="19">
        <f>ROUND(T_iii_strat1!F4,1)</f>
        <v>0.6</v>
      </c>
      <c r="D9" s="19">
        <f>ROUND(T_iii_strat1!J4,1)</f>
        <v>0.8</v>
      </c>
      <c r="E9" s="19">
        <f>ROUND(T_iii_strat1!N4,1)</f>
        <v>0</v>
      </c>
      <c r="F9" s="19">
        <f>ROUND(T_iii_strat1!R4,1)</f>
        <v>0.8</v>
      </c>
      <c r="G9" s="19">
        <f>ROUND(T_iii_strat1!V4,1)</f>
        <v>0.6</v>
      </c>
      <c r="H9" s="19">
        <f>ROUND(T_iii_strat1!Z4,1)</f>
        <v>0.8</v>
      </c>
      <c r="I9" s="19">
        <f>ROUND(T_iii_strat1!AD4,1)</f>
        <v>0.5</v>
      </c>
      <c r="L9" s="4" t="str">
        <f>T_iii_strat1!A4</f>
        <v>Any Antimalarial</v>
      </c>
      <c r="M9" s="19">
        <f>ROUND(T_iii_strat2!B4,1)</f>
        <v>0.7</v>
      </c>
      <c r="N9" s="19">
        <f>ROUND(T_iii_strat2!F4,1)</f>
        <v>0.4</v>
      </c>
      <c r="O9" s="19">
        <f>ROUND(T_iii_strat2!J4,1)</f>
        <v>0.9</v>
      </c>
      <c r="P9" s="19">
        <f>ROUND(T_iii_strat2!N4,1)</f>
        <v>0.3</v>
      </c>
      <c r="Q9" s="19">
        <f>ROUND(T_iii_strat2!R4,1)</f>
        <v>0.4</v>
      </c>
      <c r="R9" s="19">
        <f>ROUND(T_iii_strat2!V4,1)</f>
        <v>0.4</v>
      </c>
      <c r="S9" s="19">
        <f>ROUND(T_iii_strat2!Z4,1)</f>
        <v>0.4</v>
      </c>
      <c r="T9" s="19">
        <f>ROUND(T_iii_strat2!AD4,1)</f>
        <v>0.4</v>
      </c>
      <c r="W9" s="4" t="str">
        <f>T_iii_strat1!A4</f>
        <v>Any Antimalarial</v>
      </c>
      <c r="X9" s="19">
        <f>ROUND(T_iii_strat3!B4,1)</f>
        <v>1.1000000000000001</v>
      </c>
      <c r="Y9" s="19">
        <f>ROUND(T_iii_strat3!F4,1)</f>
        <v>1.1000000000000001</v>
      </c>
      <c r="Z9" s="19">
        <f>ROUND(T_iii_strat3!J4,1)</f>
        <v>1.1000000000000001</v>
      </c>
      <c r="AA9" s="19">
        <f>ROUND(T_iii_strat3!N4,1)</f>
        <v>0</v>
      </c>
      <c r="AB9" s="19">
        <f>ROUND(T_iii_strat3!R4,1)</f>
        <v>0.7</v>
      </c>
      <c r="AC9" s="19">
        <f>ROUND(T_iii_strat3!V4,1)</f>
        <v>0.6</v>
      </c>
      <c r="AD9" s="19">
        <f>ROUND(T_iii_strat3!Z4,1)</f>
        <v>0.9</v>
      </c>
      <c r="AE9" s="19">
        <f>ROUND(T_iii_strat3!AD4,1)</f>
        <v>1.3</v>
      </c>
    </row>
    <row r="10" spans="1:54" s="3" customFormat="1" ht="8.25" x14ac:dyDescent="0.15">
      <c r="B10" s="54" t="str">
        <f>IF(T_iii_strat1!C4="","-", (CONCATENATE("[",ROUND(T_iii_strat1!C4,1),"; ",ROUND(T_iii_strat1!D4,1),"]", " (", T_iii_strat1!E4, ")")))</f>
        <v>[0.5; 0.9] (11)</v>
      </c>
      <c r="C10" s="54" t="str">
        <f>IF(T_iii_strat1!G4="","-", (CONCATENATE("[",ROUND(T_iii_strat1!G4,1),"; ",ROUND(T_iii_strat1!H4,1),"]", " (", T_iii_strat1!I4, ")")))</f>
        <v>[0.5; 1.5] (27)</v>
      </c>
      <c r="D10" s="54" t="str">
        <f>IF(T_iii_strat1!K4="","-", (CONCATENATE("[",ROUND(T_iii_strat1!K4,1),"; ",ROUND(T_iii_strat1!L4,1),"]", " (", T_iii_strat1!M4, ")")))</f>
        <v>[0.6; 1.3] (559)</v>
      </c>
      <c r="E10" s="54" t="str">
        <f>IF(T_iii_strat1!O4="","-", (CONCATENATE("[",ROUND(T_iii_strat1!O4,1),"; ",ROUND(T_iii_strat1!P4,1),"]", " (", T_iii_strat1!Q4, ")")))</f>
        <v>-</v>
      </c>
      <c r="F10" s="54" t="str">
        <f>IF(T_iii_strat1!S4="","-", (CONCATENATE("[",ROUND(T_iii_strat1!S4,1),"; ",ROUND(T_iii_strat1!T4,1),"]", " (", T_iii_strat1!U4, ")")))</f>
        <v>[0.6; 1.1] (3796)</v>
      </c>
      <c r="G10" s="54" t="str">
        <f>IF(T_iii_strat1!W4="","-", (CONCATENATE("[",ROUND(T_iii_strat1!W4,1),"; ",ROUND(T_iii_strat1!X4,1),"]", " (", T_iii_strat1!Y4, ")")))</f>
        <v>[0.1; 0.9] (35)</v>
      </c>
      <c r="H10" s="54" t="str">
        <f>IF(T_iii_strat1!AA4="","-", (CONCATENATE("[",ROUND(T_iii_strat1!AA4,1),"; ",ROUND(T_iii_strat1!AB4,1),"]", " (", T_iii_strat1!AC4, ")")))</f>
        <v>[0.6; 1.1] (4428)</v>
      </c>
      <c r="I10" s="54" t="str">
        <f>IF(T_iii_strat1!AE4="","-", (CONCATENATE("[",ROUND(T_iii_strat1!AE4,1),"; ",ROUND(T_iii_strat1!AF4,1),"]", " (", T_iii_strat1!AG4, ")")))</f>
        <v>[0.3; 0.9] (67)</v>
      </c>
      <c r="M10" s="54" t="str">
        <f>IF(T_iii_strat2!C4="","-", (CONCATENATE("[",ROUND(T_iii_strat2!C4,1),"; ",ROUND(T_iii_strat2!D4,1),"]", " (", T_iii_strat2!E4, ")")))</f>
        <v>[0.4; 1.6] (35)</v>
      </c>
      <c r="N10" s="54" t="str">
        <f>IF(T_iii_strat2!G4="","-", (CONCATENATE("[",ROUND(T_iii_strat2!G4,1),"; ",ROUND(T_iii_strat2!H4,1),"]", " (", T_iii_strat2!I4, ")")))</f>
        <v>[0.3; 0.9] (163)</v>
      </c>
      <c r="O10" s="54" t="str">
        <f>IF(T_iii_strat2!K4="","-", (CONCATENATE("[",ROUND(T_iii_strat2!K4,1),"; ",ROUND(T_iii_strat2!L4,1),"]", " (", T_iii_strat2!M4, ")")))</f>
        <v>[0.6; 1.8] (846)</v>
      </c>
      <c r="P10" s="54" t="str">
        <f>IF(T_iii_strat2!O4="","-", (CONCATENATE("[",ROUND(T_iii_strat2!O4,1),"; ",ROUND(T_iii_strat2!P4,1),"]", " (", T_iii_strat2!Q4, ")")))</f>
        <v>[0.1; 0.4] (2)</v>
      </c>
      <c r="Q10" s="54" t="str">
        <f>IF(T_iii_strat2!S4="","-", (CONCATENATE("[",ROUND(T_iii_strat2!S4,1),"; ",ROUND(T_iii_strat2!T4,1),"]", " (", T_iii_strat2!U4, ")")))</f>
        <v>[0.3; 0.8] (3799)</v>
      </c>
      <c r="R10" s="54" t="str">
        <f>IF(T_iii_strat2!W4="","-", (CONCATENATE("[",ROUND(T_iii_strat2!W4,1),"; ",ROUND(T_iii_strat2!X4,1),"]", " (", T_iii_strat2!Y4, ")")))</f>
        <v>[0.3; 1.1] (94)</v>
      </c>
      <c r="S10" s="54" t="str">
        <f>IF(T_iii_strat2!AA4="","-", (CONCATENATE("[",ROUND(T_iii_strat2!AA4,1),"; ",ROUND(T_iii_strat2!AB4,1),"]", " (", T_iii_strat2!AC4, ")")))</f>
        <v>[0.4; 0.9] (4939)</v>
      </c>
      <c r="T10" s="54" t="str">
        <f>IF(T_iii_strat2!AE4="","-", (CONCATENATE("[",ROUND(T_iii_strat2!AE4,1),"; ",ROUND(T_iii_strat2!AF4,1),"]", " (", T_iii_strat2!AG4, ")")))</f>
        <v>[0.3; 1] (87)</v>
      </c>
      <c r="X10" s="54" t="str">
        <f>IF(T_iii_strat3!C4="","-", (CONCATENATE("[",ROUND(T_iii_strat3!C4,1),"; ",ROUND(T_iii_strat3!D4,1),"]", " (", T_iii_strat3!E4, ")")))</f>
        <v>[0.4; 1.1] (5)</v>
      </c>
      <c r="Y10" s="54" t="str">
        <f>IF(T_iii_strat3!G4="","-", (CONCATENATE("[",ROUND(T_iii_strat3!G4,1),"; ",ROUND(T_iii_strat3!H4,1),"]", " (", T_iii_strat3!I4, ")")))</f>
        <v>[0.6; 3] (76)</v>
      </c>
      <c r="Z10" s="54" t="str">
        <f>IF(T_iii_strat3!K4="","-", (CONCATENATE("[",ROUND(T_iii_strat3!K4,1),"; ",ROUND(T_iii_strat3!L4,1),"]", " (", T_iii_strat3!M4, ")")))</f>
        <v>[0.7; 1.8] (2372)</v>
      </c>
      <c r="AA10" s="54" t="str">
        <f>IF(T_iii_strat3!O4="","-", (CONCATENATE("[",ROUND(T_iii_strat3!O4,1),"; ",ROUND(T_iii_strat3!P4,1),"]", " (", T_iii_strat3!Q4, ")")))</f>
        <v>-</v>
      </c>
      <c r="AB10" s="54" t="str">
        <f>IF(T_iii_strat3!S4="","-", (CONCATENATE("[",ROUND(T_iii_strat3!S4,1),"; ",ROUND(T_iii_strat3!T4,1),"]", " (", T_iii_strat3!U4, ")")))</f>
        <v>[0.5; 1.3] (2310)</v>
      </c>
      <c r="AC10" s="54" t="str">
        <f>IF(T_iii_strat3!W4="","-", (CONCATENATE("[",ROUND(T_iii_strat3!W4,1),"; ",ROUND(T_iii_strat3!X4,1),"]", " (", T_iii_strat3!Y4, ")")))</f>
        <v>[0.4; 0.9] (172)</v>
      </c>
      <c r="AD10" s="54" t="str">
        <f>IF(T_iii_strat3!AA4="","-", (CONCATENATE("[",ROUND(T_iii_strat3!AA4,1),"; ",ROUND(T_iii_strat3!AB4,1),"]", " (", T_iii_strat3!AC4, ")")))</f>
        <v>[0.6; 1.6] (4935)</v>
      </c>
      <c r="AE10" s="54" t="str">
        <f>IF(T_iii_strat3!AE4="","-", (CONCATENATE("[",ROUND(T_iii_strat3!AE4,1),"; ",ROUND(T_iii_strat3!AF4,1),"]", " (", T_iii_strat3!AG4, ")")))</f>
        <v>[1.3; 2.8] (3)</v>
      </c>
    </row>
    <row r="11" spans="1:54" s="5" customFormat="1" x14ac:dyDescent="0.2">
      <c r="A11" s="4" t="str">
        <f>T_iii_strat1!A5</f>
        <v>Any ACT</v>
      </c>
      <c r="B11" s="19">
        <f>ROUND(T_iii_strat1!B5,1)</f>
        <v>0.6</v>
      </c>
      <c r="C11" s="19">
        <f>ROUND(T_iii_strat1!F5,1)</f>
        <v>0.6</v>
      </c>
      <c r="D11" s="19">
        <f>ROUND(T_iii_strat1!J5,1)</f>
        <v>0.9</v>
      </c>
      <c r="E11" s="19">
        <f>ROUND(T_iii_strat1!N5,1)</f>
        <v>0</v>
      </c>
      <c r="F11" s="19">
        <f>ROUND(T_iii_strat1!R5,1)</f>
        <v>0.8</v>
      </c>
      <c r="G11" s="19">
        <f>ROUND(T_iii_strat1!V5,1)</f>
        <v>0.6</v>
      </c>
      <c r="H11" s="19">
        <f>ROUND(T_iii_strat1!Z5,1)</f>
        <v>0.8</v>
      </c>
      <c r="I11" s="19">
        <f>ROUND(T_iii_strat1!AD5,1)</f>
        <v>0.5</v>
      </c>
      <c r="L11" s="4" t="str">
        <f>T_iii_strat1!A5</f>
        <v>Any ACT</v>
      </c>
      <c r="M11" s="19">
        <f>ROUND(T_iii_strat2!B5,1)</f>
        <v>0.8</v>
      </c>
      <c r="N11" s="19">
        <f>ROUND(T_iii_strat2!F5,1)</f>
        <v>0.6</v>
      </c>
      <c r="O11" s="19">
        <f>ROUND(T_iii_strat2!J5,1)</f>
        <v>0.9</v>
      </c>
      <c r="P11" s="19">
        <f>ROUND(T_iii_strat2!N5,1)</f>
        <v>0.4</v>
      </c>
      <c r="Q11" s="19">
        <f>ROUND(T_iii_strat2!R5,1)</f>
        <v>0.4</v>
      </c>
      <c r="R11" s="19">
        <f>ROUND(T_iii_strat2!V5,1)</f>
        <v>0.4</v>
      </c>
      <c r="S11" s="19">
        <f>ROUND(T_iii_strat2!Z5,1)</f>
        <v>0.5</v>
      </c>
      <c r="T11" s="19">
        <f>ROUND(T_iii_strat2!AD5,1)</f>
        <v>0.5</v>
      </c>
      <c r="W11" s="4" t="str">
        <f>T_iii_strat1!A5</f>
        <v>Any ACT</v>
      </c>
      <c r="X11" s="19">
        <f>ROUND(T_iii_strat3!B5,1)</f>
        <v>1.1000000000000001</v>
      </c>
      <c r="Y11" s="19">
        <f>ROUND(T_iii_strat3!F5,1)</f>
        <v>1.1000000000000001</v>
      </c>
      <c r="Z11" s="19">
        <f>ROUND(T_iii_strat3!J5,1)</f>
        <v>1.1000000000000001</v>
      </c>
      <c r="AA11" s="19">
        <f>ROUND(T_iii_strat3!N5,1)</f>
        <v>0</v>
      </c>
      <c r="AB11" s="19">
        <f>ROUND(T_iii_strat3!R5,1)</f>
        <v>0.8</v>
      </c>
      <c r="AC11" s="19">
        <f>ROUND(T_iii_strat3!V5,1)</f>
        <v>0.6</v>
      </c>
      <c r="AD11" s="19">
        <f>ROUND(T_iii_strat3!Z5,1)</f>
        <v>0.9</v>
      </c>
      <c r="AE11" s="19">
        <f>ROUND(T_iii_strat3!AD5,1)</f>
        <v>1.3</v>
      </c>
    </row>
    <row r="12" spans="1:54" s="3" customFormat="1" ht="8.25" x14ac:dyDescent="0.15">
      <c r="B12" s="54" t="str">
        <f>IF(T_iii_strat1!C5="","-", (CONCATENATE("[",ROUND(T_iii_strat1!C5,1),"; ",ROUND(T_iii_strat1!D5,1),"]", " (", T_iii_strat1!E5, ")")))</f>
        <v>[0.4; 0.9] (10)</v>
      </c>
      <c r="C12" s="54" t="str">
        <f>IF(T_iii_strat1!G5="","-", (CONCATENATE("[",ROUND(T_iii_strat1!G5,1),"; ",ROUND(T_iii_strat1!H5,1),"]", " (", T_iii_strat1!I5, ")")))</f>
        <v>[0.5; 1.3] (23)</v>
      </c>
      <c r="D12" s="54" t="str">
        <f>IF(T_iii_strat1!K5="","-", (CONCATENATE("[",ROUND(T_iii_strat1!K5,1),"; ",ROUND(T_iii_strat1!L5,1),"]", " (", T_iii_strat1!M5, ")")))</f>
        <v>[0.6; 1.3] (522)</v>
      </c>
      <c r="E12" s="54" t="str">
        <f>IF(T_iii_strat1!O5="","-", (CONCATENATE("[",ROUND(T_iii_strat1!O5,1),"; ",ROUND(T_iii_strat1!P5,1),"]", " (", T_iii_strat1!Q5, ")")))</f>
        <v>-</v>
      </c>
      <c r="F12" s="54" t="str">
        <f>IF(T_iii_strat1!S5="","-", (CONCATENATE("[",ROUND(T_iii_strat1!S5,1),"; ",ROUND(T_iii_strat1!T5,1),"]", " (", T_iii_strat1!U5, ")")))</f>
        <v>[0.6; 1.1] (3599)</v>
      </c>
      <c r="G12" s="54" t="str">
        <f>IF(T_iii_strat1!W5="","-", (CONCATENATE("[",ROUND(T_iii_strat1!W5,1),"; ",ROUND(T_iii_strat1!X5,1),"]", " (", T_iii_strat1!Y5, ")")))</f>
        <v>[0.1; 0.9] (30)</v>
      </c>
      <c r="H12" s="54" t="str">
        <f>IF(T_iii_strat1!AA5="","-", (CONCATENATE("[",ROUND(T_iii_strat1!AA5,1),"; ",ROUND(T_iii_strat1!AB5,1),"]", " (", T_iii_strat1!AC5, ")")))</f>
        <v>[0.6; 1.1] (4184)</v>
      </c>
      <c r="I12" s="54" t="str">
        <f>IF(T_iii_strat1!AE5="","-", (CONCATENATE("[",ROUND(T_iii_strat1!AE5,1),"; ",ROUND(T_iii_strat1!AF5,1),"]", " (", T_iii_strat1!AG5, ")")))</f>
        <v>[0.4; 1.1] (63)</v>
      </c>
      <c r="M12" s="54" t="str">
        <f>IF(T_iii_strat2!C5="","-", (CONCATENATE("[",ROUND(T_iii_strat2!C5,1),"; ",ROUND(T_iii_strat2!D5,1),"]", " (", T_iii_strat2!E5, ")")))</f>
        <v>[0.4; 1.6] (28)</v>
      </c>
      <c r="N12" s="54" t="str">
        <f>IF(T_iii_strat2!G5="","-", (CONCATENATE("[",ROUND(T_iii_strat2!G5,1),"; ",ROUND(T_iii_strat2!H5,1),"]", " (", T_iii_strat2!I5, ")")))</f>
        <v>[0.4; 0.9] (137)</v>
      </c>
      <c r="O12" s="54" t="str">
        <f>IF(T_iii_strat2!K5="","-", (CONCATENATE("[",ROUND(T_iii_strat2!K5,1),"; ",ROUND(T_iii_strat2!L5,1),"]", " (", T_iii_strat2!M5, ")")))</f>
        <v>[0.6; 1.7] (752)</v>
      </c>
      <c r="P12" s="54" t="str">
        <f>IF(T_iii_strat2!O5="","-", (CONCATENATE("[",ROUND(T_iii_strat2!O5,1),"; ",ROUND(T_iii_strat2!P5,1),"]", " (", T_iii_strat2!Q5, ")")))</f>
        <v>[0.4; 0.4] (1)</v>
      </c>
      <c r="Q12" s="54" t="str">
        <f>IF(T_iii_strat2!S5="","-", (CONCATENATE("[",ROUND(T_iii_strat2!S5,1),"; ",ROUND(T_iii_strat2!T5,1),"]", " (", T_iii_strat2!U5, ")")))</f>
        <v>[0.4; 0.9] (3179)</v>
      </c>
      <c r="R12" s="54" t="str">
        <f>IF(T_iii_strat2!W5="","-", (CONCATENATE("[",ROUND(T_iii_strat2!W5,1),"; ",ROUND(T_iii_strat2!X5,1),"]", " (", T_iii_strat2!Y5, ")")))</f>
        <v>[0.4; 1.1] (81)</v>
      </c>
      <c r="S12" s="54" t="str">
        <f>IF(T_iii_strat2!AA5="","-", (CONCATENATE("[",ROUND(T_iii_strat2!AA5,1),"; ",ROUND(T_iii_strat2!AB5,1),"]", " (", T_iii_strat2!AC5, ")")))</f>
        <v>[0.4; 1] (4178)</v>
      </c>
      <c r="T12" s="54" t="str">
        <f>IF(T_iii_strat2!AE5="","-", (CONCATENATE("[",ROUND(T_iii_strat2!AE5,1),"; ",ROUND(T_iii_strat2!AF5,1),"]", " (", T_iii_strat2!AG5, ")")))</f>
        <v>[0.3; 1] (72)</v>
      </c>
      <c r="X12" s="54" t="str">
        <f>IF(T_iii_strat3!C5="","-", (CONCATENATE("[",ROUND(T_iii_strat3!C5,1),"; ",ROUND(T_iii_strat3!D5,1),"]", " (", T_iii_strat3!E5, ")")))</f>
        <v>[0.4; 1.1] (5)</v>
      </c>
      <c r="Y12" s="54" t="str">
        <f>IF(T_iii_strat3!G5="","-", (CONCATENATE("[",ROUND(T_iii_strat3!G5,1),"; ",ROUND(T_iii_strat3!H5,1),"]", " (", T_iii_strat3!I5, ")")))</f>
        <v>[0.6; 2.2] (60)</v>
      </c>
      <c r="Z12" s="54" t="str">
        <f>IF(T_iii_strat3!K5="","-", (CONCATENATE("[",ROUND(T_iii_strat3!K5,1),"; ",ROUND(T_iii_strat3!L5,1),"]", " (", T_iii_strat3!M5, ")")))</f>
        <v>[0.8; 1.8] (2193)</v>
      </c>
      <c r="AA12" s="54" t="str">
        <f>IF(T_iii_strat3!O5="","-", (CONCATENATE("[",ROUND(T_iii_strat3!O5,1),"; ",ROUND(T_iii_strat3!P5,1),"]", " (", T_iii_strat3!Q5, ")")))</f>
        <v>-</v>
      </c>
      <c r="AB12" s="54" t="str">
        <f>IF(T_iii_strat3!S5="","-", (CONCATENATE("[",ROUND(T_iii_strat3!S5,1),"; ",ROUND(T_iii_strat3!T5,1),"]", " (", T_iii_strat3!U5, ")")))</f>
        <v>[0.5; 1.3] (2006)</v>
      </c>
      <c r="AC12" s="54" t="str">
        <f>IF(T_iii_strat3!W5="","-", (CONCATENATE("[",ROUND(T_iii_strat3!W5,1),"; ",ROUND(T_iii_strat3!X5,1),"]", " (", T_iii_strat3!Y5, ")")))</f>
        <v>[0.5; 0.9] (145)</v>
      </c>
      <c r="AD12" s="54" t="str">
        <f>IF(T_iii_strat3!AA5="","-", (CONCATENATE("[",ROUND(T_iii_strat3!AA5,1),"; ",ROUND(T_iii_strat3!AB5,1),"]", " (", T_iii_strat3!AC5, ")")))</f>
        <v>[0.6; 1.6] (4409)</v>
      </c>
      <c r="AE12" s="54" t="str">
        <f>IF(T_iii_strat3!AE5="","-", (CONCATENATE("[",ROUND(T_iii_strat3!AE5,1),"; ",ROUND(T_iii_strat3!AF5,1),"]", " (", T_iii_strat3!AG5, ")")))</f>
        <v>[1.3; 2.8] (3)</v>
      </c>
    </row>
    <row r="13" spans="1:54" s="5" customFormat="1" x14ac:dyDescent="0.2">
      <c r="A13" s="4" t="str">
        <f>T_iii_strat1!A6</f>
        <v>Artemether lumefantrine</v>
      </c>
      <c r="B13" s="19">
        <f>ROUND(T_iii_strat1!B6,1)</f>
        <v>0.6</v>
      </c>
      <c r="C13" s="19">
        <f>ROUND(T_iii_strat1!F6,1)</f>
        <v>0.6</v>
      </c>
      <c r="D13" s="19">
        <f>ROUND(T_iii_strat1!J6,1)</f>
        <v>0.8</v>
      </c>
      <c r="E13" s="19">
        <f>ROUND(T_iii_strat1!N6,1)</f>
        <v>0</v>
      </c>
      <c r="F13" s="19">
        <f>ROUND(T_iii_strat1!R6,1)</f>
        <v>0.8</v>
      </c>
      <c r="G13" s="19">
        <f>ROUND(T_iii_strat1!V6,1)</f>
        <v>0.6</v>
      </c>
      <c r="H13" s="19">
        <f>ROUND(T_iii_strat1!Z6,1)</f>
        <v>0.8</v>
      </c>
      <c r="I13" s="19">
        <f>ROUND(T_iii_strat1!AD6,1)</f>
        <v>0.5</v>
      </c>
      <c r="L13" s="4" t="str">
        <f>T_iii_strat1!A6</f>
        <v>Artemether lumefantrine</v>
      </c>
      <c r="M13" s="19">
        <f>ROUND(T_iii_strat2!B6,1)</f>
        <v>0.6</v>
      </c>
      <c r="N13" s="19">
        <f>ROUND(T_iii_strat2!F6,1)</f>
        <v>0.5</v>
      </c>
      <c r="O13" s="19">
        <f>ROUND(T_iii_strat2!J6,1)</f>
        <v>0.8</v>
      </c>
      <c r="P13" s="19">
        <f>ROUND(T_iii_strat2!N6,1)</f>
        <v>0.4</v>
      </c>
      <c r="Q13" s="19">
        <f>ROUND(T_iii_strat2!R6,1)</f>
        <v>0.4</v>
      </c>
      <c r="R13" s="19">
        <f>ROUND(T_iii_strat2!V6,1)</f>
        <v>0.4</v>
      </c>
      <c r="S13" s="19">
        <f>ROUND(T_iii_strat2!Z6,1)</f>
        <v>0.4</v>
      </c>
      <c r="T13" s="19">
        <f>ROUND(T_iii_strat2!AD6,1)</f>
        <v>0.4</v>
      </c>
      <c r="W13" s="4" t="str">
        <f>T_iii_strat1!A6</f>
        <v>Artemether lumefantrine</v>
      </c>
      <c r="X13" s="19">
        <f>ROUND(T_iii_strat3!B6,1)</f>
        <v>1.1000000000000001</v>
      </c>
      <c r="Y13" s="19">
        <f>ROUND(T_iii_strat3!F6,1)</f>
        <v>0.9</v>
      </c>
      <c r="Z13" s="19">
        <f>ROUND(T_iii_strat3!J6,1)</f>
        <v>1.2</v>
      </c>
      <c r="AA13" s="19">
        <f>ROUND(T_iii_strat3!N6,1)</f>
        <v>0</v>
      </c>
      <c r="AB13" s="19">
        <f>ROUND(T_iii_strat3!R6,1)</f>
        <v>0.8</v>
      </c>
      <c r="AC13" s="19">
        <f>ROUND(T_iii_strat3!V6,1)</f>
        <v>0.6</v>
      </c>
      <c r="AD13" s="19">
        <f>ROUND(T_iii_strat3!Z6,1)</f>
        <v>0.9</v>
      </c>
      <c r="AE13" s="19">
        <f>ROUND(T_iii_strat3!AD6,1)</f>
        <v>1.3</v>
      </c>
    </row>
    <row r="14" spans="1:54" s="3" customFormat="1" ht="8.25" x14ac:dyDescent="0.15">
      <c r="B14" s="54" t="str">
        <f>IF(T_iii_strat1!C6="","-", (CONCATENATE("[",ROUND(T_iii_strat1!C6,1),"; ",ROUND(T_iii_strat1!D6,1),"]", " (", T_iii_strat1!E6, ")")))</f>
        <v>[0.4; 0.9] (10)</v>
      </c>
      <c r="C14" s="54" t="str">
        <f>IF(T_iii_strat1!G6="","-", (CONCATENATE("[",ROUND(T_iii_strat1!G6,1),"; ",ROUND(T_iii_strat1!H6,1),"]", " (", T_iii_strat1!I6, ")")))</f>
        <v>[0.5; 0.9] (20)</v>
      </c>
      <c r="D14" s="54" t="str">
        <f>IF(T_iii_strat1!K6="","-", (CONCATENATE("[",ROUND(T_iii_strat1!K6,1),"; ",ROUND(T_iii_strat1!L6,1),"]", " (", T_iii_strat1!M6, ")")))</f>
        <v>[0.6; 1.4] (402)</v>
      </c>
      <c r="E14" s="54" t="str">
        <f>IF(T_iii_strat1!O6="","-", (CONCATENATE("[",ROUND(T_iii_strat1!O6,1),"; ",ROUND(T_iii_strat1!P6,1),"]", " (", T_iii_strat1!Q6, ")")))</f>
        <v>-</v>
      </c>
      <c r="F14" s="54" t="str">
        <f>IF(T_iii_strat1!S6="","-", (CONCATENATE("[",ROUND(T_iii_strat1!S6,1),"; ",ROUND(T_iii_strat1!T6,1),"]", " (", T_iii_strat1!U6, ")")))</f>
        <v>[0.6; 1.1] (3263)</v>
      </c>
      <c r="G14" s="54" t="str">
        <f>IF(T_iii_strat1!W6="","-", (CONCATENATE("[",ROUND(T_iii_strat1!W6,1),"; ",ROUND(T_iii_strat1!X6,1),"]", " (", T_iii_strat1!Y6, ")")))</f>
        <v>[0.1; 0.8] (26)</v>
      </c>
      <c r="H14" s="54" t="str">
        <f>IF(T_iii_strat1!AA6="","-", (CONCATENATE("[",ROUND(T_iii_strat1!AA6,1),"; ",ROUND(T_iii_strat1!AB6,1),"]", " (", T_iii_strat1!AC6, ")")))</f>
        <v>[0.6; 1.1] (3721)</v>
      </c>
      <c r="I14" s="54" t="str">
        <f>IF(T_iii_strat1!AE6="","-", (CONCATENATE("[",ROUND(T_iii_strat1!AE6,1),"; ",ROUND(T_iii_strat1!AF6,1),"]", " (", T_iii_strat1!AG6, ")")))</f>
        <v>[0.4; 1.1] (59)</v>
      </c>
      <c r="M14" s="54" t="str">
        <f>IF(T_iii_strat2!C6="","-", (CONCATENATE("[",ROUND(T_iii_strat2!C6,1),"; ",ROUND(T_iii_strat2!D6,1),"]", " (", T_iii_strat2!E6, ")")))</f>
        <v>[0.4; 1.3] (21)</v>
      </c>
      <c r="N14" s="54" t="str">
        <f>IF(T_iii_strat2!G6="","-", (CONCATENATE("[",ROUND(T_iii_strat2!G6,1),"; ",ROUND(T_iii_strat2!H6,1),"]", " (", T_iii_strat2!I6, ")")))</f>
        <v>[0.4; 0.9] (114)</v>
      </c>
      <c r="O14" s="54" t="str">
        <f>IF(T_iii_strat2!K6="","-", (CONCATENATE("[",ROUND(T_iii_strat2!K6,1),"; ",ROUND(T_iii_strat2!L6,1),"]", " (", T_iii_strat2!M6, ")")))</f>
        <v>[0.5; 1.8] (561)</v>
      </c>
      <c r="P14" s="54" t="str">
        <f>IF(T_iii_strat2!O6="","-", (CONCATENATE("[",ROUND(T_iii_strat2!O6,1),"; ",ROUND(T_iii_strat2!P6,1),"]", " (", T_iii_strat2!Q6, ")")))</f>
        <v>[0.4; 0.4] (1)</v>
      </c>
      <c r="Q14" s="54" t="str">
        <f>IF(T_iii_strat2!S6="","-", (CONCATENATE("[",ROUND(T_iii_strat2!S6,1),"; ",ROUND(T_iii_strat2!T6,1),"]", " (", T_iii_strat2!U6, ")")))</f>
        <v>[0.4; 0.6] (2835)</v>
      </c>
      <c r="R14" s="54" t="str">
        <f>IF(T_iii_strat2!W6="","-", (CONCATENATE("[",ROUND(T_iii_strat2!W6,1),"; ",ROUND(T_iii_strat2!X6,1),"]", " (", T_iii_strat2!Y6, ")")))</f>
        <v>[0.4; 0.5] (70)</v>
      </c>
      <c r="S14" s="54" t="str">
        <f>IF(T_iii_strat2!AA6="","-", (CONCATENATE("[",ROUND(T_iii_strat2!AA6,1),"; ",ROUND(T_iii_strat2!AB6,1),"]", " (", T_iii_strat2!AC6, ")")))</f>
        <v>[0.4; 0.9] (3602)</v>
      </c>
      <c r="T14" s="54" t="str">
        <f>IF(T_iii_strat2!AE6="","-", (CONCATENATE("[",ROUND(T_iii_strat2!AE6,1),"; ",ROUND(T_iii_strat2!AF6,1),"]", " (", T_iii_strat2!AG6, ")")))</f>
        <v>[0.3; 1.4] (59)</v>
      </c>
      <c r="X14" s="54" t="str">
        <f>IF(T_iii_strat3!C6="","-", (CONCATENATE("[",ROUND(T_iii_strat3!C6,1),"; ",ROUND(T_iii_strat3!D6,1),"]", " (", T_iii_strat3!E6, ")")))</f>
        <v>[0.3; 1.1] (4)</v>
      </c>
      <c r="Y14" s="54" t="str">
        <f>IF(T_iii_strat3!G6="","-", (CONCATENATE("[",ROUND(T_iii_strat3!G6,1),"; ",ROUND(T_iii_strat3!H6,1),"]", " (", T_iii_strat3!I6, ")")))</f>
        <v>[0.6; 2.2] (55)</v>
      </c>
      <c r="Z14" s="54" t="str">
        <f>IF(T_iii_strat3!K6="","-", (CONCATENATE("[",ROUND(T_iii_strat3!K6,1),"; ",ROUND(T_iii_strat3!L6,1),"]", " (", T_iii_strat3!M6, ")")))</f>
        <v>[0.7; 1.8] (1599)</v>
      </c>
      <c r="AA14" s="54" t="str">
        <f>IF(T_iii_strat3!O6="","-", (CONCATENATE("[",ROUND(T_iii_strat3!O6,1),"; ",ROUND(T_iii_strat3!P6,1),"]", " (", T_iii_strat3!Q6, ")")))</f>
        <v>-</v>
      </c>
      <c r="AB14" s="54" t="str">
        <f>IF(T_iii_strat3!S6="","-", (CONCATENATE("[",ROUND(T_iii_strat3!S6,1),"; ",ROUND(T_iii_strat3!T6,1),"]", " (", T_iii_strat3!U6, ")")))</f>
        <v>[0.5; 1.3] (1851)</v>
      </c>
      <c r="AC14" s="54" t="str">
        <f>IF(T_iii_strat3!W6="","-", (CONCATENATE("[",ROUND(T_iii_strat3!W6,1),"; ",ROUND(T_iii_strat3!X6,1),"]", " (", T_iii_strat3!Y6, ")")))</f>
        <v>[0.5; 0.9] (141)</v>
      </c>
      <c r="AD14" s="54" t="str">
        <f>IF(T_iii_strat3!AA6="","-", (CONCATENATE("[",ROUND(T_iii_strat3!AA6,1),"; ",ROUND(T_iii_strat3!AB6,1),"]", " (", T_iii_strat3!AC6, ")")))</f>
        <v>[0.6; 1.6] (3650)</v>
      </c>
      <c r="AE14" s="54" t="str">
        <f>IF(T_iii_strat3!AE6="","-", (CONCATENATE("[",ROUND(T_iii_strat3!AE6,1),"; ",ROUND(T_iii_strat3!AF6,1),"]", " (", T_iii_strat3!AG6, ")")))</f>
        <v>[1.3; 2.8] (3)</v>
      </c>
    </row>
    <row r="15" spans="1:54" s="5" customFormat="1" x14ac:dyDescent="0.2">
      <c r="A15" s="4" t="str">
        <f>T_iii_strat1!A7</f>
        <v>Artesunate amodiaquine</v>
      </c>
      <c r="B15" s="19">
        <f>ROUND(T_iii_strat1!B7,1)</f>
        <v>0</v>
      </c>
      <c r="C15" s="19">
        <f>ROUND(T_iii_strat1!F7,1)</f>
        <v>0.4</v>
      </c>
      <c r="D15" s="19">
        <f>ROUND(T_iii_strat1!J7,1)</f>
        <v>0.5</v>
      </c>
      <c r="E15" s="19">
        <f>ROUND(T_iii_strat1!N7,1)</f>
        <v>0</v>
      </c>
      <c r="F15" s="19">
        <f>ROUND(T_iii_strat1!R7,1)</f>
        <v>0.6</v>
      </c>
      <c r="G15" s="19">
        <f>ROUND(T_iii_strat1!V7,1)</f>
        <v>0.8</v>
      </c>
      <c r="H15" s="19">
        <f>ROUND(T_iii_strat1!Z7,1)</f>
        <v>0.6</v>
      </c>
      <c r="I15" s="19">
        <f>ROUND(T_iii_strat1!AD7,1)</f>
        <v>0.3</v>
      </c>
      <c r="L15" s="4" t="str">
        <f>T_iii_strat1!A7</f>
        <v>Artesunate amodiaquine</v>
      </c>
      <c r="M15" s="19">
        <f>ROUND(T_iii_strat2!B7,1)</f>
        <v>0.7</v>
      </c>
      <c r="N15" s="19">
        <f>ROUND(T_iii_strat2!F7,1)</f>
        <v>1.1000000000000001</v>
      </c>
      <c r="O15" s="19">
        <f>ROUND(T_iii_strat2!J7,1)</f>
        <v>0.9</v>
      </c>
      <c r="P15" s="19">
        <f>ROUND(T_iii_strat2!N7,1)</f>
        <v>0</v>
      </c>
      <c r="Q15" s="19">
        <f>ROUND(T_iii_strat2!R7,1)</f>
        <v>0.6</v>
      </c>
      <c r="R15" s="19">
        <f>ROUND(T_iii_strat2!V7,1)</f>
        <v>0</v>
      </c>
      <c r="S15" s="19">
        <f>ROUND(T_iii_strat2!Z7,1)</f>
        <v>0.9</v>
      </c>
      <c r="T15" s="19">
        <f>ROUND(T_iii_strat2!AD7,1)</f>
        <v>0.8</v>
      </c>
      <c r="W15" s="4" t="str">
        <f>T_iii_strat1!A7</f>
        <v>Artesunate amodiaquine</v>
      </c>
      <c r="X15" s="19">
        <f>ROUND(T_iii_strat3!B7,1)</f>
        <v>1.6</v>
      </c>
      <c r="Y15" s="19">
        <f>ROUND(T_iii_strat3!F7,1)</f>
        <v>0.6</v>
      </c>
      <c r="Z15" s="19">
        <f>ROUND(T_iii_strat3!J7,1)</f>
        <v>0.8</v>
      </c>
      <c r="AA15" s="19">
        <f>ROUND(T_iii_strat3!N7,1)</f>
        <v>0</v>
      </c>
      <c r="AB15" s="19">
        <f>ROUND(T_iii_strat3!R7,1)</f>
        <v>0.8</v>
      </c>
      <c r="AC15" s="19">
        <f>ROUND(T_iii_strat3!V7,1)</f>
        <v>0</v>
      </c>
      <c r="AD15" s="19">
        <f>ROUND(T_iii_strat3!Z7,1)</f>
        <v>0.8</v>
      </c>
      <c r="AE15" s="19">
        <f>ROUND(T_iii_strat3!AD7,1)</f>
        <v>0</v>
      </c>
    </row>
    <row r="16" spans="1:54" s="3" customFormat="1" ht="8.25" x14ac:dyDescent="0.15">
      <c r="B16" s="54" t="str">
        <f>IF(T_iii_strat1!C7="","-", (CONCATENATE("[",ROUND(T_iii_strat1!C7,1),"; ",ROUND(T_iii_strat1!D7,1),"]", " (", T_iii_strat1!E7, ")")))</f>
        <v>-</v>
      </c>
      <c r="C16" s="54" t="str">
        <f>IF(T_iii_strat1!G7="","-", (CONCATENATE("[",ROUND(T_iii_strat1!G7,1),"; ",ROUND(T_iii_strat1!H7,1),"]", " (", T_iii_strat1!I7, ")")))</f>
        <v>[0.4; 0.4] (1)</v>
      </c>
      <c r="D16" s="54" t="str">
        <f>IF(T_iii_strat1!K7="","-", (CONCATENATE("[",ROUND(T_iii_strat1!K7,1),"; ",ROUND(T_iii_strat1!L7,1),"]", " (", T_iii_strat1!M7, ")")))</f>
        <v>[0.5; 0.8] (19)</v>
      </c>
      <c r="E16" s="54" t="str">
        <f>IF(T_iii_strat1!O7="","-", (CONCATENATE("[",ROUND(T_iii_strat1!O7,1),"; ",ROUND(T_iii_strat1!P7,1),"]", " (", T_iii_strat1!Q7, ")")))</f>
        <v>-</v>
      </c>
      <c r="F16" s="54" t="str">
        <f>IF(T_iii_strat1!S7="","-", (CONCATENATE("[",ROUND(T_iii_strat1!S7,1),"; ",ROUND(T_iii_strat1!T7,1),"]", " (", T_iii_strat1!U7, ")")))</f>
        <v>[0.5; 0.9] (61)</v>
      </c>
      <c r="G16" s="54" t="str">
        <f>IF(T_iii_strat1!W7="","-", (CONCATENATE("[",ROUND(T_iii_strat1!W7,1),"; ",ROUND(T_iii_strat1!X7,1),"]", " (", T_iii_strat1!Y7, ")")))</f>
        <v>[0.8; 0.8] (1)</v>
      </c>
      <c r="H16" s="54" t="str">
        <f>IF(T_iii_strat1!AA7="","-", (CONCATENATE("[",ROUND(T_iii_strat1!AA7,1),"; ",ROUND(T_iii_strat1!AB7,1),"]", " (", T_iii_strat1!AC7, ")")))</f>
        <v>[0.5; 0.9] (82)</v>
      </c>
      <c r="I16" s="54" t="str">
        <f>IF(T_iii_strat1!AE7="","-", (CONCATENATE("[",ROUND(T_iii_strat1!AE7,1),"; ",ROUND(T_iii_strat1!AF7,1),"]", " (", T_iii_strat1!AG7, ")")))</f>
        <v>[0.3; 0.3] (1)</v>
      </c>
      <c r="M16" s="54" t="str">
        <f>IF(T_iii_strat2!C7="","-", (CONCATENATE("[",ROUND(T_iii_strat2!C7,1),"; ",ROUND(T_iii_strat2!D7,1),"]", " (", T_iii_strat2!E7, ")")))</f>
        <v>[0.7; 0.8] (3)</v>
      </c>
      <c r="N16" s="54" t="str">
        <f>IF(T_iii_strat2!G7="","-", (CONCATENATE("[",ROUND(T_iii_strat2!G7,1),"; ",ROUND(T_iii_strat2!H7,1),"]", " (", T_iii_strat2!I7, ")")))</f>
        <v>[0.9; 1.4] (8)</v>
      </c>
      <c r="O16" s="54" t="str">
        <f>IF(T_iii_strat2!K7="","-", (CONCATENATE("[",ROUND(T_iii_strat2!K7,1),"; ",ROUND(T_iii_strat2!L7,1),"]", " (", T_iii_strat2!M7, ")")))</f>
        <v>[0.8; 1] (68)</v>
      </c>
      <c r="P16" s="54" t="str">
        <f>IF(T_iii_strat2!O7="","-", (CONCATENATE("[",ROUND(T_iii_strat2!O7,1),"; ",ROUND(T_iii_strat2!P7,1),"]", " (", T_iii_strat2!Q7, ")")))</f>
        <v>-</v>
      </c>
      <c r="Q16" s="54" t="str">
        <f>IF(T_iii_strat2!S7="","-", (CONCATENATE("[",ROUND(T_iii_strat2!S7,1),"; ",ROUND(T_iii_strat2!T7,1),"]", " (", T_iii_strat2!U7, ")")))</f>
        <v>[0.5; 0.8] (51)</v>
      </c>
      <c r="R16" s="54" t="str">
        <f>IF(T_iii_strat2!W7="","-", (CONCATENATE("[",ROUND(T_iii_strat2!W7,1),"; ",ROUND(T_iii_strat2!X7,1),"]", " (", T_iii_strat2!Y7, ")")))</f>
        <v>-</v>
      </c>
      <c r="S16" s="54" t="str">
        <f>IF(T_iii_strat2!AA7="","-", (CONCATENATE("[",ROUND(T_iii_strat2!AA7,1),"; ",ROUND(T_iii_strat2!AB7,1),"]", " (", T_iii_strat2!AC7, ")")))</f>
        <v>[0.8; 0.9] (130)</v>
      </c>
      <c r="T16" s="54" t="str">
        <f>IF(T_iii_strat2!AE7="","-", (CONCATENATE("[",ROUND(T_iii_strat2!AE7,1),"; ",ROUND(T_iii_strat2!AF7,1),"]", " (", T_iii_strat2!AG7, ")")))</f>
        <v>[0.8; 0.8] (1)</v>
      </c>
      <c r="X16" s="54" t="str">
        <f>IF(T_iii_strat3!C7="","-", (CONCATENATE("[",ROUND(T_iii_strat3!C7,1),"; ",ROUND(T_iii_strat3!D7,1),"]", " (", T_iii_strat3!E7, ")")))</f>
        <v>[1.6; 1.6] (1)</v>
      </c>
      <c r="Y16" s="54" t="str">
        <f>IF(T_iii_strat3!G7="","-", (CONCATENATE("[",ROUND(T_iii_strat3!G7,1),"; ",ROUND(T_iii_strat3!H7,1),"]", " (", T_iii_strat3!I7, ")")))</f>
        <v>[0.6; 0.6] (1)</v>
      </c>
      <c r="Z16" s="54" t="str">
        <f>IF(T_iii_strat3!K7="","-", (CONCATENATE("[",ROUND(T_iii_strat3!K7,1),"; ",ROUND(T_iii_strat3!L7,1),"]", " (", T_iii_strat3!M7, ")")))</f>
        <v>[0.7; 0.9] (161)</v>
      </c>
      <c r="AA16" s="54" t="str">
        <f>IF(T_iii_strat3!O7="","-", (CONCATENATE("[",ROUND(T_iii_strat3!O7,1),"; ",ROUND(T_iii_strat3!P7,1),"]", " (", T_iii_strat3!Q7, ")")))</f>
        <v>-</v>
      </c>
      <c r="AB16" s="54" t="str">
        <f>IF(T_iii_strat3!S7="","-", (CONCATENATE("[",ROUND(T_iii_strat3!S7,1),"; ",ROUND(T_iii_strat3!T7,1),"]", " (", T_iii_strat3!U7, ")")))</f>
        <v>[0.6; 0.9] (47)</v>
      </c>
      <c r="AC16" s="54" t="str">
        <f>IF(T_iii_strat3!W7="","-", (CONCATENATE("[",ROUND(T_iii_strat3!W7,1),"; ",ROUND(T_iii_strat3!X7,1),"]", " (", T_iii_strat3!Y7, ")")))</f>
        <v>-</v>
      </c>
      <c r="AD16" s="54" t="str">
        <f>IF(T_iii_strat3!AA7="","-", (CONCATENATE("[",ROUND(T_iii_strat3!AA7,1),"; ",ROUND(T_iii_strat3!AB7,1),"]", " (", T_iii_strat3!AC7, ")")))</f>
        <v>[0.6; 0.9] (210)</v>
      </c>
      <c r="AE16" s="54" t="str">
        <f>IF(T_iii_strat3!AE7="","-", (CONCATENATE("[",ROUND(T_iii_strat3!AE7,1),"; ",ROUND(T_iii_strat3!AF7,1),"]", " (", T_iii_strat3!AG7, ")")))</f>
        <v>-</v>
      </c>
    </row>
    <row r="17" spans="1:31" s="5" customFormat="1" x14ac:dyDescent="0.2">
      <c r="A17" s="4" t="str">
        <f>T_iii_strat1!A8</f>
        <v>Artemisinin-PPQ</v>
      </c>
      <c r="B17" s="19">
        <f>ROUND(T_iii_strat1!B8,1)</f>
        <v>0</v>
      </c>
      <c r="C17" s="19">
        <f>ROUND(T_iii_strat1!F8,1)</f>
        <v>0</v>
      </c>
      <c r="D17" s="19">
        <f>ROUND(T_iii_strat1!J8,1)</f>
        <v>1.5</v>
      </c>
      <c r="E17" s="19">
        <f>ROUND(T_iii_strat1!N8,1)</f>
        <v>0</v>
      </c>
      <c r="F17" s="19">
        <f>ROUND(T_iii_strat1!R8,1)</f>
        <v>2.5</v>
      </c>
      <c r="G17" s="19">
        <f>ROUND(T_iii_strat1!V8,1)</f>
        <v>2</v>
      </c>
      <c r="H17" s="19">
        <f>ROUND(T_iii_strat1!Z8,1)</f>
        <v>2.5</v>
      </c>
      <c r="I17" s="19">
        <f>ROUND(T_iii_strat1!AD8,1)</f>
        <v>0</v>
      </c>
      <c r="L17" s="4" t="str">
        <f>T_iii_strat1!A8</f>
        <v>Artemisinin-PPQ</v>
      </c>
      <c r="M17" s="19">
        <f>ROUND(T_iii_strat2!B8,1)</f>
        <v>1.9</v>
      </c>
      <c r="N17" s="19">
        <f>ROUND(T_iii_strat2!F8,1)</f>
        <v>2.2999999999999998</v>
      </c>
      <c r="O17" s="19">
        <f>ROUND(T_iii_strat2!J8,1)</f>
        <v>4.3</v>
      </c>
      <c r="P17" s="19">
        <f>ROUND(T_iii_strat2!N8,1)</f>
        <v>0</v>
      </c>
      <c r="Q17" s="19">
        <f>ROUND(T_iii_strat2!R8,1)</f>
        <v>2</v>
      </c>
      <c r="R17" s="19">
        <f>ROUND(T_iii_strat2!V8,1)</f>
        <v>4.5</v>
      </c>
      <c r="S17" s="19">
        <f>ROUND(T_iii_strat2!Z8,1)</f>
        <v>3.4</v>
      </c>
      <c r="T17" s="19">
        <f>ROUND(T_iii_strat2!AD8,1)</f>
        <v>0</v>
      </c>
      <c r="W17" s="4" t="str">
        <f>T_iii_strat1!A8</f>
        <v>Artemisinin-PPQ</v>
      </c>
      <c r="X17" s="19">
        <f>ROUND(T_iii_strat3!B8,1)</f>
        <v>0</v>
      </c>
      <c r="Y17" s="19">
        <f>ROUND(T_iii_strat3!F8,1)</f>
        <v>0</v>
      </c>
      <c r="Z17" s="19">
        <f>ROUND(T_iii_strat3!J8,1)</f>
        <v>3.1</v>
      </c>
      <c r="AA17" s="19">
        <f>ROUND(T_iii_strat3!N8,1)</f>
        <v>0</v>
      </c>
      <c r="AB17" s="19">
        <f>ROUND(T_iii_strat3!R8,1)</f>
        <v>2.8</v>
      </c>
      <c r="AC17" s="19">
        <f>ROUND(T_iii_strat3!V8,1)</f>
        <v>0</v>
      </c>
      <c r="AD17" s="19">
        <f>ROUND(T_iii_strat3!Z8,1)</f>
        <v>3.1</v>
      </c>
      <c r="AE17" s="19">
        <f>ROUND(T_iii_strat3!AD8,1)</f>
        <v>0</v>
      </c>
    </row>
    <row r="18" spans="1:31" s="3" customFormat="1" ht="8.25" x14ac:dyDescent="0.15">
      <c r="B18" s="54" t="str">
        <f>IF(T_iii_strat1!C8="","-", (CONCATENATE("[",ROUND(T_iii_strat1!C8,1),"; ",ROUND(T_iii_strat1!D8,1),"]", " (", T_iii_strat1!E8, ")")))</f>
        <v>-</v>
      </c>
      <c r="C18" s="54" t="str">
        <f>IF(T_iii_strat1!G8="","-", (CONCATENATE("[",ROUND(T_iii_strat1!G8,1),"; ",ROUND(T_iii_strat1!H8,1),"]", " (", T_iii_strat1!I8, ")")))</f>
        <v>-</v>
      </c>
      <c r="D18" s="54" t="str">
        <f>IF(T_iii_strat1!K8="","-", (CONCATENATE("[",ROUND(T_iii_strat1!K8,1),"; ",ROUND(T_iii_strat1!L8,1),"]", " (", T_iii_strat1!M8, ")")))</f>
        <v>[1.5; 2.9] (11)</v>
      </c>
      <c r="E18" s="54" t="str">
        <f>IF(T_iii_strat1!O8="","-", (CONCATENATE("[",ROUND(T_iii_strat1!O8,1),"; ",ROUND(T_iii_strat1!P8,1),"]", " (", T_iii_strat1!Q8, ")")))</f>
        <v>-</v>
      </c>
      <c r="F18" s="54" t="str">
        <f>IF(T_iii_strat1!S8="","-", (CONCATENATE("[",ROUND(T_iii_strat1!S8,1),"; ",ROUND(T_iii_strat1!T8,1),"]", " (", T_iii_strat1!U8, ")")))</f>
        <v>[2.5; 3.2] (8)</v>
      </c>
      <c r="G18" s="54" t="str">
        <f>IF(T_iii_strat1!W8="","-", (CONCATENATE("[",ROUND(T_iii_strat1!W8,1),"; ",ROUND(T_iii_strat1!X8,1),"]", " (", T_iii_strat1!Y8, ")")))</f>
        <v>[2; 2] (1)</v>
      </c>
      <c r="H18" s="54" t="str">
        <f>IF(T_iii_strat1!AA8="","-", (CONCATENATE("[",ROUND(T_iii_strat1!AA8,1),"; ",ROUND(T_iii_strat1!AB8,1),"]", " (", T_iii_strat1!AC8, ")")))</f>
        <v>[1.5; 2.9] (20)</v>
      </c>
      <c r="I18" s="54" t="str">
        <f>IF(T_iii_strat1!AE8="","-", (CONCATENATE("[",ROUND(T_iii_strat1!AE8,1),"; ",ROUND(T_iii_strat1!AF8,1),"]", " (", T_iii_strat1!AG8, ")")))</f>
        <v>-</v>
      </c>
      <c r="M18" s="54" t="str">
        <f>IF(T_iii_strat2!C8="","-", (CONCATENATE("[",ROUND(T_iii_strat2!C8,1),"; ",ROUND(T_iii_strat2!D8,1),"]", " (", T_iii_strat2!E8, ")")))</f>
        <v>[1.9; 1.9] (1)</v>
      </c>
      <c r="N18" s="54" t="str">
        <f>IF(T_iii_strat2!G8="","-", (CONCATENATE("[",ROUND(T_iii_strat2!G8,1),"; ",ROUND(T_iii_strat2!H8,1),"]", " (", T_iii_strat2!I8, ")")))</f>
        <v>[2.3; 2.3] (1)</v>
      </c>
      <c r="O18" s="54" t="str">
        <f>IF(T_iii_strat2!K8="","-", (CONCATENATE("[",ROUND(T_iii_strat2!K8,1),"; ",ROUND(T_iii_strat2!L8,1),"]", " (", T_iii_strat2!M8, ")")))</f>
        <v>[3.4; 4.3] (23)</v>
      </c>
      <c r="P18" s="54" t="str">
        <f>IF(T_iii_strat2!O8="","-", (CONCATENATE("[",ROUND(T_iii_strat2!O8,1),"; ",ROUND(T_iii_strat2!P8,1),"]", " (", T_iii_strat2!Q8, ")")))</f>
        <v>-</v>
      </c>
      <c r="Q18" s="54" t="str">
        <f>IF(T_iii_strat2!S8="","-", (CONCATENATE("[",ROUND(T_iii_strat2!S8,1),"; ",ROUND(T_iii_strat2!T8,1),"]", " (", T_iii_strat2!U8, ")")))</f>
        <v>[1.9; 3.7] (31)</v>
      </c>
      <c r="R18" s="54" t="str">
        <f>IF(T_iii_strat2!W8="","-", (CONCATENATE("[",ROUND(T_iii_strat2!W8,1),"; ",ROUND(T_iii_strat2!X8,1),"]", " (", T_iii_strat2!Y8, ")")))</f>
        <v>[4.5; 4.5] (1)</v>
      </c>
      <c r="S18" s="54" t="str">
        <f>IF(T_iii_strat2!AA8="","-", (CONCATENATE("[",ROUND(T_iii_strat2!AA8,1),"; ",ROUND(T_iii_strat2!AB8,1),"]", " (", T_iii_strat2!AC8, ")")))</f>
        <v>[2; 3.8] (57)</v>
      </c>
      <c r="T18" s="54" t="str">
        <f>IF(T_iii_strat2!AE8="","-", (CONCATENATE("[",ROUND(T_iii_strat2!AE8,1),"; ",ROUND(T_iii_strat2!AF8,1),"]", " (", T_iii_strat2!AG8, ")")))</f>
        <v>-</v>
      </c>
      <c r="X18" s="54" t="str">
        <f>IF(T_iii_strat3!C8="","-", (CONCATENATE("[",ROUND(T_iii_strat3!C8,1),"; ",ROUND(T_iii_strat3!D8,1),"]", " (", T_iii_strat3!E8, ")")))</f>
        <v>-</v>
      </c>
      <c r="Y18" s="54" t="str">
        <f>IF(T_iii_strat3!G8="","-", (CONCATENATE("[",ROUND(T_iii_strat3!G8,1),"; ",ROUND(T_iii_strat3!H8,1),"]", " (", T_iii_strat3!I8, ")")))</f>
        <v>-</v>
      </c>
      <c r="Z18" s="54" t="str">
        <f>IF(T_iii_strat3!K8="","-", (CONCATENATE("[",ROUND(T_iii_strat3!K8,1),"; ",ROUND(T_iii_strat3!L8,1),"]", " (", T_iii_strat3!M8, ")")))</f>
        <v>[2.5; 3.4] (82)</v>
      </c>
      <c r="AA18" s="54" t="str">
        <f>IF(T_iii_strat3!O8="","-", (CONCATENATE("[",ROUND(T_iii_strat3!O8,1),"; ",ROUND(T_iii_strat3!P8,1),"]", " (", T_iii_strat3!Q8, ")")))</f>
        <v>-</v>
      </c>
      <c r="AB18" s="54" t="str">
        <f>IF(T_iii_strat3!S8="","-", (CONCATENATE("[",ROUND(T_iii_strat3!S8,1),"; ",ROUND(T_iii_strat3!T8,1),"]", " (", T_iii_strat3!U8, ")")))</f>
        <v>[2.3; 4.8] (6)</v>
      </c>
      <c r="AC18" s="54" t="str">
        <f>IF(T_iii_strat3!W8="","-", (CONCATENATE("[",ROUND(T_iii_strat3!W8,1),"; ",ROUND(T_iii_strat3!X8,1),"]", " (", T_iii_strat3!Y8, ")")))</f>
        <v>-</v>
      </c>
      <c r="AD18" s="54" t="str">
        <f>IF(T_iii_strat3!AA8="","-", (CONCATENATE("[",ROUND(T_iii_strat3!AA8,1),"; ",ROUND(T_iii_strat3!AB8,1),"]", " (", T_iii_strat3!AC8, ")")))</f>
        <v>[2.5; 3.4] (88)</v>
      </c>
      <c r="AE18" s="54" t="str">
        <f>IF(T_iii_strat3!AE8="","-", (CONCATENATE("[",ROUND(T_iii_strat3!AE8,1),"; ",ROUND(T_iii_strat3!AF8,1),"]", " (", T_iii_strat3!AG8, ")")))</f>
        <v>-</v>
      </c>
    </row>
    <row r="19" spans="1:31" s="5" customFormat="1" x14ac:dyDescent="0.2">
      <c r="A19" s="4" t="str">
        <f>T_iii_strat1!A9</f>
        <v>Dihydroartemisinin-Piperaquine</v>
      </c>
      <c r="B19" s="19">
        <f>ROUND(T_iii_strat1!B9,1)</f>
        <v>0</v>
      </c>
      <c r="C19" s="19">
        <f>ROUND(T_iii_strat1!F9,1)</f>
        <v>1.3</v>
      </c>
      <c r="D19" s="19">
        <f>ROUND(T_iii_strat1!J9,1)</f>
        <v>0.9</v>
      </c>
      <c r="E19" s="19">
        <f>ROUND(T_iii_strat1!N9,1)</f>
        <v>0</v>
      </c>
      <c r="F19" s="19">
        <f>ROUND(T_iii_strat1!R9,1)</f>
        <v>0.9</v>
      </c>
      <c r="G19" s="19">
        <f>ROUND(T_iii_strat1!V9,1)</f>
        <v>0.7</v>
      </c>
      <c r="H19" s="19">
        <f>ROUND(T_iii_strat1!Z9,1)</f>
        <v>0.9</v>
      </c>
      <c r="I19" s="19">
        <f>ROUND(T_iii_strat1!AD9,1)</f>
        <v>0.6</v>
      </c>
      <c r="L19" s="4" t="str">
        <f>T_iii_strat1!A9</f>
        <v>Dihydroartemisinin-Piperaquine</v>
      </c>
      <c r="M19" s="19">
        <f>ROUND(T_iii_strat2!B9,1)</f>
        <v>1.6</v>
      </c>
      <c r="N19" s="19">
        <f>ROUND(T_iii_strat2!F9,1)</f>
        <v>1.3</v>
      </c>
      <c r="O19" s="19">
        <f>ROUND(T_iii_strat2!J9,1)</f>
        <v>1.3</v>
      </c>
      <c r="P19" s="19">
        <f>ROUND(T_iii_strat2!N9,1)</f>
        <v>0</v>
      </c>
      <c r="Q19" s="19">
        <f>ROUND(T_iii_strat2!R9,1)</f>
        <v>0.9</v>
      </c>
      <c r="R19" s="19">
        <f>ROUND(T_iii_strat2!V9,1)</f>
        <v>0.9</v>
      </c>
      <c r="S19" s="19">
        <f>ROUND(T_iii_strat2!Z9,1)</f>
        <v>1</v>
      </c>
      <c r="T19" s="19">
        <f>ROUND(T_iii_strat2!AD9,1)</f>
        <v>0.9</v>
      </c>
      <c r="W19" s="4" t="str">
        <f>T_iii_strat1!A9</f>
        <v>Dihydroartemisinin-Piperaquine</v>
      </c>
      <c r="X19" s="19">
        <f>ROUND(T_iii_strat3!B9,1)</f>
        <v>0</v>
      </c>
      <c r="Y19" s="19">
        <f>ROUND(T_iii_strat3!F9,1)</f>
        <v>1.4</v>
      </c>
      <c r="Z19" s="19">
        <f>ROUND(T_iii_strat3!J9,1)</f>
        <v>1.2</v>
      </c>
      <c r="AA19" s="19">
        <f>ROUND(T_iii_strat3!N9,1)</f>
        <v>0</v>
      </c>
      <c r="AB19" s="19">
        <f>ROUND(T_iii_strat3!R9,1)</f>
        <v>1.1000000000000001</v>
      </c>
      <c r="AC19" s="19">
        <f>ROUND(T_iii_strat3!V9,1)</f>
        <v>1</v>
      </c>
      <c r="AD19" s="19">
        <f>ROUND(T_iii_strat3!Z9,1)</f>
        <v>1.2</v>
      </c>
      <c r="AE19" s="19">
        <f>ROUND(T_iii_strat3!AD9,1)</f>
        <v>0</v>
      </c>
    </row>
    <row r="20" spans="1:31" s="3" customFormat="1" ht="8.25" x14ac:dyDescent="0.15">
      <c r="B20" s="54" t="str">
        <f>IF(T_iii_strat1!C9="","-", (CONCATENATE("[",ROUND(T_iii_strat1!C9,1),"; ",ROUND(T_iii_strat1!D9,1),"]", " (", T_iii_strat1!E9, ")")))</f>
        <v>-</v>
      </c>
      <c r="C20" s="54" t="str">
        <f>IF(T_iii_strat1!G9="","-", (CONCATENATE("[",ROUND(T_iii_strat1!G9,1),"; ",ROUND(T_iii_strat1!H9,1),"]", " (", T_iii_strat1!I9, ")")))</f>
        <v>[0.4; 1.3] (2)</v>
      </c>
      <c r="D20" s="54" t="str">
        <f>IF(T_iii_strat1!K9="","-", (CONCATENATE("[",ROUND(T_iii_strat1!K9,1),"; ",ROUND(T_iii_strat1!L9,1),"]", " (", T_iii_strat1!M9, ")")))</f>
        <v>[0.8; 1.1] (82)</v>
      </c>
      <c r="E20" s="54" t="str">
        <f>IF(T_iii_strat1!O9="","-", (CONCATENATE("[",ROUND(T_iii_strat1!O9,1),"; ",ROUND(T_iii_strat1!P9,1),"]", " (", T_iii_strat1!Q9, ")")))</f>
        <v>-</v>
      </c>
      <c r="F20" s="54" t="str">
        <f>IF(T_iii_strat1!S9="","-", (CONCATENATE("[",ROUND(T_iii_strat1!S9,1),"; ",ROUND(T_iii_strat1!T9,1),"]", " (", T_iii_strat1!U9, ")")))</f>
        <v>[0.8; 1.1] (265)</v>
      </c>
      <c r="G20" s="54" t="str">
        <f>IF(T_iii_strat1!W9="","-", (CONCATENATE("[",ROUND(T_iii_strat1!W9,1),"; ",ROUND(T_iii_strat1!X9,1),"]", " (", T_iii_strat1!Y9, ")")))</f>
        <v>[0.5; 0.9] (2)</v>
      </c>
      <c r="H20" s="54" t="str">
        <f>IF(T_iii_strat1!AA9="","-", (CONCATENATE("[",ROUND(T_iii_strat1!AA9,1),"; ",ROUND(T_iii_strat1!AB9,1),"]", " (", T_iii_strat1!AC9, ")")))</f>
        <v>[0.8; 1.1] (351)</v>
      </c>
      <c r="I20" s="54" t="str">
        <f>IF(T_iii_strat1!AE9="","-", (CONCATENATE("[",ROUND(T_iii_strat1!AE9,1),"; ",ROUND(T_iii_strat1!AF9,1),"]", " (", T_iii_strat1!AG9, ")")))</f>
        <v>[0.5; 0.6] (3)</v>
      </c>
      <c r="M20" s="54" t="str">
        <f>IF(T_iii_strat2!C9="","-", (CONCATENATE("[",ROUND(T_iii_strat2!C9,1),"; ",ROUND(T_iii_strat2!D9,1),"]", " (", T_iii_strat2!E9, ")")))</f>
        <v>[1.6; 1.6] (2)</v>
      </c>
      <c r="N20" s="54" t="str">
        <f>IF(T_iii_strat2!G9="","-", (CONCATENATE("[",ROUND(T_iii_strat2!G9,1),"; ",ROUND(T_iii_strat2!H9,1),"]", " (", T_iii_strat2!I9, ")")))</f>
        <v>[1.1; 1.3] (14)</v>
      </c>
      <c r="O20" s="54" t="str">
        <f>IF(T_iii_strat2!K9="","-", (CONCATENATE("[",ROUND(T_iii_strat2!K9,1),"; ",ROUND(T_iii_strat2!L9,1),"]", " (", T_iii_strat2!M9, ")")))</f>
        <v>[0.9; 1.3] (93)</v>
      </c>
      <c r="P20" s="54" t="str">
        <f>IF(T_iii_strat2!O9="","-", (CONCATENATE("[",ROUND(T_iii_strat2!O9,1),"; ",ROUND(T_iii_strat2!P9,1),"]", " (", T_iii_strat2!Q9, ")")))</f>
        <v>-</v>
      </c>
      <c r="Q20" s="54" t="str">
        <f>IF(T_iii_strat2!S9="","-", (CONCATENATE("[",ROUND(T_iii_strat2!S9,1),"; ",ROUND(T_iii_strat2!T9,1),"]", " (", T_iii_strat2!U9, ")")))</f>
        <v>[0.7; 1.1] (256)</v>
      </c>
      <c r="R20" s="54" t="str">
        <f>IF(T_iii_strat2!W9="","-", (CONCATENATE("[",ROUND(T_iii_strat2!W9,1),"; ",ROUND(T_iii_strat2!X9,1),"]", " (", T_iii_strat2!Y9, ")")))</f>
        <v>[0.4; 1.1] (10)</v>
      </c>
      <c r="S20" s="54" t="str">
        <f>IF(T_iii_strat2!AA9="","-", (CONCATENATE("[",ROUND(T_iii_strat2!AA9,1),"; ",ROUND(T_iii_strat2!AB9,1),"]", " (", T_iii_strat2!AC9, ")")))</f>
        <v>[0.8; 1.3] (375)</v>
      </c>
      <c r="T20" s="54" t="str">
        <f>IF(T_iii_strat2!AE9="","-", (CONCATENATE("[",ROUND(T_iii_strat2!AE9,1),"; ",ROUND(T_iii_strat2!AF9,1),"]", " (", T_iii_strat2!AG9, ")")))</f>
        <v>[0.8; 1] (12)</v>
      </c>
      <c r="X20" s="54" t="str">
        <f>IF(T_iii_strat3!C9="","-", (CONCATENATE("[",ROUND(T_iii_strat3!C9,1),"; ",ROUND(T_iii_strat3!D9,1),"]", " (", T_iii_strat3!E9, ")")))</f>
        <v>-</v>
      </c>
      <c r="Y20" s="54" t="str">
        <f>IF(T_iii_strat3!G9="","-", (CONCATENATE("[",ROUND(T_iii_strat3!G9,1),"; ",ROUND(T_iii_strat3!H9,1),"]", " (", T_iii_strat3!I9, ")")))</f>
        <v>[1.4; 1.6] (4)</v>
      </c>
      <c r="Z20" s="54" t="str">
        <f>IF(T_iii_strat3!K9="","-", (CONCATENATE("[",ROUND(T_iii_strat3!K9,1),"; ",ROUND(T_iii_strat3!L9,1),"]", " (", T_iii_strat3!M9, ")")))</f>
        <v>[0.9; 1.3] (320)</v>
      </c>
      <c r="AA20" s="54" t="str">
        <f>IF(T_iii_strat3!O9="","-", (CONCATENATE("[",ROUND(T_iii_strat3!O9,1),"; ",ROUND(T_iii_strat3!P9,1),"]", " (", T_iii_strat3!Q9, ")")))</f>
        <v>-</v>
      </c>
      <c r="AB20" s="54" t="str">
        <f>IF(T_iii_strat3!S9="","-", (CONCATENATE("[",ROUND(T_iii_strat3!S9,1),"; ",ROUND(T_iii_strat3!T9,1),"]", " (", T_iii_strat3!U9, ")")))</f>
        <v>[0.9; 1.3] (102)</v>
      </c>
      <c r="AC20" s="54" t="str">
        <f>IF(T_iii_strat3!W9="","-", (CONCATENATE("[",ROUND(T_iii_strat3!W9,1),"; ",ROUND(T_iii_strat3!X9,1),"]", " (", T_iii_strat3!Y9, ")")))</f>
        <v>[1; 1.7] (4)</v>
      </c>
      <c r="AD20" s="54" t="str">
        <f>IF(T_iii_strat3!AA9="","-", (CONCATENATE("[",ROUND(T_iii_strat3!AA9,1),"; ",ROUND(T_iii_strat3!AB9,1),"]", " (", T_iii_strat3!AC9, ")")))</f>
        <v>[0.9; 1.3] (430)</v>
      </c>
      <c r="AE20" s="54" t="str">
        <f>IF(T_iii_strat3!AE9="","-", (CONCATENATE("[",ROUND(T_iii_strat3!AE9,1),"; ",ROUND(T_iii_strat3!AF9,1),"]", " (", T_iii_strat3!AG9, ")")))</f>
        <v>-</v>
      </c>
    </row>
    <row r="21" spans="1:31" s="5" customFormat="1" x14ac:dyDescent="0.2">
      <c r="A21" s="4" t="str">
        <f>T_iii_strat1!A10</f>
        <v>Arterolane PPQ</v>
      </c>
      <c r="B21" s="19">
        <f>ROUND(T_iii_strat1!B10,1)</f>
        <v>0</v>
      </c>
      <c r="C21" s="19">
        <f>ROUND(T_iii_strat1!F10,1)</f>
        <v>0</v>
      </c>
      <c r="D21" s="19">
        <f>ROUND(T_iii_strat1!J10,1)</f>
        <v>0.6</v>
      </c>
      <c r="E21" s="19">
        <f>ROUND(T_iii_strat1!N10,1)</f>
        <v>0</v>
      </c>
      <c r="F21" s="19">
        <f>ROUND(T_iii_strat1!R10,1)</f>
        <v>2.9</v>
      </c>
      <c r="G21" s="19">
        <f>ROUND(T_iii_strat1!V10,1)</f>
        <v>0</v>
      </c>
      <c r="H21" s="19">
        <f>ROUND(T_iii_strat1!Z10,1)</f>
        <v>0.9</v>
      </c>
      <c r="I21" s="19">
        <f>ROUND(T_iii_strat1!AD10,1)</f>
        <v>0</v>
      </c>
      <c r="L21" s="4" t="str">
        <f>T_iii_strat1!A10</f>
        <v>Arterolane PPQ</v>
      </c>
      <c r="M21" s="19">
        <f>ROUND(T_iii_strat2!B10,1)</f>
        <v>0</v>
      </c>
      <c r="N21" s="19">
        <f>ROUND(T_iii_strat2!F10,1)</f>
        <v>0</v>
      </c>
      <c r="O21" s="19">
        <f>ROUND(T_iii_strat2!J10,1)</f>
        <v>2.7</v>
      </c>
      <c r="P21" s="19">
        <f>ROUND(T_iii_strat2!N10,1)</f>
        <v>0</v>
      </c>
      <c r="Q21" s="19">
        <f>ROUND(T_iii_strat2!R10,1)</f>
        <v>3.2</v>
      </c>
      <c r="R21" s="19">
        <f>ROUND(T_iii_strat2!V10,1)</f>
        <v>0</v>
      </c>
      <c r="S21" s="19">
        <f>ROUND(T_iii_strat2!Z10,1)</f>
        <v>2.7</v>
      </c>
      <c r="T21" s="19">
        <f>ROUND(T_iii_strat2!AD10,1)</f>
        <v>0</v>
      </c>
      <c r="W21" s="4" t="str">
        <f>T_iii_strat1!A10</f>
        <v>Arterolane PPQ</v>
      </c>
      <c r="X21" s="19">
        <f>ROUND(T_iii_strat3!B10,1)</f>
        <v>0</v>
      </c>
      <c r="Y21" s="19">
        <f>ROUND(T_iii_strat3!F10,1)</f>
        <v>0</v>
      </c>
      <c r="Z21" s="19">
        <f>ROUND(T_iii_strat3!J10,1)</f>
        <v>3.1</v>
      </c>
      <c r="AA21" s="19">
        <f>ROUND(T_iii_strat3!N10,1)</f>
        <v>0</v>
      </c>
      <c r="AB21" s="19">
        <f>ROUND(T_iii_strat3!R10,1)</f>
        <v>0</v>
      </c>
      <c r="AC21" s="19">
        <f>ROUND(T_iii_strat3!V10,1)</f>
        <v>0</v>
      </c>
      <c r="AD21" s="19">
        <f>ROUND(T_iii_strat3!Z10,1)</f>
        <v>3.1</v>
      </c>
      <c r="AE21" s="19">
        <f>ROUND(T_iii_strat3!AD10,1)</f>
        <v>0</v>
      </c>
    </row>
    <row r="22" spans="1:31" s="3" customFormat="1" ht="8.25" x14ac:dyDescent="0.15">
      <c r="B22" s="54" t="str">
        <f>IF(T_iii_strat1!C10="","-", (CONCATENATE("[",ROUND(T_iii_strat1!C10,1),"; ",ROUND(T_iii_strat1!D10,1),"]", " (", T_iii_strat1!E10, ")")))</f>
        <v>-</v>
      </c>
      <c r="C22" s="54" t="str">
        <f>IF(T_iii_strat1!G10="","-", (CONCATENATE("[",ROUND(T_iii_strat1!G10,1),"; ",ROUND(T_iii_strat1!H10,1),"]", " (", T_iii_strat1!I10, ")")))</f>
        <v>-</v>
      </c>
      <c r="D22" s="54" t="str">
        <f>IF(T_iii_strat1!K10="","-", (CONCATENATE("[",ROUND(T_iii_strat1!K10,1),"; ",ROUND(T_iii_strat1!L10,1),"]", " (", T_iii_strat1!M10, ")")))</f>
        <v>[0.6; 1.3] (7)</v>
      </c>
      <c r="E22" s="54" t="str">
        <f>IF(T_iii_strat1!O10="","-", (CONCATENATE("[",ROUND(T_iii_strat1!O10,1),"; ",ROUND(T_iii_strat1!P10,1),"]", " (", T_iii_strat1!Q10, ")")))</f>
        <v>-</v>
      </c>
      <c r="F22" s="54" t="str">
        <f>IF(T_iii_strat1!S10="","-", (CONCATENATE("[",ROUND(T_iii_strat1!S10,1),"; ",ROUND(T_iii_strat1!T10,1),"]", " (", T_iii_strat1!U10, ")")))</f>
        <v>[2.9; 2.9] (1)</v>
      </c>
      <c r="G22" s="54" t="str">
        <f>IF(T_iii_strat1!W10="","-", (CONCATENATE("[",ROUND(T_iii_strat1!W10,1),"; ",ROUND(T_iii_strat1!X10,1),"]", " (", T_iii_strat1!Y10, ")")))</f>
        <v>-</v>
      </c>
      <c r="H22" s="54" t="str">
        <f>IF(T_iii_strat1!AA10="","-", (CONCATENATE("[",ROUND(T_iii_strat1!AA10,1),"; ",ROUND(T_iii_strat1!AB10,1),"]", " (", T_iii_strat1!AC10, ")")))</f>
        <v>[0.6; 1.3] (8)</v>
      </c>
      <c r="I22" s="54" t="str">
        <f>IF(T_iii_strat1!AE10="","-", (CONCATENATE("[",ROUND(T_iii_strat1!AE10,1),"; ",ROUND(T_iii_strat1!AF10,1),"]", " (", T_iii_strat1!AG10, ")")))</f>
        <v>-</v>
      </c>
      <c r="M22" s="54" t="str">
        <f>IF(T_iii_strat2!C10="","-", (CONCATENATE("[",ROUND(T_iii_strat2!C10,1),"; ",ROUND(T_iii_strat2!D10,1),"]", " (", T_iii_strat2!E10, ")")))</f>
        <v>-</v>
      </c>
      <c r="N22" s="54" t="str">
        <f>IF(T_iii_strat2!G10="","-", (CONCATENATE("[",ROUND(T_iii_strat2!G10,1),"; ",ROUND(T_iii_strat2!H10,1),"]", " (", T_iii_strat2!I10, ")")))</f>
        <v>-</v>
      </c>
      <c r="O22" s="54" t="str">
        <f>IF(T_iii_strat2!K10="","-", (CONCATENATE("[",ROUND(T_iii_strat2!K10,1),"; ",ROUND(T_iii_strat2!L10,1),"]", " (", T_iii_strat2!M10, ")")))</f>
        <v>[2.2; 2.9] (7)</v>
      </c>
      <c r="P22" s="54" t="str">
        <f>IF(T_iii_strat2!O10="","-", (CONCATENATE("[",ROUND(T_iii_strat2!O10,1),"; ",ROUND(T_iii_strat2!P10,1),"]", " (", T_iii_strat2!Q10, ")")))</f>
        <v>-</v>
      </c>
      <c r="Q22" s="54" t="str">
        <f>IF(T_iii_strat2!S10="","-", (CONCATENATE("[",ROUND(T_iii_strat2!S10,1),"; ",ROUND(T_iii_strat2!T10,1),"]", " (", T_iii_strat2!U10, ")")))</f>
        <v>[3.2; 10.1] (4)</v>
      </c>
      <c r="R22" s="54" t="str">
        <f>IF(T_iii_strat2!W10="","-", (CONCATENATE("[",ROUND(T_iii_strat2!W10,1),"; ",ROUND(T_iii_strat2!X10,1),"]", " (", T_iii_strat2!Y10, ")")))</f>
        <v>-</v>
      </c>
      <c r="S22" s="54" t="str">
        <f>IF(T_iii_strat2!AA10="","-", (CONCATENATE("[",ROUND(T_iii_strat2!AA10,1),"; ",ROUND(T_iii_strat2!AB10,1),"]", " (", T_iii_strat2!AC10, ")")))</f>
        <v>[2.2; 3.2] (11)</v>
      </c>
      <c r="T22" s="54" t="str">
        <f>IF(T_iii_strat2!AE10="","-", (CONCATENATE("[",ROUND(T_iii_strat2!AE10,1),"; ",ROUND(T_iii_strat2!AF10,1),"]", " (", T_iii_strat2!AG10, ")")))</f>
        <v>-</v>
      </c>
      <c r="X22" s="54" t="str">
        <f>IF(T_iii_strat3!C10="","-", (CONCATENATE("[",ROUND(T_iii_strat3!C10,1),"; ",ROUND(T_iii_strat3!D10,1),"]", " (", T_iii_strat3!E10, ")")))</f>
        <v>-</v>
      </c>
      <c r="Y22" s="54" t="str">
        <f>IF(T_iii_strat3!G10="","-", (CONCATENATE("[",ROUND(T_iii_strat3!G10,1),"; ",ROUND(T_iii_strat3!H10,1),"]", " (", T_iii_strat3!I10, ")")))</f>
        <v>-</v>
      </c>
      <c r="Z22" s="54" t="str">
        <f>IF(T_iii_strat3!K10="","-", (CONCATENATE("[",ROUND(T_iii_strat3!K10,1),"; ",ROUND(T_iii_strat3!L10,1),"]", " (", T_iii_strat3!M10, ")")))</f>
        <v>[2.9; 3.5] (30)</v>
      </c>
      <c r="AA22" s="54" t="str">
        <f>IF(T_iii_strat3!O10="","-", (CONCATENATE("[",ROUND(T_iii_strat3!O10,1),"; ",ROUND(T_iii_strat3!P10,1),"]", " (", T_iii_strat3!Q10, ")")))</f>
        <v>-</v>
      </c>
      <c r="AB22" s="54" t="str">
        <f>IF(T_iii_strat3!S10="","-", (CONCATENATE("[",ROUND(T_iii_strat3!S10,1),"; ",ROUND(T_iii_strat3!T10,1),"]", " (", T_iii_strat3!U10, ")")))</f>
        <v>-</v>
      </c>
      <c r="AC22" s="54" t="str">
        <f>IF(T_iii_strat3!W10="","-", (CONCATENATE("[",ROUND(T_iii_strat3!W10,1),"; ",ROUND(T_iii_strat3!X10,1),"]", " (", T_iii_strat3!Y10, ")")))</f>
        <v>-</v>
      </c>
      <c r="AD22" s="54" t="str">
        <f>IF(T_iii_strat3!AA10="","-", (CONCATENATE("[",ROUND(T_iii_strat3!AA10,1),"; ",ROUND(T_iii_strat3!AB10,1),"]", " (", T_iii_strat3!AC10, ")")))</f>
        <v>[2.9; 3.5] (30)</v>
      </c>
      <c r="AE22" s="54" t="str">
        <f>IF(T_iii_strat3!AE10="","-", (CONCATENATE("[",ROUND(T_iii_strat3!AE10,1),"; ",ROUND(T_iii_strat3!AF10,1),"]", " (", T_iii_strat3!AG10, ")")))</f>
        <v>-</v>
      </c>
    </row>
    <row r="23" spans="1:31" s="5" customFormat="1" x14ac:dyDescent="0.2">
      <c r="A23" s="4" t="str">
        <f>T_iii_strat1!A11</f>
        <v>Other ACTs not reported individually</v>
      </c>
      <c r="B23" s="19">
        <f>ROUND(T_iii_strat1!B11,1)</f>
        <v>0</v>
      </c>
      <c r="C23" s="19">
        <f>ROUND(T_iii_strat1!F11,1)</f>
        <v>0</v>
      </c>
      <c r="D23" s="19">
        <f>ROUND(T_iii_strat1!J11,1)</f>
        <v>0.1</v>
      </c>
      <c r="E23" s="19">
        <f>ROUND(T_iii_strat1!N11,1)</f>
        <v>0</v>
      </c>
      <c r="F23" s="19">
        <f>ROUND(T_iii_strat1!R11,1)</f>
        <v>0.7</v>
      </c>
      <c r="G23" s="19">
        <f>ROUND(T_iii_strat1!V11,1)</f>
        <v>0</v>
      </c>
      <c r="H23" s="19">
        <f>ROUND(T_iii_strat1!Z11,1)</f>
        <v>0.4</v>
      </c>
      <c r="I23" s="19">
        <f>ROUND(T_iii_strat1!AD11,1)</f>
        <v>0</v>
      </c>
      <c r="L23" s="4" t="str">
        <f>T_iii_strat1!A11</f>
        <v>Other ACTs not reported individually</v>
      </c>
      <c r="M23" s="19">
        <f>ROUND(T_iii_strat2!B11,1)</f>
        <v>1.6</v>
      </c>
      <c r="N23" s="19">
        <f>ROUND(T_iii_strat2!F11,1)</f>
        <v>0</v>
      </c>
      <c r="O23" s="19">
        <f>ROUND(T_iii_strat2!J11,1)</f>
        <v>0</v>
      </c>
      <c r="P23" s="19">
        <f>ROUND(T_iii_strat2!N11,1)</f>
        <v>0</v>
      </c>
      <c r="Q23" s="19">
        <f>ROUND(T_iii_strat2!R11,1)</f>
        <v>0.6</v>
      </c>
      <c r="R23" s="19">
        <f>ROUND(T_iii_strat2!V11,1)</f>
        <v>0</v>
      </c>
      <c r="S23" s="19">
        <f>ROUND(T_iii_strat2!Z11,1)</f>
        <v>0.6</v>
      </c>
      <c r="T23" s="19">
        <f>ROUND(T_iii_strat2!AD11,1)</f>
        <v>0</v>
      </c>
      <c r="W23" s="4" t="str">
        <f>T_iii_strat1!A11</f>
        <v>Other ACTs not reported individually</v>
      </c>
      <c r="X23" s="19">
        <f>ROUND(T_iii_strat3!B11,1)</f>
        <v>0</v>
      </c>
      <c r="Y23" s="19">
        <f>ROUND(T_iii_strat3!F11,1)</f>
        <v>0</v>
      </c>
      <c r="Z23" s="19">
        <f>ROUND(T_iii_strat3!J11,1)</f>
        <v>0.4</v>
      </c>
      <c r="AA23" s="19">
        <f>ROUND(T_iii_strat3!N11,1)</f>
        <v>0</v>
      </c>
      <c r="AB23" s="19">
        <f>ROUND(T_iii_strat3!R11,1)</f>
        <v>0</v>
      </c>
      <c r="AC23" s="19">
        <f>ROUND(T_iii_strat3!V11,1)</f>
        <v>0</v>
      </c>
      <c r="AD23" s="19">
        <f>ROUND(T_iii_strat3!Z11,1)</f>
        <v>0.4</v>
      </c>
      <c r="AE23" s="19">
        <f>ROUND(T_iii_strat3!AD11,1)</f>
        <v>0</v>
      </c>
    </row>
    <row r="24" spans="1:31" s="3" customFormat="1" ht="8.25" x14ac:dyDescent="0.15">
      <c r="B24" s="54" t="str">
        <f>IF(T_iii_strat1!C11="","-", (CONCATENATE("[",ROUND(T_iii_strat1!C11,1),"; ",ROUND(T_iii_strat1!D11,1),"]", " (", T_iii_strat1!E11, ")")))</f>
        <v>-</v>
      </c>
      <c r="C24" s="54" t="str">
        <f>IF(T_iii_strat1!G11="","-", (CONCATENATE("[",ROUND(T_iii_strat1!G11,1),"; ",ROUND(T_iii_strat1!H11,1),"]", " (", T_iii_strat1!I11, ")")))</f>
        <v>-</v>
      </c>
      <c r="D24" s="54" t="str">
        <f>IF(T_iii_strat1!K11="","-", (CONCATENATE("[",ROUND(T_iii_strat1!K11,1),"; ",ROUND(T_iii_strat1!L11,1),"]", " (", T_iii_strat1!M11, ")")))</f>
        <v>[0.1; 0.1] (1)</v>
      </c>
      <c r="E24" s="54" t="str">
        <f>IF(T_iii_strat1!O11="","-", (CONCATENATE("[",ROUND(T_iii_strat1!O11,1),"; ",ROUND(T_iii_strat1!P11,1),"]", " (", T_iii_strat1!Q11, ")")))</f>
        <v>-</v>
      </c>
      <c r="F24" s="54" t="str">
        <f>IF(T_iii_strat1!S11="","-", (CONCATENATE("[",ROUND(T_iii_strat1!S11,1),"; ",ROUND(T_iii_strat1!T11,1),"]", " (", T_iii_strat1!U11, ")")))</f>
        <v>[0.7; 0.7] (1)</v>
      </c>
      <c r="G24" s="54" t="str">
        <f>IF(T_iii_strat1!W11="","-", (CONCATENATE("[",ROUND(T_iii_strat1!W11,1),"; ",ROUND(T_iii_strat1!X11,1),"]", " (", T_iii_strat1!Y11, ")")))</f>
        <v>-</v>
      </c>
      <c r="H24" s="54" t="str">
        <f>IF(T_iii_strat1!AA11="","-", (CONCATENATE("[",ROUND(T_iii_strat1!AA11,1),"; ",ROUND(T_iii_strat1!AB11,1),"]", " (", T_iii_strat1!AC11, ")")))</f>
        <v>[0.1; 0.7] (2)</v>
      </c>
      <c r="I24" s="54" t="str">
        <f>IF(T_iii_strat1!AE11="","-", (CONCATENATE("[",ROUND(T_iii_strat1!AE11,1),"; ",ROUND(T_iii_strat1!AF11,1),"]", " (", T_iii_strat1!AG11, ")")))</f>
        <v>-</v>
      </c>
      <c r="M24" s="54" t="str">
        <f>IF(T_iii_strat2!C11="","-", (CONCATENATE("[",ROUND(T_iii_strat2!C11,1),"; ",ROUND(T_iii_strat2!D11,1),"]", " (", T_iii_strat2!E11, ")")))</f>
        <v>[1.6; 1.6] (1)</v>
      </c>
      <c r="N24" s="54" t="str">
        <f>IF(T_iii_strat2!G11="","-", (CONCATENATE("[",ROUND(T_iii_strat2!G11,1),"; ",ROUND(T_iii_strat2!H11,1),"]", " (", T_iii_strat2!I11, ")")))</f>
        <v>-</v>
      </c>
      <c r="O24" s="54" t="str">
        <f>IF(T_iii_strat2!K11="","-", (CONCATENATE("[",ROUND(T_iii_strat2!K11,1),"; ",ROUND(T_iii_strat2!L11,1),"]", " (", T_iii_strat2!M11, ")")))</f>
        <v>-</v>
      </c>
      <c r="P24" s="54" t="str">
        <f>IF(T_iii_strat2!O11="","-", (CONCATENATE("[",ROUND(T_iii_strat2!O11,1),"; ",ROUND(T_iii_strat2!P11,1),"]", " (", T_iii_strat2!Q11, ")")))</f>
        <v>-</v>
      </c>
      <c r="Q24" s="54" t="str">
        <f>IF(T_iii_strat2!S11="","-", (CONCATENATE("[",ROUND(T_iii_strat2!S11,1),"; ",ROUND(T_iii_strat2!T11,1),"]", " (", T_iii_strat2!U11, ")")))</f>
        <v>[0.6; 0.6] (2)</v>
      </c>
      <c r="R24" s="54" t="str">
        <f>IF(T_iii_strat2!W11="","-", (CONCATENATE("[",ROUND(T_iii_strat2!W11,1),"; ",ROUND(T_iii_strat2!X11,1),"]", " (", T_iii_strat2!Y11, ")")))</f>
        <v>-</v>
      </c>
      <c r="S24" s="54" t="str">
        <f>IF(T_iii_strat2!AA11="","-", (CONCATENATE("[",ROUND(T_iii_strat2!AA11,1),"; ",ROUND(T_iii_strat2!AB11,1),"]", " (", T_iii_strat2!AC11, ")")))</f>
        <v>[0.6; 1.6] (3)</v>
      </c>
      <c r="T24" s="54" t="str">
        <f>IF(T_iii_strat2!AE11="","-", (CONCATENATE("[",ROUND(T_iii_strat2!AE11,1),"; ",ROUND(T_iii_strat2!AF11,1),"]", " (", T_iii_strat2!AG11, ")")))</f>
        <v>-</v>
      </c>
      <c r="X24" s="54" t="str">
        <f>IF(T_iii_strat3!C11="","-", (CONCATENATE("[",ROUND(T_iii_strat3!C11,1),"; ",ROUND(T_iii_strat3!D11,1),"]", " (", T_iii_strat3!E11, ")")))</f>
        <v>-</v>
      </c>
      <c r="Y24" s="54" t="str">
        <f>IF(T_iii_strat3!G11="","-", (CONCATENATE("[",ROUND(T_iii_strat3!G11,1),"; ",ROUND(T_iii_strat3!H11,1),"]", " (", T_iii_strat3!I11, ")")))</f>
        <v>-</v>
      </c>
      <c r="Z24" s="54" t="str">
        <f>IF(T_iii_strat3!K11="","-", (CONCATENATE("[",ROUND(T_iii_strat3!K11,1),"; ",ROUND(T_iii_strat3!L11,1),"]", " (", T_iii_strat3!M11, ")")))</f>
        <v>[0.4; 0.4] (1)</v>
      </c>
      <c r="AA24" s="54" t="str">
        <f>IF(T_iii_strat3!O11="","-", (CONCATENATE("[",ROUND(T_iii_strat3!O11,1),"; ",ROUND(T_iii_strat3!P11,1),"]", " (", T_iii_strat3!Q11, ")")))</f>
        <v>-</v>
      </c>
      <c r="AB24" s="54" t="str">
        <f>IF(T_iii_strat3!S11="","-", (CONCATENATE("[",ROUND(T_iii_strat3!S11,1),"; ",ROUND(T_iii_strat3!T11,1),"]", " (", T_iii_strat3!U11, ")")))</f>
        <v>-</v>
      </c>
      <c r="AC24" s="54" t="str">
        <f>IF(T_iii_strat3!W11="","-", (CONCATENATE("[",ROUND(T_iii_strat3!W11,1),"; ",ROUND(T_iii_strat3!X11,1),"]", " (", T_iii_strat3!Y11, ")")))</f>
        <v>-</v>
      </c>
      <c r="AD24" s="54" t="str">
        <f>IF(T_iii_strat3!AA11="","-", (CONCATENATE("[",ROUND(T_iii_strat3!AA11,1),"; ",ROUND(T_iii_strat3!AB11,1),"]", " (", T_iii_strat3!AC11, ")")))</f>
        <v>[0.4; 0.4] (1)</v>
      </c>
      <c r="AE24" s="54" t="str">
        <f>IF(T_iii_strat3!AE11="","-", (CONCATENATE("[",ROUND(T_iii_strat3!AE11,1),"; ",ROUND(T_iii_strat3!AF11,1),"]", " (", T_iii_strat3!AG11, ")")))</f>
        <v>-</v>
      </c>
    </row>
    <row r="25" spans="1:31" s="5" customFormat="1" x14ac:dyDescent="0.2">
      <c r="A25" s="4" t="str">
        <f>T_iii_strat1!A12</f>
        <v>Nat registered ACT</v>
      </c>
      <c r="B25" s="19">
        <f>ROUND(T_iii_strat1!B12,1)</f>
        <v>0.6</v>
      </c>
      <c r="C25" s="19">
        <f>ROUND(T_iii_strat1!F12,1)</f>
        <v>0.6</v>
      </c>
      <c r="D25" s="19">
        <f>ROUND(T_iii_strat1!J12,1)</f>
        <v>0.9</v>
      </c>
      <c r="E25" s="19">
        <f>ROUND(T_iii_strat1!N12,1)</f>
        <v>0</v>
      </c>
      <c r="F25" s="19">
        <f>ROUND(T_iii_strat1!R12,1)</f>
        <v>0.8</v>
      </c>
      <c r="G25" s="19">
        <f>ROUND(T_iii_strat1!V12,1)</f>
        <v>0.6</v>
      </c>
      <c r="H25" s="19">
        <f>ROUND(T_iii_strat1!Z12,1)</f>
        <v>0.8</v>
      </c>
      <c r="I25" s="19">
        <f>ROUND(T_iii_strat1!AD12,1)</f>
        <v>0.5</v>
      </c>
      <c r="L25" s="4" t="str">
        <f>T_iii_strat1!A12</f>
        <v>Nat registered ACT</v>
      </c>
      <c r="M25" s="19">
        <f>ROUND(T_iii_strat2!B12,1)</f>
        <v>0.6</v>
      </c>
      <c r="N25" s="19">
        <f>ROUND(T_iii_strat2!F12,1)</f>
        <v>0.5</v>
      </c>
      <c r="O25" s="19">
        <f>ROUND(T_iii_strat2!J12,1)</f>
        <v>1</v>
      </c>
      <c r="P25" s="19">
        <f>ROUND(T_iii_strat2!N12,1)</f>
        <v>0.4</v>
      </c>
      <c r="Q25" s="19">
        <f>ROUND(T_iii_strat2!R12,1)</f>
        <v>0.4</v>
      </c>
      <c r="R25" s="19">
        <f>ROUND(T_iii_strat2!V12,1)</f>
        <v>0.4</v>
      </c>
      <c r="S25" s="19">
        <f>ROUND(T_iii_strat2!Z12,1)</f>
        <v>0.4</v>
      </c>
      <c r="T25" s="19">
        <f>ROUND(T_iii_strat2!AD12,1)</f>
        <v>0.4</v>
      </c>
      <c r="W25" s="4" t="str">
        <f>T_iii_strat1!A12</f>
        <v>Nat registered ACT</v>
      </c>
      <c r="X25" s="19">
        <f>ROUND(T_iii_strat3!B12,1)</f>
        <v>1.1000000000000001</v>
      </c>
      <c r="Y25" s="19">
        <f>ROUND(T_iii_strat3!F12,1)</f>
        <v>0.9</v>
      </c>
      <c r="Z25" s="19">
        <f>ROUND(T_iii_strat3!J12,1)</f>
        <v>1.3</v>
      </c>
      <c r="AA25" s="19">
        <f>ROUND(T_iii_strat3!N12,1)</f>
        <v>0</v>
      </c>
      <c r="AB25" s="19">
        <f>ROUND(T_iii_strat3!R12,1)</f>
        <v>0.7</v>
      </c>
      <c r="AC25" s="19">
        <f>ROUND(T_iii_strat3!V12,1)</f>
        <v>0.6</v>
      </c>
      <c r="AD25" s="19">
        <f>ROUND(T_iii_strat3!Z12,1)</f>
        <v>0.9</v>
      </c>
      <c r="AE25" s="19">
        <f>ROUND(T_iii_strat3!AD12,1)</f>
        <v>1.3</v>
      </c>
    </row>
    <row r="26" spans="1:31" s="3" customFormat="1" ht="8.25" x14ac:dyDescent="0.15">
      <c r="B26" s="54" t="str">
        <f>IF(T_iii_strat1!C12="","-", (CONCATENATE("[",ROUND(T_iii_strat1!C12,1),"; ",ROUND(T_iii_strat1!D12,1),"]", " (", T_iii_strat1!E12, ")")))</f>
        <v>[0.4; 0.9] (6)</v>
      </c>
      <c r="C26" s="54" t="str">
        <f>IF(T_iii_strat1!G12="","-", (CONCATENATE("[",ROUND(T_iii_strat1!G12,1),"; ",ROUND(T_iii_strat1!H12,1),"]", " (", T_iii_strat1!I12, ")")))</f>
        <v>[0.4; 1.3] (18)</v>
      </c>
      <c r="D26" s="54" t="str">
        <f>IF(T_iii_strat1!K12="","-", (CONCATENATE("[",ROUND(T_iii_strat1!K12,1),"; ",ROUND(T_iii_strat1!L12,1),"]", " (", T_iii_strat1!M12, ")")))</f>
        <v>[0.6; 1.5] (322)</v>
      </c>
      <c r="E26" s="54" t="str">
        <f>IF(T_iii_strat1!O12="","-", (CONCATENATE("[",ROUND(T_iii_strat1!O12,1),"; ",ROUND(T_iii_strat1!P12,1),"]", " (", T_iii_strat1!Q12, ")")))</f>
        <v>-</v>
      </c>
      <c r="F26" s="54" t="str">
        <f>IF(T_iii_strat1!S12="","-", (CONCATENATE("[",ROUND(T_iii_strat1!S12,1),"; ",ROUND(T_iii_strat1!T12,1),"]", " (", T_iii_strat1!U12, ")")))</f>
        <v>[0.6; 1.3] (2443)</v>
      </c>
      <c r="G26" s="54" t="str">
        <f>IF(T_iii_strat1!W12="","-", (CONCATENATE("[",ROUND(T_iii_strat1!W12,1),"; ",ROUND(T_iii_strat1!X12,1),"]", " (", T_iii_strat1!Y12, ")")))</f>
        <v>[0.1; 0.9] (19)</v>
      </c>
      <c r="H26" s="54" t="str">
        <f>IF(T_iii_strat1!AA12="","-", (CONCATENATE("[",ROUND(T_iii_strat1!AA12,1),"; ",ROUND(T_iii_strat1!AB12,1),"]", " (", T_iii_strat1!AC12, ")")))</f>
        <v>[0.6; 1.3] (2808)</v>
      </c>
      <c r="I26" s="54" t="str">
        <f>IF(T_iii_strat1!AE12="","-", (CONCATENATE("[",ROUND(T_iii_strat1!AE12,1),"; ",ROUND(T_iii_strat1!AF12,1),"]", " (", T_iii_strat1!AG12, ")")))</f>
        <v>[0.3; 1.3] (48)</v>
      </c>
      <c r="M26" s="54" t="str">
        <f>IF(T_iii_strat2!C12="","-", (CONCATENATE("[",ROUND(T_iii_strat2!C12,1),"; ",ROUND(T_iii_strat2!D12,1),"]", " (", T_iii_strat2!E12, ")")))</f>
        <v>[0.4; 1.6] (24)</v>
      </c>
      <c r="N26" s="54" t="str">
        <f>IF(T_iii_strat2!G12="","-", (CONCATENATE("[",ROUND(T_iii_strat2!G12,1),"; ",ROUND(T_iii_strat2!H12,1),"]", " (", T_iii_strat2!I12, ")")))</f>
        <v>[0.4; 0.9] (100)</v>
      </c>
      <c r="O26" s="54" t="str">
        <f>IF(T_iii_strat2!K12="","-", (CONCATENATE("[",ROUND(T_iii_strat2!K12,1),"; ",ROUND(T_iii_strat2!L12,1),"]", " (", T_iii_strat2!M12, ")")))</f>
        <v>[0.6; 1.8] (502)</v>
      </c>
      <c r="P26" s="54" t="str">
        <f>IF(T_iii_strat2!O12="","-", (CONCATENATE("[",ROUND(T_iii_strat2!O12,1),"; ",ROUND(T_iii_strat2!P12,1),"]", " (", T_iii_strat2!Q12, ")")))</f>
        <v>[0.4; 0.4] (1)</v>
      </c>
      <c r="Q26" s="54" t="str">
        <f>IF(T_iii_strat2!S12="","-", (CONCATENATE("[",ROUND(T_iii_strat2!S12,1),"; ",ROUND(T_iii_strat2!T12,1),"]", " (", T_iii_strat2!U12, ")")))</f>
        <v>[0.4; 0.7] (2534)</v>
      </c>
      <c r="R26" s="54" t="str">
        <f>IF(T_iii_strat2!W12="","-", (CONCATENATE("[",ROUND(T_iii_strat2!W12,1),"; ",ROUND(T_iii_strat2!X12,1),"]", " (", T_iii_strat2!Y12, ")")))</f>
        <v>[0.3; 1.1] (53)</v>
      </c>
      <c r="S26" s="54" t="str">
        <f>IF(T_iii_strat2!AA12="","-", (CONCATENATE("[",ROUND(T_iii_strat2!AA12,1),"; ",ROUND(T_iii_strat2!AB12,1),"]", " (", T_iii_strat2!AC12, ")")))</f>
        <v>[0.4; 1] (3214)</v>
      </c>
      <c r="T26" s="54" t="str">
        <f>IF(T_iii_strat2!AE12="","-", (CONCATENATE("[",ROUND(T_iii_strat2!AE12,1),"; ",ROUND(T_iii_strat2!AF12,1),"]", " (", T_iii_strat2!AG12, ")")))</f>
        <v>[0.3; 1.4] (58)</v>
      </c>
      <c r="X26" s="54" t="str">
        <f>IF(T_iii_strat3!C12="","-", (CONCATENATE("[",ROUND(T_iii_strat3!C12,1),"; ",ROUND(T_iii_strat3!D12,1),"]", " (", T_iii_strat3!E12, ")")))</f>
        <v>[0.3; 1.6] (4)</v>
      </c>
      <c r="Y26" s="54" t="str">
        <f>IF(T_iii_strat3!G12="","-", (CONCATENATE("[",ROUND(T_iii_strat3!G12,1),"; ",ROUND(T_iii_strat3!H12,1),"]", " (", T_iii_strat3!I12, ")")))</f>
        <v>[0.6; 1.4] (47)</v>
      </c>
      <c r="Z26" s="54" t="str">
        <f>IF(T_iii_strat3!K12="","-", (CONCATENATE("[",ROUND(T_iii_strat3!K12,1),"; ",ROUND(T_iii_strat3!L12,1),"]", " (", T_iii_strat3!M12, ")")))</f>
        <v>[0.8; 1.9] (1295)</v>
      </c>
      <c r="AA26" s="54" t="str">
        <f>IF(T_iii_strat3!O12="","-", (CONCATENATE("[",ROUND(T_iii_strat3!O12,1),"; ",ROUND(T_iii_strat3!P12,1),"]", " (", T_iii_strat3!Q12, ")")))</f>
        <v>-</v>
      </c>
      <c r="AB26" s="54" t="str">
        <f>IF(T_iii_strat3!S12="","-", (CONCATENATE("[",ROUND(T_iii_strat3!S12,1),"; ",ROUND(T_iii_strat3!T12,1),"]", " (", T_iii_strat3!U12, ")")))</f>
        <v>[0.5; 1.3] (1497)</v>
      </c>
      <c r="AC26" s="54" t="str">
        <f>IF(T_iii_strat3!W12="","-", (CONCATENATE("[",ROUND(T_iii_strat3!W12,1),"; ",ROUND(T_iii_strat3!X12,1),"]", " (", T_iii_strat3!Y12, ")")))</f>
        <v>[0.5; 0.9] (94)</v>
      </c>
      <c r="AD26" s="54" t="str">
        <f>IF(T_iii_strat3!AA12="","-", (CONCATENATE("[",ROUND(T_iii_strat3!AA12,1),"; ",ROUND(T_iii_strat3!AB12,1),"]", " (", T_iii_strat3!AC12, ")")))</f>
        <v>[0.5; 1.6] (2937)</v>
      </c>
      <c r="AE26" s="54" t="str">
        <f>IF(T_iii_strat3!AE12="","-", (CONCATENATE("[",ROUND(T_iii_strat3!AE12,1),"; ",ROUND(T_iii_strat3!AF12,1),"]", " (", T_iii_strat3!AG12, ")")))</f>
        <v>[1.3; 1.3] (1)</v>
      </c>
    </row>
    <row r="27" spans="1:31" s="5" customFormat="1" x14ac:dyDescent="0.2">
      <c r="A27" s="4" t="str">
        <f>T_iii_strat1!A13</f>
        <v>WHO pre-qualified ACT</v>
      </c>
      <c r="B27" s="19">
        <f>ROUND(T_iii_strat1!B13,1)</f>
        <v>0</v>
      </c>
      <c r="C27" s="19">
        <f>ROUND(T_iii_strat1!F13,1)</f>
        <v>0</v>
      </c>
      <c r="D27" s="19">
        <f>ROUND(T_iii_strat1!J13,1)</f>
        <v>0.6</v>
      </c>
      <c r="E27" s="19">
        <f>ROUND(T_iii_strat1!N13,1)</f>
        <v>0</v>
      </c>
      <c r="F27" s="19">
        <f>ROUND(T_iii_strat1!R13,1)</f>
        <v>0.6</v>
      </c>
      <c r="G27" s="19">
        <f>ROUND(T_iii_strat1!V13,1)</f>
        <v>0</v>
      </c>
      <c r="H27" s="19">
        <f>ROUND(T_iii_strat1!Z13,1)</f>
        <v>0.6</v>
      </c>
      <c r="I27" s="19">
        <f>ROUND(T_iii_strat1!AD13,1)</f>
        <v>0</v>
      </c>
      <c r="L27" s="4" t="str">
        <f>T_iii_strat1!A13</f>
        <v>WHO pre-qualified ACT</v>
      </c>
      <c r="M27" s="19">
        <f>ROUND(T_iii_strat2!B13,1)</f>
        <v>0.6</v>
      </c>
      <c r="N27" s="19">
        <f>ROUND(T_iii_strat2!F13,1)</f>
        <v>0.5</v>
      </c>
      <c r="O27" s="19">
        <f>ROUND(T_iii_strat2!J13,1)</f>
        <v>2.2999999999999998</v>
      </c>
      <c r="P27" s="19">
        <f>ROUND(T_iii_strat2!N13,1)</f>
        <v>0</v>
      </c>
      <c r="Q27" s="19">
        <f>ROUND(T_iii_strat2!R13,1)</f>
        <v>0.4</v>
      </c>
      <c r="R27" s="19">
        <f>ROUND(T_iii_strat2!V13,1)</f>
        <v>0.5</v>
      </c>
      <c r="S27" s="19">
        <f>ROUND(T_iii_strat2!Z13,1)</f>
        <v>0.4</v>
      </c>
      <c r="T27" s="19">
        <f>ROUND(T_iii_strat2!AD13,1)</f>
        <v>0.3</v>
      </c>
      <c r="W27" s="4" t="str">
        <f>T_iii_strat1!A13</f>
        <v>WHO pre-qualified ACT</v>
      </c>
      <c r="X27" s="19">
        <f>ROUND(T_iii_strat3!B13,1)</f>
        <v>0</v>
      </c>
      <c r="Y27" s="19">
        <f>ROUND(T_iii_strat3!F13,1)</f>
        <v>3.8</v>
      </c>
      <c r="Z27" s="19">
        <f>ROUND(T_iii_strat3!J13,1)</f>
        <v>2.8</v>
      </c>
      <c r="AA27" s="19">
        <f>ROUND(T_iii_strat3!N13,1)</f>
        <v>0</v>
      </c>
      <c r="AB27" s="19">
        <f>ROUND(T_iii_strat3!R13,1)</f>
        <v>0.4</v>
      </c>
      <c r="AC27" s="19">
        <f>ROUND(T_iii_strat3!V13,1)</f>
        <v>0.4</v>
      </c>
      <c r="AD27" s="19">
        <f>ROUND(T_iii_strat3!Z13,1)</f>
        <v>2.5</v>
      </c>
      <c r="AE27" s="19">
        <f>ROUND(T_iii_strat3!AD13,1)</f>
        <v>2.8</v>
      </c>
    </row>
    <row r="28" spans="1:31" s="3" customFormat="1" ht="8.25" x14ac:dyDescent="0.15">
      <c r="B28" s="54" t="str">
        <f>IF(T_iii_strat1!C13="","-", (CONCATENATE("[",ROUND(T_iii_strat1!C13,1),"; ",ROUND(T_iii_strat1!D13,1),"]", " (", T_iii_strat1!E13, ")")))</f>
        <v>-</v>
      </c>
      <c r="C28" s="54" t="str">
        <f>IF(T_iii_strat1!G13="","-", (CONCATENATE("[",ROUND(T_iii_strat1!G13,1),"; ",ROUND(T_iii_strat1!H13,1),"]", " (", T_iii_strat1!I13, ")")))</f>
        <v>-</v>
      </c>
      <c r="D28" s="54" t="str">
        <f>IF(T_iii_strat1!K13="","-", (CONCATENATE("[",ROUND(T_iii_strat1!K13,1),"; ",ROUND(T_iii_strat1!L13,1),"]", " (", T_iii_strat1!M13, ")")))</f>
        <v>[0.5; 0.9] (11)</v>
      </c>
      <c r="E28" s="54" t="str">
        <f>IF(T_iii_strat1!O13="","-", (CONCATENATE("[",ROUND(T_iii_strat1!O13,1),"; ",ROUND(T_iii_strat1!P13,1),"]", " (", T_iii_strat1!Q13, ")")))</f>
        <v>-</v>
      </c>
      <c r="F28" s="54" t="str">
        <f>IF(T_iii_strat1!S13="","-", (CONCATENATE("[",ROUND(T_iii_strat1!S13,1),"; ",ROUND(T_iii_strat1!T13,1),"]", " (", T_iii_strat1!U13, ")")))</f>
        <v>[0.5; 0.9] (59)</v>
      </c>
      <c r="G28" s="54" t="str">
        <f>IF(T_iii_strat1!W13="","-", (CONCATENATE("[",ROUND(T_iii_strat1!W13,1),"; ",ROUND(T_iii_strat1!X13,1),"]", " (", T_iii_strat1!Y13, ")")))</f>
        <v>-</v>
      </c>
      <c r="H28" s="54" t="str">
        <f>IF(T_iii_strat1!AA13="","-", (CONCATENATE("[",ROUND(T_iii_strat1!AA13,1),"; ",ROUND(T_iii_strat1!AB13,1),"]", " (", T_iii_strat1!AC13, ")")))</f>
        <v>[0.5; 0.9] (70)</v>
      </c>
      <c r="I28" s="54" t="str">
        <f>IF(T_iii_strat1!AE13="","-", (CONCATENATE("[",ROUND(T_iii_strat1!AE13,1),"; ",ROUND(T_iii_strat1!AF13,1),"]", " (", T_iii_strat1!AG13, ")")))</f>
        <v>-</v>
      </c>
      <c r="M28" s="54" t="str">
        <f>IF(T_iii_strat2!C13="","-", (CONCATENATE("[",ROUND(T_iii_strat2!C13,1),"; ",ROUND(T_iii_strat2!D13,1),"]", " (", T_iii_strat2!E13, ")")))</f>
        <v>[0.3; 0.6] (3)</v>
      </c>
      <c r="N28" s="54" t="str">
        <f>IF(T_iii_strat2!G13="","-", (CONCATENATE("[",ROUND(T_iii_strat2!G13,1),"; ",ROUND(T_iii_strat2!H13,1),"]", " (", T_iii_strat2!I13, ")")))</f>
        <v>[0.3; 2.2] (16)</v>
      </c>
      <c r="O28" s="54" t="str">
        <f>IF(T_iii_strat2!K13="","-", (CONCATENATE("[",ROUND(T_iii_strat2!K13,1),"; ",ROUND(T_iii_strat2!L13,1),"]", " (", T_iii_strat2!M13, ")")))</f>
        <v>[0.4; 3.5] (82)</v>
      </c>
      <c r="P28" s="54" t="str">
        <f>IF(T_iii_strat2!O13="","-", (CONCATENATE("[",ROUND(T_iii_strat2!O13,1),"; ",ROUND(T_iii_strat2!P13,1),"]", " (", T_iii_strat2!Q13, ")")))</f>
        <v>-</v>
      </c>
      <c r="Q28" s="54" t="str">
        <f>IF(T_iii_strat2!S13="","-", (CONCATENATE("[",ROUND(T_iii_strat2!S13,1),"; ",ROUND(T_iii_strat2!T13,1),"]", " (", T_iii_strat2!U13, ")")))</f>
        <v>[0.3; 0.5] (346)</v>
      </c>
      <c r="R28" s="54" t="str">
        <f>IF(T_iii_strat2!W13="","-", (CONCATENATE("[",ROUND(T_iii_strat2!W13,1),"; ",ROUND(T_iii_strat2!X13,1),"]", " (", T_iii_strat2!Y13, ")")))</f>
        <v>[0.4; 0.5] (14)</v>
      </c>
      <c r="S28" s="54" t="str">
        <f>IF(T_iii_strat2!AA13="","-", (CONCATENATE("[",ROUND(T_iii_strat2!AA13,1),"; ",ROUND(T_iii_strat2!AB13,1),"]", " (", T_iii_strat2!AC13, ")")))</f>
        <v>[0.4; 0.5] (461)</v>
      </c>
      <c r="T28" s="54" t="str">
        <f>IF(T_iii_strat2!AE13="","-", (CONCATENATE("[",ROUND(T_iii_strat2!AE13,1),"; ",ROUND(T_iii_strat2!AF13,1),"]", " (", T_iii_strat2!AG13, ")")))</f>
        <v>[0.3; 0.3] (4)</v>
      </c>
      <c r="X28" s="54" t="str">
        <f>IF(T_iii_strat3!C13="","-", (CONCATENATE("[",ROUND(T_iii_strat3!C13,1),"; ",ROUND(T_iii_strat3!D13,1),"]", " (", T_iii_strat3!E13, ")")))</f>
        <v>-</v>
      </c>
      <c r="Y28" s="54" t="str">
        <f>IF(T_iii_strat3!G13="","-", (CONCATENATE("[",ROUND(T_iii_strat3!G13,1),"; ",ROUND(T_iii_strat3!H13,1),"]", " (", T_iii_strat3!I13, ")")))</f>
        <v>[3; 8.8] (4)</v>
      </c>
      <c r="Z28" s="54" t="str">
        <f>IF(T_iii_strat3!K13="","-", (CONCATENATE("[",ROUND(T_iii_strat3!K13,1),"; ",ROUND(T_iii_strat3!L13,1),"]", " (", T_iii_strat3!M13, ")")))</f>
        <v>[1.8; 3.8] (110)</v>
      </c>
      <c r="AA28" s="54" t="str">
        <f>IF(T_iii_strat3!O13="","-", (CONCATENATE("[",ROUND(T_iii_strat3!O13,1),"; ",ROUND(T_iii_strat3!P13,1),"]", " (", T_iii_strat3!Q13, ")")))</f>
        <v>-</v>
      </c>
      <c r="AB28" s="54" t="str">
        <f>IF(T_iii_strat3!S13="","-", (CONCATENATE("[",ROUND(T_iii_strat3!S13,1),"; ",ROUND(T_iii_strat3!T13,1),"]", " (", T_iii_strat3!U13, ")")))</f>
        <v>[0.4; 0.5] (23)</v>
      </c>
      <c r="AC28" s="54" t="str">
        <f>IF(T_iii_strat3!W13="","-", (CONCATENATE("[",ROUND(T_iii_strat3!W13,1),"; ",ROUND(T_iii_strat3!X13,1),"]", " (", T_iii_strat3!Y13, ")")))</f>
        <v>[0.4; 0.5] (6)</v>
      </c>
      <c r="AD28" s="54" t="str">
        <f>IF(T_iii_strat3!AA13="","-", (CONCATENATE("[",ROUND(T_iii_strat3!AA13,1),"; ",ROUND(T_iii_strat3!AB13,1),"]", " (", T_iii_strat3!AC13, ")")))</f>
        <v>[1.2; 3.8] (143)</v>
      </c>
      <c r="AE28" s="54" t="str">
        <f>IF(T_iii_strat3!AE13="","-", (CONCATENATE("[",ROUND(T_iii_strat3!AE13,1),"; ",ROUND(T_iii_strat3!AF13,1),"]", " (", T_iii_strat3!AG13, ")")))</f>
        <v>[2.8; 2.8] (1)</v>
      </c>
    </row>
    <row r="29" spans="1:31" s="5" customFormat="1" x14ac:dyDescent="0.2">
      <c r="A29" s="15" t="str">
        <f>T_iii_strat1!A14</f>
        <v>WHO PQ and Nationally approved ACT</v>
      </c>
      <c r="B29" s="19">
        <f>ROUND(T_iii_strat1!B14,1)</f>
        <v>0</v>
      </c>
      <c r="C29" s="19">
        <f>ROUND(T_iii_strat1!F14,1)</f>
        <v>0</v>
      </c>
      <c r="D29" s="19">
        <f>ROUND(T_iii_strat1!J14,1)</f>
        <v>0</v>
      </c>
      <c r="E29" s="19">
        <f>ROUND(T_iii_strat1!N14,1)</f>
        <v>0</v>
      </c>
      <c r="F29" s="19">
        <f>ROUND(T_iii_strat1!R14,1)</f>
        <v>0</v>
      </c>
      <c r="G29" s="19">
        <f>ROUND(T_iii_strat1!V14,1)</f>
        <v>0</v>
      </c>
      <c r="H29" s="19">
        <f>ROUND(T_iii_strat1!Z14,1)</f>
        <v>0</v>
      </c>
      <c r="I29" s="19">
        <f>ROUND(T_iii_strat1!AD14,1)</f>
        <v>0</v>
      </c>
      <c r="L29" s="15" t="str">
        <f>T_iii_strat1!A14</f>
        <v>WHO PQ and Nationally approved ACT</v>
      </c>
      <c r="M29" s="19">
        <f>ROUND(T_iii_strat2!B14,1)</f>
        <v>0.3</v>
      </c>
      <c r="N29" s="19">
        <f>ROUND(T_iii_strat2!F14,1)</f>
        <v>0.5</v>
      </c>
      <c r="O29" s="19">
        <f>ROUND(T_iii_strat2!J14,1)</f>
        <v>0.8</v>
      </c>
      <c r="P29" s="19">
        <f>ROUND(T_iii_strat2!N14,1)</f>
        <v>0</v>
      </c>
      <c r="Q29" s="19">
        <f>ROUND(T_iii_strat2!R14,1)</f>
        <v>0.4</v>
      </c>
      <c r="R29" s="19">
        <f>ROUND(T_iii_strat2!V14,1)</f>
        <v>0.5</v>
      </c>
      <c r="S29" s="19">
        <f>ROUND(T_iii_strat2!Z14,1)</f>
        <v>0.4</v>
      </c>
      <c r="T29" s="19">
        <f>ROUND(T_iii_strat2!AD14,1)</f>
        <v>0.3</v>
      </c>
      <c r="W29" s="15" t="str">
        <f>T_iii_strat1!A14</f>
        <v>WHO PQ and Nationally approved ACT</v>
      </c>
      <c r="X29" s="19">
        <f>ROUND(T_iii_strat3!B14,1)</f>
        <v>0</v>
      </c>
      <c r="Y29" s="19">
        <f>ROUND(T_iii_strat3!F14,1)</f>
        <v>0</v>
      </c>
      <c r="Z29" s="19">
        <f>ROUND(T_iii_strat3!J14,1)</f>
        <v>1.6</v>
      </c>
      <c r="AA29" s="19">
        <f>ROUND(T_iii_strat3!N14,1)</f>
        <v>0</v>
      </c>
      <c r="AB29" s="19">
        <f>ROUND(T_iii_strat3!R14,1)</f>
        <v>0.4</v>
      </c>
      <c r="AC29" s="19">
        <f>ROUND(T_iii_strat3!V14,1)</f>
        <v>0.6</v>
      </c>
      <c r="AD29" s="19">
        <f>ROUND(T_iii_strat3!Z14,1)</f>
        <v>1.6</v>
      </c>
      <c r="AE29" s="19">
        <f>ROUND(T_iii_strat3!AD14,1)</f>
        <v>0</v>
      </c>
    </row>
    <row r="30" spans="1:31" s="3" customFormat="1" ht="8.25" x14ac:dyDescent="0.15">
      <c r="A30" s="48"/>
      <c r="B30" s="54" t="str">
        <f>IF(T_iii_strat1!C14="","-", (CONCATENATE("[",ROUND(T_iii_strat1!C14,1),"; ",ROUND(T_iii_strat1!D14,1),"]", " (", T_iii_strat1!E14, ")")))</f>
        <v>-</v>
      </c>
      <c r="C30" s="54" t="str">
        <f>IF(T_iii_strat1!G14="","-", (CONCATENATE("[",ROUND(T_iii_strat1!G14,1),"; ",ROUND(T_iii_strat1!H14,1),"]", " (", T_iii_strat1!I14, ")")))</f>
        <v>-</v>
      </c>
      <c r="D30" s="54" t="str">
        <f>IF(T_iii_strat1!K14="","-", (CONCATENATE("[",ROUND(T_iii_strat1!K14,1),"; ",ROUND(T_iii_strat1!L14,1),"]", " (", T_iii_strat1!M14, ")")))</f>
        <v>-</v>
      </c>
      <c r="E30" s="54" t="str">
        <f>IF(T_iii_strat1!O14="","-", (CONCATENATE("[",ROUND(T_iii_strat1!O14,1),"; ",ROUND(T_iii_strat1!P14,1),"]", " (", T_iii_strat1!Q14, ")")))</f>
        <v>-</v>
      </c>
      <c r="F30" s="54" t="str">
        <f>IF(T_iii_strat1!S14="","-", (CONCATENATE("[",ROUND(T_iii_strat1!S14,1),"; ",ROUND(T_iii_strat1!T14,1),"]", " (", T_iii_strat1!U14, ")")))</f>
        <v>-</v>
      </c>
      <c r="G30" s="54" t="str">
        <f>IF(T_iii_strat1!W14="","-", (CONCATENATE("[",ROUND(T_iii_strat1!W14,1),"; ",ROUND(T_iii_strat1!X14,1),"]", " (", T_iii_strat1!Y14, ")")))</f>
        <v>-</v>
      </c>
      <c r="H30" s="54" t="str">
        <f>IF(T_iii_strat1!AA14="","-", (CONCATENATE("[",ROUND(T_iii_strat1!AA14,1),"; ",ROUND(T_iii_strat1!AB14,1),"]", " (", T_iii_strat1!AC14, ")")))</f>
        <v>-</v>
      </c>
      <c r="I30" s="54" t="str">
        <f>IF(T_iii_strat1!AE14="","-", (CONCATENATE("[",ROUND(T_iii_strat1!AE14,1),"; ",ROUND(T_iii_strat1!AF14,1),"]", " (", T_iii_strat1!AG14, ")")))</f>
        <v>-</v>
      </c>
      <c r="L30" s="48"/>
      <c r="M30" s="54" t="str">
        <f>IF(T_iii_strat2!C14="","-", (CONCATENATE("[",ROUND(T_iii_strat2!C14,1),"; ",ROUND(T_iii_strat2!D14,1),"]", " (", T_iii_strat2!E14, ")")))</f>
        <v>[0.3; 0.3] (1)</v>
      </c>
      <c r="N30" s="54" t="str">
        <f>IF(T_iii_strat2!G14="","-", (CONCATENATE("[",ROUND(T_iii_strat2!G14,1),"; ",ROUND(T_iii_strat2!H14,1),"]", " (", T_iii_strat2!I14, ")")))</f>
        <v>[0.4; 0.6] (7)</v>
      </c>
      <c r="O30" s="54" t="str">
        <f>IF(T_iii_strat2!K14="","-", (CONCATENATE("[",ROUND(T_iii_strat2!K14,1),"; ",ROUND(T_iii_strat2!L14,1),"]", " (", T_iii_strat2!M14, ")")))</f>
        <v>[0.5; 0.8] (9)</v>
      </c>
      <c r="P30" s="54" t="str">
        <f>IF(T_iii_strat2!O14="","-", (CONCATENATE("[",ROUND(T_iii_strat2!O14,1),"; ",ROUND(T_iii_strat2!P14,1),"]", " (", T_iii_strat2!Q14, ")")))</f>
        <v>-</v>
      </c>
      <c r="Q30" s="54" t="str">
        <f>IF(T_iii_strat2!S14="","-", (CONCATENATE("[",ROUND(T_iii_strat2!S14,1),"; ",ROUND(T_iii_strat2!T14,1),"]", " (", T_iii_strat2!U14, ")")))</f>
        <v>[0.4; 0.5] (149)</v>
      </c>
      <c r="R30" s="54" t="str">
        <f>IF(T_iii_strat2!W14="","-", (CONCATENATE("[",ROUND(T_iii_strat2!W14,1),"; ",ROUND(T_iii_strat2!X14,1),"]", " (", T_iii_strat2!Y14, ")")))</f>
        <v>[0.4; 0.5] (8)</v>
      </c>
      <c r="S30" s="54" t="str">
        <f>IF(T_iii_strat2!AA14="","-", (CONCATENATE("[",ROUND(T_iii_strat2!AA14,1),"; ",ROUND(T_iii_strat2!AB14,1),"]", " (", T_iii_strat2!AC14, ")")))</f>
        <v>[0.4; 0.5] (174)</v>
      </c>
      <c r="T30" s="54" t="str">
        <f>IF(T_iii_strat2!AE14="","-", (CONCATENATE("[",ROUND(T_iii_strat2!AE14,1),"; ",ROUND(T_iii_strat2!AF14,1),"]", " (", T_iii_strat2!AG14, ")")))</f>
        <v>[0.3; 0.5] (2)</v>
      </c>
      <c r="W30" s="48"/>
      <c r="X30" s="54" t="str">
        <f>IF(T_iii_strat3!C14="","-", (CONCATENATE("[",ROUND(T_iii_strat3!C14,1),"; ",ROUND(T_iii_strat3!D14,1),"]", " (", T_iii_strat3!E14, ")")))</f>
        <v>-</v>
      </c>
      <c r="Y30" s="54" t="str">
        <f>IF(T_iii_strat3!G14="","-", (CONCATENATE("[",ROUND(T_iii_strat3!G14,1),"; ",ROUND(T_iii_strat3!H14,1),"]", " (", T_iii_strat3!I14, ")")))</f>
        <v>-</v>
      </c>
      <c r="Z30" s="54" t="str">
        <f>IF(T_iii_strat3!K14="","-", (CONCATENATE("[",ROUND(T_iii_strat3!K14,1),"; ",ROUND(T_iii_strat3!L14,1),"]", " (", T_iii_strat3!M14, ")")))</f>
        <v>[1.5; 1.8] (7)</v>
      </c>
      <c r="AA30" s="54" t="str">
        <f>IF(T_iii_strat3!O14="","-", (CONCATENATE("[",ROUND(T_iii_strat3!O14,1),"; ",ROUND(T_iii_strat3!P14,1),"]", " (", T_iii_strat3!Q14, ")")))</f>
        <v>-</v>
      </c>
      <c r="AB30" s="54" t="str">
        <f>IF(T_iii_strat3!S14="","-", (CONCATENATE("[",ROUND(T_iii_strat3!S14,1),"; ",ROUND(T_iii_strat3!T14,1),"]", " (", T_iii_strat3!U14, ")")))</f>
        <v>[0.4; 0.4] (2)</v>
      </c>
      <c r="AC30" s="54" t="str">
        <f>IF(T_iii_strat3!W14="","-", (CONCATENATE("[",ROUND(T_iii_strat3!W14,1),"; ",ROUND(T_iii_strat3!X14,1),"]", " (", T_iii_strat3!Y14, ")")))</f>
        <v>[0.6; 0.8] (2)</v>
      </c>
      <c r="AD30" s="54" t="str">
        <f>IF(T_iii_strat3!AA14="","-", (CONCATENATE("[",ROUND(T_iii_strat3!AA14,1),"; ",ROUND(T_iii_strat3!AB14,1),"]", " (", T_iii_strat3!AC14, ")")))</f>
        <v>[0.9; 1.8] (11)</v>
      </c>
      <c r="AE30" s="54" t="str">
        <f>IF(T_iii_strat3!AE14="","-", (CONCATENATE("[",ROUND(T_iii_strat3!AE14,1),"; ",ROUND(T_iii_strat3!AF14,1),"]", " (", T_iii_strat3!AG14, ")")))</f>
        <v>-</v>
      </c>
    </row>
    <row r="31" spans="1:31" s="5" customFormat="1" x14ac:dyDescent="0.2">
      <c r="A31" s="15" t="str">
        <f>T_iii_strat1!A15</f>
        <v>WHO PQ ACT, not Nat. Ap.</v>
      </c>
      <c r="B31" s="19">
        <f>ROUND(T_iii_strat1!B15,1)</f>
        <v>0</v>
      </c>
      <c r="C31" s="19">
        <f>ROUND(T_iii_strat1!F15,1)</f>
        <v>0</v>
      </c>
      <c r="D31" s="19">
        <f>ROUND(T_iii_strat1!J15,1)</f>
        <v>0.6</v>
      </c>
      <c r="E31" s="19">
        <f>ROUND(T_iii_strat1!N15,1)</f>
        <v>0</v>
      </c>
      <c r="F31" s="19">
        <f>ROUND(T_iii_strat1!R15,1)</f>
        <v>0.6</v>
      </c>
      <c r="G31" s="19">
        <f>ROUND(T_iii_strat1!V15,1)</f>
        <v>0</v>
      </c>
      <c r="H31" s="19">
        <f>ROUND(T_iii_strat1!Z15,1)</f>
        <v>0.6</v>
      </c>
      <c r="I31" s="19">
        <f>ROUND(T_iii_strat1!AD15,1)</f>
        <v>0</v>
      </c>
      <c r="K31" s="20"/>
      <c r="L31" s="15" t="str">
        <f>T_iii_strat1!A15</f>
        <v>WHO PQ ACT, not Nat. Ap.</v>
      </c>
      <c r="M31" s="19">
        <f>ROUND(T_iii_strat2!B15,1)</f>
        <v>0.6</v>
      </c>
      <c r="N31" s="19">
        <f>ROUND(T_iii_strat2!F15,1)</f>
        <v>0.3</v>
      </c>
      <c r="O31" s="19">
        <f>ROUND(T_iii_strat2!J15,1)</f>
        <v>2.5</v>
      </c>
      <c r="P31" s="19">
        <f>ROUND(T_iii_strat2!N15,1)</f>
        <v>0</v>
      </c>
      <c r="Q31" s="19">
        <f>ROUND(T_iii_strat2!R15,1)</f>
        <v>0.4</v>
      </c>
      <c r="R31" s="19">
        <f>ROUND(T_iii_strat2!V15,1)</f>
        <v>0.5</v>
      </c>
      <c r="S31" s="19">
        <f>ROUND(T_iii_strat2!Z15,1)</f>
        <v>0.4</v>
      </c>
      <c r="T31" s="19">
        <f>ROUND(T_iii_strat2!AD15,1)</f>
        <v>0.3</v>
      </c>
      <c r="W31" s="15" t="str">
        <f>T_iii_strat1!A15</f>
        <v>WHO PQ ACT, not Nat. Ap.</v>
      </c>
      <c r="X31" s="19">
        <f>ROUND(T_iii_strat3!B15,1)</f>
        <v>0</v>
      </c>
      <c r="Y31" s="19">
        <f>ROUND(T_iii_strat3!F15,1)</f>
        <v>3.8</v>
      </c>
      <c r="Z31" s="19">
        <f>ROUND(T_iii_strat3!J15,1)</f>
        <v>3</v>
      </c>
      <c r="AA31" s="19">
        <f>ROUND(T_iii_strat3!N15,1)</f>
        <v>0</v>
      </c>
      <c r="AB31" s="19">
        <f>ROUND(T_iii_strat3!R15,1)</f>
        <v>0.4</v>
      </c>
      <c r="AC31" s="19">
        <f>ROUND(T_iii_strat3!V15,1)</f>
        <v>0.4</v>
      </c>
      <c r="AD31" s="19">
        <f>ROUND(T_iii_strat3!Z15,1)</f>
        <v>2.8</v>
      </c>
      <c r="AE31" s="19">
        <f>ROUND(T_iii_strat3!AD15,1)</f>
        <v>2.8</v>
      </c>
    </row>
    <row r="32" spans="1:31" s="3" customFormat="1" ht="8.25" x14ac:dyDescent="0.15">
      <c r="A32" s="48"/>
      <c r="B32" s="54" t="str">
        <f>IF(T_iii_strat1!C15="","-", (CONCATENATE("[",ROUND(T_iii_strat1!C15,1),"; ",ROUND(T_iii_strat1!D15,1),"]", " (", T_iii_strat1!E15, ")")))</f>
        <v>-</v>
      </c>
      <c r="C32" s="54" t="str">
        <f>IF(T_iii_strat1!G15="","-", (CONCATENATE("[",ROUND(T_iii_strat1!G15,1),"; ",ROUND(T_iii_strat1!H15,1),"]", " (", T_iii_strat1!I15, ")")))</f>
        <v>-</v>
      </c>
      <c r="D32" s="54" t="str">
        <f>IF(T_iii_strat1!K15="","-", (CONCATENATE("[",ROUND(T_iii_strat1!K15,1),"; ",ROUND(T_iii_strat1!L15,1),"]", " (", T_iii_strat1!M15, ")")))</f>
        <v>[0.5; 0.9] (11)</v>
      </c>
      <c r="E32" s="54" t="str">
        <f>IF(T_iii_strat1!O15="","-", (CONCATENATE("[",ROUND(T_iii_strat1!O15,1),"; ",ROUND(T_iii_strat1!P15,1),"]", " (", T_iii_strat1!Q15, ")")))</f>
        <v>-</v>
      </c>
      <c r="F32" s="54" t="str">
        <f>IF(T_iii_strat1!S15="","-", (CONCATENATE("[",ROUND(T_iii_strat1!S15,1),"; ",ROUND(T_iii_strat1!T15,1),"]", " (", T_iii_strat1!U15, ")")))</f>
        <v>[0.5; 0.9] (59)</v>
      </c>
      <c r="G32" s="54" t="str">
        <f>IF(T_iii_strat1!W15="","-", (CONCATENATE("[",ROUND(T_iii_strat1!W15,1),"; ",ROUND(T_iii_strat1!X15,1),"]", " (", T_iii_strat1!Y15, ")")))</f>
        <v>-</v>
      </c>
      <c r="H32" s="54" t="str">
        <f>IF(T_iii_strat1!AA15="","-", (CONCATENATE("[",ROUND(T_iii_strat1!AA15,1),"; ",ROUND(T_iii_strat1!AB15,1),"]", " (", T_iii_strat1!AC15, ")")))</f>
        <v>[0.5; 0.9] (70)</v>
      </c>
      <c r="I32" s="54" t="str">
        <f>IF(T_iii_strat1!AE15="","-", (CONCATENATE("[",ROUND(T_iii_strat1!AE15,1),"; ",ROUND(T_iii_strat1!AF15,1),"]", " (", T_iii_strat1!AG15, ")")))</f>
        <v>-</v>
      </c>
      <c r="L32" s="48"/>
      <c r="M32" s="54" t="str">
        <f>IF(T_iii_strat2!C15="","-", (CONCATENATE("[",ROUND(T_iii_strat2!C15,1),"; ",ROUND(T_iii_strat2!D15,1),"]", " (", T_iii_strat2!E15, ")")))</f>
        <v>[0.6; 0.6] (2)</v>
      </c>
      <c r="N32" s="54" t="str">
        <f>IF(T_iii_strat2!G15="","-", (CONCATENATE("[",ROUND(T_iii_strat2!G15,1),"; ",ROUND(T_iii_strat2!H15,1),"]", " (", T_iii_strat2!I15, ")")))</f>
        <v>[0.2; 2.2] (9)</v>
      </c>
      <c r="O32" s="54" t="str">
        <f>IF(T_iii_strat2!K15="","-", (CONCATENATE("[",ROUND(T_iii_strat2!K15,1),"; ",ROUND(T_iii_strat2!L15,1),"]", " (", T_iii_strat2!M15, ")")))</f>
        <v>[0.4; 3.5] (73)</v>
      </c>
      <c r="P32" s="54" t="str">
        <f>IF(T_iii_strat2!O15="","-", (CONCATENATE("[",ROUND(T_iii_strat2!O15,1),"; ",ROUND(T_iii_strat2!P15,1),"]", " (", T_iii_strat2!Q15, ")")))</f>
        <v>-</v>
      </c>
      <c r="Q32" s="54" t="str">
        <f>IF(T_iii_strat2!S15="","-", (CONCATENATE("[",ROUND(T_iii_strat2!S15,1),"; ",ROUND(T_iii_strat2!T15,1),"]", " (", T_iii_strat2!U15, ")")))</f>
        <v>[0.3; 0.5] (197)</v>
      </c>
      <c r="R32" s="54" t="str">
        <f>IF(T_iii_strat2!W15="","-", (CONCATENATE("[",ROUND(T_iii_strat2!W15,1),"; ",ROUND(T_iii_strat2!X15,1),"]", " (", T_iii_strat2!Y15, ")")))</f>
        <v>[0.4; 2.5] (6)</v>
      </c>
      <c r="S32" s="54" t="str">
        <f>IF(T_iii_strat2!AA15="","-", (CONCATENATE("[",ROUND(T_iii_strat2!AA15,1),"; ",ROUND(T_iii_strat2!AB15,1),"]", " (", T_iii_strat2!AC15, ")")))</f>
        <v>[0.4; 0.6] (287)</v>
      </c>
      <c r="T32" s="54" t="str">
        <f>IF(T_iii_strat2!AE15="","-", (CONCATENATE("[",ROUND(T_iii_strat2!AE15,1),"; ",ROUND(T_iii_strat2!AF15,1),"]", " (", T_iii_strat2!AG15, ")")))</f>
        <v>[0.3; 0.3] (2)</v>
      </c>
      <c r="W32" s="48"/>
      <c r="X32" s="54" t="str">
        <f>IF(T_iii_strat3!C15="","-", (CONCATENATE("[",ROUND(T_iii_strat3!C15,1),"; ",ROUND(T_iii_strat3!D15,1),"]", " (", T_iii_strat3!E15, ")")))</f>
        <v>-</v>
      </c>
      <c r="Y32" s="54" t="str">
        <f>IF(T_iii_strat3!G15="","-", (CONCATENATE("[",ROUND(T_iii_strat3!G15,1),"; ",ROUND(T_iii_strat3!H15,1),"]", " (", T_iii_strat3!I15, ")")))</f>
        <v>[3; 8.8] (4)</v>
      </c>
      <c r="Z32" s="54" t="str">
        <f>IF(T_iii_strat3!K15="","-", (CONCATENATE("[",ROUND(T_iii_strat3!K15,1),"; ",ROUND(T_iii_strat3!L15,1),"]", " (", T_iii_strat3!M15, ")")))</f>
        <v>[2.2; 3.9] (103)</v>
      </c>
      <c r="AA32" s="54" t="str">
        <f>IF(T_iii_strat3!O15="","-", (CONCATENATE("[",ROUND(T_iii_strat3!O15,1),"; ",ROUND(T_iii_strat3!P15,1),"]", " (", T_iii_strat3!Q15, ")")))</f>
        <v>-</v>
      </c>
      <c r="AB32" s="54" t="str">
        <f>IF(T_iii_strat3!S15="","-", (CONCATENATE("[",ROUND(T_iii_strat3!S15,1),"; ",ROUND(T_iii_strat3!T15,1),"]", " (", T_iii_strat3!U15, ")")))</f>
        <v>[0.4; 0.5] (21)</v>
      </c>
      <c r="AC32" s="54" t="str">
        <f>IF(T_iii_strat3!W15="","-", (CONCATENATE("[",ROUND(T_iii_strat3!W15,1),"; ",ROUND(T_iii_strat3!X15,1),"]", " (", T_iii_strat3!Y15, ")")))</f>
        <v>[0.4; 0.5] (4)</v>
      </c>
      <c r="AD32" s="54" t="str">
        <f>IF(T_iii_strat3!AA15="","-", (CONCATENATE("[",ROUND(T_iii_strat3!AA15,1),"; ",ROUND(T_iii_strat3!AB15,1),"]", " (", T_iii_strat3!AC15, ")")))</f>
        <v>[1.3; 3.8] (132)</v>
      </c>
      <c r="AE32" s="54" t="str">
        <f>IF(T_iii_strat3!AE15="","-", (CONCATENATE("[",ROUND(T_iii_strat3!AE15,1),"; ",ROUND(T_iii_strat3!AF15,1),"]", " (", T_iii_strat3!AG15, ")")))</f>
        <v>[2.8; 2.8] (1)</v>
      </c>
    </row>
    <row r="33" spans="1:31" s="5" customFormat="1" x14ac:dyDescent="0.2">
      <c r="A33" s="15" t="str">
        <f>T_iii_strat1!A16</f>
        <v>Nat approved but not WHO PQ ACT</v>
      </c>
      <c r="B33" s="19">
        <f>ROUND(T_iii_strat1!B16,1)</f>
        <v>0.6</v>
      </c>
      <c r="C33" s="19">
        <f>ROUND(T_iii_strat1!F16,1)</f>
        <v>0.6</v>
      </c>
      <c r="D33" s="19">
        <f>ROUND(T_iii_strat1!J16,1)</f>
        <v>0.9</v>
      </c>
      <c r="E33" s="19">
        <f>ROUND(T_iii_strat1!N16,1)</f>
        <v>0</v>
      </c>
      <c r="F33" s="19">
        <f>ROUND(T_iii_strat1!R16,1)</f>
        <v>0.8</v>
      </c>
      <c r="G33" s="19">
        <f>ROUND(T_iii_strat1!V16,1)</f>
        <v>0.6</v>
      </c>
      <c r="H33" s="19">
        <f>ROUND(T_iii_strat1!Z16,1)</f>
        <v>0.8</v>
      </c>
      <c r="I33" s="19">
        <f>ROUND(T_iii_strat1!AD16,1)</f>
        <v>0.5</v>
      </c>
      <c r="L33" s="15" t="str">
        <f>T_iii_strat1!A16</f>
        <v>Nat approved but not WHO PQ ACT</v>
      </c>
      <c r="M33" s="19">
        <f>ROUND(T_iii_strat2!B16,1)</f>
        <v>0.8</v>
      </c>
      <c r="N33" s="19">
        <f>ROUND(T_iii_strat2!F16,1)</f>
        <v>0.6</v>
      </c>
      <c r="O33" s="19">
        <f>ROUND(T_iii_strat2!J16,1)</f>
        <v>1</v>
      </c>
      <c r="P33" s="19">
        <f>ROUND(T_iii_strat2!N16,1)</f>
        <v>0.4</v>
      </c>
      <c r="Q33" s="19">
        <f>ROUND(T_iii_strat2!R16,1)</f>
        <v>0.4</v>
      </c>
      <c r="R33" s="19">
        <f>ROUND(T_iii_strat2!V16,1)</f>
        <v>0.4</v>
      </c>
      <c r="S33" s="19">
        <f>ROUND(T_iii_strat2!Z16,1)</f>
        <v>0.5</v>
      </c>
      <c r="T33" s="19">
        <f>ROUND(T_iii_strat2!AD16,1)</f>
        <v>0.4</v>
      </c>
      <c r="W33" s="15" t="str">
        <f>T_iii_strat1!A16</f>
        <v>Nat approved but not WHO PQ ACT</v>
      </c>
      <c r="X33" s="19">
        <f>ROUND(T_iii_strat3!B16,1)</f>
        <v>1.1000000000000001</v>
      </c>
      <c r="Y33" s="19">
        <f>ROUND(T_iii_strat3!F16,1)</f>
        <v>0.9</v>
      </c>
      <c r="Z33" s="19">
        <f>ROUND(T_iii_strat3!J16,1)</f>
        <v>1.3</v>
      </c>
      <c r="AA33" s="19">
        <f>ROUND(T_iii_strat3!N16,1)</f>
        <v>0</v>
      </c>
      <c r="AB33" s="19">
        <f>ROUND(T_iii_strat3!R16,1)</f>
        <v>0.8</v>
      </c>
      <c r="AC33" s="19">
        <f>ROUND(T_iii_strat3!V16,1)</f>
        <v>0.7</v>
      </c>
      <c r="AD33" s="19">
        <f>ROUND(T_iii_strat3!Z16,1)</f>
        <v>0.9</v>
      </c>
      <c r="AE33" s="19">
        <f>ROUND(T_iii_strat3!AD16,1)</f>
        <v>1.3</v>
      </c>
    </row>
    <row r="34" spans="1:31" s="3" customFormat="1" ht="8.25" x14ac:dyDescent="0.15">
      <c r="A34" s="48"/>
      <c r="B34" s="54" t="str">
        <f>IF(T_iii_strat1!C16="","-", (CONCATENATE("[",ROUND(T_iii_strat1!C16,1),"; ",ROUND(T_iii_strat1!D16,1),"]", " (", T_iii_strat1!E16, ")")))</f>
        <v>[0.4; 0.9] (6)</v>
      </c>
      <c r="C34" s="54" t="str">
        <f>IF(T_iii_strat1!G16="","-", (CONCATENATE("[",ROUND(T_iii_strat1!G16,1),"; ",ROUND(T_iii_strat1!H16,1),"]", " (", T_iii_strat1!I16, ")")))</f>
        <v>[0.4; 1.2] (17)</v>
      </c>
      <c r="D34" s="54" t="str">
        <f>IF(T_iii_strat1!K16="","-", (CONCATENATE("[",ROUND(T_iii_strat1!K16,1),"; ",ROUND(T_iii_strat1!L16,1),"]", " (", T_iii_strat1!M16, ")")))</f>
        <v>[0.6; 1.5] (318)</v>
      </c>
      <c r="E34" s="54" t="str">
        <f>IF(T_iii_strat1!O16="","-", (CONCATENATE("[",ROUND(T_iii_strat1!O16,1),"; ",ROUND(T_iii_strat1!P16,1),"]", " (", T_iii_strat1!Q16, ")")))</f>
        <v>-</v>
      </c>
      <c r="F34" s="54" t="str">
        <f>IF(T_iii_strat1!S16="","-", (CONCATENATE("[",ROUND(T_iii_strat1!S16,1),"; ",ROUND(T_iii_strat1!T16,1),"]", " (", T_iii_strat1!U16, ")")))</f>
        <v>[0.6; 1.3] (2410)</v>
      </c>
      <c r="G34" s="54" t="str">
        <f>IF(T_iii_strat1!W16="","-", (CONCATENATE("[",ROUND(T_iii_strat1!W16,1),"; ",ROUND(T_iii_strat1!X16,1),"]", " (", T_iii_strat1!Y16, ")")))</f>
        <v>[0.1; 0.9] (19)</v>
      </c>
      <c r="H34" s="54" t="str">
        <f>IF(T_iii_strat1!AA16="","-", (CONCATENATE("[",ROUND(T_iii_strat1!AA16,1),"; ",ROUND(T_iii_strat1!AB16,1),"]", " (", T_iii_strat1!AC16, ")")))</f>
        <v>[0.6; 1.3] (2770)</v>
      </c>
      <c r="I34" s="54" t="str">
        <f>IF(T_iii_strat1!AE16="","-", (CONCATENATE("[",ROUND(T_iii_strat1!AE16,1),"; ",ROUND(T_iii_strat1!AF16,1),"]", " (", T_iii_strat1!AG16, ")")))</f>
        <v>[0.4; 1.3] (46)</v>
      </c>
      <c r="L34" s="48"/>
      <c r="M34" s="54" t="str">
        <f>IF(T_iii_strat2!C16="","-", (CONCATENATE("[",ROUND(T_iii_strat2!C16,1),"; ",ROUND(T_iii_strat2!D16,1),"]", " (", T_iii_strat2!E16, ")")))</f>
        <v>[0.4; 1.6] (17)</v>
      </c>
      <c r="N34" s="54" t="str">
        <f>IF(T_iii_strat2!G16="","-", (CONCATENATE("[",ROUND(T_iii_strat2!G16,1),"; ",ROUND(T_iii_strat2!H16,1),"]", " (", T_iii_strat2!I16, ")")))</f>
        <v>[0.4; 0.9] (82)</v>
      </c>
      <c r="O34" s="54" t="str">
        <f>IF(T_iii_strat2!K16="","-", (CONCATENATE("[",ROUND(T_iii_strat2!K16,1),"; ",ROUND(T_iii_strat2!L16,1),"]", " (", T_iii_strat2!M16, ")")))</f>
        <v>[0.6; 1.8] (455)</v>
      </c>
      <c r="P34" s="54" t="str">
        <f>IF(T_iii_strat2!O16="","-", (CONCATENATE("[",ROUND(T_iii_strat2!O16,1),"; ",ROUND(T_iii_strat2!P16,1),"]", " (", T_iii_strat2!Q16, ")")))</f>
        <v>[0.4; 0.4] (1)</v>
      </c>
      <c r="Q34" s="54" t="str">
        <f>IF(T_iii_strat2!S16="","-", (CONCATENATE("[",ROUND(T_iii_strat2!S16,1),"; ",ROUND(T_iii_strat2!T16,1),"]", " (", T_iii_strat2!U16, ")")))</f>
        <v>[0.4; 0.9] (2078)</v>
      </c>
      <c r="R34" s="54" t="str">
        <f>IF(T_iii_strat2!W16="","-", (CONCATENATE("[",ROUND(T_iii_strat2!W16,1),"; ",ROUND(T_iii_strat2!X16,1),"]", " (", T_iii_strat2!Y16, ")")))</f>
        <v>[0.3; 1.6] (42)</v>
      </c>
      <c r="S34" s="54" t="str">
        <f>IF(T_iii_strat2!AA16="","-", (CONCATENATE("[",ROUND(T_iii_strat2!AA16,1),"; ",ROUND(T_iii_strat2!AB16,1),"]", " (", T_iii_strat2!AC16, ")")))</f>
        <v>[0.4; 1.3] (2675)</v>
      </c>
      <c r="T34" s="54" t="str">
        <f>IF(T_iii_strat2!AE16="","-", (CONCATENATE("[",ROUND(T_iii_strat2!AE16,1),"; ",ROUND(T_iii_strat2!AF16,1),"]", " (", T_iii_strat2!AG16, ")")))</f>
        <v>[0.4; 1.4] (48)</v>
      </c>
      <c r="W34" s="48"/>
      <c r="X34" s="54" t="str">
        <f>IF(T_iii_strat3!C16="","-", (CONCATENATE("[",ROUND(T_iii_strat3!C16,1),"; ",ROUND(T_iii_strat3!D16,1),"]", " (", T_iii_strat3!E16, ")")))</f>
        <v>[0.3; 1.6] (4)</v>
      </c>
      <c r="Y34" s="54" t="str">
        <f>IF(T_iii_strat3!G16="","-", (CONCATENATE("[",ROUND(T_iii_strat3!G16,1),"; ",ROUND(T_iii_strat3!H16,1),"]", " (", T_iii_strat3!I16, ")")))</f>
        <v>[0.6; 1.4] (42)</v>
      </c>
      <c r="Z34" s="54" t="str">
        <f>IF(T_iii_strat3!K16="","-", (CONCATENATE("[",ROUND(T_iii_strat3!K16,1),"; ",ROUND(T_iii_strat3!L16,1),"]", " (", T_iii_strat3!M16, ")")))</f>
        <v>[0.8; 1.9] (1229)</v>
      </c>
      <c r="AA34" s="54" t="str">
        <f>IF(T_iii_strat3!O16="","-", (CONCATENATE("[",ROUND(T_iii_strat3!O16,1),"; ",ROUND(T_iii_strat3!P16,1),"]", " (", T_iii_strat3!Q16, ")")))</f>
        <v>-</v>
      </c>
      <c r="AB34" s="54" t="str">
        <f>IF(T_iii_strat3!S16="","-", (CONCATENATE("[",ROUND(T_iii_strat3!S16,1),"; ",ROUND(T_iii_strat3!T16,1),"]", " (", T_iii_strat3!U16, ")")))</f>
        <v>[0.5; 1.4] (1352)</v>
      </c>
      <c r="AC34" s="54" t="str">
        <f>IF(T_iii_strat3!W16="","-", (CONCATENATE("[",ROUND(T_iii_strat3!W16,1),"; ",ROUND(T_iii_strat3!X16,1),"]", " (", T_iii_strat3!Y16, ")")))</f>
        <v>[0.6; 0.9] (77)</v>
      </c>
      <c r="AD34" s="54" t="str">
        <f>IF(T_iii_strat3!AA16="","-", (CONCATENATE("[",ROUND(T_iii_strat3!AA16,1),"; ",ROUND(T_iii_strat3!AB16,1),"]", " (", T_iii_strat3!AC16, ")")))</f>
        <v>[0.6; 1.6] (2704)</v>
      </c>
      <c r="AE34" s="54" t="str">
        <f>IF(T_iii_strat3!AE16="","-", (CONCATENATE("[",ROUND(T_iii_strat3!AE16,1),"; ",ROUND(T_iii_strat3!AF16,1),"]", " (", T_iii_strat3!AG16, ")")))</f>
        <v>[1.3; 1.3] (1)</v>
      </c>
    </row>
    <row r="35" spans="1:31" s="5" customFormat="1" x14ac:dyDescent="0.2">
      <c r="A35" s="15" t="str">
        <f>T_iii_strat1!A17</f>
        <v>Not WHO PQ or Nat approved ACT</v>
      </c>
      <c r="B35" s="19">
        <f>ROUND(T_iii_strat1!B17,1)</f>
        <v>0.6</v>
      </c>
      <c r="C35" s="19">
        <f>ROUND(T_iii_strat1!F17,1)</f>
        <v>0.8</v>
      </c>
      <c r="D35" s="19">
        <f>ROUND(T_iii_strat1!J17,1)</f>
        <v>0.8</v>
      </c>
      <c r="E35" s="19">
        <f>ROUND(T_iii_strat1!N17,1)</f>
        <v>0</v>
      </c>
      <c r="F35" s="19">
        <f>ROUND(T_iii_strat1!R17,1)</f>
        <v>0.8</v>
      </c>
      <c r="G35" s="19">
        <f>ROUND(T_iii_strat1!V17,1)</f>
        <v>0.8</v>
      </c>
      <c r="H35" s="19">
        <f>ROUND(T_iii_strat1!Z17,1)</f>
        <v>0.8</v>
      </c>
      <c r="I35" s="19">
        <f>ROUND(T_iii_strat1!AD17,1)</f>
        <v>0.5</v>
      </c>
      <c r="L35" s="15" t="str">
        <f>T_iii_strat1!A17</f>
        <v>Not WHO PQ or Nat approved ACT</v>
      </c>
      <c r="M35" s="19">
        <f>ROUND(T_iii_strat2!B17,1)</f>
        <v>0.9</v>
      </c>
      <c r="N35" s="19">
        <f>ROUND(T_iii_strat2!F17,1)</f>
        <v>0.6</v>
      </c>
      <c r="O35" s="19">
        <f>ROUND(T_iii_strat2!J17,1)</f>
        <v>0.8</v>
      </c>
      <c r="P35" s="19">
        <f>ROUND(T_iii_strat2!N17,1)</f>
        <v>0</v>
      </c>
      <c r="Q35" s="19">
        <f>ROUND(T_iii_strat2!R17,1)</f>
        <v>0.5</v>
      </c>
      <c r="R35" s="19">
        <f>ROUND(T_iii_strat2!V17,1)</f>
        <v>0.4</v>
      </c>
      <c r="S35" s="19">
        <f>ROUND(T_iii_strat2!Z17,1)</f>
        <v>0.6</v>
      </c>
      <c r="T35" s="19">
        <f>ROUND(T_iii_strat2!AD17,1)</f>
        <v>0.8</v>
      </c>
      <c r="W35" s="15" t="str">
        <f>T_iii_strat1!A17</f>
        <v>Not WHO PQ or Nat approved ACT</v>
      </c>
      <c r="X35" s="19">
        <f>ROUND(T_iii_strat3!B17,1)</f>
        <v>1.1000000000000001</v>
      </c>
      <c r="Y35" s="19">
        <f>ROUND(T_iii_strat3!F17,1)</f>
        <v>0.9</v>
      </c>
      <c r="Z35" s="19">
        <f>ROUND(T_iii_strat3!J17,1)</f>
        <v>0.9</v>
      </c>
      <c r="AA35" s="19">
        <f>ROUND(T_iii_strat3!N17,1)</f>
        <v>0</v>
      </c>
      <c r="AB35" s="19">
        <f>ROUND(T_iii_strat3!R17,1)</f>
        <v>0.8</v>
      </c>
      <c r="AC35" s="19">
        <f>ROUND(T_iii_strat3!V17,1)</f>
        <v>0.6</v>
      </c>
      <c r="AD35" s="19">
        <f>ROUND(T_iii_strat3!Z17,1)</f>
        <v>0.8</v>
      </c>
      <c r="AE35" s="19">
        <f>ROUND(T_iii_strat3!AD17,1)</f>
        <v>0.4</v>
      </c>
    </row>
    <row r="36" spans="1:31" s="3" customFormat="1" ht="8.25" x14ac:dyDescent="0.15">
      <c r="A36" s="49"/>
      <c r="B36" s="54" t="str">
        <f>IF(T_iii_strat1!C17="","-", (CONCATENATE("[",ROUND(T_iii_strat1!C17,1),"; ",ROUND(T_iii_strat1!D17,1),"]", " (", T_iii_strat1!E17, ")")))</f>
        <v>[0.5; 0.9] (4)</v>
      </c>
      <c r="C36" s="54" t="str">
        <f>IF(T_iii_strat1!G17="","-", (CONCATENATE("[",ROUND(T_iii_strat1!G17,1),"; ",ROUND(T_iii_strat1!H17,1),"]", " (", T_iii_strat1!I17, ")")))</f>
        <v>[0.6; 1.3] (6)</v>
      </c>
      <c r="D36" s="54" t="str">
        <f>IF(T_iii_strat1!K17="","-", (CONCATENATE("[",ROUND(T_iii_strat1!K17,1),"; ",ROUND(T_iii_strat1!L17,1),"]", " (", T_iii_strat1!M17, ")")))</f>
        <v>[0.6; 1] (193)</v>
      </c>
      <c r="E36" s="54" t="str">
        <f>IF(T_iii_strat1!O17="","-", (CONCATENATE("[",ROUND(T_iii_strat1!O17,1),"; ",ROUND(T_iii_strat1!P17,1),"]", " (", T_iii_strat1!Q17, ")")))</f>
        <v>-</v>
      </c>
      <c r="F36" s="54" t="str">
        <f>IF(T_iii_strat1!S17="","-", (CONCATENATE("[",ROUND(T_iii_strat1!S17,1),"; ",ROUND(T_iii_strat1!T17,1),"]", " (", T_iii_strat1!U17, ")")))</f>
        <v>[0.6; 1] (1130)</v>
      </c>
      <c r="G36" s="54" t="str">
        <f>IF(T_iii_strat1!W17="","-", (CONCATENATE("[",ROUND(T_iii_strat1!W17,1),"; ",ROUND(T_iii_strat1!X17,1),"]", " (", T_iii_strat1!Y17, ")")))</f>
        <v>[0.5; 0.8] (11)</v>
      </c>
      <c r="H36" s="54" t="str">
        <f>IF(T_iii_strat1!AA17="","-", (CONCATENATE("[",ROUND(T_iii_strat1!AA17,1),"; ",ROUND(T_iii_strat1!AB17,1),"]", " (", T_iii_strat1!AC17, ")")))</f>
        <v>[0.6; 1] (1344)</v>
      </c>
      <c r="I36" s="54" t="str">
        <f>IF(T_iii_strat1!AE17="","-", (CONCATENATE("[",ROUND(T_iii_strat1!AE17,1),"; ",ROUND(T_iii_strat1!AF17,1),"]", " (", T_iii_strat1!AG17, ")")))</f>
        <v>[0.4; 0.9] (17)</v>
      </c>
      <c r="L36" s="49"/>
      <c r="M36" s="54" t="str">
        <f>IF(T_iii_strat2!C17="","-", (CONCATENATE("[",ROUND(T_iii_strat2!C17,1),"; ",ROUND(T_iii_strat2!D17,1),"]", " (", T_iii_strat2!E17, ")")))</f>
        <v>[0.8; 1.6] (8)</v>
      </c>
      <c r="N36" s="54" t="str">
        <f>IF(T_iii_strat2!G17="","-", (CONCATENATE("[",ROUND(T_iii_strat2!G17,1),"; ",ROUND(T_iii_strat2!H17,1),"]", " (", T_iii_strat2!I17, ")")))</f>
        <v>[0.4; 1] (39)</v>
      </c>
      <c r="O36" s="54" t="str">
        <f>IF(T_iii_strat2!K17="","-", (CONCATENATE("[",ROUND(T_iii_strat2!K17,1),"; ",ROUND(T_iii_strat2!L17,1),"]", " (", T_iii_strat2!M17, ")")))</f>
        <v>[0.6; 1.3] (215)</v>
      </c>
      <c r="P36" s="54" t="str">
        <f>IF(T_iii_strat2!O17="","-", (CONCATENATE("[",ROUND(T_iii_strat2!O17,1),"; ",ROUND(T_iii_strat2!P17,1),"]", " (", T_iii_strat2!Q17, ")")))</f>
        <v>-</v>
      </c>
      <c r="Q36" s="54" t="str">
        <f>IF(T_iii_strat2!S17="","-", (CONCATENATE("[",ROUND(T_iii_strat2!S17,1),"; ",ROUND(T_iii_strat2!T17,1),"]", " (", T_iii_strat2!U17, ")")))</f>
        <v>[0.4; 0.9] (755)</v>
      </c>
      <c r="R36" s="54" t="str">
        <f>IF(T_iii_strat2!W17="","-", (CONCATENATE("[",ROUND(T_iii_strat2!W17,1),"; ",ROUND(T_iii_strat2!X17,1),"]", " (", T_iii_strat2!Y17, ")")))</f>
        <v>[0.4; 0.4] (25)</v>
      </c>
      <c r="S36" s="54" t="str">
        <f>IF(T_iii_strat2!AA17="","-", (CONCATENATE("[",ROUND(T_iii_strat2!AA17,1),"; ",ROUND(T_iii_strat2!AB17,1),"]", " (", T_iii_strat2!AC17, ")")))</f>
        <v>[0.4; 0.9] (1042)</v>
      </c>
      <c r="T36" s="54" t="str">
        <f>IF(T_iii_strat2!AE17="","-", (CONCATENATE("[",ROUND(T_iii_strat2!AE17,1),"; ",ROUND(T_iii_strat2!AF17,1),"]", " (", T_iii_strat2!AG17, ")")))</f>
        <v>[0.3; 1] (20)</v>
      </c>
      <c r="W36" s="49"/>
      <c r="X36" s="54" t="str">
        <f>IF(T_iii_strat3!C17="","-", (CONCATENATE("[",ROUND(T_iii_strat3!C17,1),"; ",ROUND(T_iii_strat3!D17,1),"]", " (", T_iii_strat3!E17, ")")))</f>
        <v>[1.1; 1.1] (1)</v>
      </c>
      <c r="Y36" s="54" t="str">
        <f>IF(T_iii_strat3!G17="","-", (CONCATENATE("[",ROUND(T_iii_strat3!G17,1),"; ",ROUND(T_iii_strat3!H17,1),"]", " (", T_iii_strat3!I17, ")")))</f>
        <v>[0.9; 1.3] (14)</v>
      </c>
      <c r="Z36" s="54" t="str">
        <f>IF(T_iii_strat3!K17="","-", (CONCATENATE("[",ROUND(T_iii_strat3!K17,1),"; ",ROUND(T_iii_strat3!L17,1),"]", " (", T_iii_strat3!M17, ")")))</f>
        <v>[0.7; 1.3] (854)</v>
      </c>
      <c r="AA36" s="54" t="str">
        <f>IF(T_iii_strat3!O17="","-", (CONCATENATE("[",ROUND(T_iii_strat3!O17,1),"; ",ROUND(T_iii_strat3!P17,1),"]", " (", T_iii_strat3!Q17, ")")))</f>
        <v>-</v>
      </c>
      <c r="AB36" s="54" t="str">
        <f>IF(T_iii_strat3!S17="","-", (CONCATENATE("[",ROUND(T_iii_strat3!S17,1),"; ",ROUND(T_iii_strat3!T17,1),"]", " (", T_iii_strat3!U17, ")")))</f>
        <v>[0.6; 1.1] (631)</v>
      </c>
      <c r="AC36" s="54" t="str">
        <f>IF(T_iii_strat3!W17="","-", (CONCATENATE("[",ROUND(T_iii_strat3!W17,1),"; ",ROUND(T_iii_strat3!X17,1),"]", " (", T_iii_strat3!Y17, ")")))</f>
        <v>[0.5; 1] (62)</v>
      </c>
      <c r="AD36" s="54" t="str">
        <f>IF(T_iii_strat3!AA17="","-", (CONCATENATE("[",ROUND(T_iii_strat3!AA17,1),"; ",ROUND(T_iii_strat3!AB17,1),"]", " (", T_iii_strat3!AC17, ")")))</f>
        <v>[0.6; 1.2] (1562)</v>
      </c>
      <c r="AE36" s="54" t="str">
        <f>IF(T_iii_strat3!AE17="","-", (CONCATENATE("[",ROUND(T_iii_strat3!AE17,1),"; ",ROUND(T_iii_strat3!AF17,1),"]", " (", T_iii_strat3!AG17, ")")))</f>
        <v>[0.4; 0.4] (1)</v>
      </c>
    </row>
    <row r="37" spans="1:31" s="5" customFormat="1" x14ac:dyDescent="0.2">
      <c r="A37" s="4" t="str">
        <f>T_iii_strat1!A18</f>
        <v>Non-artemsinin therapy</v>
      </c>
      <c r="B37" s="19">
        <f>ROUND(T_iii_strat1!B18,1)</f>
        <v>10.1</v>
      </c>
      <c r="C37" s="19">
        <f>ROUND(T_iii_strat1!F18,1)</f>
        <v>15.2</v>
      </c>
      <c r="D37" s="19">
        <f>ROUND(T_iii_strat1!J18,1)</f>
        <v>0.4</v>
      </c>
      <c r="E37" s="19">
        <f>ROUND(T_iii_strat1!N18,1)</f>
        <v>0</v>
      </c>
      <c r="F37" s="19">
        <f>ROUND(T_iii_strat1!R18,1)</f>
        <v>0.4</v>
      </c>
      <c r="G37" s="19">
        <f>ROUND(T_iii_strat1!V18,1)</f>
        <v>0.3</v>
      </c>
      <c r="H37" s="19">
        <f>ROUND(T_iii_strat1!Z18,1)</f>
        <v>0.4</v>
      </c>
      <c r="I37" s="19">
        <f>ROUND(T_iii_strat1!AD18,1)</f>
        <v>0.2</v>
      </c>
      <c r="L37" s="4" t="str">
        <f>T_iii_strat1!A18</f>
        <v>Non-artemsinin therapy</v>
      </c>
      <c r="M37" s="19">
        <f>ROUND(T_iii_strat2!B18,1)</f>
        <v>0.6</v>
      </c>
      <c r="N37" s="19">
        <f>ROUND(T_iii_strat2!F18,1)</f>
        <v>0.3</v>
      </c>
      <c r="O37" s="19">
        <f>ROUND(T_iii_strat2!J18,1)</f>
        <v>2.2000000000000002</v>
      </c>
      <c r="P37" s="19">
        <f>ROUND(T_iii_strat2!N18,1)</f>
        <v>0.1</v>
      </c>
      <c r="Q37" s="19">
        <f>ROUND(T_iii_strat2!R18,1)</f>
        <v>0.2</v>
      </c>
      <c r="R37" s="19">
        <f>ROUND(T_iii_strat2!V18,1)</f>
        <v>0.2</v>
      </c>
      <c r="S37" s="19">
        <f>ROUND(T_iii_strat2!Z18,1)</f>
        <v>0.2</v>
      </c>
      <c r="T37" s="19">
        <f>ROUND(T_iii_strat2!AD18,1)</f>
        <v>0.2</v>
      </c>
      <c r="W37" s="4" t="str">
        <f>T_iii_strat1!A18</f>
        <v>Non-artemsinin therapy</v>
      </c>
      <c r="X37" s="19">
        <f>ROUND(T_iii_strat3!B18,1)</f>
        <v>0</v>
      </c>
      <c r="Y37" s="19">
        <f>ROUND(T_iii_strat3!F18,1)</f>
        <v>4</v>
      </c>
      <c r="Z37" s="19">
        <f>ROUND(T_iii_strat3!J18,1)</f>
        <v>0.4</v>
      </c>
      <c r="AA37" s="19">
        <f>ROUND(T_iii_strat3!N18,1)</f>
        <v>0</v>
      </c>
      <c r="AB37" s="19">
        <f>ROUND(T_iii_strat3!R18,1)</f>
        <v>0.3</v>
      </c>
      <c r="AC37" s="19">
        <f>ROUND(T_iii_strat3!V18,1)</f>
        <v>0.4</v>
      </c>
      <c r="AD37" s="19">
        <f>ROUND(T_iii_strat3!Z18,1)</f>
        <v>0.3</v>
      </c>
      <c r="AE37" s="19">
        <f>ROUND(T_iii_strat3!AD18,1)</f>
        <v>0</v>
      </c>
    </row>
    <row r="38" spans="1:31" s="3" customFormat="1" ht="8.25" x14ac:dyDescent="0.15">
      <c r="A38" s="50"/>
      <c r="B38" s="54" t="str">
        <f>IF(T_iii_strat1!C18="","-", (CONCATENATE("[",ROUND(T_iii_strat1!C18,1),"; ",ROUND(T_iii_strat1!D18,1),"]", " (", T_iii_strat1!E18, ")")))</f>
        <v>[10.1; 10.1] (1)</v>
      </c>
      <c r="C38" s="54" t="str">
        <f>IF(T_iii_strat1!G18="","-", (CONCATENATE("[",ROUND(T_iii_strat1!G18,1),"; ",ROUND(T_iii_strat1!H18,1),"]", " (", T_iii_strat1!I18, ")")))</f>
        <v>[0.5; 15.2] (4)</v>
      </c>
      <c r="D38" s="54" t="str">
        <f>IF(T_iii_strat1!K18="","-", (CONCATENATE("[",ROUND(T_iii_strat1!K18,1),"; ",ROUND(T_iii_strat1!L18,1),"]", " (", T_iii_strat1!M18, ")")))</f>
        <v>[0.3; 5.7] (37)</v>
      </c>
      <c r="E38" s="54" t="str">
        <f>IF(T_iii_strat1!O18="","-", (CONCATENATE("[",ROUND(T_iii_strat1!O18,1),"; ",ROUND(T_iii_strat1!P18,1),"]", " (", T_iii_strat1!Q18, ")")))</f>
        <v>-</v>
      </c>
      <c r="F38" s="54" t="str">
        <f>IF(T_iii_strat1!S18="","-", (CONCATENATE("[",ROUND(T_iii_strat1!S18,1),"; ",ROUND(T_iii_strat1!T18,1),"]", " (", T_iii_strat1!U18, ")")))</f>
        <v>[0.3; 6.3] (197)</v>
      </c>
      <c r="G38" s="54" t="str">
        <f>IF(T_iii_strat1!W18="","-", (CONCATENATE("[",ROUND(T_iii_strat1!W18,1),"; ",ROUND(T_iii_strat1!X18,1),"]", " (", T_iii_strat1!Y18, ")")))</f>
        <v>[0.3; 5.1] (5)</v>
      </c>
      <c r="H38" s="54" t="str">
        <f>IF(T_iii_strat1!AA18="","-", (CONCATENATE("[",ROUND(T_iii_strat1!AA18,1),"; ",ROUND(T_iii_strat1!AB18,1),"]", " (", T_iii_strat1!AC18, ")")))</f>
        <v>[0.3; 6.3] (244)</v>
      </c>
      <c r="I38" s="54" t="str">
        <f>IF(T_iii_strat1!AE18="","-", (CONCATENATE("[",ROUND(T_iii_strat1!AE18,1),"; ",ROUND(T_iii_strat1!AF18,1),"]", " (", T_iii_strat1!AG18, ")")))</f>
        <v>[0.2; 0.3] (4)</v>
      </c>
      <c r="L38" s="50"/>
      <c r="M38" s="54" t="str">
        <f>IF(T_iii_strat2!C18="","-", (CONCATENATE("[",ROUND(T_iii_strat2!C18,1),"; ",ROUND(T_iii_strat2!D18,1),"]", " (", T_iii_strat2!E18, ")")))</f>
        <v>[0.3; 2.2] (7)</v>
      </c>
      <c r="N38" s="54" t="str">
        <f>IF(T_iii_strat2!G18="","-", (CONCATENATE("[",ROUND(T_iii_strat2!G18,1),"; ",ROUND(T_iii_strat2!H18,1),"]", " (", T_iii_strat2!I18, ")")))</f>
        <v>[0.2; 0.3] (26)</v>
      </c>
      <c r="O38" s="54" t="str">
        <f>IF(T_iii_strat2!K18="","-", (CONCATENATE("[",ROUND(T_iii_strat2!K18,1),"; ",ROUND(T_iii_strat2!L18,1),"]", " (", T_iii_strat2!M18, ")")))</f>
        <v>[0.3; 9.5] (94)</v>
      </c>
      <c r="P38" s="54" t="str">
        <f>IF(T_iii_strat2!O18="","-", (CONCATENATE("[",ROUND(T_iii_strat2!O18,1),"; ",ROUND(T_iii_strat2!P18,1),"]", " (", T_iii_strat2!Q18, ")")))</f>
        <v>[0.1; 0.1] (1)</v>
      </c>
      <c r="Q38" s="54" t="str">
        <f>IF(T_iii_strat2!S18="","-", (CONCATENATE("[",ROUND(T_iii_strat2!S18,1),"; ",ROUND(T_iii_strat2!T18,1),"]", " (", T_iii_strat2!U18, ")")))</f>
        <v>[0.2; 0.3] (620)</v>
      </c>
      <c r="R38" s="54" t="str">
        <f>IF(T_iii_strat2!W18="","-", (CONCATENATE("[",ROUND(T_iii_strat2!W18,1),"; ",ROUND(T_iii_strat2!X18,1),"]", " (", T_iii_strat2!Y18, ")")))</f>
        <v>[0.2; 1.3] (13)</v>
      </c>
      <c r="S38" s="54" t="str">
        <f>IF(T_iii_strat2!AA18="","-", (CONCATENATE("[",ROUND(T_iii_strat2!AA18,1),"; ",ROUND(T_iii_strat2!AB18,1),"]", " (", T_iii_strat2!AC18, ")")))</f>
        <v>[0.2; 0.3] (761)</v>
      </c>
      <c r="T38" s="54" t="str">
        <f>IF(T_iii_strat2!AE18="","-", (CONCATENATE("[",ROUND(T_iii_strat2!AE18,1),"; ",ROUND(T_iii_strat2!AF18,1),"]", " (", T_iii_strat2!AG18, ")")))</f>
        <v>[0.2; 0.2] (15)</v>
      </c>
      <c r="W38" s="50"/>
      <c r="X38" s="54" t="str">
        <f>IF(T_iii_strat3!C18="","-", (CONCATENATE("[",ROUND(T_iii_strat3!C18,1),"; ",ROUND(T_iii_strat3!D18,1),"]", " (", T_iii_strat3!E18, ")")))</f>
        <v>-</v>
      </c>
      <c r="Y38" s="54" t="str">
        <f>IF(T_iii_strat3!G18="","-", (CONCATENATE("[",ROUND(T_iii_strat3!G18,1),"; ",ROUND(T_iii_strat3!H18,1),"]", " (", T_iii_strat3!I18, ")")))</f>
        <v>[0.3; 12.6] (16)</v>
      </c>
      <c r="Z38" s="54" t="str">
        <f>IF(T_iii_strat3!K18="","-", (CONCATENATE("[",ROUND(T_iii_strat3!K18,1),"; ",ROUND(T_iii_strat3!L18,1),"]", " (", T_iii_strat3!M18, ")")))</f>
        <v>[0.3; 8.7] (179)</v>
      </c>
      <c r="AA38" s="54" t="str">
        <f>IF(T_iii_strat3!O18="","-", (CONCATENATE("[",ROUND(T_iii_strat3!O18,1),"; ",ROUND(T_iii_strat3!P18,1),"]", " (", T_iii_strat3!Q18, ")")))</f>
        <v>-</v>
      </c>
      <c r="AB38" s="54" t="str">
        <f>IF(T_iii_strat3!S18="","-", (CONCATENATE("[",ROUND(T_iii_strat3!S18,1),"; ",ROUND(T_iii_strat3!T18,1),"]", " (", T_iii_strat3!U18, ")")))</f>
        <v>[0.3; 0.4] (304)</v>
      </c>
      <c r="AC38" s="54" t="str">
        <f>IF(T_iii_strat3!W18="","-", (CONCATENATE("[",ROUND(T_iii_strat3!W18,1),"; ",ROUND(T_iii_strat3!X18,1),"]", " (", T_iii_strat3!Y18, ")")))</f>
        <v>[0.3; 2.5] (27)</v>
      </c>
      <c r="AD38" s="54" t="str">
        <f>IF(T_iii_strat3!AA18="","-", (CONCATENATE("[",ROUND(T_iii_strat3!AA18,1),"; ",ROUND(T_iii_strat3!AB18,1),"]", " (", T_iii_strat3!AC18, ")")))</f>
        <v>[0.3; 2.5] (526)</v>
      </c>
      <c r="AE38" s="54" t="str">
        <f>IF(T_iii_strat3!AE18="","-", (CONCATENATE("[",ROUND(T_iii_strat3!AE18,1),"; ",ROUND(T_iii_strat3!AF18,1),"]", " (", T_iii_strat3!AG18, ")")))</f>
        <v>-</v>
      </c>
    </row>
    <row r="39" spans="1:31" s="5" customFormat="1" x14ac:dyDescent="0.2">
      <c r="A39" s="18" t="str">
        <f>T_iii_strat1!A19</f>
        <v>Oral quinine</v>
      </c>
      <c r="B39" s="19">
        <f>ROUND(T_iii_strat1!B19,1)</f>
        <v>0</v>
      </c>
      <c r="C39" s="19">
        <f>ROUND(T_iii_strat1!F19,1)</f>
        <v>2.1</v>
      </c>
      <c r="D39" s="19">
        <f>ROUND(T_iii_strat1!J19,1)</f>
        <v>1.6</v>
      </c>
      <c r="E39" s="19">
        <f>ROUND(T_iii_strat1!N19,1)</f>
        <v>0</v>
      </c>
      <c r="F39" s="19">
        <f>ROUND(T_iii_strat1!R19,1)</f>
        <v>1.3</v>
      </c>
      <c r="G39" s="19">
        <f>ROUND(T_iii_strat1!V19,1)</f>
        <v>0</v>
      </c>
      <c r="H39" s="19">
        <f>ROUND(T_iii_strat1!Z19,1)</f>
        <v>1.6</v>
      </c>
      <c r="I39" s="19">
        <f>ROUND(T_iii_strat1!AD19,1)</f>
        <v>0</v>
      </c>
      <c r="L39" s="18" t="str">
        <f>T_iii_strat1!A19</f>
        <v>Oral quinine</v>
      </c>
      <c r="M39" s="19">
        <f>ROUND(T_iii_strat2!B19,1)</f>
        <v>2.2000000000000002</v>
      </c>
      <c r="N39" s="19">
        <f>ROUND(T_iii_strat2!F19,1)</f>
        <v>2.2000000000000002</v>
      </c>
      <c r="O39" s="19">
        <f>ROUND(T_iii_strat2!J19,1)</f>
        <v>2.2000000000000002</v>
      </c>
      <c r="P39" s="19">
        <f>ROUND(T_iii_strat2!N19,1)</f>
        <v>0</v>
      </c>
      <c r="Q39" s="19">
        <f>ROUND(T_iii_strat2!R19,1)</f>
        <v>1.6</v>
      </c>
      <c r="R39" s="19">
        <f>ROUND(T_iii_strat2!V19,1)</f>
        <v>1.3</v>
      </c>
      <c r="S39" s="19">
        <f>ROUND(T_iii_strat2!Z19,1)</f>
        <v>1.9</v>
      </c>
      <c r="T39" s="19">
        <f>ROUND(T_iii_strat2!AD19,1)</f>
        <v>1.2</v>
      </c>
      <c r="W39" s="18" t="str">
        <f>T_iii_strat1!A19</f>
        <v>Oral quinine</v>
      </c>
      <c r="X39" s="19">
        <f>ROUND(T_iii_strat3!B19,1)</f>
        <v>0</v>
      </c>
      <c r="Y39" s="19">
        <f>ROUND(T_iii_strat3!F19,1)</f>
        <v>4</v>
      </c>
      <c r="Z39" s="19">
        <f>ROUND(T_iii_strat3!J19,1)</f>
        <v>1.3</v>
      </c>
      <c r="AA39" s="19">
        <f>ROUND(T_iii_strat3!N19,1)</f>
        <v>0</v>
      </c>
      <c r="AB39" s="19">
        <f>ROUND(T_iii_strat3!R19,1)</f>
        <v>2.7</v>
      </c>
      <c r="AC39" s="19">
        <f>ROUND(T_iii_strat3!V19,1)</f>
        <v>0</v>
      </c>
      <c r="AD39" s="19">
        <f>ROUND(T_iii_strat3!Z19,1)</f>
        <v>1.6</v>
      </c>
      <c r="AE39" s="19">
        <f>ROUND(T_iii_strat3!AD19,1)</f>
        <v>0</v>
      </c>
    </row>
    <row r="40" spans="1:31" s="3" customFormat="1" ht="8.25" x14ac:dyDescent="0.15">
      <c r="A40" s="51"/>
      <c r="B40" s="54" t="str">
        <f>IF(T_iii_strat1!C19="","-", (CONCATENATE("[",ROUND(T_iii_strat1!C19,1),"; ",ROUND(T_iii_strat1!D19,1),"]", " (", T_iii_strat1!E19, ")")))</f>
        <v>-</v>
      </c>
      <c r="C40" s="54" t="str">
        <f>IF(T_iii_strat1!G19="","-", (CONCATENATE("[",ROUND(T_iii_strat1!G19,1),"; ",ROUND(T_iii_strat1!H19,1),"]", " (", T_iii_strat1!I19, ")")))</f>
        <v>[2.1; 2.1] (1)</v>
      </c>
      <c r="D40" s="54" t="str">
        <f>IF(T_iii_strat1!K19="","-", (CONCATENATE("[",ROUND(T_iii_strat1!K19,1),"; ",ROUND(T_iii_strat1!L19,1),"]", " (", T_iii_strat1!M19, ")")))</f>
        <v>[1.5; 1.6] (2)</v>
      </c>
      <c r="E40" s="54" t="str">
        <f>IF(T_iii_strat1!O19="","-", (CONCATENATE("[",ROUND(T_iii_strat1!O19,1),"; ",ROUND(T_iii_strat1!P19,1),"]", " (", T_iii_strat1!Q19, ")")))</f>
        <v>-</v>
      </c>
      <c r="F40" s="54" t="str">
        <f>IF(T_iii_strat1!S19="","-", (CONCATENATE("[",ROUND(T_iii_strat1!S19,1),"; ",ROUND(T_iii_strat1!T19,1),"]", " (", T_iii_strat1!U19, ")")))</f>
        <v>[1.3; 4] (2)</v>
      </c>
      <c r="G40" s="54" t="str">
        <f>IF(T_iii_strat1!W19="","-", (CONCATENATE("[",ROUND(T_iii_strat1!W19,1),"; ",ROUND(T_iii_strat1!X19,1),"]", " (", T_iii_strat1!Y19, ")")))</f>
        <v>-</v>
      </c>
      <c r="H40" s="54" t="str">
        <f>IF(T_iii_strat1!AA19="","-", (CONCATENATE("[",ROUND(T_iii_strat1!AA19,1),"; ",ROUND(T_iii_strat1!AB19,1),"]", " (", T_iii_strat1!AC19, ")")))</f>
        <v>[1.3; 4] (5)</v>
      </c>
      <c r="I40" s="54" t="str">
        <f>IF(T_iii_strat1!AE19="","-", (CONCATENATE("[",ROUND(T_iii_strat1!AE19,1),"; ",ROUND(T_iii_strat1!AF19,1),"]", " (", T_iii_strat1!AG19, ")")))</f>
        <v>-</v>
      </c>
      <c r="L40" s="51"/>
      <c r="M40" s="54" t="str">
        <f>IF(T_iii_strat2!C19="","-", (CONCATENATE("[",ROUND(T_iii_strat2!C19,1),"; ",ROUND(T_iii_strat2!D19,1),"]", " (", T_iii_strat2!E19, ")")))</f>
        <v>[0.2; 2.2] (2)</v>
      </c>
      <c r="N40" s="54" t="str">
        <f>IF(T_iii_strat2!G19="","-", (CONCATENATE("[",ROUND(T_iii_strat2!G19,1),"; ",ROUND(T_iii_strat2!H19,1),"]", " (", T_iii_strat2!I19, ")")))</f>
        <v>[0.9; 2.6] (4)</v>
      </c>
      <c r="O40" s="54" t="str">
        <f>IF(T_iii_strat2!K19="","-", (CONCATENATE("[",ROUND(T_iii_strat2!K19,1),"; ",ROUND(T_iii_strat2!L19,1),"]", " (", T_iii_strat2!M19, ")")))</f>
        <v>[1.9; 2.2] (14)</v>
      </c>
      <c r="P40" s="54" t="str">
        <f>IF(T_iii_strat2!O19="","-", (CONCATENATE("[",ROUND(T_iii_strat2!O19,1),"; ",ROUND(T_iii_strat2!P19,1),"]", " (", T_iii_strat2!Q19, ")")))</f>
        <v>-</v>
      </c>
      <c r="Q40" s="54" t="str">
        <f>IF(T_iii_strat2!S19="","-", (CONCATENATE("[",ROUND(T_iii_strat2!S19,1),"; ",ROUND(T_iii_strat2!T19,1),"]", " (", T_iii_strat2!U19, ")")))</f>
        <v>[1.6; 2.1] (20)</v>
      </c>
      <c r="R40" s="54" t="str">
        <f>IF(T_iii_strat2!W19="","-", (CONCATENATE("[",ROUND(T_iii_strat2!W19,1),"; ",ROUND(T_iii_strat2!X19,1),"]", " (", T_iii_strat2!Y19, ")")))</f>
        <v>[1.3; 1.3] (1)</v>
      </c>
      <c r="S40" s="54" t="str">
        <f>IF(T_iii_strat2!AA19="","-", (CONCATENATE("[",ROUND(T_iii_strat2!AA19,1),"; ",ROUND(T_iii_strat2!AB19,1),"]", " (", T_iii_strat2!AC19, ")")))</f>
        <v>[1.6; 2.1] (41)</v>
      </c>
      <c r="T40" s="54" t="str">
        <f>IF(T_iii_strat2!AE19="","-", (CONCATENATE("[",ROUND(T_iii_strat2!AE19,1),"; ",ROUND(T_iii_strat2!AF19,1),"]", " (", T_iii_strat2!AG19, ")")))</f>
        <v>[1.2; 1.2] (2)</v>
      </c>
      <c r="W40" s="51"/>
      <c r="X40" s="54" t="str">
        <f>IF(T_iii_strat3!C19="","-", (CONCATENATE("[",ROUND(T_iii_strat3!C19,1),"; ",ROUND(T_iii_strat3!D19,1),"]", " (", T_iii_strat3!E19, ")")))</f>
        <v>-</v>
      </c>
      <c r="Y40" s="54" t="str">
        <f>IF(T_iii_strat3!G19="","-", (CONCATENATE("[",ROUND(T_iii_strat3!G19,1),"; ",ROUND(T_iii_strat3!H19,1),"]", " (", T_iii_strat3!I19, ")")))</f>
        <v>[4; 4] (1)</v>
      </c>
      <c r="Z40" s="54" t="str">
        <f>IF(T_iii_strat3!K19="","-", (CONCATENATE("[",ROUND(T_iii_strat3!K19,1),"; ",ROUND(T_iii_strat3!L19,1),"]", " (", T_iii_strat3!M19, ")")))</f>
        <v>[1.3; 1.9] (8)</v>
      </c>
      <c r="AA40" s="54" t="str">
        <f>IF(T_iii_strat3!O19="","-", (CONCATENATE("[",ROUND(T_iii_strat3!O19,1),"; ",ROUND(T_iii_strat3!P19,1),"]", " (", T_iii_strat3!Q19, ")")))</f>
        <v>-</v>
      </c>
      <c r="AB40" s="54" t="str">
        <f>IF(T_iii_strat3!S19="","-", (CONCATENATE("[",ROUND(T_iii_strat3!S19,1),"; ",ROUND(T_iii_strat3!T19,1),"]", " (", T_iii_strat3!U19, ")")))</f>
        <v>[2.7; 2.7] (1)</v>
      </c>
      <c r="AC40" s="54" t="str">
        <f>IF(T_iii_strat3!W19="","-", (CONCATENATE("[",ROUND(T_iii_strat3!W19,1),"; ",ROUND(T_iii_strat3!X19,1),"]", " (", T_iii_strat3!Y19, ")")))</f>
        <v>-</v>
      </c>
      <c r="AD40" s="54" t="str">
        <f>IF(T_iii_strat3!AA19="","-", (CONCATENATE("[",ROUND(T_iii_strat3!AA19,1),"; ",ROUND(T_iii_strat3!AB19,1),"]", " (", T_iii_strat3!AC19, ")")))</f>
        <v>[1.3; 2.7] (10)</v>
      </c>
      <c r="AE40" s="54" t="str">
        <f>IF(T_iii_strat3!AE19="","-", (CONCATENATE("[",ROUND(T_iii_strat3!AE19,1),"; ",ROUND(T_iii_strat3!AF19,1),"]", " (", T_iii_strat3!AG19, ")")))</f>
        <v>-</v>
      </c>
    </row>
    <row r="41" spans="1:31" s="5" customFormat="1" x14ac:dyDescent="0.2">
      <c r="A41" s="6" t="str">
        <f>T_iii_strat1!A20</f>
        <v>Chloroquine - packaged alone</v>
      </c>
      <c r="B41" s="19">
        <f>ROUND(T_iii_strat1!B20,1)</f>
        <v>0</v>
      </c>
      <c r="C41" s="19">
        <f>ROUND(T_iii_strat1!F20,1)</f>
        <v>0</v>
      </c>
      <c r="D41" s="19">
        <f>ROUND(T_iii_strat1!J20,1)</f>
        <v>0.3</v>
      </c>
      <c r="E41" s="19">
        <f>ROUND(T_iii_strat1!N20,1)</f>
        <v>0</v>
      </c>
      <c r="F41" s="19">
        <f>ROUND(T_iii_strat1!R20,1)</f>
        <v>0</v>
      </c>
      <c r="G41" s="19">
        <f>ROUND(T_iii_strat1!V20,1)</f>
        <v>0</v>
      </c>
      <c r="H41" s="19">
        <f>ROUND(T_iii_strat1!Z20,1)</f>
        <v>0.3</v>
      </c>
      <c r="I41" s="19">
        <f>ROUND(T_iii_strat1!AD20,1)</f>
        <v>0</v>
      </c>
      <c r="L41" s="6" t="str">
        <f>T_iii_strat1!A20</f>
        <v>Chloroquine - packaged alone</v>
      </c>
      <c r="M41" s="19">
        <f>ROUND(T_iii_strat2!B20,1)</f>
        <v>0.2</v>
      </c>
      <c r="N41" s="19">
        <f>ROUND(T_iii_strat2!F20,1)</f>
        <v>0</v>
      </c>
      <c r="O41" s="19">
        <f>ROUND(T_iii_strat2!J20,1)</f>
        <v>0.3</v>
      </c>
      <c r="P41" s="19">
        <f>ROUND(T_iii_strat2!N20,1)</f>
        <v>0</v>
      </c>
      <c r="Q41" s="19">
        <f>ROUND(T_iii_strat2!R20,1)</f>
        <v>0.2</v>
      </c>
      <c r="R41" s="19">
        <f>ROUND(T_iii_strat2!V20,1)</f>
        <v>0.2</v>
      </c>
      <c r="S41" s="19">
        <f>ROUND(T_iii_strat2!Z20,1)</f>
        <v>0.2</v>
      </c>
      <c r="T41" s="19">
        <f>ROUND(T_iii_strat2!AD20,1)</f>
        <v>0.2</v>
      </c>
      <c r="W41" s="6" t="str">
        <f>T_iii_strat1!A20</f>
        <v>Chloroquine - packaged alone</v>
      </c>
      <c r="X41" s="19">
        <f>ROUND(T_iii_strat3!B20,1)</f>
        <v>0</v>
      </c>
      <c r="Y41" s="19">
        <f>ROUND(T_iii_strat3!F20,1)</f>
        <v>0.4</v>
      </c>
      <c r="Z41" s="19">
        <f>ROUND(T_iii_strat3!J20,1)</f>
        <v>0.3</v>
      </c>
      <c r="AA41" s="19">
        <f>ROUND(T_iii_strat3!N20,1)</f>
        <v>0</v>
      </c>
      <c r="AB41" s="19">
        <f>ROUND(T_iii_strat3!R20,1)</f>
        <v>0.3</v>
      </c>
      <c r="AC41" s="19">
        <f>ROUND(T_iii_strat3!V20,1)</f>
        <v>0.4</v>
      </c>
      <c r="AD41" s="19">
        <f>ROUND(T_iii_strat3!Z20,1)</f>
        <v>0.3</v>
      </c>
      <c r="AE41" s="19">
        <f>ROUND(T_iii_strat3!AD20,1)</f>
        <v>0</v>
      </c>
    </row>
    <row r="42" spans="1:31" s="3" customFormat="1" ht="8.25" x14ac:dyDescent="0.15">
      <c r="A42" s="52"/>
      <c r="B42" s="54" t="str">
        <f>IF(T_iii_strat1!C20="","-", (CONCATENATE("[",ROUND(T_iii_strat1!C20,1),"; ",ROUND(T_iii_strat1!D20,1),"]", " (", T_iii_strat1!E20, ")")))</f>
        <v>-</v>
      </c>
      <c r="C42" s="54" t="str">
        <f>IF(T_iii_strat1!G20="","-", (CONCATENATE("[",ROUND(T_iii_strat1!G20,1),"; ",ROUND(T_iii_strat1!H20,1),"]", " (", T_iii_strat1!I20, ")")))</f>
        <v>-</v>
      </c>
      <c r="D42" s="54" t="str">
        <f>IF(T_iii_strat1!K20="","-", (CONCATENATE("[",ROUND(T_iii_strat1!K20,1),"; ",ROUND(T_iii_strat1!L20,1),"]", " (", T_iii_strat1!M20, ")")))</f>
        <v>[0.3; 0.3] (3)</v>
      </c>
      <c r="E42" s="54" t="str">
        <f>IF(T_iii_strat1!O20="","-", (CONCATENATE("[",ROUND(T_iii_strat1!O20,1),"; ",ROUND(T_iii_strat1!P20,1),"]", " (", T_iii_strat1!Q20, ")")))</f>
        <v>-</v>
      </c>
      <c r="F42" s="54" t="str">
        <f>IF(T_iii_strat1!S20="","-", (CONCATENATE("[",ROUND(T_iii_strat1!S20,1),"; ",ROUND(T_iii_strat1!T20,1),"]", " (", T_iii_strat1!U20, ")")))</f>
        <v>[0; 0.3] (3)</v>
      </c>
      <c r="G42" s="54" t="str">
        <f>IF(T_iii_strat1!W20="","-", (CONCATENATE("[",ROUND(T_iii_strat1!W20,1),"; ",ROUND(T_iii_strat1!X20,1),"]", " (", T_iii_strat1!Y20, ")")))</f>
        <v>-</v>
      </c>
      <c r="H42" s="54" t="str">
        <f>IF(T_iii_strat1!AA20="","-", (CONCATENATE("[",ROUND(T_iii_strat1!AA20,1),"; ",ROUND(T_iii_strat1!AB20,1),"]", " (", T_iii_strat1!AC20, ")")))</f>
        <v>[0; 0.3] (6)</v>
      </c>
      <c r="I42" s="54" t="str">
        <f>IF(T_iii_strat1!AE20="","-", (CONCATENATE("[",ROUND(T_iii_strat1!AE20,1),"; ",ROUND(T_iii_strat1!AF20,1),"]", " (", T_iii_strat1!AG20, ")")))</f>
        <v>[0; 0] (1)</v>
      </c>
      <c r="L42" s="52"/>
      <c r="M42" s="54" t="str">
        <f>IF(T_iii_strat2!C20="","-", (CONCATENATE("[",ROUND(T_iii_strat2!C20,1),"; ",ROUND(T_iii_strat2!D20,1),"]", " (", T_iii_strat2!E20, ")")))</f>
        <v>[0.2; 0.2] (1)</v>
      </c>
      <c r="N42" s="54" t="str">
        <f>IF(T_iii_strat2!G20="","-", (CONCATENATE("[",ROUND(T_iii_strat2!G20,1),"; ",ROUND(T_iii_strat2!H20,1),"]", " (", T_iii_strat2!I20, ")")))</f>
        <v>-</v>
      </c>
      <c r="O42" s="54" t="str">
        <f>IF(T_iii_strat2!K20="","-", (CONCATENATE("[",ROUND(T_iii_strat2!K20,1),"; ",ROUND(T_iii_strat2!L20,1),"]", " (", T_iii_strat2!M20, ")")))</f>
        <v>[0.2; 0.7] (7)</v>
      </c>
      <c r="P42" s="54" t="str">
        <f>IF(T_iii_strat2!O20="","-", (CONCATENATE("[",ROUND(T_iii_strat2!O20,1),"; ",ROUND(T_iii_strat2!P20,1),"]", " (", T_iii_strat2!Q20, ")")))</f>
        <v>-</v>
      </c>
      <c r="Q42" s="54" t="str">
        <f>IF(T_iii_strat2!S20="","-", (CONCATENATE("[",ROUND(T_iii_strat2!S20,1),"; ",ROUND(T_iii_strat2!T20,1),"]", " (", T_iii_strat2!U20, ")")))</f>
        <v>[0.1; 0.3] (79)</v>
      </c>
      <c r="R42" s="54" t="str">
        <f>IF(T_iii_strat2!W20="","-", (CONCATENATE("[",ROUND(T_iii_strat2!W20,1),"; ",ROUND(T_iii_strat2!X20,1),"]", " (", T_iii_strat2!Y20, ")")))</f>
        <v>[0.2; 0.2] (1)</v>
      </c>
      <c r="S42" s="54" t="str">
        <f>IF(T_iii_strat2!AA20="","-", (CONCATENATE("[",ROUND(T_iii_strat2!AA20,1),"; ",ROUND(T_iii_strat2!AB20,1),"]", " (", T_iii_strat2!AC20, ")")))</f>
        <v>[0.1; 0.3] (88)</v>
      </c>
      <c r="T42" s="54" t="str">
        <f>IF(T_iii_strat2!AE20="","-", (CONCATENATE("[",ROUND(T_iii_strat2!AE20,1),"; ",ROUND(T_iii_strat2!AF20,1),"]", " (", T_iii_strat2!AG20, ")")))</f>
        <v>[0.2; 0.2] (3)</v>
      </c>
      <c r="W42" s="52"/>
      <c r="X42" s="54" t="str">
        <f>IF(T_iii_strat3!C20="","-", (CONCATENATE("[",ROUND(T_iii_strat3!C20,1),"; ",ROUND(T_iii_strat3!D20,1),"]", " (", T_iii_strat3!E20, ")")))</f>
        <v>-</v>
      </c>
      <c r="Y42" s="54" t="str">
        <f>IF(T_iii_strat3!G20="","-", (CONCATENATE("[",ROUND(T_iii_strat3!G20,1),"; ",ROUND(T_iii_strat3!H20,1),"]", " (", T_iii_strat3!I20, ")")))</f>
        <v>[0.4; 0.4] (1)</v>
      </c>
      <c r="Z42" s="54" t="str">
        <f>IF(T_iii_strat3!K20="","-", (CONCATENATE("[",ROUND(T_iii_strat3!K20,1),"; ",ROUND(T_iii_strat3!L20,1),"]", " (", T_iii_strat3!M20, ")")))</f>
        <v>[0.3; 0.4] (33)</v>
      </c>
      <c r="AA42" s="54" t="str">
        <f>IF(T_iii_strat3!O20="","-", (CONCATENATE("[",ROUND(T_iii_strat3!O20,1),"; ",ROUND(T_iii_strat3!P20,1),"]", " (", T_iii_strat3!Q20, ")")))</f>
        <v>-</v>
      </c>
      <c r="AB42" s="54" t="str">
        <f>IF(T_iii_strat3!S20="","-", (CONCATENATE("[",ROUND(T_iii_strat3!S20,1),"; ",ROUND(T_iii_strat3!T20,1),"]", " (", T_iii_strat3!U20, ")")))</f>
        <v>[0.3; 0.4] (69)</v>
      </c>
      <c r="AC42" s="54" t="str">
        <f>IF(T_iii_strat3!W20="","-", (CONCATENATE("[",ROUND(T_iii_strat3!W20,1),"; ",ROUND(T_iii_strat3!X20,1),"]", " (", T_iii_strat3!Y20, ")")))</f>
        <v>[0.4; 0.4] (6)</v>
      </c>
      <c r="AD42" s="54" t="str">
        <f>IF(T_iii_strat3!AA20="","-", (CONCATENATE("[",ROUND(T_iii_strat3!AA20,1),"; ",ROUND(T_iii_strat3!AB20,1),"]", " (", T_iii_strat3!AC20, ")")))</f>
        <v>[0.3; 0.4] (109)</v>
      </c>
      <c r="AE42" s="54" t="str">
        <f>IF(T_iii_strat3!AE20="","-", (CONCATENATE("[",ROUND(T_iii_strat3!AE20,1),"; ",ROUND(T_iii_strat3!AF20,1),"]", " (", T_iii_strat3!AG20, ")")))</f>
        <v>-</v>
      </c>
    </row>
    <row r="43" spans="1:31" s="5" customFormat="1" x14ac:dyDescent="0.2">
      <c r="A43" s="6" t="str">
        <f>T_iii_strat1!A21</f>
        <v>Sulfaxoxine pyrimethamine</v>
      </c>
      <c r="B43" s="19">
        <f>ROUND(T_iii_strat1!B21,1)</f>
        <v>10.1</v>
      </c>
      <c r="C43" s="19">
        <f>ROUND(T_iii_strat1!F21,1)</f>
        <v>15.2</v>
      </c>
      <c r="D43" s="19">
        <f>ROUND(T_iii_strat1!J21,1)</f>
        <v>0.4</v>
      </c>
      <c r="E43" s="19">
        <f>ROUND(T_iii_strat1!N21,1)</f>
        <v>0</v>
      </c>
      <c r="F43" s="19">
        <f>ROUND(T_iii_strat1!R21,1)</f>
        <v>0.4</v>
      </c>
      <c r="G43" s="19">
        <f>ROUND(T_iii_strat1!V21,1)</f>
        <v>0.3</v>
      </c>
      <c r="H43" s="19">
        <f>ROUND(T_iii_strat1!Z21,1)</f>
        <v>0.4</v>
      </c>
      <c r="I43" s="19">
        <f>ROUND(T_iii_strat1!AD21,1)</f>
        <v>0.2</v>
      </c>
      <c r="L43" s="6" t="str">
        <f>T_iii_strat1!A21</f>
        <v>Sulfaxoxine pyrimethamine</v>
      </c>
      <c r="M43" s="19">
        <f>ROUND(T_iii_strat2!B21,1)</f>
        <v>0.6</v>
      </c>
      <c r="N43" s="19">
        <f>ROUND(T_iii_strat2!F21,1)</f>
        <v>0.3</v>
      </c>
      <c r="O43" s="19">
        <f>ROUND(T_iii_strat2!J21,1)</f>
        <v>7.6</v>
      </c>
      <c r="P43" s="19">
        <f>ROUND(T_iii_strat2!N21,1)</f>
        <v>0.1</v>
      </c>
      <c r="Q43" s="19">
        <f>ROUND(T_iii_strat2!R21,1)</f>
        <v>0.2</v>
      </c>
      <c r="R43" s="19">
        <f>ROUND(T_iii_strat2!V21,1)</f>
        <v>0.2</v>
      </c>
      <c r="S43" s="19">
        <f>ROUND(T_iii_strat2!Z21,1)</f>
        <v>0.2</v>
      </c>
      <c r="T43" s="19">
        <f>ROUND(T_iii_strat2!AD21,1)</f>
        <v>0.2</v>
      </c>
      <c r="W43" s="6" t="str">
        <f>T_iii_strat1!A21</f>
        <v>Sulfaxoxine pyrimethamine</v>
      </c>
      <c r="X43" s="19">
        <f>ROUND(T_iii_strat3!B21,1)</f>
        <v>0</v>
      </c>
      <c r="Y43" s="19">
        <f>ROUND(T_iii_strat3!F21,1)</f>
        <v>8.8000000000000007</v>
      </c>
      <c r="Z43" s="19">
        <f>ROUND(T_iii_strat3!J21,1)</f>
        <v>0.5</v>
      </c>
      <c r="AA43" s="19">
        <f>ROUND(T_iii_strat3!N21,1)</f>
        <v>0</v>
      </c>
      <c r="AB43" s="19">
        <f>ROUND(T_iii_strat3!R21,1)</f>
        <v>0.3</v>
      </c>
      <c r="AC43" s="19">
        <f>ROUND(T_iii_strat3!V21,1)</f>
        <v>1.9</v>
      </c>
      <c r="AD43" s="19">
        <f>ROUND(T_iii_strat3!Z21,1)</f>
        <v>0.3</v>
      </c>
      <c r="AE43" s="19">
        <f>ROUND(T_iii_strat3!AD21,1)</f>
        <v>0</v>
      </c>
    </row>
    <row r="44" spans="1:31" s="3" customFormat="1" ht="8.25" x14ac:dyDescent="0.15">
      <c r="A44" s="53"/>
      <c r="B44" s="54" t="str">
        <f>IF(T_iii_strat1!C21="","-", (CONCATENATE("[",ROUND(T_iii_strat1!C21,1),"; ",ROUND(T_iii_strat1!D21,1),"]", " (", T_iii_strat1!E21, ")")))</f>
        <v>[10.1; 10.1] (1)</v>
      </c>
      <c r="C44" s="54" t="str">
        <f>IF(T_iii_strat1!G21="","-", (CONCATENATE("[",ROUND(T_iii_strat1!G21,1),"; ",ROUND(T_iii_strat1!H21,1),"]", " (", T_iii_strat1!I21, ")")))</f>
        <v>[0.5; 15.2] (2)</v>
      </c>
      <c r="D44" s="54" t="str">
        <f>IF(T_iii_strat1!K21="","-", (CONCATENATE("[",ROUND(T_iii_strat1!K21,1),"; ",ROUND(T_iii_strat1!L21,1),"]", " (", T_iii_strat1!M21, ")")))</f>
        <v>[0.3; 6.3] (32)</v>
      </c>
      <c r="E44" s="54" t="str">
        <f>IF(T_iii_strat1!O21="","-", (CONCATENATE("[",ROUND(T_iii_strat1!O21,1),"; ",ROUND(T_iii_strat1!P21,1),"]", " (", T_iii_strat1!Q21, ")")))</f>
        <v>-</v>
      </c>
      <c r="F44" s="54" t="str">
        <f>IF(T_iii_strat1!S21="","-", (CONCATENATE("[",ROUND(T_iii_strat1!S21,1),"; ",ROUND(T_iii_strat1!T21,1),"]", " (", T_iii_strat1!U21, ")")))</f>
        <v>[0.3; 6.3] (174)</v>
      </c>
      <c r="G44" s="54" t="str">
        <f>IF(T_iii_strat1!W21="","-", (CONCATENATE("[",ROUND(T_iii_strat1!W21,1),"; ",ROUND(T_iii_strat1!X21,1),"]", " (", T_iii_strat1!Y21, ")")))</f>
        <v>[0.3; 5.1] (5)</v>
      </c>
      <c r="H44" s="54" t="str">
        <f>IF(T_iii_strat1!AA21="","-", (CONCATENATE("[",ROUND(T_iii_strat1!AA21,1),"; ",ROUND(T_iii_strat1!AB21,1),"]", " (", T_iii_strat1!AC21, ")")))</f>
        <v>[0.3; 6.3] (214)</v>
      </c>
      <c r="I44" s="54" t="str">
        <f>IF(T_iii_strat1!AE21="","-", (CONCATENATE("[",ROUND(T_iii_strat1!AE21,1),"; ",ROUND(T_iii_strat1!AF21,1),"]", " (", T_iii_strat1!AG21, ")")))</f>
        <v>[0.2; 0.3] (3)</v>
      </c>
      <c r="L44" s="53"/>
      <c r="M44" s="54" t="str">
        <f>IF(T_iii_strat2!C21="","-", (CONCATENATE("[",ROUND(T_iii_strat2!C21,1),"; ",ROUND(T_iii_strat2!D21,1),"]", " (", T_iii_strat2!E21, ")")))</f>
        <v>[0.3; 0.6] (4)</v>
      </c>
      <c r="N44" s="54" t="str">
        <f>IF(T_iii_strat2!G21="","-", (CONCATENATE("[",ROUND(T_iii_strat2!G21,1),"; ",ROUND(T_iii_strat2!H21,1),"]", " (", T_iii_strat2!I21, ")")))</f>
        <v>[0.2; 0.3] (22)</v>
      </c>
      <c r="O44" s="54" t="str">
        <f>IF(T_iii_strat2!K21="","-", (CONCATENATE("[",ROUND(T_iii_strat2!K21,1),"; ",ROUND(T_iii_strat2!L21,1),"]", " (", T_iii_strat2!M21, ")")))</f>
        <v>[0.2; 9.5] (71)</v>
      </c>
      <c r="P44" s="54" t="str">
        <f>IF(T_iii_strat2!O21="","-", (CONCATENATE("[",ROUND(T_iii_strat2!O21,1),"; ",ROUND(T_iii_strat2!P21,1),"]", " (", T_iii_strat2!Q21, ")")))</f>
        <v>[0.1; 0.1] (1)</v>
      </c>
      <c r="Q44" s="54" t="str">
        <f>IF(T_iii_strat2!S21="","-", (CONCATENATE("[",ROUND(T_iii_strat2!S21,1),"; ",ROUND(T_iii_strat2!T21,1),"]", " (", T_iii_strat2!U21, ")")))</f>
        <v>[0.2; 0.2] (506)</v>
      </c>
      <c r="R44" s="54" t="str">
        <f>IF(T_iii_strat2!W21="","-", (CONCATENATE("[",ROUND(T_iii_strat2!W21,1),"; ",ROUND(T_iii_strat2!X21,1),"]", " (", T_iii_strat2!Y21, ")")))</f>
        <v>[0.1; 9.5] (11)</v>
      </c>
      <c r="S44" s="54" t="str">
        <f>IF(T_iii_strat2!AA21="","-", (CONCATENATE("[",ROUND(T_iii_strat2!AA21,1),"; ",ROUND(T_iii_strat2!AB21,1),"]", " (", T_iii_strat2!AC21, ")")))</f>
        <v>[0.2; 0.3] (615)</v>
      </c>
      <c r="T44" s="54" t="str">
        <f>IF(T_iii_strat2!AE21="","-", (CONCATENATE("[",ROUND(T_iii_strat2!AE21,1),"; ",ROUND(T_iii_strat2!AF21,1),"]", " (", T_iii_strat2!AG21, ")")))</f>
        <v>[0.1; 0.2] (10)</v>
      </c>
      <c r="W44" s="53"/>
      <c r="X44" s="54" t="str">
        <f>IF(T_iii_strat3!C21="","-", (CONCATENATE("[",ROUND(T_iii_strat3!C21,1),"; ",ROUND(T_iii_strat3!D21,1),"]", " (", T_iii_strat3!E21, ")")))</f>
        <v>-</v>
      </c>
      <c r="Y44" s="54" t="str">
        <f>IF(T_iii_strat3!G21="","-", (CONCATENATE("[",ROUND(T_iii_strat3!G21,1),"; ",ROUND(T_iii_strat3!H21,1),"]", " (", T_iii_strat3!I21, ")")))</f>
        <v>[0.3; 18.9] (14)</v>
      </c>
      <c r="Z44" s="54" t="str">
        <f>IF(T_iii_strat3!K21="","-", (CONCATENATE("[",ROUND(T_iii_strat3!K21,1),"; ",ROUND(T_iii_strat3!L21,1),"]", " (", T_iii_strat3!M21, ")")))</f>
        <v>[0.3; 10.1] (135)</v>
      </c>
      <c r="AA44" s="54" t="str">
        <f>IF(T_iii_strat3!O21="","-", (CONCATENATE("[",ROUND(T_iii_strat3!O21,1),"; ",ROUND(T_iii_strat3!P21,1),"]", " (", T_iii_strat3!Q21, ")")))</f>
        <v>-</v>
      </c>
      <c r="AB44" s="54" t="str">
        <f>IF(T_iii_strat3!S21="","-", (CONCATENATE("[",ROUND(T_iii_strat3!S21,1),"; ",ROUND(T_iii_strat3!T21,1),"]", " (", T_iii_strat3!U21, ")")))</f>
        <v>[0.3; 0.4] (217)</v>
      </c>
      <c r="AC44" s="54" t="str">
        <f>IF(T_iii_strat3!W21="","-", (CONCATENATE("[",ROUND(T_iii_strat3!W21,1),"; ",ROUND(T_iii_strat3!X21,1),"]", " (", T_iii_strat3!Y21, ")")))</f>
        <v>[0.3; 3.8] (18)</v>
      </c>
      <c r="AD44" s="54" t="str">
        <f>IF(T_iii_strat3!AA21="","-", (CONCATENATE("[",ROUND(T_iii_strat3!AA21,1),"; ",ROUND(T_iii_strat3!AB21,1),"]", " (", T_iii_strat3!AC21, ")")))</f>
        <v>[0.3; 6.3] (384)</v>
      </c>
      <c r="AE44" s="54" t="str">
        <f>IF(T_iii_strat3!AE21="","-", (CONCATENATE("[",ROUND(T_iii_strat3!AE21,1),"; ",ROUND(T_iii_strat3!AF21,1),"]", " (", T_iii_strat3!AG21, ")")))</f>
        <v>-</v>
      </c>
    </row>
    <row r="45" spans="1:31" s="5" customFormat="1" x14ac:dyDescent="0.2">
      <c r="A45" s="6" t="str">
        <f>T_iii_strat1!A22</f>
        <v>SP-Amodiaquine</v>
      </c>
      <c r="B45" s="19">
        <f>ROUND(T_iii_strat1!B22,1)</f>
        <v>0</v>
      </c>
      <c r="C45" s="19">
        <f>ROUND(T_iii_strat1!F22,1)</f>
        <v>1.6</v>
      </c>
      <c r="D45" s="19">
        <f>ROUND(T_iii_strat1!J22,1)</f>
        <v>0</v>
      </c>
      <c r="E45" s="19">
        <f>ROUND(T_iii_strat1!N22,1)</f>
        <v>0</v>
      </c>
      <c r="F45" s="19">
        <f>ROUND(T_iii_strat1!R22,1)</f>
        <v>0.7</v>
      </c>
      <c r="G45" s="19">
        <f>ROUND(T_iii_strat1!V22,1)</f>
        <v>0</v>
      </c>
      <c r="H45" s="19">
        <f>ROUND(T_iii_strat1!Z22,1)</f>
        <v>0.7</v>
      </c>
      <c r="I45" s="19">
        <f>ROUND(T_iii_strat1!AD22,1)</f>
        <v>0</v>
      </c>
      <c r="L45" s="6" t="str">
        <f>T_iii_strat1!A22</f>
        <v>SP-Amodiaquine</v>
      </c>
      <c r="M45" s="19">
        <f>ROUND(T_iii_strat2!B22,1)</f>
        <v>0</v>
      </c>
      <c r="N45" s="19">
        <f>ROUND(T_iii_strat2!F22,1)</f>
        <v>0</v>
      </c>
      <c r="O45" s="19">
        <f>ROUND(T_iii_strat2!J22,1)</f>
        <v>0.6</v>
      </c>
      <c r="P45" s="19">
        <f>ROUND(T_iii_strat2!N22,1)</f>
        <v>0</v>
      </c>
      <c r="Q45" s="19">
        <f>ROUND(T_iii_strat2!R22,1)</f>
        <v>0.2</v>
      </c>
      <c r="R45" s="19">
        <f>ROUND(T_iii_strat2!V22,1)</f>
        <v>0</v>
      </c>
      <c r="S45" s="19">
        <f>ROUND(T_iii_strat2!Z22,1)</f>
        <v>0.2</v>
      </c>
      <c r="T45" s="19">
        <f>ROUND(T_iii_strat2!AD22,1)</f>
        <v>0</v>
      </c>
      <c r="W45" s="6" t="str">
        <f>T_iii_strat1!A22</f>
        <v>SP-Amodiaquine</v>
      </c>
      <c r="X45" s="19">
        <f>ROUND(T_iii_strat3!B22,1)</f>
        <v>0</v>
      </c>
      <c r="Y45" s="19">
        <f>ROUND(T_iii_strat3!F22,1)</f>
        <v>0</v>
      </c>
      <c r="Z45" s="19">
        <f>ROUND(T_iii_strat3!J22,1)</f>
        <v>6.8</v>
      </c>
      <c r="AA45" s="19">
        <f>ROUND(T_iii_strat3!N22,1)</f>
        <v>0</v>
      </c>
      <c r="AB45" s="19">
        <f>ROUND(T_iii_strat3!R22,1)</f>
        <v>0.7</v>
      </c>
      <c r="AC45" s="19">
        <f>ROUND(T_iii_strat3!V22,1)</f>
        <v>0.4</v>
      </c>
      <c r="AD45" s="19">
        <f>ROUND(T_iii_strat3!Z22,1)</f>
        <v>0.6</v>
      </c>
      <c r="AE45" s="19">
        <f>ROUND(T_iii_strat3!AD22,1)</f>
        <v>0</v>
      </c>
    </row>
    <row r="46" spans="1:31" s="3" customFormat="1" ht="8.25" x14ac:dyDescent="0.15">
      <c r="A46" s="52"/>
      <c r="B46" s="54" t="str">
        <f>IF(T_iii_strat1!C22="","-", (CONCATENATE("[",ROUND(T_iii_strat1!C22,1),"; ",ROUND(T_iii_strat1!D22,1),"]", " (", T_iii_strat1!E22, ")")))</f>
        <v>-</v>
      </c>
      <c r="C46" s="54" t="str">
        <f>IF(T_iii_strat1!G22="","-", (CONCATENATE("[",ROUND(T_iii_strat1!G22,1),"; ",ROUND(T_iii_strat1!H22,1),"]", " (", T_iii_strat1!I22, ")")))</f>
        <v>[1.6; 1.6] (1)</v>
      </c>
      <c r="D46" s="54" t="str">
        <f>IF(T_iii_strat1!K22="","-", (CONCATENATE("[",ROUND(T_iii_strat1!K22,1),"; ",ROUND(T_iii_strat1!L22,1),"]", " (", T_iii_strat1!M22, ")")))</f>
        <v>-</v>
      </c>
      <c r="E46" s="54" t="str">
        <f>IF(T_iii_strat1!O22="","-", (CONCATENATE("[",ROUND(T_iii_strat1!O22,1),"; ",ROUND(T_iii_strat1!P22,1),"]", " (", T_iii_strat1!Q22, ")")))</f>
        <v>-</v>
      </c>
      <c r="F46" s="54" t="str">
        <f>IF(T_iii_strat1!S22="","-", (CONCATENATE("[",ROUND(T_iii_strat1!S22,1),"; ",ROUND(T_iii_strat1!T22,1),"]", " (", T_iii_strat1!U22, ")")))</f>
        <v>[0.4; 0.8] (15)</v>
      </c>
      <c r="G46" s="54" t="str">
        <f>IF(T_iii_strat1!W22="","-", (CONCATENATE("[",ROUND(T_iii_strat1!W22,1),"; ",ROUND(T_iii_strat1!X22,1),"]", " (", T_iii_strat1!Y22, ")")))</f>
        <v>-</v>
      </c>
      <c r="H46" s="54" t="str">
        <f>IF(T_iii_strat1!AA22="","-", (CONCATENATE("[",ROUND(T_iii_strat1!AA22,1),"; ",ROUND(T_iii_strat1!AB22,1),"]", " (", T_iii_strat1!AC22, ")")))</f>
        <v>[0.4; 0.8] (16)</v>
      </c>
      <c r="I46" s="54" t="str">
        <f>IF(T_iii_strat1!AE22="","-", (CONCATENATE("[",ROUND(T_iii_strat1!AE22,1),"; ",ROUND(T_iii_strat1!AF22,1),"]", " (", T_iii_strat1!AG22, ")")))</f>
        <v>-</v>
      </c>
      <c r="L46" s="52"/>
      <c r="M46" s="54" t="str">
        <f>IF(T_iii_strat2!C22="","-", (CONCATENATE("[",ROUND(T_iii_strat2!C22,1),"; ",ROUND(T_iii_strat2!D22,1),"]", " (", T_iii_strat2!E22, ")")))</f>
        <v>-</v>
      </c>
      <c r="N46" s="54" t="str">
        <f>IF(T_iii_strat2!G22="","-", (CONCATENATE("[",ROUND(T_iii_strat2!G22,1),"; ",ROUND(T_iii_strat2!H22,1),"]", " (", T_iii_strat2!I22, ")")))</f>
        <v>-</v>
      </c>
      <c r="O46" s="54" t="str">
        <f>IF(T_iii_strat2!K22="","-", (CONCATENATE("[",ROUND(T_iii_strat2!K22,1),"; ",ROUND(T_iii_strat2!L22,1),"]", " (", T_iii_strat2!M22, ")")))</f>
        <v>[0.6; 4.5] (2)</v>
      </c>
      <c r="P46" s="54" t="str">
        <f>IF(T_iii_strat2!O22="","-", (CONCATENATE("[",ROUND(T_iii_strat2!O22,1),"; ",ROUND(T_iii_strat2!P22,1),"]", " (", T_iii_strat2!Q22, ")")))</f>
        <v>-</v>
      </c>
      <c r="Q46" s="54" t="str">
        <f>IF(T_iii_strat2!S22="","-", (CONCATENATE("[",ROUND(T_iii_strat2!S22,1),"; ",ROUND(T_iii_strat2!T22,1),"]", " (", T_iii_strat2!U22, ")")))</f>
        <v>[0.2; 0.2] (15)</v>
      </c>
      <c r="R46" s="54" t="str">
        <f>IF(T_iii_strat2!W22="","-", (CONCATENATE("[",ROUND(T_iii_strat2!W22,1),"; ",ROUND(T_iii_strat2!X22,1),"]", " (", T_iii_strat2!Y22, ")")))</f>
        <v>-</v>
      </c>
      <c r="S46" s="54" t="str">
        <f>IF(T_iii_strat2!AA22="","-", (CONCATENATE("[",ROUND(T_iii_strat2!AA22,1),"; ",ROUND(T_iii_strat2!AB22,1),"]", " (", T_iii_strat2!AC22, ")")))</f>
        <v>[0.2; 0.6] (17)</v>
      </c>
      <c r="T46" s="54" t="str">
        <f>IF(T_iii_strat2!AE22="","-", (CONCATENATE("[",ROUND(T_iii_strat2!AE22,1),"; ",ROUND(T_iii_strat2!AF22,1),"]", " (", T_iii_strat2!AG22, ")")))</f>
        <v>-</v>
      </c>
      <c r="W46" s="52"/>
      <c r="X46" s="54" t="str">
        <f>IF(T_iii_strat3!C22="","-", (CONCATENATE("[",ROUND(T_iii_strat3!C22,1),"; ",ROUND(T_iii_strat3!D22,1),"]", " (", T_iii_strat3!E22, ")")))</f>
        <v>-</v>
      </c>
      <c r="Y46" s="54" t="str">
        <f>IF(T_iii_strat3!G22="","-", (CONCATENATE("[",ROUND(T_iii_strat3!G22,1),"; ",ROUND(T_iii_strat3!H22,1),"]", " (", T_iii_strat3!I22, ")")))</f>
        <v>-</v>
      </c>
      <c r="Z46" s="54" t="str">
        <f>IF(T_iii_strat3!K22="","-", (CONCATENATE("[",ROUND(T_iii_strat3!K22,1),"; ",ROUND(T_iii_strat3!L22,1),"]", " (", T_iii_strat3!M22, ")")))</f>
        <v>[6.1; 7.6] (2)</v>
      </c>
      <c r="AA46" s="54" t="str">
        <f>IF(T_iii_strat3!O22="","-", (CONCATENATE("[",ROUND(T_iii_strat3!O22,1),"; ",ROUND(T_iii_strat3!P22,1),"]", " (", T_iii_strat3!Q22, ")")))</f>
        <v>-</v>
      </c>
      <c r="AB46" s="54" t="str">
        <f>IF(T_iii_strat3!S22="","-", (CONCATENATE("[",ROUND(T_iii_strat3!S22,1),"; ",ROUND(T_iii_strat3!T22,1),"]", " (", T_iii_strat3!U22, ")")))</f>
        <v>[0.6; 0.9] (17)</v>
      </c>
      <c r="AC46" s="54" t="str">
        <f>IF(T_iii_strat3!W22="","-", (CONCATENATE("[",ROUND(T_iii_strat3!W22,1),"; ",ROUND(T_iii_strat3!X22,1),"]", " (", T_iii_strat3!Y22, ")")))</f>
        <v>[0.4; 0.4] (3)</v>
      </c>
      <c r="AD46" s="54" t="str">
        <f>IF(T_iii_strat3!AA22="","-", (CONCATENATE("[",ROUND(T_iii_strat3!AA22,1),"; ",ROUND(T_iii_strat3!AB22,1),"]", " (", T_iii_strat3!AC22, ")")))</f>
        <v>[0.4; 0.9] (22)</v>
      </c>
      <c r="AE46" s="54" t="str">
        <f>IF(T_iii_strat3!AE22="","-", (CONCATENATE("[",ROUND(T_iii_strat3!AE22,1),"; ",ROUND(T_iii_strat3!AF22,1),"]", " (", T_iii_strat3!AG22, ")")))</f>
        <v>-</v>
      </c>
    </row>
    <row r="47" spans="1:31" s="5" customFormat="1" x14ac:dyDescent="0.2">
      <c r="A47" s="6" t="str">
        <f>T_iii_strat1!A23</f>
        <v>Other non-artemsinin therapy</v>
      </c>
      <c r="B47" s="19">
        <f>ROUND(T_iii_strat1!B23,1)</f>
        <v>0</v>
      </c>
      <c r="C47" s="19">
        <f>ROUND(T_iii_strat1!F23,1)</f>
        <v>0</v>
      </c>
      <c r="D47" s="19">
        <f>ROUND(T_iii_strat1!J23,1)</f>
        <v>0</v>
      </c>
      <c r="E47" s="19">
        <f>ROUND(T_iii_strat1!N23,1)</f>
        <v>0</v>
      </c>
      <c r="F47" s="19">
        <f>ROUND(T_iii_strat1!R23,1)</f>
        <v>0</v>
      </c>
      <c r="G47" s="19">
        <f>ROUND(T_iii_strat1!V23,1)</f>
        <v>0</v>
      </c>
      <c r="H47" s="19">
        <f>ROUND(T_iii_strat1!Z23,1)</f>
        <v>0</v>
      </c>
      <c r="I47" s="19">
        <f>ROUND(T_iii_strat1!AD23,1)</f>
        <v>0</v>
      </c>
      <c r="L47" s="6" t="str">
        <f>T_iii_strat1!A23</f>
        <v>Other non-artemsinin therapy</v>
      </c>
      <c r="M47" s="19">
        <f>ROUND(T_iii_strat2!B23,1)</f>
        <v>0</v>
      </c>
      <c r="N47" s="19">
        <f>ROUND(T_iii_strat2!F23,1)</f>
        <v>0</v>
      </c>
      <c r="O47" s="19">
        <f>ROUND(T_iii_strat2!J23,1)</f>
        <v>0</v>
      </c>
      <c r="P47" s="19">
        <f>ROUND(T_iii_strat2!N23,1)</f>
        <v>0</v>
      </c>
      <c r="Q47" s="19">
        <f>ROUND(T_iii_strat2!R23,1)</f>
        <v>0</v>
      </c>
      <c r="R47" s="19">
        <f>ROUND(T_iii_strat2!V23,1)</f>
        <v>0</v>
      </c>
      <c r="S47" s="19">
        <f>ROUND(T_iii_strat2!Z23,1)</f>
        <v>0</v>
      </c>
      <c r="T47" s="19">
        <f>ROUND(T_iii_strat2!AD23,1)</f>
        <v>0</v>
      </c>
      <c r="W47" s="6" t="str">
        <f>T_iii_strat1!A23</f>
        <v>Other non-artemsinin therapy</v>
      </c>
      <c r="X47" s="19">
        <f>ROUND(T_iii_strat3!B23,1)</f>
        <v>0</v>
      </c>
      <c r="Y47" s="19">
        <f>ROUND(T_iii_strat3!F23,1)</f>
        <v>0</v>
      </c>
      <c r="Z47" s="19">
        <f>ROUND(T_iii_strat3!J23,1)</f>
        <v>6.9</v>
      </c>
      <c r="AA47" s="19">
        <f>ROUND(T_iii_strat3!N23,1)</f>
        <v>0</v>
      </c>
      <c r="AB47" s="19">
        <f>ROUND(T_iii_strat3!R23,1)</f>
        <v>0</v>
      </c>
      <c r="AC47" s="19">
        <f>ROUND(T_iii_strat3!V23,1)</f>
        <v>0</v>
      </c>
      <c r="AD47" s="19">
        <f>ROUND(T_iii_strat3!Z23,1)</f>
        <v>6.9</v>
      </c>
      <c r="AE47" s="19">
        <f>ROUND(T_iii_strat3!AD23,1)</f>
        <v>0</v>
      </c>
    </row>
    <row r="48" spans="1:31" s="3" customFormat="1" ht="8.25" x14ac:dyDescent="0.15">
      <c r="A48" s="52"/>
      <c r="B48" s="54" t="str">
        <f>IF(T_iii_strat1!C23="","-", (CONCATENATE("[",ROUND(T_iii_strat1!C23,1),"; ",ROUND(T_iii_strat1!D23,1),"]", " (", T_iii_strat1!E23, ")")))</f>
        <v>-</v>
      </c>
      <c r="C48" s="54" t="str">
        <f>IF(T_iii_strat1!G23="","-", (CONCATENATE("[",ROUND(T_iii_strat1!G23,1),"; ",ROUND(T_iii_strat1!H23,1),"]", " (", T_iii_strat1!I23, ")")))</f>
        <v>-</v>
      </c>
      <c r="D48" s="54" t="str">
        <f>IF(T_iii_strat1!K23="","-", (CONCATENATE("[",ROUND(T_iii_strat1!K23,1),"; ",ROUND(T_iii_strat1!L23,1),"]", " (", T_iii_strat1!M23, ")")))</f>
        <v>-</v>
      </c>
      <c r="E48" s="54" t="str">
        <f>IF(T_iii_strat1!O23="","-", (CONCATENATE("[",ROUND(T_iii_strat1!O23,1),"; ",ROUND(T_iii_strat1!P23,1),"]", " (", T_iii_strat1!Q23, ")")))</f>
        <v>-</v>
      </c>
      <c r="F48" s="54" t="str">
        <f>IF(T_iii_strat1!S23="","-", (CONCATENATE("[",ROUND(T_iii_strat1!S23,1),"; ",ROUND(T_iii_strat1!T23,1),"]", " (", T_iii_strat1!U23, ")")))</f>
        <v>[0; 0] (3)</v>
      </c>
      <c r="G48" s="54" t="str">
        <f>IF(T_iii_strat1!W23="","-", (CONCATENATE("[",ROUND(T_iii_strat1!W23,1),"; ",ROUND(T_iii_strat1!X23,1),"]", " (", T_iii_strat1!Y23, ")")))</f>
        <v>-</v>
      </c>
      <c r="H48" s="54" t="str">
        <f>IF(T_iii_strat1!AA23="","-", (CONCATENATE("[",ROUND(T_iii_strat1!AA23,1),"; ",ROUND(T_iii_strat1!AB23,1),"]", " (", T_iii_strat1!AC23, ")")))</f>
        <v>[0; 0] (3)</v>
      </c>
      <c r="I48" s="54" t="str">
        <f>IF(T_iii_strat1!AE23="","-", (CONCATENATE("[",ROUND(T_iii_strat1!AE23,1),"; ",ROUND(T_iii_strat1!AF23,1),"]", " (", T_iii_strat1!AG23, ")")))</f>
        <v>-</v>
      </c>
      <c r="L48" s="52"/>
      <c r="M48" s="54" t="str">
        <f>IF(T_iii_strat2!C23="","-", (CONCATENATE("[",ROUND(T_iii_strat2!C23,1),"; ",ROUND(T_iii_strat2!D23,1),"]", " (", T_iii_strat2!E23, ")")))</f>
        <v>-</v>
      </c>
      <c r="N48" s="54" t="str">
        <f>IF(T_iii_strat2!G23="","-", (CONCATENATE("[",ROUND(T_iii_strat2!G23,1),"; ",ROUND(T_iii_strat2!H23,1),"]", " (", T_iii_strat2!I23, ")")))</f>
        <v>-</v>
      </c>
      <c r="O48" s="54" t="str">
        <f>IF(T_iii_strat2!K23="","-", (CONCATENATE("[",ROUND(T_iii_strat2!K23,1),"; ",ROUND(T_iii_strat2!L23,1),"]", " (", T_iii_strat2!M23, ")")))</f>
        <v>-</v>
      </c>
      <c r="P48" s="54" t="str">
        <f>IF(T_iii_strat2!O23="","-", (CONCATENATE("[",ROUND(T_iii_strat2!O23,1),"; ",ROUND(T_iii_strat2!P23,1),"]", " (", T_iii_strat2!Q23, ")")))</f>
        <v>-</v>
      </c>
      <c r="Q48" s="54" t="str">
        <f>IF(T_iii_strat2!S23="","-", (CONCATENATE("[",ROUND(T_iii_strat2!S23,1),"; ",ROUND(T_iii_strat2!T23,1),"]", " (", T_iii_strat2!U23, ")")))</f>
        <v>-</v>
      </c>
      <c r="R48" s="54" t="str">
        <f>IF(T_iii_strat2!W23="","-", (CONCATENATE("[",ROUND(T_iii_strat2!W23,1),"; ",ROUND(T_iii_strat2!X23,1),"]", " (", T_iii_strat2!Y23, ")")))</f>
        <v>-</v>
      </c>
      <c r="S48" s="54" t="str">
        <f>IF(T_iii_strat2!AA23="","-", (CONCATENATE("[",ROUND(T_iii_strat2!AA23,1),"; ",ROUND(T_iii_strat2!AB23,1),"]", " (", T_iii_strat2!AC23, ")")))</f>
        <v>-</v>
      </c>
      <c r="T48" s="54" t="str">
        <f>IF(T_iii_strat2!AE23="","-", (CONCATENATE("[",ROUND(T_iii_strat2!AE23,1),"; ",ROUND(T_iii_strat2!AF23,1),"]", " (", T_iii_strat2!AG23, ")")))</f>
        <v>-</v>
      </c>
      <c r="W48" s="52"/>
      <c r="X48" s="54" t="str">
        <f>IF(T_iii_strat3!C23="","-", (CONCATENATE("[",ROUND(T_iii_strat3!C23,1),"; ",ROUND(T_iii_strat3!D23,1),"]", " (", T_iii_strat3!E23, ")")))</f>
        <v>-</v>
      </c>
      <c r="Y48" s="54" t="str">
        <f>IF(T_iii_strat3!G23="","-", (CONCATENATE("[",ROUND(T_iii_strat3!G23,1),"; ",ROUND(T_iii_strat3!H23,1),"]", " (", T_iii_strat3!I23, ")")))</f>
        <v>-</v>
      </c>
      <c r="Z48" s="54" t="str">
        <f>IF(T_iii_strat3!K23="","-", (CONCATENATE("[",ROUND(T_iii_strat3!K23,1),"; ",ROUND(T_iii_strat3!L23,1),"]", " (", T_iii_strat3!M23, ")")))</f>
        <v>[6.9; 6.9] (1)</v>
      </c>
      <c r="AA48" s="54" t="str">
        <f>IF(T_iii_strat3!O23="","-", (CONCATENATE("[",ROUND(T_iii_strat3!O23,1),"; ",ROUND(T_iii_strat3!P23,1),"]", " (", T_iii_strat3!Q23, ")")))</f>
        <v>-</v>
      </c>
      <c r="AB48" s="54" t="str">
        <f>IF(T_iii_strat3!S23="","-", (CONCATENATE("[",ROUND(T_iii_strat3!S23,1),"; ",ROUND(T_iii_strat3!T23,1),"]", " (", T_iii_strat3!U23, ")")))</f>
        <v>-</v>
      </c>
      <c r="AC48" s="54" t="str">
        <f>IF(T_iii_strat3!W23="","-", (CONCATENATE("[",ROUND(T_iii_strat3!W23,1),"; ",ROUND(T_iii_strat3!X23,1),"]", " (", T_iii_strat3!Y23, ")")))</f>
        <v>-</v>
      </c>
      <c r="AD48" s="54" t="str">
        <f>IF(T_iii_strat3!AA23="","-", (CONCATENATE("[",ROUND(T_iii_strat3!AA23,1),"; ",ROUND(T_iii_strat3!AB23,1),"]", " (", T_iii_strat3!AC23, ")")))</f>
        <v>[6.9; 6.9] (1)</v>
      </c>
      <c r="AE48" s="54" t="str">
        <f>IF(T_iii_strat3!AE23="","-", (CONCATENATE("[",ROUND(T_iii_strat3!AE23,1),"; ",ROUND(T_iii_strat3!AF23,1),"]", " (", T_iii_strat3!AG23, ")")))</f>
        <v>-</v>
      </c>
    </row>
    <row r="49" spans="1:31" s="5" customFormat="1" x14ac:dyDescent="0.2">
      <c r="A49" s="4" t="str">
        <f>T_iii_strat1!A24</f>
        <v>Oral artemisinin monotherapy</v>
      </c>
      <c r="B49" s="19">
        <f>ROUND(T_iii_strat1!B24,1)</f>
        <v>0</v>
      </c>
      <c r="C49" s="19">
        <f>ROUND(T_iii_strat1!F24,1)</f>
        <v>0</v>
      </c>
      <c r="D49" s="19">
        <f>ROUND(T_iii_strat1!J24,1)</f>
        <v>0</v>
      </c>
      <c r="E49" s="19">
        <f>ROUND(T_iii_strat1!N24,1)</f>
        <v>0</v>
      </c>
      <c r="F49" s="19">
        <f>ROUND(T_iii_strat1!R24,1)</f>
        <v>0</v>
      </c>
      <c r="G49" s="19">
        <f>ROUND(T_iii_strat1!V24,1)</f>
        <v>0</v>
      </c>
      <c r="H49" s="19">
        <f>ROUND(T_iii_strat1!Z24,1)</f>
        <v>0</v>
      </c>
      <c r="I49" s="19">
        <f>ROUND(T_iii_strat1!AD24,1)</f>
        <v>0</v>
      </c>
      <c r="L49" s="4" t="str">
        <f>T_iii_strat1!A24</f>
        <v>Oral artemisinin monotherapy</v>
      </c>
      <c r="M49" s="19">
        <f>ROUND(T_iii_strat2!B24,1)</f>
        <v>0</v>
      </c>
      <c r="N49" s="19">
        <f>ROUND(T_iii_strat2!F24,1)</f>
        <v>0</v>
      </c>
      <c r="O49" s="19">
        <f>ROUND(T_iii_strat2!J24,1)</f>
        <v>0</v>
      </c>
      <c r="P49" s="19">
        <f>ROUND(T_iii_strat2!N24,1)</f>
        <v>0</v>
      </c>
      <c r="Q49" s="19">
        <f>ROUND(T_iii_strat2!R24,1)</f>
        <v>0</v>
      </c>
      <c r="R49" s="19">
        <f>ROUND(T_iii_strat2!V24,1)</f>
        <v>0</v>
      </c>
      <c r="S49" s="19">
        <f>ROUND(T_iii_strat2!Z24,1)</f>
        <v>0</v>
      </c>
      <c r="T49" s="19">
        <f>ROUND(T_iii_strat2!AD24,1)</f>
        <v>0</v>
      </c>
      <c r="W49" s="4" t="str">
        <f>T_iii_strat1!A24</f>
        <v>Oral artemisinin monotherapy</v>
      </c>
      <c r="X49" s="19">
        <f>ROUND(T_iii_strat3!B24,1)</f>
        <v>0</v>
      </c>
      <c r="Y49" s="19">
        <f>ROUND(T_iii_strat3!F24,1)</f>
        <v>0</v>
      </c>
      <c r="Z49" s="19">
        <f>ROUND(T_iii_strat3!J24,1)</f>
        <v>0</v>
      </c>
      <c r="AA49" s="19">
        <f>ROUND(T_iii_strat3!N24,1)</f>
        <v>0</v>
      </c>
      <c r="AB49" s="19">
        <f>ROUND(T_iii_strat3!R24,1)</f>
        <v>0</v>
      </c>
      <c r="AC49" s="19">
        <f>ROUND(T_iii_strat3!V24,1)</f>
        <v>0</v>
      </c>
      <c r="AD49" s="19">
        <f>ROUND(T_iii_strat3!Z24,1)</f>
        <v>0</v>
      </c>
      <c r="AE49" s="19">
        <f>ROUND(T_iii_strat3!AD24,1)</f>
        <v>0</v>
      </c>
    </row>
    <row r="50" spans="1:31" s="3" customFormat="1" ht="8.25" x14ac:dyDescent="0.15">
      <c r="A50" s="56"/>
      <c r="B50" s="54" t="str">
        <f>IF(T_iii_strat1!C24="","-", (CONCATENATE("[",ROUND(T_iii_strat1!C24,1),"; ",ROUND(T_iii_strat1!D24,1),"]", " (", T_iii_strat1!E24, ")")))</f>
        <v>-</v>
      </c>
      <c r="C50" s="54" t="str">
        <f>IF(T_iii_strat1!G24="","-", (CONCATENATE("[",ROUND(T_iii_strat1!G24,1),"; ",ROUND(T_iii_strat1!H24,1),"]", " (", T_iii_strat1!I24, ")")))</f>
        <v>-</v>
      </c>
      <c r="D50" s="54" t="str">
        <f>IF(T_iii_strat1!K24="","-", (CONCATENATE("[",ROUND(T_iii_strat1!K24,1),"; ",ROUND(T_iii_strat1!L24,1),"]", " (", T_iii_strat1!M24, ")")))</f>
        <v>-</v>
      </c>
      <c r="E50" s="54" t="str">
        <f>IF(T_iii_strat1!O24="","-", (CONCATENATE("[",ROUND(T_iii_strat1!O24,1),"; ",ROUND(T_iii_strat1!P24,1),"]", " (", T_iii_strat1!Q24, ")")))</f>
        <v>-</v>
      </c>
      <c r="F50" s="54" t="str">
        <f>IF(T_iii_strat1!S24="","-", (CONCATENATE("[",ROUND(T_iii_strat1!S24,1),"; ",ROUND(T_iii_strat1!T24,1),"]", " (", T_iii_strat1!U24, ")")))</f>
        <v>-</v>
      </c>
      <c r="G50" s="54" t="str">
        <f>IF(T_iii_strat1!W24="","-", (CONCATENATE("[",ROUND(T_iii_strat1!W24,1),"; ",ROUND(T_iii_strat1!X24,1),"]", " (", T_iii_strat1!Y24, ")")))</f>
        <v>-</v>
      </c>
      <c r="H50" s="54" t="str">
        <f>IF(T_iii_strat1!AA24="","-", (CONCATENATE("[",ROUND(T_iii_strat1!AA24,1),"; ",ROUND(T_iii_strat1!AB24,1),"]", " (", T_iii_strat1!AC24, ")")))</f>
        <v>-</v>
      </c>
      <c r="I50" s="54" t="str">
        <f>IF(T_iii_strat1!AE24="","-", (CONCATENATE("[",ROUND(T_iii_strat1!AE24,1),"; ",ROUND(T_iii_strat1!AF24,1),"]", " (", T_iii_strat1!AG24, ")")))</f>
        <v>-</v>
      </c>
      <c r="L50" s="56"/>
      <c r="M50" s="54" t="str">
        <f>IF(T_iii_strat2!C24="","-", (CONCATENATE("[",ROUND(T_iii_strat2!C24,1),"; ",ROUND(T_iii_strat2!D24,1),"]", " (", T_iii_strat2!E24, ")")))</f>
        <v>-</v>
      </c>
      <c r="N50" s="54" t="str">
        <f>IF(T_iii_strat2!G24="","-", (CONCATENATE("[",ROUND(T_iii_strat2!G24,1),"; ",ROUND(T_iii_strat2!H24,1),"]", " (", T_iii_strat2!I24, ")")))</f>
        <v>-</v>
      </c>
      <c r="O50" s="54" t="str">
        <f>IF(T_iii_strat2!K24="","-", (CONCATENATE("[",ROUND(T_iii_strat2!K24,1),"; ",ROUND(T_iii_strat2!L24,1),"]", " (", T_iii_strat2!M24, ")")))</f>
        <v>-</v>
      </c>
      <c r="P50" s="54" t="str">
        <f>IF(T_iii_strat2!O24="","-", (CONCATENATE("[",ROUND(T_iii_strat2!O24,1),"; ",ROUND(T_iii_strat2!P24,1),"]", " (", T_iii_strat2!Q24, ")")))</f>
        <v>-</v>
      </c>
      <c r="Q50" s="54" t="str">
        <f>IF(T_iii_strat2!S24="","-", (CONCATENATE("[",ROUND(T_iii_strat2!S24,1),"; ",ROUND(T_iii_strat2!T24,1),"]", " (", T_iii_strat2!U24, ")")))</f>
        <v>-</v>
      </c>
      <c r="R50" s="54" t="str">
        <f>IF(T_iii_strat2!W24="","-", (CONCATENATE("[",ROUND(T_iii_strat2!W24,1),"; ",ROUND(T_iii_strat2!X24,1),"]", " (", T_iii_strat2!Y24, ")")))</f>
        <v>-</v>
      </c>
      <c r="S50" s="54" t="str">
        <f>IF(T_iii_strat2!AA24="","-", (CONCATENATE("[",ROUND(T_iii_strat2!AA24,1),"; ",ROUND(T_iii_strat2!AB24,1),"]", " (", T_iii_strat2!AC24, ")")))</f>
        <v>-</v>
      </c>
      <c r="T50" s="54" t="str">
        <f>IF(T_iii_strat2!AE24="","-", (CONCATENATE("[",ROUND(T_iii_strat2!AE24,1),"; ",ROUND(T_iii_strat2!AF24,1),"]", " (", T_iii_strat2!AG24, ")")))</f>
        <v>-</v>
      </c>
      <c r="W50" s="56"/>
      <c r="X50" s="54" t="str">
        <f>IF(T_iii_strat3!C24="","-", (CONCATENATE("[",ROUND(T_iii_strat3!C24,1),"; ",ROUND(T_iii_strat3!D24,1),"]", " (", T_iii_strat3!E24, ")")))</f>
        <v>-</v>
      </c>
      <c r="Y50" s="54" t="str">
        <f>IF(T_iii_strat3!G24="","-", (CONCATENATE("[",ROUND(T_iii_strat3!G24,1),"; ",ROUND(T_iii_strat3!H24,1),"]", " (", T_iii_strat3!I24, ")")))</f>
        <v>-</v>
      </c>
      <c r="Z50" s="54" t="str">
        <f>IF(T_iii_strat3!K24="","-", (CONCATENATE("[",ROUND(T_iii_strat3!K24,1),"; ",ROUND(T_iii_strat3!L24,1),"]", " (", T_iii_strat3!M24, ")")))</f>
        <v>-</v>
      </c>
      <c r="AA50" s="54" t="str">
        <f>IF(T_iii_strat3!O24="","-", (CONCATENATE("[",ROUND(T_iii_strat3!O24,1),"; ",ROUND(T_iii_strat3!P24,1),"]", " (", T_iii_strat3!Q24, ")")))</f>
        <v>-</v>
      </c>
      <c r="AB50" s="54" t="str">
        <f>IF(T_iii_strat3!S24="","-", (CONCATENATE("[",ROUND(T_iii_strat3!S24,1),"; ",ROUND(T_iii_strat3!T24,1),"]", " (", T_iii_strat3!U24, ")")))</f>
        <v>-</v>
      </c>
      <c r="AC50" s="54" t="str">
        <f>IF(T_iii_strat3!W24="","-", (CONCATENATE("[",ROUND(T_iii_strat3!W24,1),"; ",ROUND(T_iii_strat3!X24,1),"]", " (", T_iii_strat3!Y24, ")")))</f>
        <v>-</v>
      </c>
      <c r="AD50" s="54" t="str">
        <f>IF(T_iii_strat3!AA24="","-", (CONCATENATE("[",ROUND(T_iii_strat3!AA24,1),"; ",ROUND(T_iii_strat3!AB24,1),"]", " (", T_iii_strat3!AC24, ")")))</f>
        <v>-</v>
      </c>
      <c r="AE50" s="54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88" t="str">
        <f>T_iii_strat1!C1</f>
        <v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v>
      </c>
      <c r="B51" s="88"/>
      <c r="C51" s="88"/>
      <c r="D51" s="88"/>
      <c r="E51" s="88"/>
      <c r="F51" s="88"/>
      <c r="G51" s="88"/>
      <c r="H51" s="88"/>
      <c r="I51" s="88"/>
      <c r="L51" s="88" t="str">
        <f>T_iii_strat2!C1</f>
        <v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v>
      </c>
      <c r="M51" s="88"/>
      <c r="N51" s="88"/>
      <c r="O51" s="88"/>
      <c r="P51" s="88"/>
      <c r="Q51" s="88"/>
      <c r="R51" s="88"/>
      <c r="S51" s="88"/>
      <c r="T51" s="88"/>
      <c r="W51" s="88" t="str">
        <f>T_iii_strat3!C1</f>
        <v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v>
      </c>
      <c r="X51" s="88"/>
      <c r="Y51" s="88"/>
      <c r="Z51" s="88"/>
      <c r="AA51" s="88"/>
      <c r="AB51" s="88"/>
      <c r="AC51" s="88"/>
      <c r="AD51" s="88"/>
      <c r="AE51" s="88"/>
    </row>
    <row r="65" s="1" customFormat="1" x14ac:dyDescent="0.2"/>
    <row r="66" s="1" customFormat="1" x14ac:dyDescent="0.2"/>
  </sheetData>
  <mergeCells count="8">
    <mergeCell ref="A51:I51"/>
    <mergeCell ref="L51:T51"/>
    <mergeCell ref="W51:AE51"/>
    <mergeCell ref="A5:I5"/>
    <mergeCell ref="A1:AE1"/>
    <mergeCell ref="A6:A8"/>
    <mergeCell ref="L6:L8"/>
    <mergeCell ref="W6:W8"/>
  </mergeCells>
  <conditionalFormatting sqref="A1 AF1:XFD1 A2:XFD3">
    <cfRule type="cellIs" dxfId="5" priority="17" operator="equal">
      <formula>1</formula>
    </cfRule>
  </conditionalFormatting>
  <conditionalFormatting sqref="B9:I50">
    <cfRule type="expression" dxfId="4" priority="13">
      <formula>#REF!&lt;50</formula>
    </cfRule>
  </conditionalFormatting>
  <conditionalFormatting sqref="M9:T50">
    <cfRule type="expression" dxfId="3" priority="3">
      <formula>#REF!&lt;50</formula>
    </cfRule>
  </conditionalFormatting>
  <conditionalFormatting sqref="X9:AE50">
    <cfRule type="expression" dxfId="2" priority="1">
      <formula>#REF!&lt;50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D2D8-D543-4D5C-9E7D-D5B0D5B72FFD}">
  <sheetPr>
    <tabColor rgb="FFFFFF00"/>
  </sheetPr>
  <dimension ref="A1:BC54"/>
  <sheetViews>
    <sheetView topLeftCell="J1" zoomScale="75" zoomScaleNormal="142" workbookViewId="0">
      <selection activeCell="AL79" sqref="AL79"/>
    </sheetView>
  </sheetViews>
  <sheetFormatPr defaultColWidth="9.140625" defaultRowHeight="11.25" x14ac:dyDescent="0.2"/>
  <cols>
    <col min="1" max="1" width="41.42578125" style="17" customWidth="1"/>
    <col min="2" max="17" width="9.42578125" style="1" customWidth="1"/>
    <col min="18" max="19" width="9.140625" style="7" customWidth="1"/>
    <col min="20" max="20" width="26.85546875" style="17" customWidth="1"/>
    <col min="21" max="23" width="9.140625" style="1" customWidth="1"/>
    <col min="24" max="24" width="7.85546875" style="1" customWidth="1"/>
    <col min="25" max="36" width="9.140625" style="1" customWidth="1"/>
    <col min="37" max="38" width="9.140625" style="7" customWidth="1"/>
    <col min="39" max="39" width="23.85546875" style="17" customWidth="1"/>
    <col min="40" max="49" width="9.140625" style="1" customWidth="1"/>
    <col min="50" max="50" width="8.42578125" style="1" customWidth="1"/>
    <col min="51" max="51" width="8.85546875" style="1" customWidth="1"/>
    <col min="52" max="54" width="9.140625" style="1" customWidth="1"/>
    <col min="55" max="55" width="8.42578125" style="1" customWidth="1"/>
    <col min="56" max="16384" width="9.140625" style="7"/>
  </cols>
  <sheetData>
    <row r="1" spans="1:55" s="1" customForma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" t="str">
        <f>IFERROR(IF((RIGHT(#REF!,LEN(#REF!)-2)*1)&gt;50,0,1), "")</f>
        <v/>
      </c>
      <c r="AG1" s="1" t="str">
        <f>IFERROR(IF((RIGHT(#REF!,LEN(#REF!)-2)*1)&gt;50,0,1), "")</f>
        <v/>
      </c>
      <c r="AH1" s="1" t="str">
        <f>IFERROR(IF((RIGHT(#REF!,LEN(#REF!)-2)*1)&gt;50,0,1), "")</f>
        <v/>
      </c>
      <c r="AI1" s="1" t="str">
        <f>IFERROR(IF((RIGHT(#REF!,LEN(#REF!)-2)*1)&gt;50,0,1), "")</f>
        <v/>
      </c>
      <c r="AJ1" s="1" t="str">
        <f>IFERROR(IF((RIGHT(#REF!,LEN(#REF!)-2)*1)&gt;50,0,1), "")</f>
        <v/>
      </c>
      <c r="AK1" s="1" t="str">
        <f>IFERROR(IF((RIGHT(#REF!,LEN(#REF!)-2)*1)&gt;50,0,1), "")</f>
        <v/>
      </c>
      <c r="AL1" s="1" t="str">
        <f>IFERROR(IF((RIGHT(#REF!,LEN(#REF!)-2)*1)&gt;50,0,1), "")</f>
        <v/>
      </c>
      <c r="AM1" s="1" t="str">
        <f>IFERROR(IF((RIGHT(#REF!,LEN(#REF!)-2)*1)&gt;50,0,1), "")</f>
        <v/>
      </c>
      <c r="AN1" s="1" t="str">
        <f>IFERROR(IF((RIGHT(#REF!,LEN(#REF!)-2)*1)&gt;50,0,1), "")</f>
        <v/>
      </c>
      <c r="AO1" s="1" t="str">
        <f>IFERROR(IF((RIGHT(#REF!,LEN(#REF!)-2)*1)&gt;50,0,1), "")</f>
        <v/>
      </c>
      <c r="AP1" s="1" t="str">
        <f>IFERROR(IF((RIGHT(#REF!,LEN(#REF!)-2)*1)&gt;50,0,1), "")</f>
        <v/>
      </c>
      <c r="AQ1" s="1" t="str">
        <f>IFERROR(IF((RIGHT(#REF!,LEN(#REF!)-2)*1)&gt;50,0,1), "")</f>
        <v/>
      </c>
      <c r="AR1" s="1" t="str">
        <f>IFERROR(IF((RIGHT(#REF!,LEN(#REF!)-2)*1)&gt;50,0,1), "")</f>
        <v/>
      </c>
      <c r="AS1" s="1" t="str">
        <f>IFERROR(IF((RIGHT(#REF!,LEN(#REF!)-2)*1)&gt;50,0,1), "")</f>
        <v/>
      </c>
      <c r="AT1" s="1" t="str">
        <f>IFERROR(IF((RIGHT(#REF!,LEN(#REF!)-2)*1)&gt;50,1,0), "")</f>
        <v/>
      </c>
      <c r="AU1" s="1" t="str">
        <f>IFERROR(IF((RIGHT(#REF!,LEN(#REF!)-2)*1)&gt;50,1,0), "")</f>
        <v/>
      </c>
      <c r="AV1" s="1" t="str">
        <f>IFERROR(IF((RIGHT(#REF!,LEN(#REF!)-2)*1)&gt;50,1,0), "")</f>
        <v/>
      </c>
      <c r="AW1" s="1" t="str">
        <f>IFERROR(IF((RIGHT(#REF!,LEN(#REF!)-2)*1)&gt;50,1,0), "")</f>
        <v/>
      </c>
      <c r="AX1" s="1" t="str">
        <f>IFERROR(IF((RIGHT(#REF!,LEN(#REF!)-2)*1)&gt;50,1,0), "")</f>
        <v/>
      </c>
      <c r="AY1" s="1" t="str">
        <f>IFERROR(IF((RIGHT(#REF!,LEN(#REF!)-2)*1)&gt;50,1,0), "")</f>
        <v/>
      </c>
      <c r="AZ1" s="1" t="str">
        <f>IFERROR(IF((RIGHT(#REF!,LEN(#REF!)-2)*1)&gt;50,1,0), "")</f>
        <v/>
      </c>
      <c r="BA1" s="1" t="str">
        <f>IFERROR(IF((RIGHT(#REF!,LEN(#REF!)-2)*1)&gt;50,1,0), "")</f>
        <v/>
      </c>
      <c r="BB1" s="1" t="str">
        <f>IFERROR(IF((RIGHT(#REF!,LEN(#REF!)-2)*1)&gt;50,1,0), "")</f>
        <v/>
      </c>
    </row>
    <row r="3" spans="1:55" x14ac:dyDescent="0.2">
      <c r="A3" s="17" t="str">
        <f>CONCATENATE("Table ID: ",T_iv_strat1!A1)</f>
        <v>Table ID: T_iv_strat1</v>
      </c>
      <c r="T3" s="17" t="str">
        <f>CONCATENATE("Table ID: ",T_iv_strat2!A1)</f>
        <v>Table ID: T_iv_strat2</v>
      </c>
      <c r="AM3" s="17" t="str">
        <f>CONCATENATE("Table ID: ",T_iv_strat3!A1)</f>
        <v>Table ID: T_iv_strat3</v>
      </c>
    </row>
    <row r="4" spans="1:55" ht="12" thickBot="1" x14ac:dyDescent="0.2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T4" s="68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M4" s="68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</row>
    <row r="5" spans="1:55" s="13" customFormat="1" ht="15.75" x14ac:dyDescent="0.25">
      <c r="A5" s="84" t="str">
        <f>_xlfn.CONCAT(UPPER(RIGHT(A3,LEN(A3)-20)),": ",'[1]Quantitative Indicators '!$B$18)</f>
        <v xml:space="preserve">1: Sales price of antimalarial tablet AETDs to customers 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T5" s="84" t="str">
        <f>_xlfn.CONCAT(UPPER(RIGHT(T3,LEN(T3)-20)),": ",'[1]Quantitative Indicators '!$B$18)</f>
        <v xml:space="preserve">2: Sales price of antimalarial tablet AETDs to customers </v>
      </c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M5" s="13" t="str">
        <f>_xlfn.CONCAT(UPPER(RIGHT(AM3,LEN(AM3)-20)),": ",'[1]Quantitative Indicators '!$B$18)</f>
        <v xml:space="preserve">3: Sales price of antimalarial tablet AETDs to customers </v>
      </c>
    </row>
    <row r="6" spans="1:55" s="13" customFormat="1" ht="15.75" x14ac:dyDescent="0.25">
      <c r="A6" s="84" t="s">
        <v>2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T6" s="84" t="s">
        <v>2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M6" s="84" t="s">
        <v>2</v>
      </c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55" s="71" customFormat="1" ht="15.75" x14ac:dyDescent="0.25">
      <c r="A7" s="70"/>
      <c r="B7" s="85" t="str">
        <f>T_iv_strat1!B1</f>
        <v>Rural</v>
      </c>
      <c r="C7" s="85"/>
      <c r="D7" s="85"/>
      <c r="E7" s="85"/>
      <c r="F7" s="85"/>
      <c r="G7" s="85"/>
      <c r="H7" s="85"/>
      <c r="I7" s="86"/>
      <c r="J7" s="87" t="str">
        <f>T_iv_strat1!AL1</f>
        <v>Urban</v>
      </c>
      <c r="K7" s="85"/>
      <c r="L7" s="85"/>
      <c r="M7" s="85"/>
      <c r="N7" s="85"/>
      <c r="O7" s="85"/>
      <c r="P7" s="85"/>
      <c r="Q7" s="85"/>
      <c r="T7" s="70"/>
      <c r="U7" s="85" t="str">
        <f>T_iv_strat2!B1</f>
        <v>Rural</v>
      </c>
      <c r="V7" s="85"/>
      <c r="W7" s="85"/>
      <c r="X7" s="85"/>
      <c r="Y7" s="85"/>
      <c r="Z7" s="85"/>
      <c r="AA7" s="85"/>
      <c r="AB7" s="86"/>
      <c r="AC7" s="87" t="str">
        <f>T_iv_strat2!AL1</f>
        <v>Urban</v>
      </c>
      <c r="AD7" s="85"/>
      <c r="AE7" s="85"/>
      <c r="AF7" s="85"/>
      <c r="AG7" s="85"/>
      <c r="AH7" s="85"/>
      <c r="AI7" s="85"/>
      <c r="AJ7" s="85"/>
      <c r="AM7" s="70"/>
      <c r="AN7" s="85" t="str">
        <f>T_iv_strat3!B1</f>
        <v>Rural</v>
      </c>
      <c r="AO7" s="85"/>
      <c r="AP7" s="85"/>
      <c r="AQ7" s="85"/>
      <c r="AR7" s="85"/>
      <c r="AS7" s="85"/>
      <c r="AT7" s="85"/>
      <c r="AU7" s="86"/>
      <c r="AV7" s="87" t="str">
        <f>T_iv_strat3!AL1</f>
        <v>Urban</v>
      </c>
      <c r="AW7" s="85"/>
      <c r="AX7" s="85"/>
      <c r="AY7" s="85"/>
      <c r="AZ7" s="85"/>
      <c r="BA7" s="85"/>
      <c r="BB7" s="85"/>
      <c r="BC7" s="85"/>
    </row>
    <row r="8" spans="1:55" s="8" customFormat="1" ht="45" x14ac:dyDescent="0.25">
      <c r="A8" s="102" t="str">
        <f>'[1]Quantitative Indicators '!$F$13</f>
        <v>.</v>
      </c>
      <c r="B8" s="21" t="str">
        <f>IF(T_iv_strat1!B2="","",T_iv_strat1!B2)</f>
        <v>Private Not For-Profit Facility</v>
      </c>
      <c r="C8" s="21" t="str">
        <f>IF(T_iv_strat1!F2="","",T_iv_strat1!F2)</f>
        <v>Private For-Profit Facility</v>
      </c>
      <c r="D8" s="21" t="str">
        <f>IF(T_iv_strat1!J2="","",T_iv_strat1!J2)</f>
        <v>Pharmacy</v>
      </c>
      <c r="E8" s="21" t="str">
        <f>IF(T_iv_strat1!N2="","",T_iv_strat1!N2)</f>
        <v>Laboratory</v>
      </c>
      <c r="F8" s="21" t="str">
        <f>IF(T_iv_strat1!R2="","",T_iv_strat1!R2)</f>
        <v>Drug store</v>
      </c>
      <c r="G8" s="21" t="str">
        <f>IF(T_iv_strat1!V2="","",T_iv_strat1!V2)</f>
        <v>Informal</v>
      </c>
      <c r="H8" s="21" t="str">
        <f>IF(T_iv_strat1!Z2="","",T_iv_strat1!Z2)</f>
        <v>Retail total</v>
      </c>
      <c r="I8" s="21" t="str">
        <f>IF(T_iv_strat1!AD2="","",T_iv_strat1!AD2)</f>
        <v>Wholesale</v>
      </c>
      <c r="J8" s="22" t="str">
        <f>IF(T_iv_strat1!AH2="","",T_iv_strat1!AH2)</f>
        <v>Private Not For-Profit Facility</v>
      </c>
      <c r="K8" s="21" t="str">
        <f>IF(T_iv_strat1!AL2="","",T_iv_strat1!AL2)</f>
        <v>Private For-Profit Facility</v>
      </c>
      <c r="L8" s="21" t="str">
        <f>IF(T_iv_strat1!AP2="","",T_iv_strat1!AP2)</f>
        <v>Pharmacy</v>
      </c>
      <c r="M8" s="21" t="str">
        <f>IF(T_iv_strat1!AT2="","",T_iv_strat1!AT2)</f>
        <v>Laboratory</v>
      </c>
      <c r="N8" s="21" t="str">
        <f>IF(T_iv_strat1!AX2="","",T_iv_strat1!AX2)</f>
        <v>Drug store</v>
      </c>
      <c r="O8" s="21" t="str">
        <f>IF(T_iv_strat1!BB2="","",T_iv_strat1!BB2)</f>
        <v>Informal</v>
      </c>
      <c r="P8" s="21" t="str">
        <f>IF(T_iv_strat1!BF2="","",T_iv_strat1!BF2)</f>
        <v>Retail total</v>
      </c>
      <c r="Q8" s="21" t="str">
        <f>IF(T_iv_strat1!BJ2="","",T_iv_strat1!BJ2)</f>
        <v>Wholesale</v>
      </c>
      <c r="T8" s="105" t="str">
        <f>A8</f>
        <v>.</v>
      </c>
      <c r="U8" s="27" t="str">
        <f>IF(T_iv_strat2!B2="","",T_iv_strat2!B2)</f>
        <v>Private Not For-Profit Facility</v>
      </c>
      <c r="V8" s="27" t="str">
        <f>IF(T_iv_strat2!F2="","",T_iv_strat2!F2)</f>
        <v>Private For-Profit Facility</v>
      </c>
      <c r="W8" s="27" t="str">
        <f>IF(T_iv_strat2!J2="","",T_iv_strat2!J2)</f>
        <v>Pharmacy</v>
      </c>
      <c r="X8" s="27" t="str">
        <f>IF(T_iv_strat2!N2="","",T_iv_strat2!N2)</f>
        <v>Laboratory</v>
      </c>
      <c r="Y8" s="27" t="str">
        <f>IF(T_iv_strat2!R2="","",T_iv_strat2!R2)</f>
        <v>Drug store</v>
      </c>
      <c r="Z8" s="27" t="str">
        <f>IF(T_iv_strat2!V2="","",T_iv_strat2!V2)</f>
        <v>Informal</v>
      </c>
      <c r="AA8" s="27" t="str">
        <f>IF(T_iv_strat2!Z2="","",T_iv_strat2!Z2)</f>
        <v>Retail total</v>
      </c>
      <c r="AB8" s="27" t="str">
        <f>IF(T_iv_strat2!AD2="","",T_iv_strat2!AD2)</f>
        <v>Wholesale</v>
      </c>
      <c r="AC8" s="28" t="str">
        <f>IF(T_iv_strat2!AH2="","",T_iv_strat2!AH2)</f>
        <v>Private Not For-Profit Facility</v>
      </c>
      <c r="AD8" s="27" t="str">
        <f>IF(T_iv_strat2!AL2="","",T_iv_strat2!AL2)</f>
        <v>Private For-Profit Facility</v>
      </c>
      <c r="AE8" s="27" t="str">
        <f>IF(T_iv_strat2!AP2="","",T_iv_strat2!AP2)</f>
        <v>Pharmacy</v>
      </c>
      <c r="AF8" s="27" t="str">
        <f>IF(T_iv_strat2!AT2="","",T_iv_strat2!AT2)</f>
        <v>Laboratory</v>
      </c>
      <c r="AG8" s="27" t="str">
        <f>IF(T_iv_strat2!AX2="","",T_iv_strat2!AX2)</f>
        <v>Drug store</v>
      </c>
      <c r="AH8" s="27" t="str">
        <f>IF(T_iv_strat2!BB2="","",T_iv_strat2!BB2)</f>
        <v>Informal</v>
      </c>
      <c r="AI8" s="27" t="str">
        <f>IF(T_iv_strat2!BF2="","",T_iv_strat2!BF2)</f>
        <v>Retail total</v>
      </c>
      <c r="AJ8" s="27" t="str">
        <f>IF(T_iv_strat2!BJ2="","",T_iv_strat2!BJ2)</f>
        <v>Wholesale</v>
      </c>
      <c r="AM8" s="108" t="str">
        <f>A8</f>
        <v>.</v>
      </c>
      <c r="AN8" s="33" t="str">
        <f>IF(T_iv_strat3!B2="","",T_iv_strat3!B2)</f>
        <v>Private Not For-Profit Facility</v>
      </c>
      <c r="AO8" s="33" t="str">
        <f>IF(T_iv_strat3!F2="","",T_iv_strat3!F2)</f>
        <v>Private For-Profit Facility</v>
      </c>
      <c r="AP8" s="33" t="str">
        <f>IF(T_iv_strat3!J2="","",T_iv_strat3!J2)</f>
        <v>Pharmacy</v>
      </c>
      <c r="AQ8" s="33" t="str">
        <f>IF(T_iv_strat3!N2="","",T_iv_strat3!N2)</f>
        <v>Laboratory</v>
      </c>
      <c r="AR8" s="33" t="str">
        <f>IF(T_iv_strat3!R2="","",T_iv_strat3!R2)</f>
        <v>PPMV</v>
      </c>
      <c r="AS8" s="33" t="str">
        <f>IF(T_iv_strat3!V2="","",T_iv_strat3!V2)</f>
        <v>Informal total</v>
      </c>
      <c r="AT8" s="33" t="str">
        <f>IF(T_iv_strat3!Z2="","",T_iv_strat3!Z2)</f>
        <v>Retail total</v>
      </c>
      <c r="AU8" s="33" t="str">
        <f>IF(T_iv_strat3!AD2="","",T_iv_strat3!AD2)</f>
        <v>Wholesale</v>
      </c>
      <c r="AV8" s="34" t="str">
        <f>IF(T_iv_strat3!AH2="","",T_iv_strat3!AH2)</f>
        <v>Private Not For-Profit Facility</v>
      </c>
      <c r="AW8" s="33" t="str">
        <f>IF(T_iv_strat3!AL2="","",T_iv_strat3!AL2)</f>
        <v>Private For-Profit Facility</v>
      </c>
      <c r="AX8" s="33" t="str">
        <f>IF(T_iv_strat3!AP2="","",T_iv_strat3!AP2)</f>
        <v>Pharmacy</v>
      </c>
      <c r="AY8" s="33" t="str">
        <f>IF(T_iv_strat3!AT2="","",T_iv_strat3!AT2)</f>
        <v>Laboratory</v>
      </c>
      <c r="AZ8" s="33" t="str">
        <f>IF(T_iv_strat3!AX2="","",T_iv_strat3!AX2)</f>
        <v>PPMV</v>
      </c>
      <c r="BA8" s="33" t="str">
        <f>IF(T_iv_strat3!BB2="","",T_iv_strat3!BB2)</f>
        <v>Informal total</v>
      </c>
      <c r="BB8" s="33" t="str">
        <f>IF(T_iv_strat3!BF2="","",T_iv_strat3!BF2)</f>
        <v>Retail total</v>
      </c>
      <c r="BC8" s="33" t="str">
        <f>IF(T_iv_strat3!BJ2="","",T_iv_strat3!BJ2)</f>
        <v>Wholesale</v>
      </c>
    </row>
    <row r="9" spans="1:55" s="9" customFormat="1" ht="8.25" x14ac:dyDescent="0.15">
      <c r="A9" s="103"/>
      <c r="B9" s="23" t="str">
        <f t="shared" ref="B9:Q9" si="0">"Median USD"</f>
        <v>Median USD</v>
      </c>
      <c r="C9" s="23" t="str">
        <f t="shared" si="0"/>
        <v>Median USD</v>
      </c>
      <c r="D9" s="23" t="str">
        <f t="shared" si="0"/>
        <v>Median USD</v>
      </c>
      <c r="E9" s="23" t="str">
        <f t="shared" si="0"/>
        <v>Median USD</v>
      </c>
      <c r="F9" s="23" t="str">
        <f t="shared" si="0"/>
        <v>Median USD</v>
      </c>
      <c r="G9" s="23" t="str">
        <f t="shared" si="0"/>
        <v>Median USD</v>
      </c>
      <c r="H9" s="23" t="str">
        <f t="shared" si="0"/>
        <v>Median USD</v>
      </c>
      <c r="I9" s="23" t="str">
        <f t="shared" si="0"/>
        <v>Median USD</v>
      </c>
      <c r="J9" s="24" t="str">
        <f t="shared" si="0"/>
        <v>Median USD</v>
      </c>
      <c r="K9" s="23" t="str">
        <f t="shared" si="0"/>
        <v>Median USD</v>
      </c>
      <c r="L9" s="23" t="str">
        <f t="shared" si="0"/>
        <v>Median USD</v>
      </c>
      <c r="M9" s="23" t="str">
        <f t="shared" si="0"/>
        <v>Median USD</v>
      </c>
      <c r="N9" s="23" t="str">
        <f t="shared" si="0"/>
        <v>Median USD</v>
      </c>
      <c r="O9" s="23" t="str">
        <f t="shared" si="0"/>
        <v>Median USD</v>
      </c>
      <c r="P9" s="23" t="str">
        <f t="shared" si="0"/>
        <v>Median USD</v>
      </c>
      <c r="Q9" s="23" t="str">
        <f t="shared" si="0"/>
        <v>Median USD</v>
      </c>
      <c r="T9" s="106"/>
      <c r="U9" s="29" t="str">
        <f t="shared" ref="U9:AJ9" si="1">"Median USD"</f>
        <v>Median USD</v>
      </c>
      <c r="V9" s="29" t="str">
        <f t="shared" si="1"/>
        <v>Median USD</v>
      </c>
      <c r="W9" s="29" t="str">
        <f t="shared" si="1"/>
        <v>Median USD</v>
      </c>
      <c r="X9" s="29" t="str">
        <f t="shared" si="1"/>
        <v>Median USD</v>
      </c>
      <c r="Y9" s="29" t="str">
        <f t="shared" si="1"/>
        <v>Median USD</v>
      </c>
      <c r="Z9" s="29" t="str">
        <f t="shared" si="1"/>
        <v>Median USD</v>
      </c>
      <c r="AA9" s="29" t="str">
        <f t="shared" si="1"/>
        <v>Median USD</v>
      </c>
      <c r="AB9" s="29" t="str">
        <f t="shared" si="1"/>
        <v>Median USD</v>
      </c>
      <c r="AC9" s="30" t="str">
        <f t="shared" si="1"/>
        <v>Median USD</v>
      </c>
      <c r="AD9" s="29" t="str">
        <f t="shared" si="1"/>
        <v>Median USD</v>
      </c>
      <c r="AE9" s="29" t="str">
        <f t="shared" si="1"/>
        <v>Median USD</v>
      </c>
      <c r="AF9" s="29" t="str">
        <f t="shared" si="1"/>
        <v>Median USD</v>
      </c>
      <c r="AG9" s="29" t="str">
        <f t="shared" si="1"/>
        <v>Median USD</v>
      </c>
      <c r="AH9" s="29" t="str">
        <f t="shared" si="1"/>
        <v>Median USD</v>
      </c>
      <c r="AI9" s="29" t="str">
        <f t="shared" si="1"/>
        <v>Median USD</v>
      </c>
      <c r="AJ9" s="29" t="str">
        <f t="shared" si="1"/>
        <v>Median USD</v>
      </c>
      <c r="AM9" s="109"/>
      <c r="AN9" s="35" t="str">
        <f t="shared" ref="AN9:BC9" si="2">"Median USD"</f>
        <v>Median USD</v>
      </c>
      <c r="AO9" s="35" t="str">
        <f t="shared" si="2"/>
        <v>Median USD</v>
      </c>
      <c r="AP9" s="35" t="str">
        <f t="shared" si="2"/>
        <v>Median USD</v>
      </c>
      <c r="AQ9" s="35" t="str">
        <f t="shared" si="2"/>
        <v>Median USD</v>
      </c>
      <c r="AR9" s="35" t="str">
        <f t="shared" si="2"/>
        <v>Median USD</v>
      </c>
      <c r="AS9" s="35" t="str">
        <f t="shared" si="2"/>
        <v>Median USD</v>
      </c>
      <c r="AT9" s="35" t="str">
        <f t="shared" si="2"/>
        <v>Median USD</v>
      </c>
      <c r="AU9" s="35" t="str">
        <f t="shared" si="2"/>
        <v>Median USD</v>
      </c>
      <c r="AV9" s="36" t="str">
        <f t="shared" si="2"/>
        <v>Median USD</v>
      </c>
      <c r="AW9" s="35" t="str">
        <f t="shared" si="2"/>
        <v>Median USD</v>
      </c>
      <c r="AX9" s="35" t="str">
        <f t="shared" si="2"/>
        <v>Median USD</v>
      </c>
      <c r="AY9" s="35" t="str">
        <f t="shared" si="2"/>
        <v>Median USD</v>
      </c>
      <c r="AZ9" s="35" t="str">
        <f t="shared" si="2"/>
        <v>Median USD</v>
      </c>
      <c r="BA9" s="35" t="str">
        <f t="shared" si="2"/>
        <v>Median USD</v>
      </c>
      <c r="BB9" s="35" t="str">
        <f t="shared" si="2"/>
        <v>Median USD</v>
      </c>
      <c r="BC9" s="35" t="str">
        <f t="shared" si="2"/>
        <v>Median USD</v>
      </c>
    </row>
    <row r="10" spans="1:55" s="9" customFormat="1" ht="8.25" x14ac:dyDescent="0.15">
      <c r="A10" s="104"/>
      <c r="B10" s="25" t="str">
        <f>"[IQR] (N)"</f>
        <v>[IQR] (N)</v>
      </c>
      <c r="C10" s="25" t="str">
        <f t="shared" ref="C10:Q10" si="3">"[IQR] (N)"</f>
        <v>[IQR] (N)</v>
      </c>
      <c r="D10" s="25" t="str">
        <f t="shared" si="3"/>
        <v>[IQR] (N)</v>
      </c>
      <c r="E10" s="25" t="str">
        <f t="shared" si="3"/>
        <v>[IQR] (N)</v>
      </c>
      <c r="F10" s="25" t="str">
        <f t="shared" si="3"/>
        <v>[IQR] (N)</v>
      </c>
      <c r="G10" s="25" t="str">
        <f t="shared" si="3"/>
        <v>[IQR] (N)</v>
      </c>
      <c r="H10" s="25" t="str">
        <f t="shared" si="3"/>
        <v>[IQR] (N)</v>
      </c>
      <c r="I10" s="25" t="str">
        <f t="shared" si="3"/>
        <v>[IQR] (N)</v>
      </c>
      <c r="J10" s="26" t="str">
        <f t="shared" si="3"/>
        <v>[IQR] (N)</v>
      </c>
      <c r="K10" s="25" t="str">
        <f t="shared" si="3"/>
        <v>[IQR] (N)</v>
      </c>
      <c r="L10" s="25" t="str">
        <f t="shared" si="3"/>
        <v>[IQR] (N)</v>
      </c>
      <c r="M10" s="25" t="str">
        <f t="shared" si="3"/>
        <v>[IQR] (N)</v>
      </c>
      <c r="N10" s="25" t="str">
        <f t="shared" si="3"/>
        <v>[IQR] (N)</v>
      </c>
      <c r="O10" s="25" t="str">
        <f t="shared" si="3"/>
        <v>[IQR] (N)</v>
      </c>
      <c r="P10" s="25" t="str">
        <f t="shared" si="3"/>
        <v>[IQR] (N)</v>
      </c>
      <c r="Q10" s="25" t="str">
        <f t="shared" si="3"/>
        <v>[IQR] (N)</v>
      </c>
      <c r="T10" s="107"/>
      <c r="U10" s="31" t="str">
        <f>"[IQR] (N)"</f>
        <v>[IQR] (N)</v>
      </c>
      <c r="V10" s="31" t="str">
        <f t="shared" ref="V10:AJ10" si="4">"[IQR] (N)"</f>
        <v>[IQR] (N)</v>
      </c>
      <c r="W10" s="31" t="str">
        <f t="shared" si="4"/>
        <v>[IQR] (N)</v>
      </c>
      <c r="X10" s="31" t="str">
        <f t="shared" si="4"/>
        <v>[IQR] (N)</v>
      </c>
      <c r="Y10" s="31" t="str">
        <f t="shared" si="4"/>
        <v>[IQR] (N)</v>
      </c>
      <c r="Z10" s="31" t="str">
        <f t="shared" si="4"/>
        <v>[IQR] (N)</v>
      </c>
      <c r="AA10" s="31" t="str">
        <f t="shared" si="4"/>
        <v>[IQR] (N)</v>
      </c>
      <c r="AB10" s="31" t="str">
        <f t="shared" si="4"/>
        <v>[IQR] (N)</v>
      </c>
      <c r="AC10" s="32" t="str">
        <f t="shared" si="4"/>
        <v>[IQR] (N)</v>
      </c>
      <c r="AD10" s="31" t="str">
        <f t="shared" si="4"/>
        <v>[IQR] (N)</v>
      </c>
      <c r="AE10" s="31" t="str">
        <f t="shared" si="4"/>
        <v>[IQR] (N)</v>
      </c>
      <c r="AF10" s="31" t="str">
        <f t="shared" si="4"/>
        <v>[IQR] (N)</v>
      </c>
      <c r="AG10" s="31" t="str">
        <f t="shared" si="4"/>
        <v>[IQR] (N)</v>
      </c>
      <c r="AH10" s="31" t="str">
        <f t="shared" si="4"/>
        <v>[IQR] (N)</v>
      </c>
      <c r="AI10" s="31" t="str">
        <f t="shared" si="4"/>
        <v>[IQR] (N)</v>
      </c>
      <c r="AJ10" s="31" t="str">
        <f t="shared" si="4"/>
        <v>[IQR] (N)</v>
      </c>
      <c r="AM10" s="110"/>
      <c r="AN10" s="37" t="str">
        <f>"[IQR] (N)"</f>
        <v>[IQR] (N)</v>
      </c>
      <c r="AO10" s="37" t="str">
        <f t="shared" ref="AO10:BC10" si="5">"[IQR] (N)"</f>
        <v>[IQR] (N)</v>
      </c>
      <c r="AP10" s="37" t="str">
        <f t="shared" si="5"/>
        <v>[IQR] (N)</v>
      </c>
      <c r="AQ10" s="37" t="str">
        <f t="shared" si="5"/>
        <v>[IQR] (N)</v>
      </c>
      <c r="AR10" s="37" t="str">
        <f t="shared" si="5"/>
        <v>[IQR] (N)</v>
      </c>
      <c r="AS10" s="37" t="str">
        <f t="shared" si="5"/>
        <v>[IQR] (N)</v>
      </c>
      <c r="AT10" s="37" t="str">
        <f t="shared" si="5"/>
        <v>[IQR] (N)</v>
      </c>
      <c r="AU10" s="37" t="str">
        <f t="shared" si="5"/>
        <v>[IQR] (N)</v>
      </c>
      <c r="AV10" s="38" t="str">
        <f t="shared" si="5"/>
        <v>[IQR] (N)</v>
      </c>
      <c r="AW10" s="37" t="str">
        <f t="shared" si="5"/>
        <v>[IQR] (N)</v>
      </c>
      <c r="AX10" s="37" t="str">
        <f t="shared" si="5"/>
        <v>[IQR] (N)</v>
      </c>
      <c r="AY10" s="37" t="str">
        <f t="shared" si="5"/>
        <v>[IQR] (N)</v>
      </c>
      <c r="AZ10" s="37" t="str">
        <f t="shared" si="5"/>
        <v>[IQR] (N)</v>
      </c>
      <c r="BA10" s="37" t="str">
        <f t="shared" si="5"/>
        <v>[IQR] (N)</v>
      </c>
      <c r="BB10" s="37" t="str">
        <f t="shared" si="5"/>
        <v>[IQR] (N)</v>
      </c>
      <c r="BC10" s="37" t="str">
        <f t="shared" si="5"/>
        <v>[IQR] (N)</v>
      </c>
    </row>
    <row r="11" spans="1:55" s="44" customFormat="1" x14ac:dyDescent="0.2">
      <c r="A11" s="4" t="str">
        <f>T_iv_strat1!$A$4</f>
        <v>Any Antimalarial</v>
      </c>
      <c r="B11" s="42">
        <f>ROUND(T_iv_strat1!B4,1)</f>
        <v>0.9</v>
      </c>
      <c r="C11" s="42">
        <f>ROUND(T_iv_strat1!F4,1)</f>
        <v>0.5</v>
      </c>
      <c r="D11" s="42">
        <f>ROUND(T_iv_strat1!J4,1)</f>
        <v>0.8</v>
      </c>
      <c r="E11" s="42">
        <f>ROUND(T_iv_strat1!N4,1)</f>
        <v>0</v>
      </c>
      <c r="F11" s="42">
        <f>ROUND(T_iv_strat1!R4,1)</f>
        <v>0.8</v>
      </c>
      <c r="G11" s="42">
        <f>ROUND(T_iv_strat1!V4,1)</f>
        <v>0.6</v>
      </c>
      <c r="H11" s="42">
        <f>ROUND(T_iv_strat1!Z4,1)</f>
        <v>0.8</v>
      </c>
      <c r="I11" s="42">
        <f>ROUND(T_iv_strat1!AD4,1)</f>
        <v>0.6</v>
      </c>
      <c r="J11" s="43">
        <f>ROUND(T_iv_strat1!AH4,1)</f>
        <v>0.5</v>
      </c>
      <c r="K11" s="42">
        <f>ROUND(T_iv_strat1!AL4,1)</f>
        <v>0.8</v>
      </c>
      <c r="L11" s="42">
        <f>ROUND(T_iv_strat1!AP4,1)</f>
        <v>0.8</v>
      </c>
      <c r="M11" s="42">
        <f>ROUND(T_iv_strat1!AT4,1)</f>
        <v>0</v>
      </c>
      <c r="N11" s="42">
        <f>ROUND(T_iv_strat1!AX4,1)</f>
        <v>0.8</v>
      </c>
      <c r="O11" s="42">
        <f>ROUND(T_iv_strat1!BB4,1)</f>
        <v>0</v>
      </c>
      <c r="P11" s="42">
        <f>ROUND(T_iv_strat1!BF4,1)</f>
        <v>0.8</v>
      </c>
      <c r="Q11" s="42">
        <f>ROUND(T_iv_strat1!BJ4,1)</f>
        <v>0.4</v>
      </c>
      <c r="T11" s="4" t="str">
        <f>T_iv_strat1!A4</f>
        <v>Any Antimalarial</v>
      </c>
      <c r="U11" s="42">
        <f>ROUND(T_iv_strat2!B4,1)</f>
        <v>0.5</v>
      </c>
      <c r="V11" s="42">
        <f>ROUND(T_iv_strat2!F4,1)</f>
        <v>0.4</v>
      </c>
      <c r="W11" s="42">
        <f>ROUND(T_iv_strat2!J4,1)</f>
        <v>0.9</v>
      </c>
      <c r="X11" s="42">
        <f>ROUND(T_iv_strat2!N4,1)</f>
        <v>0</v>
      </c>
      <c r="Y11" s="42">
        <f>ROUND(T_iv_strat2!R4,1)</f>
        <v>0.4</v>
      </c>
      <c r="Z11" s="42">
        <f>ROUND(T_iv_strat2!V4,1)</f>
        <v>0.4</v>
      </c>
      <c r="AA11" s="42">
        <f>ROUND(T_iv_strat2!Z4,1)</f>
        <v>0.4</v>
      </c>
      <c r="AB11" s="42">
        <f>ROUND(T_iv_strat2!AD4,1)</f>
        <v>0.4</v>
      </c>
      <c r="AC11" s="43">
        <f>ROUND(T_iv_strat2!AH4,1)</f>
        <v>0.9</v>
      </c>
      <c r="AD11" s="42">
        <f>ROUND(T_iv_strat2!AL4,1)</f>
        <v>0.6</v>
      </c>
      <c r="AE11" s="42">
        <f>ROUND(T_iv_strat2!AP4,1)</f>
        <v>1.1000000000000001</v>
      </c>
      <c r="AF11" s="42">
        <f>ROUND(T_iv_strat2!AT4,1)</f>
        <v>0.3</v>
      </c>
      <c r="AG11" s="42">
        <f>ROUND(T_iv_strat2!AX4,1)</f>
        <v>0.4</v>
      </c>
      <c r="AH11" s="42">
        <f>ROUND(T_iv_strat2!BB4,1)</f>
        <v>0.4</v>
      </c>
      <c r="AI11" s="42">
        <f>ROUND(T_iv_strat2!BF4,1)</f>
        <v>0.5</v>
      </c>
      <c r="AJ11" s="42">
        <f>ROUND(T_iv_strat2!BJ4,1)</f>
        <v>0.4</v>
      </c>
      <c r="AM11" s="4" t="str">
        <f>T_iv_strat1!A4</f>
        <v>Any Antimalarial</v>
      </c>
      <c r="AN11" s="42">
        <f>ROUND(T_iv_strat3!B4,1)</f>
        <v>0</v>
      </c>
      <c r="AO11" s="42">
        <f>ROUND(T_iv_strat3!F4,1)</f>
        <v>0.8</v>
      </c>
      <c r="AP11" s="42">
        <f>ROUND(T_iv_strat3!J4,1)</f>
        <v>1.1000000000000001</v>
      </c>
      <c r="AQ11" s="42">
        <f>ROUND(T_iv_strat3!N4,1)</f>
        <v>0</v>
      </c>
      <c r="AR11" s="42">
        <f>ROUND(T_iv_strat3!R4,1)</f>
        <v>0.6</v>
      </c>
      <c r="AS11" s="42">
        <f>ROUND(T_iv_strat3!V4,1)</f>
        <v>0.5</v>
      </c>
      <c r="AT11" s="42">
        <f>ROUND(T_iv_strat3!Z4,1)</f>
        <v>0.8</v>
      </c>
      <c r="AU11" s="42">
        <f>ROUND(T_iv_strat3!AD4,1)</f>
        <v>0</v>
      </c>
      <c r="AV11" s="43">
        <f>ROUND(T_iv_strat3!AH4,1)</f>
        <v>1.1000000000000001</v>
      </c>
      <c r="AW11" s="42">
        <f>ROUND(T_iv_strat3!AL4,1)</f>
        <v>1.3</v>
      </c>
      <c r="AX11" s="42">
        <f>ROUND(T_iv_strat3!AP4,1)</f>
        <v>1.1000000000000001</v>
      </c>
      <c r="AY11" s="42">
        <f>ROUND(T_iv_strat3!AT4,1)</f>
        <v>0</v>
      </c>
      <c r="AZ11" s="42">
        <f>ROUND(T_iv_strat3!AX4,1)</f>
        <v>0.7</v>
      </c>
      <c r="BA11" s="42">
        <f>ROUND(T_iv_strat3!BB4,1)</f>
        <v>0.7</v>
      </c>
      <c r="BB11" s="42">
        <f>ROUND(T_iv_strat3!BF4,1)</f>
        <v>0.9</v>
      </c>
      <c r="BC11" s="42">
        <f>ROUND(T_iv_strat3!BJ4,1)</f>
        <v>1.3</v>
      </c>
    </row>
    <row r="12" spans="1:55" s="12" customFormat="1" ht="8.25" x14ac:dyDescent="0.15">
      <c r="A12" s="3"/>
      <c r="B12" s="11" t="str">
        <f>IF(T_iv_strat1!C4="","-", (CONCATENATE("[",ROUND(T_iv_strat1!C4,1),"; ",ROUND(T_iv_strat1!D4,1),"]", " (", T_iv_strat1!E4, ")")))</f>
        <v>[0.6; 0.9] (11)</v>
      </c>
      <c r="C12" s="11" t="str">
        <f>IF(T_iv_strat1!G4="","-", (CONCATENATE("[",ROUND(T_iv_strat1!G4,1),"; ",ROUND(T_iv_strat1!H4,1),"]", " (", T_iv_strat1!I4, ")")))</f>
        <v>[0.4; 15.2] (27)</v>
      </c>
      <c r="D12" s="11" t="str">
        <f>IF(T_iv_strat1!K4="","-", (CONCATENATE("[",ROUND(T_iv_strat1!K4,1),"; ",ROUND(T_iv_strat1!L4,1),"]", " (", T_iv_strat1!M4, ")")))</f>
        <v>[0.5; 1.3] (559)</v>
      </c>
      <c r="E12" s="11" t="str">
        <f>IF(T_iv_strat1!O4="","-", (CONCATENATE("[",ROUND(T_iv_strat1!O4,1),"; ",ROUND(T_iv_strat1!P4,1),"]", " (", T_iv_strat1!Q4, ")")))</f>
        <v>-</v>
      </c>
      <c r="F12" s="11" t="str">
        <f>IF(T_iv_strat1!S4="","-", (CONCATENATE("[",ROUND(T_iv_strat1!S4,1),"; ",ROUND(T_iv_strat1!T4,1),"]", " (", T_iv_strat1!U4, ")")))</f>
        <v>[0.6; 1.1] (3796)</v>
      </c>
      <c r="G12" s="11" t="str">
        <f>IF(T_iv_strat1!W4="","-", (CONCATENATE("[",ROUND(T_iv_strat1!W4,1),"; ",ROUND(T_iv_strat1!X4,1),"]", " (", T_iv_strat1!Y4, ")")))</f>
        <v>[0.1; 0.9] (35)</v>
      </c>
      <c r="H12" s="11" t="str">
        <f>IF(T_iv_strat1!AA4="","-", (CONCATENATE("[",ROUND(T_iv_strat1!AA4,1),"; ",ROUND(T_iv_strat1!AB4,1),"]", " (", T_iv_strat1!AC4, ")")))</f>
        <v>[0.6; 1.1] (4428)</v>
      </c>
      <c r="I12" s="11" t="str">
        <f>IF(T_iv_strat1!AE4="","-", (CONCATENATE("[",ROUND(T_iv_strat1!AE4,1),"; ",ROUND(T_iv_strat1!AF4,1),"]", " (", T_iv_strat1!AG4, ")")))</f>
        <v>[0.4; 1.1] (67)</v>
      </c>
      <c r="J12" s="16" t="str">
        <f>IF(T_iv_strat1!AI4="","-", (CONCATENATE("[",ROUND(T_iv_strat1!AI4,1),"; ",ROUND(T_iv_strat1!AJ4,1),"]", " (", T_iv_strat1!AK4, ")")))</f>
        <v>[0.4; 0.5] (11)</v>
      </c>
      <c r="K12" s="11" t="str">
        <f>IF(T_iv_strat1!AM4="","-", (CONCATENATE("[",ROUND(T_iv_strat1!AM4,1),"; ",ROUND(T_iv_strat1!AN4,1),"]", " (", T_iv_strat1!AO4, ")")))</f>
        <v>[0.5; 1.3] (27)</v>
      </c>
      <c r="L12" s="11" t="str">
        <f>IF(T_iv_strat1!AQ4="","-", (CONCATENATE("[",ROUND(T_iv_strat1!AQ4,1),"; ",ROUND(T_iv_strat1!AR4,1),"]", " (", T_iv_strat1!AS4, ")")))</f>
        <v>[0.6; 1.3] (559)</v>
      </c>
      <c r="M12" s="11" t="str">
        <f>IF(T_iv_strat1!AU4="","-", (CONCATENATE("[",ROUND(T_iv_strat1!AU4,1),"; ",ROUND(T_iv_strat1!AV4,1),"]", " (", T_iv_strat1!AW4, ")")))</f>
        <v>-</v>
      </c>
      <c r="N12" s="11" t="str">
        <f>IF(T_iv_strat1!AY4="","-", (CONCATENATE("[",ROUND(T_iv_strat1!AY4,1),"; ",ROUND(T_iv_strat1!AZ4,1),"]", " (", T_iv_strat1!BA4, ")")))</f>
        <v>[0.6; 1.1] (3796)</v>
      </c>
      <c r="O12" s="11" t="str">
        <f>IF(T_iv_strat1!BC4="","-", (CONCATENATE("[",ROUND(T_iv_strat1!BC4,1),"; ",ROUND(T_iv_strat1!BD4,1),"]", " (", T_iv_strat1!BE4, ")")))</f>
        <v>-</v>
      </c>
      <c r="P12" s="11" t="str">
        <f>IF(T_iv_strat1!BG4="","-", (CONCATENATE("[",ROUND(T_iv_strat1!BG4,1),"; ",ROUND(T_iv_strat1!BH4,1),"]", " (", T_iv_strat1!BI4, ")")))</f>
        <v>[0.6; 1.2] (4428)</v>
      </c>
      <c r="Q12" s="11" t="str">
        <f>IF(T_iv_strat1!BK4="","-", (CONCATENATE("[",ROUND(T_iv_strat1!BK4,1),"; ",ROUND(T_iv_strat1!BL4,1),"]", " (", T_iv_strat1!BM4, ")")))</f>
        <v>[0.3; 0.6] (67)</v>
      </c>
      <c r="T12" s="3"/>
      <c r="U12" s="11" t="str">
        <f>IF(T_iv_strat2!C4="","-", (CONCATENATE("[",ROUND(T_iv_strat2!C4,1),"; ",ROUND(T_iv_strat2!D4,1),"]", " (", T_iv_strat2!E4, ")")))</f>
        <v>[0.4; 0.6] (35)</v>
      </c>
      <c r="V12" s="11" t="str">
        <f>IF(T_iv_strat2!G4="","-", (CONCATENATE("[",ROUND(T_iv_strat2!G4,1),"; ",ROUND(T_iv_strat2!H4,1),"]", " (", T_iv_strat2!I4, ")")))</f>
        <v>[0.3; 0.4] (163)</v>
      </c>
      <c r="W12" s="11" t="str">
        <f>IF(T_iv_strat2!K4="","-", (CONCATENATE("[",ROUND(T_iv_strat2!K4,1),"; ",ROUND(T_iv_strat2!L4,1),"]", " (", T_iv_strat2!M4, ")")))</f>
        <v>[0.6; 1.6] (846)</v>
      </c>
      <c r="X12" s="11" t="str">
        <f>IF(T_iv_strat2!O4="","-", (CONCATENATE("[",ROUND(T_iv_strat2!O4,1),"; ",ROUND(T_iv_strat2!P4,1),"]", " (", T_iv_strat2!Q4, ")")))</f>
        <v>-</v>
      </c>
      <c r="Y12" s="11" t="str">
        <f>IF(T_iv_strat2!S4="","-", (CONCATENATE("[",ROUND(T_iv_strat2!S4,1),"; ",ROUND(T_iv_strat2!T4,1),"]", " (", T_iv_strat2!U4, ")")))</f>
        <v>[0.3; 0.6] (3799)</v>
      </c>
      <c r="Z12" s="11" t="str">
        <f>IF(T_iv_strat2!W4="","-", (CONCATENATE("[",ROUND(T_iv_strat2!W4,1),"; ",ROUND(T_iv_strat2!X4,1),"]", " (", T_iv_strat2!Y4, ")")))</f>
        <v>[0.3; 1.1] (94)</v>
      </c>
      <c r="AA12" s="11" t="str">
        <f>IF(T_iv_strat2!AA4="","-", (CONCATENATE("[",ROUND(T_iv_strat2!AA4,1),"; ",ROUND(T_iv_strat2!AB4,1),"]", " (", T_iv_strat2!AC4, ")")))</f>
        <v>[0.3; 0.9] (4939)</v>
      </c>
      <c r="AB12" s="11" t="str">
        <f>IF(T_iv_strat2!AE4="","-", (CONCATENATE("[",ROUND(T_iv_strat2!AE4,1),"; ",ROUND(T_iv_strat2!AF4,1),"]", " (", T_iv_strat2!AG4, ")")))</f>
        <v>[0.3; 1.2] (87)</v>
      </c>
      <c r="AC12" s="16" t="str">
        <f>IF(T_iv_strat2!AI4="","-", (CONCATENATE("[",ROUND(T_iv_strat2!AI4,1),"; ",ROUND(T_iv_strat2!AJ4,1),"]", " (", T_iv_strat2!AK4, ")")))</f>
        <v>[0.4; 1.8] (35)</v>
      </c>
      <c r="AD12" s="11" t="str">
        <f>IF(T_iv_strat2!AM4="","-", (CONCATENATE("[",ROUND(T_iv_strat2!AM4,1),"; ",ROUND(T_iv_strat2!AN4,1),"]", " (", T_iv_strat2!AO4, ")")))</f>
        <v>[0.4; 1.1] (163)</v>
      </c>
      <c r="AE12" s="11" t="str">
        <f>IF(T_iv_strat2!AQ4="","-", (CONCATENATE("[",ROUND(T_iv_strat2!AQ4,1),"; ",ROUND(T_iv_strat2!AR4,1),"]", " (", T_iv_strat2!AS4, ")")))</f>
        <v>[0.6; 1.9] (846)</v>
      </c>
      <c r="AF12" s="11" t="str">
        <f>IF(T_iv_strat2!AU4="","-", (CONCATENATE("[",ROUND(T_iv_strat2!AU4,1),"; ",ROUND(T_iv_strat2!AV4,1),"]", " (", T_iv_strat2!AW4, ")")))</f>
        <v>[0.1; 0.4] (2)</v>
      </c>
      <c r="AG12" s="11" t="str">
        <f>IF(T_iv_strat2!AY4="","-", (CONCATENATE("[",ROUND(T_iv_strat2!AY4,1),"; ",ROUND(T_iv_strat2!AZ4,1),"]", " (", T_iv_strat2!BA4, ")")))</f>
        <v>[0.4; 0.9] (3799)</v>
      </c>
      <c r="AH12" s="11" t="str">
        <f>IF(T_iv_strat2!BC4="","-", (CONCATENATE("[",ROUND(T_iv_strat2!BC4,1),"; ",ROUND(T_iv_strat2!BD4,1),"]", " (", T_iv_strat2!BE4, ")")))</f>
        <v>[0.3; 1.1] (94)</v>
      </c>
      <c r="AI12" s="11" t="str">
        <f>IF(T_iv_strat2!BG4="","-", (CONCATENATE("[",ROUND(T_iv_strat2!BG4,1),"; ",ROUND(T_iv_strat2!BH4,1),"]", " (", T_iv_strat2!BI4, ")")))</f>
        <v>[0.4; 1.3] (4939)</v>
      </c>
      <c r="AJ12" s="11" t="str">
        <f>IF(T_iv_strat2!BK4="","-", (CONCATENATE("[",ROUND(T_iv_strat2!BK4,1),"; ",ROUND(T_iv_strat2!BL4,1),"]", " (", T_iv_strat2!BM4, ")")))</f>
        <v>[0.3; 0.9] (87)</v>
      </c>
      <c r="AM12" s="3"/>
      <c r="AN12" s="11" t="str">
        <f>IF(T_iv_strat3!C4="","-", (CONCATENATE("[",ROUND(T_iv_strat3!C4,1),"; ",ROUND(T_iv_strat3!D4,1),"]", " (", T_iv_strat3!E4, ")")))</f>
        <v>-</v>
      </c>
      <c r="AO12" s="11" t="str">
        <f>IF(T_iv_strat3!G4="","-", (CONCATENATE("[",ROUND(T_iv_strat3!G4,1),"; ",ROUND(T_iv_strat3!H4,1),"]", " (", T_iv_strat3!I4, ")")))</f>
        <v>[0.4; 2.2] (76)</v>
      </c>
      <c r="AP12" s="11" t="str">
        <f>IF(T_iv_strat3!K4="","-", (CONCATENATE("[",ROUND(T_iv_strat3!K4,1),"; ",ROUND(T_iv_strat3!L4,1),"]", " (", T_iv_strat3!M4, ")")))</f>
        <v>[0.6; 1.6] (2372)</v>
      </c>
      <c r="AQ12" s="11" t="str">
        <f>IF(T_iv_strat3!O4="","-", (CONCATENATE("[",ROUND(T_iv_strat3!O4,1),"; ",ROUND(T_iv_strat3!P4,1),"]", " (", T_iv_strat3!Q4, ")")))</f>
        <v>-</v>
      </c>
      <c r="AR12" s="11" t="str">
        <f>IF(T_iv_strat3!S4="","-", (CONCATENATE("[",ROUND(T_iv_strat3!S4,1),"; ",ROUND(T_iv_strat3!T4,1),"]", " (", T_iv_strat3!U4, ")")))</f>
        <v>[0.5; 1.3] (2310)</v>
      </c>
      <c r="AS12" s="11" t="str">
        <f>IF(T_iv_strat3!W4="","-", (CONCATENATE("[",ROUND(T_iv_strat3!W4,1),"; ",ROUND(T_iv_strat3!X4,1),"]", " (", T_iv_strat3!Y4, ")")))</f>
        <v>[0.4; 0.6] (172)</v>
      </c>
      <c r="AT12" s="11" t="str">
        <f>IF(T_iv_strat3!AA4="","-", (CONCATENATE("[",ROUND(T_iv_strat3!AA4,1),"; ",ROUND(T_iv_strat3!AB4,1),"]", " (", T_iv_strat3!AC4, ")")))</f>
        <v>[0.5; 1.3] (4935)</v>
      </c>
      <c r="AU12" s="11" t="str">
        <f>IF(T_iv_strat3!AE4="","-", (CONCATENATE("[",ROUND(T_iv_strat3!AE4,1),"; ",ROUND(T_iv_strat3!AF4,1),"]", " (", T_iv_strat3!AG4, ")")))</f>
        <v>-</v>
      </c>
      <c r="AV12" s="16" t="str">
        <f>IF(T_iv_strat3!AI4="","-", (CONCATENATE("[",ROUND(T_iv_strat3!AI4,1),"; ",ROUND(T_iv_strat3!AJ4,1),"]", " (", T_iv_strat3!AK4, ")")))</f>
        <v>[0.4; 1.1] (5)</v>
      </c>
      <c r="AW12" s="11" t="str">
        <f>IF(T_iv_strat3!AM4="","-", (CONCATENATE("[",ROUND(T_iv_strat3!AM4,1),"; ",ROUND(T_iv_strat3!AN4,1),"]", " (", T_iv_strat3!AO4, ")")))</f>
        <v>[0.6; 3] (76)</v>
      </c>
      <c r="AX12" s="11" t="str">
        <f>IF(T_iv_strat3!AQ4="","-", (CONCATENATE("[",ROUND(T_iv_strat3!AQ4,1),"; ",ROUND(T_iv_strat3!AR4,1),"]", " (", T_iv_strat3!AS4, ")")))</f>
        <v>[0.7; 1.8] (2372)</v>
      </c>
      <c r="AY12" s="11" t="str">
        <f>IF(T_iv_strat3!AU4="","-", (CONCATENATE("[",ROUND(T_iv_strat3!AU4,1),"; ",ROUND(T_iv_strat3!AV4,1),"]", " (", T_iv_strat3!AW4, ")")))</f>
        <v>-</v>
      </c>
      <c r="AZ12" s="11" t="str">
        <f>IF(T_iv_strat3!AY4="","-", (CONCATENATE("[",ROUND(T_iv_strat3!AY4,1),"; ",ROUND(T_iv_strat3!AZ4,1),"]", " (", T_iv_strat3!BA4, ")")))</f>
        <v>[0.5; 1.3] (2310)</v>
      </c>
      <c r="BA12" s="11" t="str">
        <f>IF(T_iv_strat3!BC4="","-", (CONCATENATE("[",ROUND(T_iv_strat3!BC4,1),"; ",ROUND(T_iv_strat3!BD4,1),"]", " (", T_iv_strat3!BE4, ")")))</f>
        <v>[0.5; 1] (172)</v>
      </c>
      <c r="BB12" s="11" t="str">
        <f>IF(T_iv_strat3!BG4="","-", (CONCATENATE("[",ROUND(T_iv_strat3!BG4,1),"; ",ROUND(T_iv_strat3!BH4,1),"]", " (", T_iv_strat3!BI4, ")")))</f>
        <v>[0.6; 1.6] (4935)</v>
      </c>
      <c r="BC12" s="11" t="str">
        <f>IF(T_iv_strat3!BK4="","-", (CONCATENATE("[",ROUND(T_iv_strat3!BK4,1),"; ",ROUND(T_iv_strat3!BL4,1),"]", " (", T_iv_strat3!BM4, ")")))</f>
        <v>[1.3; 2.8] (3)</v>
      </c>
    </row>
    <row r="13" spans="1:55" s="44" customFormat="1" x14ac:dyDescent="0.2">
      <c r="A13" s="4" t="str">
        <f>T_iv_strat1!$A$5</f>
        <v>Any ACT</v>
      </c>
      <c r="B13" s="42">
        <f>ROUND(T_iv_strat1!B5,1)</f>
        <v>0.9</v>
      </c>
      <c r="C13" s="42">
        <f>ROUND(T_iv_strat1!F5,1)</f>
        <v>0.5</v>
      </c>
      <c r="D13" s="42">
        <f>ROUND(T_iv_strat1!J5,1)</f>
        <v>0.8</v>
      </c>
      <c r="E13" s="42">
        <f>ROUND(T_iv_strat1!N5,1)</f>
        <v>0</v>
      </c>
      <c r="F13" s="42">
        <f>ROUND(T_iv_strat1!R5,1)</f>
        <v>0.8</v>
      </c>
      <c r="G13" s="42">
        <f>ROUND(T_iv_strat1!V5,1)</f>
        <v>0.6</v>
      </c>
      <c r="H13" s="42">
        <f>ROUND(T_iv_strat1!Z5,1)</f>
        <v>0.8</v>
      </c>
      <c r="I13" s="42">
        <f>ROUND(T_iv_strat1!AD5,1)</f>
        <v>0.6</v>
      </c>
      <c r="J13" s="43">
        <f>ROUND(T_iv_strat1!AH5,1)</f>
        <v>0.5</v>
      </c>
      <c r="K13" s="42">
        <f>ROUND(T_iv_strat1!AL5,1)</f>
        <v>0.8</v>
      </c>
      <c r="L13" s="42">
        <f>ROUND(T_iv_strat1!AP5,1)</f>
        <v>0.9</v>
      </c>
      <c r="M13" s="42">
        <f>ROUND(T_iv_strat1!AT5,1)</f>
        <v>0</v>
      </c>
      <c r="N13" s="42">
        <f>ROUND(T_iv_strat1!AX5,1)</f>
        <v>0.8</v>
      </c>
      <c r="O13" s="42">
        <f>ROUND(T_iv_strat1!BB5,1)</f>
        <v>0</v>
      </c>
      <c r="P13" s="42">
        <f>ROUND(T_iv_strat1!BF5,1)</f>
        <v>0.8</v>
      </c>
      <c r="Q13" s="42">
        <f>ROUND(T_iv_strat1!BJ5,1)</f>
        <v>0.5</v>
      </c>
      <c r="T13" s="4" t="str">
        <f>T_iv_strat1!A5</f>
        <v>Any ACT</v>
      </c>
      <c r="U13" s="42">
        <f>ROUND(T_iv_strat2!B5,1)</f>
        <v>0.5</v>
      </c>
      <c r="V13" s="42">
        <f>ROUND(T_iv_strat2!F5,1)</f>
        <v>0.4</v>
      </c>
      <c r="W13" s="42">
        <f>ROUND(T_iv_strat2!J5,1)</f>
        <v>0.9</v>
      </c>
      <c r="X13" s="42">
        <f>ROUND(T_iv_strat2!N5,1)</f>
        <v>0</v>
      </c>
      <c r="Y13" s="42">
        <f>ROUND(T_iv_strat2!R5,1)</f>
        <v>0.4</v>
      </c>
      <c r="Z13" s="42">
        <f>ROUND(T_iv_strat2!V5,1)</f>
        <v>0.4</v>
      </c>
      <c r="AA13" s="42">
        <f>ROUND(T_iv_strat2!Z5,1)</f>
        <v>0.4</v>
      </c>
      <c r="AB13" s="42">
        <f>ROUND(T_iv_strat2!AD5,1)</f>
        <v>0.5</v>
      </c>
      <c r="AC13" s="43">
        <f>ROUND(T_iv_strat2!AH5,1)</f>
        <v>1.3</v>
      </c>
      <c r="AD13" s="42">
        <f>ROUND(T_iv_strat2!AL5,1)</f>
        <v>0.6</v>
      </c>
      <c r="AE13" s="42">
        <f>ROUND(T_iv_strat2!AP5,1)</f>
        <v>1.2</v>
      </c>
      <c r="AF13" s="42">
        <f>ROUND(T_iv_strat2!AT5,1)</f>
        <v>0.4</v>
      </c>
      <c r="AG13" s="42">
        <f>ROUND(T_iv_strat2!AX5,1)</f>
        <v>0.5</v>
      </c>
      <c r="AH13" s="42">
        <f>ROUND(T_iv_strat2!BB5,1)</f>
        <v>0.4</v>
      </c>
      <c r="AI13" s="42">
        <f>ROUND(T_iv_strat2!BF5,1)</f>
        <v>0.6</v>
      </c>
      <c r="AJ13" s="42">
        <f>ROUND(T_iv_strat2!BJ5,1)</f>
        <v>0.4</v>
      </c>
      <c r="AM13" s="4" t="str">
        <f>T_iv_strat1!A5</f>
        <v>Any ACT</v>
      </c>
      <c r="AN13" s="42">
        <f>ROUND(T_iv_strat3!B5,1)</f>
        <v>0</v>
      </c>
      <c r="AO13" s="42">
        <f>ROUND(T_iv_strat3!F5,1)</f>
        <v>0.6</v>
      </c>
      <c r="AP13" s="42">
        <f>ROUND(T_iv_strat3!J5,1)</f>
        <v>1.1000000000000001</v>
      </c>
      <c r="AQ13" s="42">
        <f>ROUND(T_iv_strat3!N5,1)</f>
        <v>0</v>
      </c>
      <c r="AR13" s="42">
        <f>ROUND(T_iv_strat3!R5,1)</f>
        <v>0.7</v>
      </c>
      <c r="AS13" s="42">
        <f>ROUND(T_iv_strat3!V5,1)</f>
        <v>0.6</v>
      </c>
      <c r="AT13" s="42">
        <f>ROUND(T_iv_strat3!Z5,1)</f>
        <v>0.8</v>
      </c>
      <c r="AU13" s="42">
        <f>ROUND(T_iv_strat3!AD5,1)</f>
        <v>0</v>
      </c>
      <c r="AV13" s="43">
        <f>ROUND(T_iv_strat3!AH5,1)</f>
        <v>1.1000000000000001</v>
      </c>
      <c r="AW13" s="42">
        <f>ROUND(T_iv_strat3!AL5,1)</f>
        <v>1.3</v>
      </c>
      <c r="AX13" s="42">
        <f>ROUND(T_iv_strat3!AP5,1)</f>
        <v>1.1000000000000001</v>
      </c>
      <c r="AY13" s="42">
        <f>ROUND(T_iv_strat3!AT5,1)</f>
        <v>0</v>
      </c>
      <c r="AZ13" s="42">
        <f>ROUND(T_iv_strat3!AX5,1)</f>
        <v>0.8</v>
      </c>
      <c r="BA13" s="42">
        <f>ROUND(T_iv_strat3!BB5,1)</f>
        <v>0.7</v>
      </c>
      <c r="BB13" s="42">
        <f>ROUND(T_iv_strat3!BF5,1)</f>
        <v>0.9</v>
      </c>
      <c r="BC13" s="42">
        <f>ROUND(T_iv_strat3!BJ5,1)</f>
        <v>1.3</v>
      </c>
    </row>
    <row r="14" spans="1:55" s="12" customFormat="1" ht="8.25" x14ac:dyDescent="0.15">
      <c r="A14" s="3"/>
      <c r="B14" s="11" t="str">
        <f>IF(T_iv_strat1!C5="","-", (CONCATENATE("[",ROUND(T_iv_strat1!C5,1),"; ",ROUND(T_iv_strat1!D5,1),"]", " (", T_iv_strat1!E5, ")")))</f>
        <v>[0.6; 0.9] (10)</v>
      </c>
      <c r="C14" s="11" t="str">
        <f>IF(T_iv_strat1!G5="","-", (CONCATENATE("[",ROUND(T_iv_strat1!G5,1),"; ",ROUND(T_iv_strat1!H5,1),"]", " (", T_iv_strat1!I5, ")")))</f>
        <v>[0.4; 0.5] (23)</v>
      </c>
      <c r="D14" s="11" t="str">
        <f>IF(T_iv_strat1!K5="","-", (CONCATENATE("[",ROUND(T_iv_strat1!K5,1),"; ",ROUND(T_iv_strat1!L5,1),"]", " (", T_iv_strat1!M5, ")")))</f>
        <v>[0.6; 1.3] (522)</v>
      </c>
      <c r="E14" s="11" t="str">
        <f>IF(T_iv_strat1!O5="","-", (CONCATENATE("[",ROUND(T_iv_strat1!O5,1),"; ",ROUND(T_iv_strat1!P5,1),"]", " (", T_iv_strat1!Q5, ")")))</f>
        <v>-</v>
      </c>
      <c r="F14" s="11" t="str">
        <f>IF(T_iv_strat1!S5="","-", (CONCATENATE("[",ROUND(T_iv_strat1!S5,1),"; ",ROUND(T_iv_strat1!T5,1),"]", " (", T_iv_strat1!U5, ")")))</f>
        <v>[0.6; 1.1] (3599)</v>
      </c>
      <c r="G14" s="11" t="str">
        <f>IF(T_iv_strat1!W5="","-", (CONCATENATE("[",ROUND(T_iv_strat1!W5,1),"; ",ROUND(T_iv_strat1!X5,1),"]", " (", T_iv_strat1!Y5, ")")))</f>
        <v>[0.1; 0.9] (30)</v>
      </c>
      <c r="H14" s="11" t="str">
        <f>IF(T_iv_strat1!AA5="","-", (CONCATENATE("[",ROUND(T_iv_strat1!AA5,1),"; ",ROUND(T_iv_strat1!AB5,1),"]", " (", T_iv_strat1!AC5, ")")))</f>
        <v>[0.6; 1.1] (4184)</v>
      </c>
      <c r="I14" s="11" t="str">
        <f>IF(T_iv_strat1!AE5="","-", (CONCATENATE("[",ROUND(T_iv_strat1!AE5,1),"; ",ROUND(T_iv_strat1!AF5,1),"]", " (", T_iv_strat1!AG5, ")")))</f>
        <v>[0.4; 1.1] (63)</v>
      </c>
      <c r="J14" s="16" t="str">
        <f>IF(T_iv_strat1!AI5="","-", (CONCATENATE("[",ROUND(T_iv_strat1!AI5,1),"; ",ROUND(T_iv_strat1!AJ5,1),"]", " (", T_iv_strat1!AK5, ")")))</f>
        <v>[0.4; 0.5] (10)</v>
      </c>
      <c r="K14" s="11" t="str">
        <f>IF(T_iv_strat1!AM5="","-", (CONCATENATE("[",ROUND(T_iv_strat1!AM5,1),"; ",ROUND(T_iv_strat1!AN5,1),"]", " (", T_iv_strat1!AO5, ")")))</f>
        <v>[0.5; 1.3] (23)</v>
      </c>
      <c r="L14" s="11" t="str">
        <f>IF(T_iv_strat1!AQ5="","-", (CONCATENATE("[",ROUND(T_iv_strat1!AQ5,1),"; ",ROUND(T_iv_strat1!AR5,1),"]", " (", T_iv_strat1!AS5, ")")))</f>
        <v>[0.6; 1.3] (522)</v>
      </c>
      <c r="M14" s="11" t="str">
        <f>IF(T_iv_strat1!AU5="","-", (CONCATENATE("[",ROUND(T_iv_strat1!AU5,1),"; ",ROUND(T_iv_strat1!AV5,1),"]", " (", T_iv_strat1!AW5, ")")))</f>
        <v>-</v>
      </c>
      <c r="N14" s="11" t="str">
        <f>IF(T_iv_strat1!AY5="","-", (CONCATENATE("[",ROUND(T_iv_strat1!AY5,1),"; ",ROUND(T_iv_strat1!AZ5,1),"]", " (", T_iv_strat1!BA5, ")")))</f>
        <v>[0.6; 1.1] (3599)</v>
      </c>
      <c r="O14" s="11" t="str">
        <f>IF(T_iv_strat1!BC5="","-", (CONCATENATE("[",ROUND(T_iv_strat1!BC5,1),"; ",ROUND(T_iv_strat1!BD5,1),"]", " (", T_iv_strat1!BE5, ")")))</f>
        <v>-</v>
      </c>
      <c r="P14" s="11" t="str">
        <f>IF(T_iv_strat1!BG5="","-", (CONCATENATE("[",ROUND(T_iv_strat1!BG5,1),"; ",ROUND(T_iv_strat1!BH5,1),"]", " (", T_iv_strat1!BI5, ")")))</f>
        <v>[0.6; 1.1] (4184)</v>
      </c>
      <c r="Q14" s="11" t="str">
        <f>IF(T_iv_strat1!BK5="","-", (CONCATENATE("[",ROUND(T_iv_strat1!BK5,1),"; ",ROUND(T_iv_strat1!BL5,1),"]", " (", T_iv_strat1!BM5, ")")))</f>
        <v>[0.3; 0.9] (63)</v>
      </c>
      <c r="T14" s="3"/>
      <c r="U14" s="11" t="str">
        <f>IF(T_iv_strat2!C5="","-", (CONCATENATE("[",ROUND(T_iv_strat2!C5,1),"; ",ROUND(T_iv_strat2!D5,1),"]", " (", T_iv_strat2!E5, ")")))</f>
        <v>[0.4; 0.6] (28)</v>
      </c>
      <c r="V14" s="11" t="str">
        <f>IF(T_iv_strat2!G5="","-", (CONCATENATE("[",ROUND(T_iv_strat2!G5,1),"; ",ROUND(T_iv_strat2!H5,1),"]", " (", T_iv_strat2!I5, ")")))</f>
        <v>[0.4; 0.4] (137)</v>
      </c>
      <c r="W14" s="11" t="str">
        <f>IF(T_iv_strat2!K5="","-", (CONCATENATE("[",ROUND(T_iv_strat2!K5,1),"; ",ROUND(T_iv_strat2!L5,1),"]", " (", T_iv_strat2!M5, ")")))</f>
        <v>[0.6; 1.6] (752)</v>
      </c>
      <c r="X14" s="11" t="str">
        <f>IF(T_iv_strat2!O5="","-", (CONCATENATE("[",ROUND(T_iv_strat2!O5,1),"; ",ROUND(T_iv_strat2!P5,1),"]", " (", T_iv_strat2!Q5, ")")))</f>
        <v>-</v>
      </c>
      <c r="Y14" s="11" t="str">
        <f>IF(T_iv_strat2!S5="","-", (CONCATENATE("[",ROUND(T_iv_strat2!S5,1),"; ",ROUND(T_iv_strat2!T5,1),"]", " (", T_iv_strat2!U5, ")")))</f>
        <v>[0.4; 0.7] (3179)</v>
      </c>
      <c r="Z14" s="11" t="str">
        <f>IF(T_iv_strat2!W5="","-", (CONCATENATE("[",ROUND(T_iv_strat2!W5,1),"; ",ROUND(T_iv_strat2!X5,1),"]", " (", T_iv_strat2!Y5, ")")))</f>
        <v>[0.4; 1.1] (81)</v>
      </c>
      <c r="AA14" s="11" t="str">
        <f>IF(T_iv_strat2!AA5="","-", (CONCATENATE("[",ROUND(T_iv_strat2!AA5,1),"; ",ROUND(T_iv_strat2!AB5,1),"]", " (", T_iv_strat2!AC5, ")")))</f>
        <v>[0.4; 0.9] (4178)</v>
      </c>
      <c r="AB14" s="11" t="str">
        <f>IF(T_iv_strat2!AE5="","-", (CONCATENATE("[",ROUND(T_iv_strat2!AE5,1),"; ",ROUND(T_iv_strat2!AF5,1),"]", " (", T_iv_strat2!AG5, ")")))</f>
        <v>[0.4; 1.4] (72)</v>
      </c>
      <c r="AC14" s="16" t="str">
        <f>IF(T_iv_strat2!AI5="","-", (CONCATENATE("[",ROUND(T_iv_strat2!AI5,1),"; ",ROUND(T_iv_strat2!AJ5,1),"]", " (", T_iv_strat2!AK5, ")")))</f>
        <v>[0.7; 1.6] (28)</v>
      </c>
      <c r="AD14" s="11" t="str">
        <f>IF(T_iv_strat2!AM5="","-", (CONCATENATE("[",ROUND(T_iv_strat2!AM5,1),"; ",ROUND(T_iv_strat2!AN5,1),"]", " (", T_iv_strat2!AO5, ")")))</f>
        <v>[0.5; 1.1] (137)</v>
      </c>
      <c r="AE14" s="11" t="str">
        <f>IF(T_iv_strat2!AQ5="","-", (CONCATENATE("[",ROUND(T_iv_strat2!AQ5,1),"; ",ROUND(T_iv_strat2!AR5,1),"]", " (", T_iv_strat2!AS5, ")")))</f>
        <v>[0.6; 1.9] (752)</v>
      </c>
      <c r="AF14" s="11" t="str">
        <f>IF(T_iv_strat2!AU5="","-", (CONCATENATE("[",ROUND(T_iv_strat2!AU5,1),"; ",ROUND(T_iv_strat2!AV5,1),"]", " (", T_iv_strat2!AW5, ")")))</f>
        <v>[0.4; 0.4] (1)</v>
      </c>
      <c r="AG14" s="11" t="str">
        <f>IF(T_iv_strat2!AY5="","-", (CONCATENATE("[",ROUND(T_iv_strat2!AY5,1),"; ",ROUND(T_iv_strat2!AZ5,1),"]", " (", T_iv_strat2!BA5, ")")))</f>
        <v>[0.4; 1] (3179)</v>
      </c>
      <c r="AH14" s="11" t="str">
        <f>IF(T_iv_strat2!BC5="","-", (CONCATENATE("[",ROUND(T_iv_strat2!BC5,1),"; ",ROUND(T_iv_strat2!BD5,1),"]", " (", T_iv_strat2!BE5, ")")))</f>
        <v>[0.3; 1.1] (81)</v>
      </c>
      <c r="AI14" s="11" t="str">
        <f>IF(T_iv_strat2!BG5="","-", (CONCATENATE("[",ROUND(T_iv_strat2!BG5,1),"; ",ROUND(T_iv_strat2!BH5,1),"]", " (", T_iv_strat2!BI5, ")")))</f>
        <v>[0.4; 1.3] (4178)</v>
      </c>
      <c r="AJ14" s="11" t="str">
        <f>IF(T_iv_strat2!BK5="","-", (CONCATENATE("[",ROUND(T_iv_strat2!BK5,1),"; ",ROUND(T_iv_strat2!BL5,1),"]", " (", T_iv_strat2!BM5, ")")))</f>
        <v>[0.3; 0.9] (72)</v>
      </c>
      <c r="AM14" s="3"/>
      <c r="AN14" s="11" t="str">
        <f>IF(T_iv_strat3!C5="","-", (CONCATENATE("[",ROUND(T_iv_strat3!C5,1),"; ",ROUND(T_iv_strat3!D5,1),"]", " (", T_iv_strat3!E5, ")")))</f>
        <v>-</v>
      </c>
      <c r="AO14" s="11" t="str">
        <f>IF(T_iv_strat3!G5="","-", (CONCATENATE("[",ROUND(T_iv_strat3!G5,1),"; ",ROUND(T_iv_strat3!H5,1),"]", " (", T_iv_strat3!I5, ")")))</f>
        <v>[0.4; 1.4] (60)</v>
      </c>
      <c r="AP14" s="11" t="str">
        <f>IF(T_iv_strat3!K5="","-", (CONCATENATE("[",ROUND(T_iv_strat3!K5,1),"; ",ROUND(T_iv_strat3!L5,1),"]", " (", T_iv_strat3!M5, ")")))</f>
        <v>[0.6; 1.6] (2193)</v>
      </c>
      <c r="AQ14" s="11" t="str">
        <f>IF(T_iv_strat3!O5="","-", (CONCATENATE("[",ROUND(T_iv_strat3!O5,1),"; ",ROUND(T_iv_strat3!P5,1),"]", " (", T_iv_strat3!Q5, ")")))</f>
        <v>-</v>
      </c>
      <c r="AR14" s="11" t="str">
        <f>IF(T_iv_strat3!S5="","-", (CONCATENATE("[",ROUND(T_iv_strat3!S5,1),"; ",ROUND(T_iv_strat3!T5,1),"]", " (", T_iv_strat3!U5, ")")))</f>
        <v>[0.5; 1.3] (2006)</v>
      </c>
      <c r="AS14" s="11" t="str">
        <f>IF(T_iv_strat3!W5="","-", (CONCATENATE("[",ROUND(T_iv_strat3!W5,1),"; ",ROUND(T_iv_strat3!X5,1),"]", " (", T_iv_strat3!Y5, ")")))</f>
        <v>[0.5; 0.6] (145)</v>
      </c>
      <c r="AT14" s="11" t="str">
        <f>IF(T_iv_strat3!AA5="","-", (CONCATENATE("[",ROUND(T_iv_strat3!AA5,1),"; ",ROUND(T_iv_strat3!AB5,1),"]", " (", T_iv_strat3!AC5, ")")))</f>
        <v>[0.6; 1.3] (4409)</v>
      </c>
      <c r="AU14" s="11" t="str">
        <f>IF(T_iv_strat3!AE5="","-", (CONCATENATE("[",ROUND(T_iv_strat3!AE5,1),"; ",ROUND(T_iv_strat3!AF5,1),"]", " (", T_iv_strat3!AG5, ")")))</f>
        <v>-</v>
      </c>
      <c r="AV14" s="16" t="str">
        <f>IF(T_iv_strat3!AI5="","-", (CONCATENATE("[",ROUND(T_iv_strat3!AI5,1),"; ",ROUND(T_iv_strat3!AJ5,1),"]", " (", T_iv_strat3!AK5, ")")))</f>
        <v>[0.4; 1.1] (5)</v>
      </c>
      <c r="AW14" s="11" t="str">
        <f>IF(T_iv_strat3!AM5="","-", (CONCATENATE("[",ROUND(T_iv_strat3!AM5,1),"; ",ROUND(T_iv_strat3!AN5,1),"]", " (", T_iv_strat3!AO5, ")")))</f>
        <v>[0.8; 2.5] (60)</v>
      </c>
      <c r="AX14" s="11" t="str">
        <f>IF(T_iv_strat3!AQ5="","-", (CONCATENATE("[",ROUND(T_iv_strat3!AQ5,1),"; ",ROUND(T_iv_strat3!AR5,1),"]", " (", T_iv_strat3!AS5, ")")))</f>
        <v>[0.8; 1.8] (2193)</v>
      </c>
      <c r="AY14" s="11" t="str">
        <f>IF(T_iv_strat3!AU5="","-", (CONCATENATE("[",ROUND(T_iv_strat3!AU5,1),"; ",ROUND(T_iv_strat3!AV5,1),"]", " (", T_iv_strat3!AW5, ")")))</f>
        <v>-</v>
      </c>
      <c r="AZ14" s="11" t="str">
        <f>IF(T_iv_strat3!AY5="","-", (CONCATENATE("[",ROUND(T_iv_strat3!AY5,1),"; ",ROUND(T_iv_strat3!AZ5,1),"]", " (", T_iv_strat3!BA5, ")")))</f>
        <v>[0.5; 1.3] (2006)</v>
      </c>
      <c r="BA14" s="11" t="str">
        <f>IF(T_iv_strat3!BC5="","-", (CONCATENATE("[",ROUND(T_iv_strat3!BC5,1),"; ",ROUND(T_iv_strat3!BD5,1),"]", " (", T_iv_strat3!BE5, ")")))</f>
        <v>[0.5; 0.9] (145)</v>
      </c>
      <c r="BB14" s="11" t="str">
        <f>IF(T_iv_strat3!BG5="","-", (CONCATENATE("[",ROUND(T_iv_strat3!BG5,1),"; ",ROUND(T_iv_strat3!BH5,1),"]", " (", T_iv_strat3!BI5, ")")))</f>
        <v>[0.6; 1.6] (4409)</v>
      </c>
      <c r="BC14" s="11" t="str">
        <f>IF(T_iv_strat3!BK5="","-", (CONCATENATE("[",ROUND(T_iv_strat3!BK5,1),"; ",ROUND(T_iv_strat3!BL5,1),"]", " (", T_iv_strat3!BM5, ")")))</f>
        <v>[1.3; 2.8] (3)</v>
      </c>
    </row>
    <row r="15" spans="1:55" s="44" customFormat="1" x14ac:dyDescent="0.2">
      <c r="A15" s="4" t="str">
        <f>T_iv_strat1!$A$6</f>
        <v>Artemether lumefantrine</v>
      </c>
      <c r="B15" s="42">
        <f>ROUND(T_iv_strat1!B6,1)</f>
        <v>0.9</v>
      </c>
      <c r="C15" s="42">
        <f>ROUND(T_iv_strat1!F6,1)</f>
        <v>0.5</v>
      </c>
      <c r="D15" s="42">
        <f>ROUND(T_iv_strat1!J6,1)</f>
        <v>0.8</v>
      </c>
      <c r="E15" s="42">
        <f>ROUND(T_iv_strat1!N6,1)</f>
        <v>0</v>
      </c>
      <c r="F15" s="42">
        <f>ROUND(T_iv_strat1!R6,1)</f>
        <v>0.8</v>
      </c>
      <c r="G15" s="42">
        <f>ROUND(T_iv_strat1!V6,1)</f>
        <v>0.6</v>
      </c>
      <c r="H15" s="42">
        <f>ROUND(T_iv_strat1!Z6,1)</f>
        <v>0.8</v>
      </c>
      <c r="I15" s="42">
        <f>ROUND(T_iv_strat1!AD6,1)</f>
        <v>0.6</v>
      </c>
      <c r="J15" s="43">
        <f>ROUND(T_iv_strat1!AH6,1)</f>
        <v>0.5</v>
      </c>
      <c r="K15" s="42">
        <f>ROUND(T_iv_strat1!AL6,1)</f>
        <v>0.8</v>
      </c>
      <c r="L15" s="42">
        <f>ROUND(T_iv_strat1!AP6,1)</f>
        <v>0.8</v>
      </c>
      <c r="M15" s="42">
        <f>ROUND(T_iv_strat1!AT6,1)</f>
        <v>0</v>
      </c>
      <c r="N15" s="42">
        <f>ROUND(T_iv_strat1!AX6,1)</f>
        <v>0.8</v>
      </c>
      <c r="O15" s="42">
        <f>ROUND(T_iv_strat1!BB6,1)</f>
        <v>0</v>
      </c>
      <c r="P15" s="42">
        <f>ROUND(T_iv_strat1!BF6,1)</f>
        <v>0.8</v>
      </c>
      <c r="Q15" s="42">
        <f>ROUND(T_iv_strat1!BJ6,1)</f>
        <v>0.5</v>
      </c>
      <c r="T15" s="4" t="str">
        <f>T_iv_strat1!A6</f>
        <v>Artemether lumefantrine</v>
      </c>
      <c r="U15" s="42">
        <f>ROUND(T_iv_strat2!B6,1)</f>
        <v>0.5</v>
      </c>
      <c r="V15" s="42">
        <f>ROUND(T_iv_strat2!F6,1)</f>
        <v>0.4</v>
      </c>
      <c r="W15" s="42">
        <f>ROUND(T_iv_strat2!J6,1)</f>
        <v>0.7</v>
      </c>
      <c r="X15" s="42">
        <f>ROUND(T_iv_strat2!N6,1)</f>
        <v>0</v>
      </c>
      <c r="Y15" s="42">
        <f>ROUND(T_iv_strat2!R6,1)</f>
        <v>0.4</v>
      </c>
      <c r="Z15" s="42">
        <f>ROUND(T_iv_strat2!V6,1)</f>
        <v>0.4</v>
      </c>
      <c r="AA15" s="42">
        <f>ROUND(T_iv_strat2!Z6,1)</f>
        <v>0.4</v>
      </c>
      <c r="AB15" s="42">
        <f>ROUND(T_iv_strat2!AD6,1)</f>
        <v>0.4</v>
      </c>
      <c r="AC15" s="43">
        <f>ROUND(T_iv_strat2!AH6,1)</f>
        <v>0.9</v>
      </c>
      <c r="AD15" s="42">
        <f>ROUND(T_iv_strat2!AL6,1)</f>
        <v>0.6</v>
      </c>
      <c r="AE15" s="42">
        <f>ROUND(T_iv_strat2!AP6,1)</f>
        <v>1.3</v>
      </c>
      <c r="AF15" s="42">
        <f>ROUND(T_iv_strat2!AT6,1)</f>
        <v>0.4</v>
      </c>
      <c r="AG15" s="42">
        <f>ROUND(T_iv_strat2!AX6,1)</f>
        <v>0.5</v>
      </c>
      <c r="AH15" s="42">
        <f>ROUND(T_iv_strat2!BB6,1)</f>
        <v>0.4</v>
      </c>
      <c r="AI15" s="42">
        <f>ROUND(T_iv_strat2!BF6,1)</f>
        <v>0.5</v>
      </c>
      <c r="AJ15" s="42">
        <f>ROUND(T_iv_strat2!BJ6,1)</f>
        <v>0.4</v>
      </c>
      <c r="AM15" s="4" t="str">
        <f>T_iv_strat1!A6</f>
        <v>Artemether lumefantrine</v>
      </c>
      <c r="AN15" s="42">
        <f>ROUND(T_iv_strat3!B6,1)</f>
        <v>0</v>
      </c>
      <c r="AO15" s="42">
        <f>ROUND(T_iv_strat3!F6,1)</f>
        <v>0.6</v>
      </c>
      <c r="AP15" s="42">
        <f>ROUND(T_iv_strat3!J6,1)</f>
        <v>1</v>
      </c>
      <c r="AQ15" s="42">
        <f>ROUND(T_iv_strat3!N6,1)</f>
        <v>0</v>
      </c>
      <c r="AR15" s="42">
        <f>ROUND(T_iv_strat3!R6,1)</f>
        <v>0.6</v>
      </c>
      <c r="AS15" s="42">
        <f>ROUND(T_iv_strat3!V6,1)</f>
        <v>0.6</v>
      </c>
      <c r="AT15" s="42">
        <f>ROUND(T_iv_strat3!Z6,1)</f>
        <v>0.7</v>
      </c>
      <c r="AU15" s="42">
        <f>ROUND(T_iv_strat3!AD6,1)</f>
        <v>0</v>
      </c>
      <c r="AV15" s="43">
        <f>ROUND(T_iv_strat3!AH6,1)</f>
        <v>1.1000000000000001</v>
      </c>
      <c r="AW15" s="42">
        <f>ROUND(T_iv_strat3!AL6,1)</f>
        <v>1.1000000000000001</v>
      </c>
      <c r="AX15" s="42">
        <f>ROUND(T_iv_strat3!AP6,1)</f>
        <v>1.3</v>
      </c>
      <c r="AY15" s="42">
        <f>ROUND(T_iv_strat3!AT6,1)</f>
        <v>0</v>
      </c>
      <c r="AZ15" s="42">
        <f>ROUND(T_iv_strat3!AX6,1)</f>
        <v>0.8</v>
      </c>
      <c r="BA15" s="42">
        <f>ROUND(T_iv_strat3!BB6,1)</f>
        <v>0.7</v>
      </c>
      <c r="BB15" s="42">
        <f>ROUND(T_iv_strat3!BF6,1)</f>
        <v>0.9</v>
      </c>
      <c r="BC15" s="42">
        <f>ROUND(T_iv_strat3!BJ6,1)</f>
        <v>1.3</v>
      </c>
    </row>
    <row r="16" spans="1:55" s="12" customFormat="1" ht="8.25" x14ac:dyDescent="0.15">
      <c r="A16" s="3"/>
      <c r="B16" s="11" t="str">
        <f>IF(T_iv_strat1!C6="","-", (CONCATENATE("[",ROUND(T_iv_strat1!C6,1),"; ",ROUND(T_iv_strat1!D6,1),"]", " (", T_iv_strat1!E6, ")")))</f>
        <v>[0.6; 0.9] (10)</v>
      </c>
      <c r="C16" s="11" t="str">
        <f>IF(T_iv_strat1!G6="","-", (CONCATENATE("[",ROUND(T_iv_strat1!G6,1),"; ",ROUND(T_iv_strat1!H6,1),"]", " (", T_iv_strat1!I6, ")")))</f>
        <v>[0.4; 0.5] (20)</v>
      </c>
      <c r="D16" s="11" t="str">
        <f>IF(T_iv_strat1!K6="","-", (CONCATENATE("[",ROUND(T_iv_strat1!K6,1),"; ",ROUND(T_iv_strat1!L6,1),"]", " (", T_iv_strat1!M6, ")")))</f>
        <v>[0.6; 1.6] (402)</v>
      </c>
      <c r="E16" s="11" t="str">
        <f>IF(T_iv_strat1!O6="","-", (CONCATENATE("[",ROUND(T_iv_strat1!O6,1),"; ",ROUND(T_iv_strat1!P6,1),"]", " (", T_iv_strat1!Q6, ")")))</f>
        <v>-</v>
      </c>
      <c r="F16" s="11" t="str">
        <f>IF(T_iv_strat1!S6="","-", (CONCATENATE("[",ROUND(T_iv_strat1!S6,1),"; ",ROUND(T_iv_strat1!T6,1),"]", " (", T_iv_strat1!U6, ")")))</f>
        <v>[0.6; 1.1] (3263)</v>
      </c>
      <c r="G16" s="11" t="str">
        <f>IF(T_iv_strat1!W6="","-", (CONCATENATE("[",ROUND(T_iv_strat1!W6,1),"; ",ROUND(T_iv_strat1!X6,1),"]", " (", T_iv_strat1!Y6, ")")))</f>
        <v>[0.1; 0.8] (26)</v>
      </c>
      <c r="H16" s="11" t="str">
        <f>IF(T_iv_strat1!AA6="","-", (CONCATENATE("[",ROUND(T_iv_strat1!AA6,1),"; ",ROUND(T_iv_strat1!AB6,1),"]", " (", T_iv_strat1!AC6, ")")))</f>
        <v>[0.6; 1.1] (3721)</v>
      </c>
      <c r="I16" s="11" t="str">
        <f>IF(T_iv_strat1!AE6="","-", (CONCATENATE("[",ROUND(T_iv_strat1!AE6,1),"; ",ROUND(T_iv_strat1!AF6,1),"]", " (", T_iv_strat1!AG6, ")")))</f>
        <v>[0.4; 1] (59)</v>
      </c>
      <c r="J16" s="16" t="str">
        <f>IF(T_iv_strat1!AI6="","-", (CONCATENATE("[",ROUND(T_iv_strat1!AI6,1),"; ",ROUND(T_iv_strat1!AJ6,1),"]", " (", T_iv_strat1!AK6, ")")))</f>
        <v>[0.4; 0.5] (10)</v>
      </c>
      <c r="K16" s="11" t="str">
        <f>IF(T_iv_strat1!AM6="","-", (CONCATENATE("[",ROUND(T_iv_strat1!AM6,1),"; ",ROUND(T_iv_strat1!AN6,1),"]", " (", T_iv_strat1!AO6, ")")))</f>
        <v>[0.5; 1.5] (20)</v>
      </c>
      <c r="L16" s="11" t="str">
        <f>IF(T_iv_strat1!AQ6="","-", (CONCATENATE("[",ROUND(T_iv_strat1!AQ6,1),"; ",ROUND(T_iv_strat1!AR6,1),"]", " (", T_iv_strat1!AS6, ")")))</f>
        <v>[0.6; 1.3] (402)</v>
      </c>
      <c r="M16" s="11" t="str">
        <f>IF(T_iv_strat1!AU6="","-", (CONCATENATE("[",ROUND(T_iv_strat1!AU6,1),"; ",ROUND(T_iv_strat1!AV6,1),"]", " (", T_iv_strat1!AW6, ")")))</f>
        <v>-</v>
      </c>
      <c r="N16" s="11" t="str">
        <f>IF(T_iv_strat1!AY6="","-", (CONCATENATE("[",ROUND(T_iv_strat1!AY6,1),"; ",ROUND(T_iv_strat1!AZ6,1),"]", " (", T_iv_strat1!BA6, ")")))</f>
        <v>[0.6; 1.1] (3263)</v>
      </c>
      <c r="O16" s="11" t="str">
        <f>IF(T_iv_strat1!BC6="","-", (CONCATENATE("[",ROUND(T_iv_strat1!BC6,1),"; ",ROUND(T_iv_strat1!BD6,1),"]", " (", T_iv_strat1!BE6, ")")))</f>
        <v>-</v>
      </c>
      <c r="P16" s="11" t="str">
        <f>IF(T_iv_strat1!BG6="","-", (CONCATENATE("[",ROUND(T_iv_strat1!BG6,1),"; ",ROUND(T_iv_strat1!BH6,1),"]", " (", T_iv_strat1!BI6, ")")))</f>
        <v>[0.6; 1.1] (3721)</v>
      </c>
      <c r="Q16" s="11" t="str">
        <f>IF(T_iv_strat1!BK6="","-", (CONCATENATE("[",ROUND(T_iv_strat1!BK6,1),"; ",ROUND(T_iv_strat1!BL6,1),"]", " (", T_iv_strat1!BM6, ")")))</f>
        <v>[0.3; 1.3] (59)</v>
      </c>
      <c r="T16" s="3"/>
      <c r="U16" s="11" t="str">
        <f>IF(T_iv_strat2!C6="","-", (CONCATENATE("[",ROUND(T_iv_strat2!C6,1),"; ",ROUND(T_iv_strat2!D6,1),"]", " (", T_iv_strat2!E6, ")")))</f>
        <v>[0.4; 0.6] (21)</v>
      </c>
      <c r="V16" s="11" t="str">
        <f>IF(T_iv_strat2!G6="","-", (CONCATENATE("[",ROUND(T_iv_strat2!G6,1),"; ",ROUND(T_iv_strat2!H6,1),"]", " (", T_iv_strat2!I6, ")")))</f>
        <v>[0.4; 0.4] (114)</v>
      </c>
      <c r="W16" s="11" t="str">
        <f>IF(T_iv_strat2!K6="","-", (CONCATENATE("[",ROUND(T_iv_strat2!K6,1),"; ",ROUND(T_iv_strat2!L6,1),"]", " (", T_iv_strat2!M6, ")")))</f>
        <v>[0.5; 1.6] (561)</v>
      </c>
      <c r="X16" s="11" t="str">
        <f>IF(T_iv_strat2!O6="","-", (CONCATENATE("[",ROUND(T_iv_strat2!O6,1),"; ",ROUND(T_iv_strat2!P6,1),"]", " (", T_iv_strat2!Q6, ")")))</f>
        <v>-</v>
      </c>
      <c r="Y16" s="11" t="str">
        <f>IF(T_iv_strat2!S6="","-", (CONCATENATE("[",ROUND(T_iv_strat2!S6,1),"; ",ROUND(T_iv_strat2!T6,1),"]", " (", T_iv_strat2!U6, ")")))</f>
        <v>[0.4; 0.6] (2835)</v>
      </c>
      <c r="Z16" s="11" t="str">
        <f>IF(T_iv_strat2!W6="","-", (CONCATENATE("[",ROUND(T_iv_strat2!W6,1),"; ",ROUND(T_iv_strat2!X6,1),"]", " (", T_iv_strat2!Y6, ")")))</f>
        <v>[0.4; 0.5] (70)</v>
      </c>
      <c r="AA16" s="11" t="str">
        <f>IF(T_iv_strat2!AA6="","-", (CONCATENATE("[",ROUND(T_iv_strat2!AA6,1),"; ",ROUND(T_iv_strat2!AB6,1),"]", " (", T_iv_strat2!AC6, ")")))</f>
        <v>[0.4; 0.7] (3602)</v>
      </c>
      <c r="AB16" s="11" t="str">
        <f>IF(T_iv_strat2!AE6="","-", (CONCATENATE("[",ROUND(T_iv_strat2!AE6,1),"; ",ROUND(T_iv_strat2!AF6,1),"]", " (", T_iv_strat2!AG6, ")")))</f>
        <v>[0.3; 1.4] (59)</v>
      </c>
      <c r="AC16" s="16" t="str">
        <f>IF(T_iv_strat2!AI6="","-", (CONCATENATE("[",ROUND(T_iv_strat2!AI6,1),"; ",ROUND(T_iv_strat2!AJ6,1),"]", " (", T_iv_strat2!AK6, ")")))</f>
        <v>[0.4; 1.6] (21)</v>
      </c>
      <c r="AD16" s="11" t="str">
        <f>IF(T_iv_strat2!AM6="","-", (CONCATENATE("[",ROUND(T_iv_strat2!AM6,1),"; ",ROUND(T_iv_strat2!AN6,1),"]", " (", T_iv_strat2!AO6, ")")))</f>
        <v>[0.5; 0.9] (114)</v>
      </c>
      <c r="AE16" s="11" t="str">
        <f>IF(T_iv_strat2!AQ6="","-", (CONCATENATE("[",ROUND(T_iv_strat2!AQ6,1),"; ",ROUND(T_iv_strat2!AR6,1),"]", " (", T_iv_strat2!AS6, ")")))</f>
        <v>[0.5; 1.9] (561)</v>
      </c>
      <c r="AF16" s="11" t="str">
        <f>IF(T_iv_strat2!AU6="","-", (CONCATENATE("[",ROUND(T_iv_strat2!AU6,1),"; ",ROUND(T_iv_strat2!AV6,1),"]", " (", T_iv_strat2!AW6, ")")))</f>
        <v>[0.4; 0.4] (1)</v>
      </c>
      <c r="AG16" s="11" t="str">
        <f>IF(T_iv_strat2!AY6="","-", (CONCATENATE("[",ROUND(T_iv_strat2!AY6,1),"; ",ROUND(T_iv_strat2!AZ6,1),"]", " (", T_iv_strat2!BA6, ")")))</f>
        <v>[0.4; 0.9] (2835)</v>
      </c>
      <c r="AH16" s="11" t="str">
        <f>IF(T_iv_strat2!BC6="","-", (CONCATENATE("[",ROUND(T_iv_strat2!BC6,1),"; ",ROUND(T_iv_strat2!BD6,1),"]", " (", T_iv_strat2!BE6, ")")))</f>
        <v>[0.3; 1.3] (70)</v>
      </c>
      <c r="AI16" s="11" t="str">
        <f>IF(T_iv_strat2!BG6="","-", (CONCATENATE("[",ROUND(T_iv_strat2!BG6,1),"; ",ROUND(T_iv_strat2!BH6,1),"]", " (", T_iv_strat2!BI6, ")")))</f>
        <v>[0.4; 1.3] (3602)</v>
      </c>
      <c r="AJ16" s="11" t="str">
        <f>IF(T_iv_strat2!BK6="","-", (CONCATENATE("[",ROUND(T_iv_strat2!BK6,1),"; ",ROUND(T_iv_strat2!BL6,1),"]", " (", T_iv_strat2!BM6, ")")))</f>
        <v>[0.3; 0.8] (59)</v>
      </c>
      <c r="AM16" s="3"/>
      <c r="AN16" s="11" t="str">
        <f>IF(T_iv_strat3!C6="","-", (CONCATENATE("[",ROUND(T_iv_strat3!C6,1),"; ",ROUND(T_iv_strat3!D6,1),"]", " (", T_iv_strat3!E6, ")")))</f>
        <v>-</v>
      </c>
      <c r="AO16" s="11" t="str">
        <f>IF(T_iv_strat3!G6="","-", (CONCATENATE("[",ROUND(T_iv_strat3!G6,1),"; ",ROUND(T_iv_strat3!H6,1),"]", " (", T_iv_strat3!I6, ")")))</f>
        <v>[0.4; 1.3] (55)</v>
      </c>
      <c r="AP16" s="11" t="str">
        <f>IF(T_iv_strat3!K6="","-", (CONCATENATE("[",ROUND(T_iv_strat3!K6,1),"; ",ROUND(T_iv_strat3!L6,1),"]", " (", T_iv_strat3!M6, ")")))</f>
        <v>[0.5; 1.6] (1599)</v>
      </c>
      <c r="AQ16" s="11" t="str">
        <f>IF(T_iv_strat3!O6="","-", (CONCATENATE("[",ROUND(T_iv_strat3!O6,1),"; ",ROUND(T_iv_strat3!P6,1),"]", " (", T_iv_strat3!Q6, ")")))</f>
        <v>-</v>
      </c>
      <c r="AR16" s="11" t="str">
        <f>IF(T_iv_strat3!S6="","-", (CONCATENATE("[",ROUND(T_iv_strat3!S6,1),"; ",ROUND(T_iv_strat3!T6,1),"]", " (", T_iv_strat3!U6, ")")))</f>
        <v>[0.5; 1.3] (1851)</v>
      </c>
      <c r="AS16" s="11" t="str">
        <f>IF(T_iv_strat3!W6="","-", (CONCATENATE("[",ROUND(T_iv_strat3!W6,1),"; ",ROUND(T_iv_strat3!X6,1),"]", " (", T_iv_strat3!Y6, ")")))</f>
        <v>[0.5; 0.6] (141)</v>
      </c>
      <c r="AT16" s="11" t="str">
        <f>IF(T_iv_strat3!AA6="","-", (CONCATENATE("[",ROUND(T_iv_strat3!AA6,1),"; ",ROUND(T_iv_strat3!AB6,1),"]", " (", T_iv_strat3!AC6, ")")))</f>
        <v>[0.5; 1.3] (3650)</v>
      </c>
      <c r="AU16" s="11" t="str">
        <f>IF(T_iv_strat3!AE6="","-", (CONCATENATE("[",ROUND(T_iv_strat3!AE6,1),"; ",ROUND(T_iv_strat3!AF6,1),"]", " (", T_iv_strat3!AG6, ")")))</f>
        <v>-</v>
      </c>
      <c r="AV16" s="16" t="str">
        <f>IF(T_iv_strat3!AI6="","-", (CONCATENATE("[",ROUND(T_iv_strat3!AI6,1),"; ",ROUND(T_iv_strat3!AJ6,1),"]", " (", T_iv_strat3!AK6, ")")))</f>
        <v>[0.3; 1.1] (4)</v>
      </c>
      <c r="AW16" s="11" t="str">
        <f>IF(T_iv_strat3!AM6="","-", (CONCATENATE("[",ROUND(T_iv_strat3!AM6,1),"; ",ROUND(T_iv_strat3!AN6,1),"]", " (", T_iv_strat3!AO6, ")")))</f>
        <v>[0.8; 2.5] (55)</v>
      </c>
      <c r="AX16" s="11" t="str">
        <f>IF(T_iv_strat3!AQ6="","-", (CONCATENATE("[",ROUND(T_iv_strat3!AQ6,1),"; ",ROUND(T_iv_strat3!AR6,1),"]", " (", T_iv_strat3!AS6, ")")))</f>
        <v>[0.7; 1.8] (1599)</v>
      </c>
      <c r="AY16" s="11" t="str">
        <f>IF(T_iv_strat3!AU6="","-", (CONCATENATE("[",ROUND(T_iv_strat3!AU6,1),"; ",ROUND(T_iv_strat3!AV6,1),"]", " (", T_iv_strat3!AW6, ")")))</f>
        <v>-</v>
      </c>
      <c r="AZ16" s="11" t="str">
        <f>IF(T_iv_strat3!AY6="","-", (CONCATENATE("[",ROUND(T_iv_strat3!AY6,1),"; ",ROUND(T_iv_strat3!AZ6,1),"]", " (", T_iv_strat3!BA6, ")")))</f>
        <v>[0.5; 1.3] (1851)</v>
      </c>
      <c r="BA16" s="11" t="str">
        <f>IF(T_iv_strat3!BC6="","-", (CONCATENATE("[",ROUND(T_iv_strat3!BC6,1),"; ",ROUND(T_iv_strat3!BD6,1),"]", " (", T_iv_strat3!BE6, ")")))</f>
        <v>[0.5; 0.9] (141)</v>
      </c>
      <c r="BB16" s="11" t="str">
        <f>IF(T_iv_strat3!BG6="","-", (CONCATENATE("[",ROUND(T_iv_strat3!BG6,1),"; ",ROUND(T_iv_strat3!BH6,1),"]", " (", T_iv_strat3!BI6, ")")))</f>
        <v>[0.6; 1.6] (3650)</v>
      </c>
      <c r="BC16" s="11" t="str">
        <f>IF(T_iv_strat3!BK6="","-", (CONCATENATE("[",ROUND(T_iv_strat3!BK6,1),"; ",ROUND(T_iv_strat3!BL6,1),"]", " (", T_iv_strat3!BM6, ")")))</f>
        <v>[1.3; 2.8] (3)</v>
      </c>
    </row>
    <row r="17" spans="1:55" s="44" customFormat="1" x14ac:dyDescent="0.2">
      <c r="A17" s="4" t="str">
        <f>T_iv_strat1!$A$7</f>
        <v>Artesunate amodiaquine</v>
      </c>
      <c r="B17" s="42">
        <f>ROUND(T_iv_strat1!B7,1)</f>
        <v>0</v>
      </c>
      <c r="C17" s="42">
        <f>ROUND(T_iv_strat1!F7,1)</f>
        <v>0</v>
      </c>
      <c r="D17" s="42">
        <f>ROUND(T_iv_strat1!J7,1)</f>
        <v>0.5</v>
      </c>
      <c r="E17" s="42">
        <f>ROUND(T_iv_strat1!N7,1)</f>
        <v>0</v>
      </c>
      <c r="F17" s="42">
        <f>ROUND(T_iv_strat1!R7,1)</f>
        <v>0.6</v>
      </c>
      <c r="G17" s="42">
        <f>ROUND(T_iv_strat1!V7,1)</f>
        <v>0.8</v>
      </c>
      <c r="H17" s="42">
        <f>ROUND(T_iv_strat1!Z7,1)</f>
        <v>0.6</v>
      </c>
      <c r="I17" s="42">
        <f>ROUND(T_iv_strat1!AD7,1)</f>
        <v>0</v>
      </c>
      <c r="J17" s="43">
        <f>ROUND(T_iv_strat1!AH7,1)</f>
        <v>0</v>
      </c>
      <c r="K17" s="42">
        <f>ROUND(T_iv_strat1!AL7,1)</f>
        <v>0.4</v>
      </c>
      <c r="L17" s="42">
        <f>ROUND(T_iv_strat1!AP7,1)</f>
        <v>0.6</v>
      </c>
      <c r="M17" s="42">
        <f>ROUND(T_iv_strat1!AT7,1)</f>
        <v>0</v>
      </c>
      <c r="N17" s="42">
        <f>ROUND(T_iv_strat1!AX7,1)</f>
        <v>0.6</v>
      </c>
      <c r="O17" s="42">
        <f>ROUND(T_iv_strat1!BB7,1)</f>
        <v>0</v>
      </c>
      <c r="P17" s="42">
        <f>ROUND(T_iv_strat1!BF7,1)</f>
        <v>0.6</v>
      </c>
      <c r="Q17" s="42">
        <f>ROUND(T_iv_strat1!BJ7,1)</f>
        <v>0.3</v>
      </c>
      <c r="T17" s="4" t="str">
        <f>T_iv_strat1!A7</f>
        <v>Artesunate amodiaquine</v>
      </c>
      <c r="U17" s="42">
        <f>ROUND(T_iv_strat2!B7,1)</f>
        <v>0</v>
      </c>
      <c r="V17" s="42">
        <f>ROUND(T_iv_strat2!F7,1)</f>
        <v>0</v>
      </c>
      <c r="W17" s="42">
        <f>ROUND(T_iv_strat2!J7,1)</f>
        <v>0.9</v>
      </c>
      <c r="X17" s="42">
        <f>ROUND(T_iv_strat2!N7,1)</f>
        <v>0</v>
      </c>
      <c r="Y17" s="42">
        <f>ROUND(T_iv_strat2!R7,1)</f>
        <v>0.5</v>
      </c>
      <c r="Z17" s="42">
        <f>ROUND(T_iv_strat2!V7,1)</f>
        <v>0</v>
      </c>
      <c r="AA17" s="42">
        <f>ROUND(T_iv_strat2!Z7,1)</f>
        <v>0.9</v>
      </c>
      <c r="AB17" s="42">
        <f>ROUND(T_iv_strat2!AD7,1)</f>
        <v>0</v>
      </c>
      <c r="AC17" s="43">
        <f>ROUND(T_iv_strat2!AH7,1)</f>
        <v>0.7</v>
      </c>
      <c r="AD17" s="42">
        <f>ROUND(T_iv_strat2!AL7,1)</f>
        <v>1.1000000000000001</v>
      </c>
      <c r="AE17" s="42">
        <f>ROUND(T_iv_strat2!AP7,1)</f>
        <v>0.9</v>
      </c>
      <c r="AF17" s="42">
        <f>ROUND(T_iv_strat2!AT7,1)</f>
        <v>0</v>
      </c>
      <c r="AG17" s="42">
        <f>ROUND(T_iv_strat2!AX7,1)</f>
        <v>0.8</v>
      </c>
      <c r="AH17" s="42">
        <f>ROUND(T_iv_strat2!BB7,1)</f>
        <v>0</v>
      </c>
      <c r="AI17" s="42">
        <f>ROUND(T_iv_strat2!BF7,1)</f>
        <v>0.8</v>
      </c>
      <c r="AJ17" s="42">
        <f>ROUND(T_iv_strat2!BJ7,1)</f>
        <v>0.8</v>
      </c>
      <c r="AM17" s="4" t="str">
        <f>T_iv_strat1!A7</f>
        <v>Artesunate amodiaquine</v>
      </c>
      <c r="AN17" s="42">
        <f>ROUND(T_iv_strat3!B7,1)</f>
        <v>0</v>
      </c>
      <c r="AO17" s="42">
        <f>ROUND(T_iv_strat3!F7,1)</f>
        <v>0</v>
      </c>
      <c r="AP17" s="42">
        <f>ROUND(T_iv_strat3!J7,1)</f>
        <v>0.7</v>
      </c>
      <c r="AQ17" s="42">
        <f>ROUND(T_iv_strat3!N7,1)</f>
        <v>0</v>
      </c>
      <c r="AR17" s="42">
        <f>ROUND(T_iv_strat3!R7,1)</f>
        <v>0.8</v>
      </c>
      <c r="AS17" s="42">
        <f>ROUND(T_iv_strat3!V7,1)</f>
        <v>0</v>
      </c>
      <c r="AT17" s="42">
        <f>ROUND(T_iv_strat3!Z7,1)</f>
        <v>0.7</v>
      </c>
      <c r="AU17" s="42">
        <f>ROUND(T_iv_strat3!AD7,1)</f>
        <v>0</v>
      </c>
      <c r="AV17" s="43">
        <f>ROUND(T_iv_strat3!AH7,1)</f>
        <v>1.6</v>
      </c>
      <c r="AW17" s="42">
        <f>ROUND(T_iv_strat3!AL7,1)</f>
        <v>0.6</v>
      </c>
      <c r="AX17" s="42">
        <f>ROUND(T_iv_strat3!AP7,1)</f>
        <v>0.8</v>
      </c>
      <c r="AY17" s="42">
        <f>ROUND(T_iv_strat3!AT7,1)</f>
        <v>0</v>
      </c>
      <c r="AZ17" s="42">
        <f>ROUND(T_iv_strat3!AX7,1)</f>
        <v>0.8</v>
      </c>
      <c r="BA17" s="42">
        <f>ROUND(T_iv_strat3!BB7,1)</f>
        <v>0</v>
      </c>
      <c r="BB17" s="42">
        <f>ROUND(T_iv_strat3!BF7,1)</f>
        <v>0.8</v>
      </c>
      <c r="BC17" s="42">
        <f>ROUND(T_iv_strat3!BJ7,1)</f>
        <v>0</v>
      </c>
    </row>
    <row r="18" spans="1:55" s="12" customFormat="1" ht="8.25" x14ac:dyDescent="0.15">
      <c r="A18" s="3"/>
      <c r="B18" s="11" t="str">
        <f>IF(T_iv_strat1!C7="","-", (CONCATENATE("[",ROUND(T_iv_strat1!C7,1),"; ",ROUND(T_iv_strat1!D7,1),"]", " (", T_iv_strat1!E7, ")")))</f>
        <v>-</v>
      </c>
      <c r="C18" s="11" t="str">
        <f>IF(T_iv_strat1!G7="","-", (CONCATENATE("[",ROUND(T_iv_strat1!G7,1),"; ",ROUND(T_iv_strat1!H7,1),"]", " (", T_iv_strat1!I7, ")")))</f>
        <v>-</v>
      </c>
      <c r="D18" s="11" t="str">
        <f>IF(T_iv_strat1!K7="","-", (CONCATENATE("[",ROUND(T_iv_strat1!K7,1),"; ",ROUND(T_iv_strat1!L7,1),"]", " (", T_iv_strat1!M7, ")")))</f>
        <v>[0.5; 0.5] (19)</v>
      </c>
      <c r="E18" s="11" t="str">
        <f>IF(T_iv_strat1!O7="","-", (CONCATENATE("[",ROUND(T_iv_strat1!O7,1),"; ",ROUND(T_iv_strat1!P7,1),"]", " (", T_iv_strat1!Q7, ")")))</f>
        <v>-</v>
      </c>
      <c r="F18" s="11" t="str">
        <f>IF(T_iv_strat1!S7="","-", (CONCATENATE("[",ROUND(T_iv_strat1!S7,1),"; ",ROUND(T_iv_strat1!T7,1),"]", " (", T_iv_strat1!U7, ")")))</f>
        <v>[0.6; 0.8] (61)</v>
      </c>
      <c r="G18" s="11" t="str">
        <f>IF(T_iv_strat1!W7="","-", (CONCATENATE("[",ROUND(T_iv_strat1!W7,1),"; ",ROUND(T_iv_strat1!X7,1),"]", " (", T_iv_strat1!Y7, ")")))</f>
        <v>[0.8; 0.8] (1)</v>
      </c>
      <c r="H18" s="11" t="str">
        <f>IF(T_iv_strat1!AA7="","-", (CONCATENATE("[",ROUND(T_iv_strat1!AA7,1),"; ",ROUND(T_iv_strat1!AB7,1),"]", " (", T_iv_strat1!AC7, ")")))</f>
        <v>[0.5; 0.8] (82)</v>
      </c>
      <c r="I18" s="11" t="str">
        <f>IF(T_iv_strat1!AE7="","-", (CONCATENATE("[",ROUND(T_iv_strat1!AE7,1),"; ",ROUND(T_iv_strat1!AF7,1),"]", " (", T_iv_strat1!AG7, ")")))</f>
        <v>-</v>
      </c>
      <c r="J18" s="16" t="str">
        <f>IF(T_iv_strat1!AI7="","-", (CONCATENATE("[",ROUND(T_iv_strat1!AI7,1),"; ",ROUND(T_iv_strat1!AJ7,1),"]", " (", T_iv_strat1!AK7, ")")))</f>
        <v>-</v>
      </c>
      <c r="K18" s="11" t="str">
        <f>IF(T_iv_strat1!AM7="","-", (CONCATENATE("[",ROUND(T_iv_strat1!AM7,1),"; ",ROUND(T_iv_strat1!AN7,1),"]", " (", T_iv_strat1!AO7, ")")))</f>
        <v>[0.4; 0.4] (1)</v>
      </c>
      <c r="L18" s="11" t="str">
        <f>IF(T_iv_strat1!AQ7="","-", (CONCATENATE("[",ROUND(T_iv_strat1!AQ7,1),"; ",ROUND(T_iv_strat1!AR7,1),"]", " (", T_iv_strat1!AS7, ")")))</f>
        <v>[0.5; 0.9] (19)</v>
      </c>
      <c r="M18" s="11" t="str">
        <f>IF(T_iv_strat1!AU7="","-", (CONCATENATE("[",ROUND(T_iv_strat1!AU7,1),"; ",ROUND(T_iv_strat1!AV7,1),"]", " (", T_iv_strat1!AW7, ")")))</f>
        <v>-</v>
      </c>
      <c r="N18" s="11" t="str">
        <f>IF(T_iv_strat1!AY7="","-", (CONCATENATE("[",ROUND(T_iv_strat1!AY7,1),"; ",ROUND(T_iv_strat1!AZ7,1),"]", " (", T_iv_strat1!BA7, ")")))</f>
        <v>[0.5; 0.9] (61)</v>
      </c>
      <c r="O18" s="11" t="str">
        <f>IF(T_iv_strat1!BC7="","-", (CONCATENATE("[",ROUND(T_iv_strat1!BC7,1),"; ",ROUND(T_iv_strat1!BD7,1),"]", " (", T_iv_strat1!BE7, ")")))</f>
        <v>-</v>
      </c>
      <c r="P18" s="11" t="str">
        <f>IF(T_iv_strat1!BG7="","-", (CONCATENATE("[",ROUND(T_iv_strat1!BG7,1),"; ",ROUND(T_iv_strat1!BH7,1),"]", " (", T_iv_strat1!BI7, ")")))</f>
        <v>[0.5; 0.9] (82)</v>
      </c>
      <c r="Q18" s="11" t="str">
        <f>IF(T_iv_strat1!BK7="","-", (CONCATENATE("[",ROUND(T_iv_strat1!BK7,1),"; ",ROUND(T_iv_strat1!BL7,1),"]", " (", T_iv_strat1!BM7, ")")))</f>
        <v>[0.3; 0.3] (1)</v>
      </c>
      <c r="T18" s="3"/>
      <c r="U18" s="11" t="str">
        <f>IF(T_iv_strat2!C7="","-", (CONCATENATE("[",ROUND(T_iv_strat2!C7,1),"; ",ROUND(T_iv_strat2!D7,1),"]", " (", T_iv_strat2!E7, ")")))</f>
        <v>-</v>
      </c>
      <c r="V18" s="11" t="str">
        <f>IF(T_iv_strat2!G7="","-", (CONCATENATE("[",ROUND(T_iv_strat2!G7,1),"; ",ROUND(T_iv_strat2!H7,1),"]", " (", T_iv_strat2!I7, ")")))</f>
        <v>-</v>
      </c>
      <c r="W18" s="11" t="str">
        <f>IF(T_iv_strat2!K7="","-", (CONCATENATE("[",ROUND(T_iv_strat2!K7,1),"; ",ROUND(T_iv_strat2!L7,1),"]", " (", T_iv_strat2!M7, ")")))</f>
        <v>[0.8; 0.9] (68)</v>
      </c>
      <c r="X18" s="11" t="str">
        <f>IF(T_iv_strat2!O7="","-", (CONCATENATE("[",ROUND(T_iv_strat2!O7,1),"; ",ROUND(T_iv_strat2!P7,1),"]", " (", T_iv_strat2!Q7, ")")))</f>
        <v>-</v>
      </c>
      <c r="Y18" s="11" t="str">
        <f>IF(T_iv_strat2!S7="","-", (CONCATENATE("[",ROUND(T_iv_strat2!S7,1),"; ",ROUND(T_iv_strat2!T7,1),"]", " (", T_iv_strat2!U7, ")")))</f>
        <v>[0.5; 0.5] (51)</v>
      </c>
      <c r="Z18" s="11" t="str">
        <f>IF(T_iv_strat2!W7="","-", (CONCATENATE("[",ROUND(T_iv_strat2!W7,1),"; ",ROUND(T_iv_strat2!X7,1),"]", " (", T_iv_strat2!Y7, ")")))</f>
        <v>-</v>
      </c>
      <c r="AA18" s="11" t="str">
        <f>IF(T_iv_strat2!AA7="","-", (CONCATENATE("[",ROUND(T_iv_strat2!AA7,1),"; ",ROUND(T_iv_strat2!AB7,1),"]", " (", T_iv_strat2!AC7, ")")))</f>
        <v>[0.8; 0.9] (130)</v>
      </c>
      <c r="AB18" s="11" t="str">
        <f>IF(T_iv_strat2!AE7="","-", (CONCATENATE("[",ROUND(T_iv_strat2!AE7,1),"; ",ROUND(T_iv_strat2!AF7,1),"]", " (", T_iv_strat2!AG7, ")")))</f>
        <v>-</v>
      </c>
      <c r="AC18" s="16" t="str">
        <f>IF(T_iv_strat2!AI7="","-", (CONCATENATE("[",ROUND(T_iv_strat2!AI7,1),"; ",ROUND(T_iv_strat2!AJ7,1),"]", " (", T_iv_strat2!AK7, ")")))</f>
        <v>[0.7; 0.8] (3)</v>
      </c>
      <c r="AD18" s="11" t="str">
        <f>IF(T_iv_strat2!AM7="","-", (CONCATENATE("[",ROUND(T_iv_strat2!AM7,1),"; ",ROUND(T_iv_strat2!AN7,1),"]", " (", T_iv_strat2!AO7, ")")))</f>
        <v>[0.9; 1.4] (8)</v>
      </c>
      <c r="AE18" s="11" t="str">
        <f>IF(T_iv_strat2!AQ7="","-", (CONCATENATE("[",ROUND(T_iv_strat2!AQ7,1),"; ",ROUND(T_iv_strat2!AR7,1),"]", " (", T_iv_strat2!AS7, ")")))</f>
        <v>[0.8; 1] (68)</v>
      </c>
      <c r="AF18" s="11" t="str">
        <f>IF(T_iv_strat2!AU7="","-", (CONCATENATE("[",ROUND(T_iv_strat2!AU7,1),"; ",ROUND(T_iv_strat2!AV7,1),"]", " (", T_iv_strat2!AW7, ")")))</f>
        <v>-</v>
      </c>
      <c r="AG18" s="11" t="str">
        <f>IF(T_iv_strat2!AY7="","-", (CONCATENATE("[",ROUND(T_iv_strat2!AY7,1),"; ",ROUND(T_iv_strat2!AZ7,1),"]", " (", T_iv_strat2!BA7, ")")))</f>
        <v>[0.6; 0.9] (51)</v>
      </c>
      <c r="AH18" s="11" t="str">
        <f>IF(T_iv_strat2!BC7="","-", (CONCATENATE("[",ROUND(T_iv_strat2!BC7,1),"; ",ROUND(T_iv_strat2!BD7,1),"]", " (", T_iv_strat2!BE7, ")")))</f>
        <v>-</v>
      </c>
      <c r="AI18" s="11" t="str">
        <f>IF(T_iv_strat2!BG7="","-", (CONCATENATE("[",ROUND(T_iv_strat2!BG7,1),"; ",ROUND(T_iv_strat2!BH7,1),"]", " (", T_iv_strat2!BI7, ")")))</f>
        <v>[0.7; 0.9] (130)</v>
      </c>
      <c r="AJ18" s="11" t="str">
        <f>IF(T_iv_strat2!BK7="","-", (CONCATENATE("[",ROUND(T_iv_strat2!BK7,1),"; ",ROUND(T_iv_strat2!BL7,1),"]", " (", T_iv_strat2!BM7, ")")))</f>
        <v>[0.8; 0.8] (1)</v>
      </c>
      <c r="AM18" s="3"/>
      <c r="AN18" s="11" t="str">
        <f>IF(T_iv_strat3!C7="","-", (CONCATENATE("[",ROUND(T_iv_strat3!C7,1),"; ",ROUND(T_iv_strat3!D7,1),"]", " (", T_iv_strat3!E7, ")")))</f>
        <v>-</v>
      </c>
      <c r="AO18" s="11" t="str">
        <f>IF(T_iv_strat3!G7="","-", (CONCATENATE("[",ROUND(T_iv_strat3!G7,1),"; ",ROUND(T_iv_strat3!H7,1),"]", " (", T_iv_strat3!I7, ")")))</f>
        <v>-</v>
      </c>
      <c r="AP18" s="11" t="str">
        <f>IF(T_iv_strat3!K7="","-", (CONCATENATE("[",ROUND(T_iv_strat3!K7,1),"; ",ROUND(T_iv_strat3!L7,1),"]", " (", T_iv_strat3!M7, ")")))</f>
        <v>[0.6; 0.9] (161)</v>
      </c>
      <c r="AQ18" s="11" t="str">
        <f>IF(T_iv_strat3!O7="","-", (CONCATENATE("[",ROUND(T_iv_strat3!O7,1),"; ",ROUND(T_iv_strat3!P7,1),"]", " (", T_iv_strat3!Q7, ")")))</f>
        <v>-</v>
      </c>
      <c r="AR18" s="11" t="str">
        <f>IF(T_iv_strat3!S7="","-", (CONCATENATE("[",ROUND(T_iv_strat3!S7,1),"; ",ROUND(T_iv_strat3!T7,1),"]", " (", T_iv_strat3!U7, ")")))</f>
        <v>[0.7; 0.8] (47)</v>
      </c>
      <c r="AS18" s="11" t="str">
        <f>IF(T_iv_strat3!W7="","-", (CONCATENATE("[",ROUND(T_iv_strat3!W7,1),"; ",ROUND(T_iv_strat3!X7,1),"]", " (", T_iv_strat3!Y7, ")")))</f>
        <v>-</v>
      </c>
      <c r="AT18" s="11" t="str">
        <f>IF(T_iv_strat3!AA7="","-", (CONCATENATE("[",ROUND(T_iv_strat3!AA7,1),"; ",ROUND(T_iv_strat3!AB7,1),"]", " (", T_iv_strat3!AC7, ")")))</f>
        <v>[0.6; 0.9] (210)</v>
      </c>
      <c r="AU18" s="11" t="str">
        <f>IF(T_iv_strat3!AE7="","-", (CONCATENATE("[",ROUND(T_iv_strat3!AE7,1),"; ",ROUND(T_iv_strat3!AF7,1),"]", " (", T_iv_strat3!AG7, ")")))</f>
        <v>-</v>
      </c>
      <c r="AV18" s="16" t="str">
        <f>IF(T_iv_strat3!AI7="","-", (CONCATENATE("[",ROUND(T_iv_strat3!AI7,1),"; ",ROUND(T_iv_strat3!AJ7,1),"]", " (", T_iv_strat3!AK7, ")")))</f>
        <v>[1.6; 1.6] (1)</v>
      </c>
      <c r="AW18" s="11" t="str">
        <f>IF(T_iv_strat3!AM7="","-", (CONCATENATE("[",ROUND(T_iv_strat3!AM7,1),"; ",ROUND(T_iv_strat3!AN7,1),"]", " (", T_iv_strat3!AO7, ")")))</f>
        <v>[0.6; 0.6] (1)</v>
      </c>
      <c r="AX18" s="11" t="str">
        <f>IF(T_iv_strat3!AQ7="","-", (CONCATENATE("[",ROUND(T_iv_strat3!AQ7,1),"; ",ROUND(T_iv_strat3!AR7,1),"]", " (", T_iv_strat3!AS7, ")")))</f>
        <v>[0.7; 0.9] (161)</v>
      </c>
      <c r="AY18" s="11" t="str">
        <f>IF(T_iv_strat3!AU7="","-", (CONCATENATE("[",ROUND(T_iv_strat3!AU7,1),"; ",ROUND(T_iv_strat3!AV7,1),"]", " (", T_iv_strat3!AW7, ")")))</f>
        <v>-</v>
      </c>
      <c r="AZ18" s="11" t="str">
        <f>IF(T_iv_strat3!AY7="","-", (CONCATENATE("[",ROUND(T_iv_strat3!AY7,1),"; ",ROUND(T_iv_strat3!AZ7,1),"]", " (", T_iv_strat3!BA7, ")")))</f>
        <v>[0.6; 0.9] (47)</v>
      </c>
      <c r="BA18" s="11" t="str">
        <f>IF(T_iv_strat3!BC7="","-", (CONCATENATE("[",ROUND(T_iv_strat3!BC7,1),"; ",ROUND(T_iv_strat3!BD7,1),"]", " (", T_iv_strat3!BE7, ")")))</f>
        <v>-</v>
      </c>
      <c r="BB18" s="11" t="str">
        <f>IF(T_iv_strat3!BG7="","-", (CONCATENATE("[",ROUND(T_iv_strat3!BG7,1),"; ",ROUND(T_iv_strat3!BH7,1),"]", " (", T_iv_strat3!BI7, ")")))</f>
        <v>[0.6; 0.9] (210)</v>
      </c>
      <c r="BC18" s="11" t="str">
        <f>IF(T_iv_strat3!BK7="","-", (CONCATENATE("[",ROUND(T_iv_strat3!BK7,1),"; ",ROUND(T_iv_strat3!BL7,1),"]", " (", T_iv_strat3!BM7, ")")))</f>
        <v>-</v>
      </c>
    </row>
    <row r="19" spans="1:55" s="44" customFormat="1" x14ac:dyDescent="0.2">
      <c r="A19" s="4" t="str">
        <f>T_iv_strat1!$A$8</f>
        <v>Artemisinin-PPQ</v>
      </c>
      <c r="B19" s="42">
        <f>ROUND(T_iv_strat1!B8,1)</f>
        <v>0</v>
      </c>
      <c r="C19" s="42">
        <f>ROUND(T_iv_strat1!F8,1)</f>
        <v>0</v>
      </c>
      <c r="D19" s="42">
        <f>ROUND(T_iv_strat1!J8,1)</f>
        <v>0</v>
      </c>
      <c r="E19" s="42">
        <f>ROUND(T_iv_strat1!N8,1)</f>
        <v>0</v>
      </c>
      <c r="F19" s="42">
        <f>ROUND(T_iv_strat1!R8,1)</f>
        <v>2.5</v>
      </c>
      <c r="G19" s="42">
        <f>ROUND(T_iv_strat1!V8,1)</f>
        <v>2</v>
      </c>
      <c r="H19" s="42">
        <f>ROUND(T_iv_strat1!Z8,1)</f>
        <v>2.5</v>
      </c>
      <c r="I19" s="42">
        <f>ROUND(T_iv_strat1!AD8,1)</f>
        <v>0</v>
      </c>
      <c r="J19" s="43">
        <f>ROUND(T_iv_strat1!AH8,1)</f>
        <v>0</v>
      </c>
      <c r="K19" s="42">
        <f>ROUND(T_iv_strat1!AL8,1)</f>
        <v>0</v>
      </c>
      <c r="L19" s="42">
        <f>ROUND(T_iv_strat1!AP8,1)</f>
        <v>1.5</v>
      </c>
      <c r="M19" s="42">
        <f>ROUND(T_iv_strat1!AT8,1)</f>
        <v>0</v>
      </c>
      <c r="N19" s="42">
        <f>ROUND(T_iv_strat1!AX8,1)</f>
        <v>2.2000000000000002</v>
      </c>
      <c r="O19" s="42">
        <f>ROUND(T_iv_strat1!BB8,1)</f>
        <v>0</v>
      </c>
      <c r="P19" s="42">
        <f>ROUND(T_iv_strat1!BF8,1)</f>
        <v>1.9</v>
      </c>
      <c r="Q19" s="42">
        <f>ROUND(T_iv_strat1!BJ8,1)</f>
        <v>0</v>
      </c>
      <c r="T19" s="4" t="str">
        <f>T_iv_strat1!A8</f>
        <v>Artemisinin-PPQ</v>
      </c>
      <c r="U19" s="42">
        <f>ROUND(T_iv_strat2!B8,1)</f>
        <v>0</v>
      </c>
      <c r="V19" s="42">
        <f>ROUND(T_iv_strat2!F8,1)</f>
        <v>0</v>
      </c>
      <c r="W19" s="42">
        <f>ROUND(T_iv_strat2!J8,1)</f>
        <v>4.3</v>
      </c>
      <c r="X19" s="42">
        <f>ROUND(T_iv_strat2!N8,1)</f>
        <v>0</v>
      </c>
      <c r="Y19" s="42">
        <f>ROUND(T_iv_strat2!R8,1)</f>
        <v>2</v>
      </c>
      <c r="Z19" s="42">
        <f>ROUND(T_iv_strat2!V8,1)</f>
        <v>4.5</v>
      </c>
      <c r="AA19" s="42">
        <f>ROUND(T_iv_strat2!Z8,1)</f>
        <v>3.7</v>
      </c>
      <c r="AB19" s="42">
        <f>ROUND(T_iv_strat2!AD8,1)</f>
        <v>0</v>
      </c>
      <c r="AC19" s="43">
        <f>ROUND(T_iv_strat2!AH8,1)</f>
        <v>1.9</v>
      </c>
      <c r="AD19" s="42">
        <f>ROUND(T_iv_strat2!AL8,1)</f>
        <v>2.2999999999999998</v>
      </c>
      <c r="AE19" s="42">
        <f>ROUND(T_iv_strat2!AP8,1)</f>
        <v>3.4</v>
      </c>
      <c r="AF19" s="42">
        <f>ROUND(T_iv_strat2!AT8,1)</f>
        <v>0</v>
      </c>
      <c r="AG19" s="42">
        <f>ROUND(T_iv_strat2!AX8,1)</f>
        <v>2.5</v>
      </c>
      <c r="AH19" s="42">
        <f>ROUND(T_iv_strat2!BB8,1)</f>
        <v>0</v>
      </c>
      <c r="AI19" s="42">
        <f>ROUND(T_iv_strat2!BF8,1)</f>
        <v>3.2</v>
      </c>
      <c r="AJ19" s="42">
        <f>ROUND(T_iv_strat2!BJ8,1)</f>
        <v>0</v>
      </c>
      <c r="AM19" s="4" t="str">
        <f>T_iv_strat1!A8</f>
        <v>Artemisinin-PPQ</v>
      </c>
      <c r="AN19" s="42">
        <f>ROUND(T_iv_strat3!B8,1)</f>
        <v>0</v>
      </c>
      <c r="AO19" s="42">
        <f>ROUND(T_iv_strat3!F8,1)</f>
        <v>1.4</v>
      </c>
      <c r="AP19" s="42">
        <f>ROUND(T_iv_strat3!J8,1)</f>
        <v>1.1000000000000001</v>
      </c>
      <c r="AQ19" s="42">
        <f>ROUND(T_iv_strat3!N8,1)</f>
        <v>0</v>
      </c>
      <c r="AR19" s="42">
        <f>ROUND(T_iv_strat3!R8,1)</f>
        <v>0.6</v>
      </c>
      <c r="AS19" s="42">
        <f>ROUND(T_iv_strat3!V8,1)</f>
        <v>0.5</v>
      </c>
      <c r="AT19" s="42">
        <f>ROUND(T_iv_strat3!Z8,1)</f>
        <v>0.6</v>
      </c>
      <c r="AU19" s="42">
        <f>ROUND(T_iv_strat3!AD8,1)</f>
        <v>0</v>
      </c>
      <c r="AV19" s="43">
        <f>ROUND(T_iv_strat3!AH8,1)</f>
        <v>1.1000000000000001</v>
      </c>
      <c r="AW19" s="42">
        <f>ROUND(T_iv_strat3!AL8,1)</f>
        <v>0.9</v>
      </c>
      <c r="AX19" s="42">
        <f>ROUND(T_iv_strat3!AP8,1)</f>
        <v>1.3</v>
      </c>
      <c r="AY19" s="42">
        <f>ROUND(T_iv_strat3!AT8,1)</f>
        <v>0</v>
      </c>
      <c r="AZ19" s="42">
        <f>ROUND(T_iv_strat3!AX8,1)</f>
        <v>0.8</v>
      </c>
      <c r="BA19" s="42">
        <f>ROUND(T_iv_strat3!BB8,1)</f>
        <v>0.7</v>
      </c>
      <c r="BB19" s="42">
        <f>ROUND(T_iv_strat3!BF8,1)</f>
        <v>0.9</v>
      </c>
      <c r="BC19" s="42">
        <f>ROUND(T_iv_strat3!BJ8,1)</f>
        <v>1.3</v>
      </c>
    </row>
    <row r="20" spans="1:55" s="12" customFormat="1" ht="8.25" x14ac:dyDescent="0.15">
      <c r="A20" s="3"/>
      <c r="B20" s="11" t="str">
        <f>IF(T_iv_strat1!C8="","-", (CONCATENATE("[",ROUND(T_iv_strat1!C8,1),"; ",ROUND(T_iv_strat1!D8,1),"]", " (", T_iv_strat1!E8, ")")))</f>
        <v>-</v>
      </c>
      <c r="C20" s="11" t="str">
        <f>IF(T_iv_strat1!G8="","-", (CONCATENATE("[",ROUND(T_iv_strat1!G8,1),"; ",ROUND(T_iv_strat1!H8,1),"]", " (", T_iv_strat1!I8, ")")))</f>
        <v>-</v>
      </c>
      <c r="D20" s="11" t="str">
        <f>IF(T_iv_strat1!K8="","-", (CONCATENATE("[",ROUND(T_iv_strat1!K8,1),"; ",ROUND(T_iv_strat1!L8,1),"]", " (", T_iv_strat1!M8, ")")))</f>
        <v>-</v>
      </c>
      <c r="E20" s="11" t="str">
        <f>IF(T_iv_strat1!O8="","-", (CONCATENATE("[",ROUND(T_iv_strat1!O8,1),"; ",ROUND(T_iv_strat1!P8,1),"]", " (", T_iv_strat1!Q8, ")")))</f>
        <v>-</v>
      </c>
      <c r="F20" s="11" t="str">
        <f>IF(T_iv_strat1!S8="","-", (CONCATENATE("[",ROUND(T_iv_strat1!S8,1),"; ",ROUND(T_iv_strat1!T8,1),"]", " (", T_iv_strat1!U8, ")")))</f>
        <v>[2.5; 3.2] (8)</v>
      </c>
      <c r="G20" s="11" t="str">
        <f>IF(T_iv_strat1!W8="","-", (CONCATENATE("[",ROUND(T_iv_strat1!W8,1),"; ",ROUND(T_iv_strat1!X8,1),"]", " (", T_iv_strat1!Y8, ")")))</f>
        <v>[2; 2] (1)</v>
      </c>
      <c r="H20" s="11" t="str">
        <f>IF(T_iv_strat1!AA8="","-", (CONCATENATE("[",ROUND(T_iv_strat1!AA8,1),"; ",ROUND(T_iv_strat1!AB8,1),"]", " (", T_iv_strat1!AC8, ")")))</f>
        <v>[2.5; 3.2] (20)</v>
      </c>
      <c r="I20" s="11" t="str">
        <f>IF(T_iv_strat1!AE8="","-", (CONCATENATE("[",ROUND(T_iv_strat1!AE8,1),"; ",ROUND(T_iv_strat1!AF8,1),"]", " (", T_iv_strat1!AG8, ")")))</f>
        <v>-</v>
      </c>
      <c r="J20" s="16" t="str">
        <f>IF(T_iv_strat1!AI8="","-", (CONCATENATE("[",ROUND(T_iv_strat1!AI8,1),"; ",ROUND(T_iv_strat1!AJ8,1),"]", " (", T_iv_strat1!AK8, ")")))</f>
        <v>-</v>
      </c>
      <c r="K20" s="11" t="str">
        <f>IF(T_iv_strat1!AM8="","-", (CONCATENATE("[",ROUND(T_iv_strat1!AM8,1),"; ",ROUND(T_iv_strat1!AN8,1),"]", " (", T_iv_strat1!AO8, ")")))</f>
        <v>-</v>
      </c>
      <c r="L20" s="11" t="str">
        <f>IF(T_iv_strat1!AQ8="","-", (CONCATENATE("[",ROUND(T_iv_strat1!AQ8,1),"; ",ROUND(T_iv_strat1!AR8,1),"]", " (", T_iv_strat1!AS8, ")")))</f>
        <v>[1.5; 2.9] (11)</v>
      </c>
      <c r="M20" s="11" t="str">
        <f>IF(T_iv_strat1!AU8="","-", (CONCATENATE("[",ROUND(T_iv_strat1!AU8,1),"; ",ROUND(T_iv_strat1!AV8,1),"]", " (", T_iv_strat1!AW8, ")")))</f>
        <v>-</v>
      </c>
      <c r="N20" s="11" t="str">
        <f>IF(T_iv_strat1!AY8="","-", (CONCATENATE("[",ROUND(T_iv_strat1!AY8,1),"; ",ROUND(T_iv_strat1!AZ8,1),"]", " (", T_iv_strat1!BA8, ")")))</f>
        <v>[1.6; 2.8] (8)</v>
      </c>
      <c r="O20" s="11" t="str">
        <f>IF(T_iv_strat1!BC8="","-", (CONCATENATE("[",ROUND(T_iv_strat1!BC8,1),"; ",ROUND(T_iv_strat1!BD8,1),"]", " (", T_iv_strat1!BE8, ")")))</f>
        <v>-</v>
      </c>
      <c r="P20" s="11" t="str">
        <f>IF(T_iv_strat1!BG8="","-", (CONCATENATE("[",ROUND(T_iv_strat1!BG8,1),"; ",ROUND(T_iv_strat1!BH8,1),"]", " (", T_iv_strat1!BI8, ")")))</f>
        <v>[1.5; 2.9] (20)</v>
      </c>
      <c r="Q20" s="11" t="str">
        <f>IF(T_iv_strat1!BK8="","-", (CONCATENATE("[",ROUND(T_iv_strat1!BK8,1),"; ",ROUND(T_iv_strat1!BL8,1),"]", " (", T_iv_strat1!BM8, ")")))</f>
        <v>-</v>
      </c>
      <c r="T20" s="3"/>
      <c r="U20" s="11" t="str">
        <f>IF(T_iv_strat2!C8="","-", (CONCATENATE("[",ROUND(T_iv_strat2!C8,1),"; ",ROUND(T_iv_strat2!D8,1),"]", " (", T_iv_strat2!E8, ")")))</f>
        <v>-</v>
      </c>
      <c r="V20" s="11" t="str">
        <f>IF(T_iv_strat2!G8="","-", (CONCATENATE("[",ROUND(T_iv_strat2!G8,1),"; ",ROUND(T_iv_strat2!H8,1),"]", " (", T_iv_strat2!I8, ")")))</f>
        <v>-</v>
      </c>
      <c r="W20" s="11" t="str">
        <f>IF(T_iv_strat2!K8="","-", (CONCATENATE("[",ROUND(T_iv_strat2!K8,1),"; ",ROUND(T_iv_strat2!L8,1),"]", " (", T_iv_strat2!M8, ")")))</f>
        <v>[4.3; 4.3] (23)</v>
      </c>
      <c r="X20" s="11" t="str">
        <f>IF(T_iv_strat2!O8="","-", (CONCATENATE("[",ROUND(T_iv_strat2!O8,1),"; ",ROUND(T_iv_strat2!P8,1),"]", " (", T_iv_strat2!Q8, ")")))</f>
        <v>-</v>
      </c>
      <c r="Y20" s="11" t="str">
        <f>IF(T_iv_strat2!S8="","-", (CONCATENATE("[",ROUND(T_iv_strat2!S8,1),"; ",ROUND(T_iv_strat2!T8,1),"]", " (", T_iv_strat2!U8, ")")))</f>
        <v>[1.9; 3.7] (31)</v>
      </c>
      <c r="Z20" s="11" t="str">
        <f>IF(T_iv_strat2!W8="","-", (CONCATENATE("[",ROUND(T_iv_strat2!W8,1),"; ",ROUND(T_iv_strat2!X8,1),"]", " (", T_iv_strat2!Y8, ")")))</f>
        <v>[4.5; 4.5] (1)</v>
      </c>
      <c r="AA20" s="11" t="str">
        <f>IF(T_iv_strat2!AA8="","-", (CONCATENATE("[",ROUND(T_iv_strat2!AA8,1),"; ",ROUND(T_iv_strat2!AB8,1),"]", " (", T_iv_strat2!AC8, ")")))</f>
        <v>[2; 4.3] (57)</v>
      </c>
      <c r="AB20" s="11" t="str">
        <f>IF(T_iv_strat2!AE8="","-", (CONCATENATE("[",ROUND(T_iv_strat2!AE8,1),"; ",ROUND(T_iv_strat2!AF8,1),"]", " (", T_iv_strat2!AG8, ")")))</f>
        <v>-</v>
      </c>
      <c r="AC20" s="16" t="str">
        <f>IF(T_iv_strat2!AI8="","-", (CONCATENATE("[",ROUND(T_iv_strat2!AI8,1),"; ",ROUND(T_iv_strat2!AJ8,1),"]", " (", T_iv_strat2!AK8, ")")))</f>
        <v>[1.9; 1.9] (1)</v>
      </c>
      <c r="AD20" s="11" t="str">
        <f>IF(T_iv_strat2!AM8="","-", (CONCATENATE("[",ROUND(T_iv_strat2!AM8,1),"; ",ROUND(T_iv_strat2!AN8,1),"]", " (", T_iv_strat2!AO8, ")")))</f>
        <v>[2.3; 2.3] (1)</v>
      </c>
      <c r="AE20" s="11" t="str">
        <f>IF(T_iv_strat2!AQ8="","-", (CONCATENATE("[",ROUND(T_iv_strat2!AQ8,1),"; ",ROUND(T_iv_strat2!AR8,1),"]", " (", T_iv_strat2!AS8, ")")))</f>
        <v>[3.2; 3.8] (23)</v>
      </c>
      <c r="AF20" s="11" t="str">
        <f>IF(T_iv_strat2!AU8="","-", (CONCATENATE("[",ROUND(T_iv_strat2!AU8,1),"; ",ROUND(T_iv_strat2!AV8,1),"]", " (", T_iv_strat2!AW8, ")")))</f>
        <v>-</v>
      </c>
      <c r="AG20" s="11" t="str">
        <f>IF(T_iv_strat2!AY8="","-", (CONCATENATE("[",ROUND(T_iv_strat2!AY8,1),"; ",ROUND(T_iv_strat2!AZ8,1),"]", " (", T_iv_strat2!BA8, ")")))</f>
        <v>[2.3; 3.6] (31)</v>
      </c>
      <c r="AH20" s="11" t="str">
        <f>IF(T_iv_strat2!BC8="","-", (CONCATENATE("[",ROUND(T_iv_strat2!BC8,1),"; ",ROUND(T_iv_strat2!BD8,1),"]", " (", T_iv_strat2!BE8, ")")))</f>
        <v>-</v>
      </c>
      <c r="AI20" s="11" t="str">
        <f>IF(T_iv_strat2!BG8="","-", (CONCATENATE("[",ROUND(T_iv_strat2!BG8,1),"; ",ROUND(T_iv_strat2!BH8,1),"]", " (", T_iv_strat2!BI8, ")")))</f>
        <v>[2.3; 3.6] (57)</v>
      </c>
      <c r="AJ20" s="11" t="str">
        <f>IF(T_iv_strat2!BK8="","-", (CONCATENATE("[",ROUND(T_iv_strat2!BK8,1),"; ",ROUND(T_iv_strat2!BL8,1),"]", " (", T_iv_strat2!BM8, ")")))</f>
        <v>-</v>
      </c>
      <c r="AM20" s="3"/>
      <c r="AN20" s="11" t="str">
        <f>IF(T_iv_strat3!C8="","-", (CONCATENATE("[",ROUND(T_iv_strat3!C8,1),"; ",ROUND(T_iv_strat3!D8,1),"]", " (", T_iv_strat3!E8, ")")))</f>
        <v>-</v>
      </c>
      <c r="AO20" s="11" t="str">
        <f>IF(T_iv_strat3!G8="","-", (CONCATENATE("[",ROUND(T_iv_strat3!G8,1),"; ",ROUND(T_iv_strat3!H8,1),"]", " (", T_iv_strat3!I8, ")")))</f>
        <v>[0.8; 2.5] (47)</v>
      </c>
      <c r="AP20" s="11" t="str">
        <f>IF(T_iv_strat3!K8="","-", (CONCATENATE("[",ROUND(T_iv_strat3!K8,1),"; ",ROUND(T_iv_strat3!L8,1),"]", " (", T_iv_strat3!M8, ")")))</f>
        <v>[0.5; 1.6] (1295)</v>
      </c>
      <c r="AQ20" s="11" t="str">
        <f>IF(T_iv_strat3!O8="","-", (CONCATENATE("[",ROUND(T_iv_strat3!O8,1),"; ",ROUND(T_iv_strat3!P8,1),"]", " (", T_iv_strat3!Q8, ")")))</f>
        <v>-</v>
      </c>
      <c r="AR20" s="11" t="str">
        <f>IF(T_iv_strat3!S8="","-", (CONCATENATE("[",ROUND(T_iv_strat3!S8,1),"; ",ROUND(T_iv_strat3!T8,1),"]", " (", T_iv_strat3!U8, ")")))</f>
        <v>[0.5; 1.3] (1497)</v>
      </c>
      <c r="AS20" s="11" t="str">
        <f>IF(T_iv_strat3!W8="","-", (CONCATENATE("[",ROUND(T_iv_strat3!W8,1),"; ",ROUND(T_iv_strat3!X8,1),"]", " (", T_iv_strat3!Y8, ")")))</f>
        <v>[0.4; 0.6] (94)</v>
      </c>
      <c r="AT20" s="11" t="str">
        <f>IF(T_iv_strat3!AA8="","-", (CONCATENATE("[",ROUND(T_iv_strat3!AA8,1),"; ",ROUND(T_iv_strat3!AB8,1),"]", " (", T_iv_strat3!AC8, ")")))</f>
        <v>[0.5; 1.4] (2937)</v>
      </c>
      <c r="AU20" s="11" t="str">
        <f>IF(T_iv_strat3!AE8="","-", (CONCATENATE("[",ROUND(T_iv_strat3!AE8,1),"; ",ROUND(T_iv_strat3!AF8,1),"]", " (", T_iv_strat3!AG8, ")")))</f>
        <v>-</v>
      </c>
      <c r="AV20" s="16" t="str">
        <f>IF(T_iv_strat3!AI8="","-", (CONCATENATE("[",ROUND(T_iv_strat3!AI8,1),"; ",ROUND(T_iv_strat3!AJ8,1),"]", " (", T_iv_strat3!AK8, ")")))</f>
        <v>[0.3; 1.6] (4)</v>
      </c>
      <c r="AW20" s="11" t="str">
        <f>IF(T_iv_strat3!AM8="","-", (CONCATENATE("[",ROUND(T_iv_strat3!AM8,1),"; ",ROUND(T_iv_strat3!AN8,1),"]", " (", T_iv_strat3!AO8, ")")))</f>
        <v>[0.5; 1.3] (47)</v>
      </c>
      <c r="AX20" s="11" t="str">
        <f>IF(T_iv_strat3!AQ8="","-", (CONCATENATE("[",ROUND(T_iv_strat3!AQ8,1),"; ",ROUND(T_iv_strat3!AR8,1),"]", " (", T_iv_strat3!AS8, ")")))</f>
        <v>[0.8; 1.9] (1295)</v>
      </c>
      <c r="AY20" s="11" t="str">
        <f>IF(T_iv_strat3!AU8="","-", (CONCATENATE("[",ROUND(T_iv_strat3!AU8,1),"; ",ROUND(T_iv_strat3!AV8,1),"]", " (", T_iv_strat3!AW8, ")")))</f>
        <v>-</v>
      </c>
      <c r="AZ20" s="11" t="str">
        <f>IF(T_iv_strat3!AY8="","-", (CONCATENATE("[",ROUND(T_iv_strat3!AY8,1),"; ",ROUND(T_iv_strat3!AZ8,1),"]", " (", T_iv_strat3!BA8, ")")))</f>
        <v>[0.5; 1.3] (1497)</v>
      </c>
      <c r="BA20" s="11" t="str">
        <f>IF(T_iv_strat3!BC8="","-", (CONCATENATE("[",ROUND(T_iv_strat3!BC8,1),"; ",ROUND(T_iv_strat3!BD8,1),"]", " (", T_iv_strat3!BE8, ")")))</f>
        <v>[0.5; 0.9] (94)</v>
      </c>
      <c r="BB20" s="11" t="str">
        <f>IF(T_iv_strat3!BG8="","-", (CONCATENATE("[",ROUND(T_iv_strat3!BG8,1),"; ",ROUND(T_iv_strat3!BH8,1),"]", " (", T_iv_strat3!BI8, ")")))</f>
        <v>[0.5; 1.6] (2937)</v>
      </c>
      <c r="BC20" s="11" t="str">
        <f>IF(T_iv_strat3!BK8="","-", (CONCATENATE("[",ROUND(T_iv_strat3!BK8,1),"; ",ROUND(T_iv_strat3!BL8,1),"]", " (", T_iv_strat3!BM8, ")")))</f>
        <v>[1.3; 1.3] (1)</v>
      </c>
    </row>
    <row r="21" spans="1:55" s="44" customFormat="1" x14ac:dyDescent="0.2">
      <c r="A21" s="4" t="str">
        <f>T_iv_strat1!$A$9</f>
        <v>Dihydroartemisinin-Piperaquine</v>
      </c>
      <c r="B21" s="42">
        <f>ROUND(T_iv_strat1!B9,1)</f>
        <v>0</v>
      </c>
      <c r="C21" s="42">
        <f>ROUND(T_iv_strat1!F9,1)</f>
        <v>0</v>
      </c>
      <c r="D21" s="42">
        <f>ROUND(T_iv_strat1!J9,1)</f>
        <v>1.1000000000000001</v>
      </c>
      <c r="E21" s="42">
        <f>ROUND(T_iv_strat1!N9,1)</f>
        <v>0</v>
      </c>
      <c r="F21" s="42">
        <f>ROUND(T_iv_strat1!R9,1)</f>
        <v>0.9</v>
      </c>
      <c r="G21" s="42">
        <f>ROUND(T_iv_strat1!V9,1)</f>
        <v>0.7</v>
      </c>
      <c r="H21" s="42">
        <f>ROUND(T_iv_strat1!Z9,1)</f>
        <v>0.9</v>
      </c>
      <c r="I21" s="42">
        <f>ROUND(T_iv_strat1!AD9,1)</f>
        <v>1.4</v>
      </c>
      <c r="J21" s="43">
        <f>ROUND(T_iv_strat1!AH9,1)</f>
        <v>0</v>
      </c>
      <c r="K21" s="42">
        <f>ROUND(T_iv_strat1!AL9,1)</f>
        <v>1.3</v>
      </c>
      <c r="L21" s="42">
        <f>ROUND(T_iv_strat1!AP9,1)</f>
        <v>0.9</v>
      </c>
      <c r="M21" s="42">
        <f>ROUND(T_iv_strat1!AT9,1)</f>
        <v>0</v>
      </c>
      <c r="N21" s="42">
        <f>ROUND(T_iv_strat1!AX9,1)</f>
        <v>1</v>
      </c>
      <c r="O21" s="42">
        <f>ROUND(T_iv_strat1!BB9,1)</f>
        <v>0</v>
      </c>
      <c r="P21" s="42">
        <f>ROUND(T_iv_strat1!BF9,1)</f>
        <v>0.9</v>
      </c>
      <c r="Q21" s="42">
        <f>ROUND(T_iv_strat1!BJ9,1)</f>
        <v>0.6</v>
      </c>
      <c r="T21" s="4" t="str">
        <f>T_iv_strat1!A9</f>
        <v>Dihydroartemisinin-Piperaquine</v>
      </c>
      <c r="U21" s="42">
        <f>ROUND(T_iv_strat2!B9,1)</f>
        <v>0</v>
      </c>
      <c r="V21" s="42">
        <f>ROUND(T_iv_strat2!F9,1)</f>
        <v>0</v>
      </c>
      <c r="W21" s="42">
        <f>ROUND(T_iv_strat2!J9,1)</f>
        <v>1.3</v>
      </c>
      <c r="X21" s="42">
        <f>ROUND(T_iv_strat2!N9,1)</f>
        <v>0</v>
      </c>
      <c r="Y21" s="42">
        <f>ROUND(T_iv_strat2!R9,1)</f>
        <v>1</v>
      </c>
      <c r="Z21" s="42">
        <f>ROUND(T_iv_strat2!V9,1)</f>
        <v>0.9</v>
      </c>
      <c r="AA21" s="42">
        <f>ROUND(T_iv_strat2!Z9,1)</f>
        <v>1</v>
      </c>
      <c r="AB21" s="42">
        <f>ROUND(T_iv_strat2!AD9,1)</f>
        <v>0.9</v>
      </c>
      <c r="AC21" s="43">
        <f>ROUND(T_iv_strat2!AH9,1)</f>
        <v>1.6</v>
      </c>
      <c r="AD21" s="42">
        <f>ROUND(T_iv_strat2!AL9,1)</f>
        <v>1.3</v>
      </c>
      <c r="AE21" s="42">
        <f>ROUND(T_iv_strat2!AP9,1)</f>
        <v>1.2</v>
      </c>
      <c r="AF21" s="42">
        <f>ROUND(T_iv_strat2!AT9,1)</f>
        <v>0</v>
      </c>
      <c r="AG21" s="42">
        <f>ROUND(T_iv_strat2!AX9,1)</f>
        <v>0.9</v>
      </c>
      <c r="AH21" s="42">
        <f>ROUND(T_iv_strat2!BB9,1)</f>
        <v>0.9</v>
      </c>
      <c r="AI21" s="42">
        <f>ROUND(T_iv_strat2!BF9,1)</f>
        <v>1.1000000000000001</v>
      </c>
      <c r="AJ21" s="42">
        <f>ROUND(T_iv_strat2!BJ9,1)</f>
        <v>0.9</v>
      </c>
      <c r="AM21" s="4" t="str">
        <f>T_iv_strat1!A9</f>
        <v>Dihydroartemisinin-Piperaquine</v>
      </c>
      <c r="AN21" s="42">
        <f>ROUND(T_iv_strat3!B9,1)</f>
        <v>0</v>
      </c>
      <c r="AO21" s="42">
        <f>ROUND(T_iv_strat3!F9,1)</f>
        <v>0</v>
      </c>
      <c r="AP21" s="42">
        <f>ROUND(T_iv_strat3!J9,1)</f>
        <v>3.3</v>
      </c>
      <c r="AQ21" s="42">
        <f>ROUND(T_iv_strat3!N9,1)</f>
        <v>0</v>
      </c>
      <c r="AR21" s="42">
        <f>ROUND(T_iv_strat3!R9,1)</f>
        <v>0.4</v>
      </c>
      <c r="AS21" s="42">
        <f>ROUND(T_iv_strat3!V9,1)</f>
        <v>0</v>
      </c>
      <c r="AT21" s="42">
        <f>ROUND(T_iv_strat3!Z9,1)</f>
        <v>1.9</v>
      </c>
      <c r="AU21" s="42">
        <f>ROUND(T_iv_strat3!AD9,1)</f>
        <v>0</v>
      </c>
      <c r="AV21" s="43">
        <f>ROUND(T_iv_strat3!AH9,1)</f>
        <v>0</v>
      </c>
      <c r="AW21" s="42">
        <f>ROUND(T_iv_strat3!AL9,1)</f>
        <v>3.8</v>
      </c>
      <c r="AX21" s="42">
        <f>ROUND(T_iv_strat3!AP9,1)</f>
        <v>2.8</v>
      </c>
      <c r="AY21" s="42">
        <f>ROUND(T_iv_strat3!AT9,1)</f>
        <v>0</v>
      </c>
      <c r="AZ21" s="42">
        <f>ROUND(T_iv_strat3!AX9,1)</f>
        <v>0.4</v>
      </c>
      <c r="BA21" s="42">
        <f>ROUND(T_iv_strat3!BB9,1)</f>
        <v>0.4</v>
      </c>
      <c r="BB21" s="42">
        <f>ROUND(T_iv_strat3!BF9,1)</f>
        <v>2.7</v>
      </c>
      <c r="BC21" s="42">
        <f>ROUND(T_iv_strat3!BJ9,1)</f>
        <v>2.8</v>
      </c>
    </row>
    <row r="22" spans="1:55" s="12" customFormat="1" ht="8.25" x14ac:dyDescent="0.15">
      <c r="A22" s="3"/>
      <c r="B22" s="11" t="str">
        <f>IF(T_iv_strat1!C9="","-", (CONCATENATE("[",ROUND(T_iv_strat1!C9,1),"; ",ROUND(T_iv_strat1!D9,1),"]", " (", T_iv_strat1!E9, ")")))</f>
        <v>-</v>
      </c>
      <c r="C22" s="11" t="str">
        <f>IF(T_iv_strat1!G9="","-", (CONCATENATE("[",ROUND(T_iv_strat1!G9,1),"; ",ROUND(T_iv_strat1!H9,1),"]", " (", T_iv_strat1!I9, ")")))</f>
        <v>-</v>
      </c>
      <c r="D22" s="11" t="str">
        <f>IF(T_iv_strat1!K9="","-", (CONCATENATE("[",ROUND(T_iv_strat1!K9,1),"; ",ROUND(T_iv_strat1!L9,1),"]", " (", T_iv_strat1!M9, ")")))</f>
        <v>[0.8; 1.3] (82)</v>
      </c>
      <c r="E22" s="11" t="str">
        <f>IF(T_iv_strat1!O9="","-", (CONCATENATE("[",ROUND(T_iv_strat1!O9,1),"; ",ROUND(T_iv_strat1!P9,1),"]", " (", T_iv_strat1!Q9, ")")))</f>
        <v>-</v>
      </c>
      <c r="F22" s="11" t="str">
        <f>IF(T_iv_strat1!S9="","-", (CONCATENATE("[",ROUND(T_iv_strat1!S9,1),"; ",ROUND(T_iv_strat1!T9,1),"]", " (", T_iv_strat1!U9, ")")))</f>
        <v>[0.8; 1.1] (265)</v>
      </c>
      <c r="G22" s="11" t="str">
        <f>IF(T_iv_strat1!W9="","-", (CONCATENATE("[",ROUND(T_iv_strat1!W9,1),"; ",ROUND(T_iv_strat1!X9,1),"]", " (", T_iv_strat1!Y9, ")")))</f>
        <v>[0.5; 0.9] (2)</v>
      </c>
      <c r="H22" s="11" t="str">
        <f>IF(T_iv_strat1!AA9="","-", (CONCATENATE("[",ROUND(T_iv_strat1!AA9,1),"; ",ROUND(T_iv_strat1!AB9,1),"]", " (", T_iv_strat1!AC9, ")")))</f>
        <v>[0.8; 1.1] (351)</v>
      </c>
      <c r="I22" s="11" t="str">
        <f>IF(T_iv_strat1!AE9="","-", (CONCATENATE("[",ROUND(T_iv_strat1!AE9,1),"; ",ROUND(T_iv_strat1!AF9,1),"]", " (", T_iv_strat1!AG9, ")")))</f>
        <v>[1.4; 1.4] (3)</v>
      </c>
      <c r="J22" s="16" t="str">
        <f>IF(T_iv_strat1!AI9="","-", (CONCATENATE("[",ROUND(T_iv_strat1!AI9,1),"; ",ROUND(T_iv_strat1!AJ9,1),"]", " (", T_iv_strat1!AK9, ")")))</f>
        <v>-</v>
      </c>
      <c r="K22" s="11" t="str">
        <f>IF(T_iv_strat1!AM9="","-", (CONCATENATE("[",ROUND(T_iv_strat1!AM9,1),"; ",ROUND(T_iv_strat1!AN9,1),"]", " (", T_iv_strat1!AO9, ")")))</f>
        <v>[0.4; 1.3] (2)</v>
      </c>
      <c r="L22" s="11" t="str">
        <f>IF(T_iv_strat1!AQ9="","-", (CONCATENATE("[",ROUND(T_iv_strat1!AQ9,1),"; ",ROUND(T_iv_strat1!AR9,1),"]", " (", T_iv_strat1!AS9, ")")))</f>
        <v>[0.7; 1.1] (82)</v>
      </c>
      <c r="M22" s="11" t="str">
        <f>IF(T_iv_strat1!AU9="","-", (CONCATENATE("[",ROUND(T_iv_strat1!AU9,1),"; ",ROUND(T_iv_strat1!AV9,1),"]", " (", T_iv_strat1!AW9, ")")))</f>
        <v>-</v>
      </c>
      <c r="N22" s="11" t="str">
        <f>IF(T_iv_strat1!AY9="","-", (CONCATENATE("[",ROUND(T_iv_strat1!AY9,1),"; ",ROUND(T_iv_strat1!AZ9,1),"]", " (", T_iv_strat1!BA9, ")")))</f>
        <v>[0.8; 1.3] (265)</v>
      </c>
      <c r="O22" s="11" t="str">
        <f>IF(T_iv_strat1!BC9="","-", (CONCATENATE("[",ROUND(T_iv_strat1!BC9,1),"; ",ROUND(T_iv_strat1!BD9,1),"]", " (", T_iv_strat1!BE9, ")")))</f>
        <v>-</v>
      </c>
      <c r="P22" s="11" t="str">
        <f>IF(T_iv_strat1!BG9="","-", (CONCATENATE("[",ROUND(T_iv_strat1!BG9,1),"; ",ROUND(T_iv_strat1!BH9,1),"]", " (", T_iv_strat1!BI9, ")")))</f>
        <v>[0.8; 1.3] (351)</v>
      </c>
      <c r="Q22" s="11" t="str">
        <f>IF(T_iv_strat1!BK9="","-", (CONCATENATE("[",ROUND(T_iv_strat1!BK9,1),"; ",ROUND(T_iv_strat1!BL9,1),"]", " (", T_iv_strat1!BM9, ")")))</f>
        <v>[0.5; 0.6] (3)</v>
      </c>
      <c r="T22" s="3"/>
      <c r="U22" s="11" t="str">
        <f>IF(T_iv_strat2!C9="","-", (CONCATENATE("[",ROUND(T_iv_strat2!C9,1),"; ",ROUND(T_iv_strat2!D9,1),"]", " (", T_iv_strat2!E9, ")")))</f>
        <v>-</v>
      </c>
      <c r="V22" s="11" t="str">
        <f>IF(T_iv_strat2!G9="","-", (CONCATENATE("[",ROUND(T_iv_strat2!G9,1),"; ",ROUND(T_iv_strat2!H9,1),"]", " (", T_iv_strat2!I9, ")")))</f>
        <v>-</v>
      </c>
      <c r="W22" s="11" t="str">
        <f>IF(T_iv_strat2!K9="","-", (CONCATENATE("[",ROUND(T_iv_strat2!K9,1),"; ",ROUND(T_iv_strat2!L9,1),"]", " (", T_iv_strat2!M9, ")")))</f>
        <v>[0.9; 1.3] (93)</v>
      </c>
      <c r="X22" s="11" t="str">
        <f>IF(T_iv_strat2!O9="","-", (CONCATENATE("[",ROUND(T_iv_strat2!O9,1),"; ",ROUND(T_iv_strat2!P9,1),"]", " (", T_iv_strat2!Q9, ")")))</f>
        <v>-</v>
      </c>
      <c r="Y22" s="11" t="str">
        <f>IF(T_iv_strat2!S9="","-", (CONCATENATE("[",ROUND(T_iv_strat2!S9,1),"; ",ROUND(T_iv_strat2!T9,1),"]", " (", T_iv_strat2!U9, ")")))</f>
        <v>[0.6; 1.1] (256)</v>
      </c>
      <c r="Z22" s="11" t="str">
        <f>IF(T_iv_strat2!W9="","-", (CONCATENATE("[",ROUND(T_iv_strat2!W9,1),"; ",ROUND(T_iv_strat2!X9,1),"]", " (", T_iv_strat2!Y9, ")")))</f>
        <v>[0.4; 1.1] (10)</v>
      </c>
      <c r="AA22" s="11" t="str">
        <f>IF(T_iv_strat2!AA9="","-", (CONCATENATE("[",ROUND(T_iv_strat2!AA9,1),"; ",ROUND(T_iv_strat2!AB9,1),"]", " (", T_iv_strat2!AC9, ")")))</f>
        <v>[0.8; 1.3] (375)</v>
      </c>
      <c r="AB22" s="11" t="str">
        <f>IF(T_iv_strat2!AE9="","-", (CONCATENATE("[",ROUND(T_iv_strat2!AE9,1),"; ",ROUND(T_iv_strat2!AF9,1),"]", " (", T_iv_strat2!AG9, ")")))</f>
        <v>[0.8; 1] (12)</v>
      </c>
      <c r="AC22" s="16" t="str">
        <f>IF(T_iv_strat2!AI9="","-", (CONCATENATE("[",ROUND(T_iv_strat2!AI9,1),"; ",ROUND(T_iv_strat2!AJ9,1),"]", " (", T_iv_strat2!AK9, ")")))</f>
        <v>[1.6; 1.6] (2)</v>
      </c>
      <c r="AD22" s="11" t="str">
        <f>IF(T_iv_strat2!AM9="","-", (CONCATENATE("[",ROUND(T_iv_strat2!AM9,1),"; ",ROUND(T_iv_strat2!AN9,1),"]", " (", T_iv_strat2!AO9, ")")))</f>
        <v>[1.1; 1.3] (14)</v>
      </c>
      <c r="AE22" s="11" t="str">
        <f>IF(T_iv_strat2!AQ9="","-", (CONCATENATE("[",ROUND(T_iv_strat2!AQ9,1),"; ",ROUND(T_iv_strat2!AR9,1),"]", " (", T_iv_strat2!AS9, ")")))</f>
        <v>[1; 1.3] (93)</v>
      </c>
      <c r="AF22" s="11" t="str">
        <f>IF(T_iv_strat2!AU9="","-", (CONCATENATE("[",ROUND(T_iv_strat2!AU9,1),"; ",ROUND(T_iv_strat2!AV9,1),"]", " (", T_iv_strat2!AW9, ")")))</f>
        <v>-</v>
      </c>
      <c r="AG22" s="11" t="str">
        <f>IF(T_iv_strat2!AY9="","-", (CONCATENATE("[",ROUND(T_iv_strat2!AY9,1),"; ",ROUND(T_iv_strat2!AZ9,1),"]", " (", T_iv_strat2!BA9, ")")))</f>
        <v>[0.8; 1.3] (256)</v>
      </c>
      <c r="AH22" s="11" t="str">
        <f>IF(T_iv_strat2!BC9="","-", (CONCATENATE("[",ROUND(T_iv_strat2!BC9,1),"; ",ROUND(T_iv_strat2!BD9,1),"]", " (", T_iv_strat2!BE9, ")")))</f>
        <v>[0.6; 0.9] (10)</v>
      </c>
      <c r="AI22" s="11" t="str">
        <f>IF(T_iv_strat2!BG9="","-", (CONCATENATE("[",ROUND(T_iv_strat2!BG9,1),"; ",ROUND(T_iv_strat2!BH9,1),"]", " (", T_iv_strat2!BI9, ")")))</f>
        <v>[0.8; 1.3] (375)</v>
      </c>
      <c r="AJ22" s="11" t="str">
        <f>IF(T_iv_strat2!BK9="","-", (CONCATENATE("[",ROUND(T_iv_strat2!BK9,1),"; ",ROUND(T_iv_strat2!BL9,1),"]", " (", T_iv_strat2!BM9, ")")))</f>
        <v>[0.9; 1] (12)</v>
      </c>
      <c r="AM22" s="3"/>
      <c r="AN22" s="11" t="str">
        <f>IF(T_iv_strat3!C9="","-", (CONCATENATE("[",ROUND(T_iv_strat3!C9,1),"; ",ROUND(T_iv_strat3!D9,1),"]", " (", T_iv_strat3!E9, ")")))</f>
        <v>-</v>
      </c>
      <c r="AO22" s="11" t="str">
        <f>IF(T_iv_strat3!G9="","-", (CONCATENATE("[",ROUND(T_iv_strat3!G9,1),"; ",ROUND(T_iv_strat3!H9,1),"]", " (", T_iv_strat3!I9, ")")))</f>
        <v>-</v>
      </c>
      <c r="AP22" s="11" t="str">
        <f>IF(T_iv_strat3!K9="","-", (CONCATENATE("[",ROUND(T_iv_strat3!K9,1),"; ",ROUND(T_iv_strat3!L9,1),"]", " (", T_iv_strat3!M9, ")")))</f>
        <v>[3.2; 3.3] (110)</v>
      </c>
      <c r="AQ22" s="11" t="str">
        <f>IF(T_iv_strat3!O9="","-", (CONCATENATE("[",ROUND(T_iv_strat3!O9,1),"; ",ROUND(T_iv_strat3!P9,1),"]", " (", T_iv_strat3!Q9, ")")))</f>
        <v>-</v>
      </c>
      <c r="AR22" s="11" t="str">
        <f>IF(T_iv_strat3!S9="","-", (CONCATENATE("[",ROUND(T_iv_strat3!S9,1),"; ",ROUND(T_iv_strat3!T9,1),"]", " (", T_iv_strat3!U9, ")")))</f>
        <v>[0.4; 0.4] (23)</v>
      </c>
      <c r="AS22" s="11" t="str">
        <f>IF(T_iv_strat3!W9="","-", (CONCATENATE("[",ROUND(T_iv_strat3!W9,1),"; ",ROUND(T_iv_strat3!X9,1),"]", " (", T_iv_strat3!Y9, ")")))</f>
        <v>-</v>
      </c>
      <c r="AT22" s="11" t="str">
        <f>IF(T_iv_strat3!AA9="","-", (CONCATENATE("[",ROUND(T_iv_strat3!AA9,1),"; ",ROUND(T_iv_strat3!AB9,1),"]", " (", T_iv_strat3!AC9, ")")))</f>
        <v>[0.4; 3.3] (143)</v>
      </c>
      <c r="AU22" s="11" t="str">
        <f>IF(T_iv_strat3!AE9="","-", (CONCATENATE("[",ROUND(T_iv_strat3!AE9,1),"; ",ROUND(T_iv_strat3!AF9,1),"]", " (", T_iv_strat3!AG9, ")")))</f>
        <v>-</v>
      </c>
      <c r="AV22" s="16" t="str">
        <f>IF(T_iv_strat3!AI9="","-", (CONCATENATE("[",ROUND(T_iv_strat3!AI9,1),"; ",ROUND(T_iv_strat3!AJ9,1),"]", " (", T_iv_strat3!AK9, ")")))</f>
        <v>-</v>
      </c>
      <c r="AW22" s="11" t="str">
        <f>IF(T_iv_strat3!AM9="","-", (CONCATENATE("[",ROUND(T_iv_strat3!AM9,1),"; ",ROUND(T_iv_strat3!AN9,1),"]", " (", T_iv_strat3!AO9, ")")))</f>
        <v>[3; 8.8] (4)</v>
      </c>
      <c r="AX22" s="11" t="str">
        <f>IF(T_iv_strat3!AQ9="","-", (CONCATENATE("[",ROUND(T_iv_strat3!AQ9,1),"; ",ROUND(T_iv_strat3!AR9,1),"]", " (", T_iv_strat3!AS9, ")")))</f>
        <v>[1.8; 3.9] (110)</v>
      </c>
      <c r="AY22" s="11" t="str">
        <f>IF(T_iv_strat3!AU9="","-", (CONCATENATE("[",ROUND(T_iv_strat3!AU9,1),"; ",ROUND(T_iv_strat3!AV9,1),"]", " (", T_iv_strat3!AW9, ")")))</f>
        <v>-</v>
      </c>
      <c r="AZ22" s="11" t="str">
        <f>IF(T_iv_strat3!AY9="","-", (CONCATENATE("[",ROUND(T_iv_strat3!AY9,1),"; ",ROUND(T_iv_strat3!AZ9,1),"]", " (", T_iv_strat3!BA9, ")")))</f>
        <v>[0.4; 0.5] (23)</v>
      </c>
      <c r="BA22" s="11" t="str">
        <f>IF(T_iv_strat3!BC9="","-", (CONCATENATE("[",ROUND(T_iv_strat3!BC9,1),"; ",ROUND(T_iv_strat3!BD9,1),"]", " (", T_iv_strat3!BE9, ")")))</f>
        <v>[0.4; 0.5] (6)</v>
      </c>
      <c r="BB22" s="11" t="str">
        <f>IF(T_iv_strat3!BG9="","-", (CONCATENATE("[",ROUND(T_iv_strat3!BG9,1),"; ",ROUND(T_iv_strat3!BH9,1),"]", " (", T_iv_strat3!BI9, ")")))</f>
        <v>[1.3; 3.8] (143)</v>
      </c>
      <c r="BC22" s="11" t="str">
        <f>IF(T_iv_strat3!BK9="","-", (CONCATENATE("[",ROUND(T_iv_strat3!BK9,1),"; ",ROUND(T_iv_strat3!BL9,1),"]", " (", T_iv_strat3!BM9, ")")))</f>
        <v>[2.8; 2.8] (1)</v>
      </c>
    </row>
    <row r="23" spans="1:55" s="44" customFormat="1" x14ac:dyDescent="0.2">
      <c r="A23" s="4" t="str">
        <f>T_iv_strat1!$A$10</f>
        <v>Arterolane PPQ</v>
      </c>
      <c r="B23" s="42">
        <f>ROUND(T_iv_strat1!B10,1)</f>
        <v>0</v>
      </c>
      <c r="C23" s="42">
        <f>ROUND(T_iv_strat1!F10,1)</f>
        <v>0</v>
      </c>
      <c r="D23" s="42">
        <f>ROUND(T_iv_strat1!J10,1)</f>
        <v>0.6</v>
      </c>
      <c r="E23" s="42">
        <f>ROUND(T_iv_strat1!N10,1)</f>
        <v>0</v>
      </c>
      <c r="F23" s="42">
        <f>ROUND(T_iv_strat1!R10,1)</f>
        <v>0</v>
      </c>
      <c r="G23" s="42">
        <f>ROUND(T_iv_strat1!V10,1)</f>
        <v>0</v>
      </c>
      <c r="H23" s="42">
        <f>ROUND(T_iv_strat1!Z10,1)</f>
        <v>0.6</v>
      </c>
      <c r="I23" s="42">
        <f>ROUND(T_iv_strat1!AD10,1)</f>
        <v>0</v>
      </c>
      <c r="J23" s="43">
        <f>ROUND(T_iv_strat1!AH10,1)</f>
        <v>0</v>
      </c>
      <c r="K23" s="42">
        <f>ROUND(T_iv_strat1!AL10,1)</f>
        <v>0</v>
      </c>
      <c r="L23" s="42">
        <f>ROUND(T_iv_strat1!AP10,1)</f>
        <v>0.9</v>
      </c>
      <c r="M23" s="42">
        <f>ROUND(T_iv_strat1!AT10,1)</f>
        <v>0</v>
      </c>
      <c r="N23" s="42">
        <f>ROUND(T_iv_strat1!AX10,1)</f>
        <v>2.9</v>
      </c>
      <c r="O23" s="42">
        <f>ROUND(T_iv_strat1!BB10,1)</f>
        <v>0</v>
      </c>
      <c r="P23" s="42">
        <f>ROUND(T_iv_strat1!BF10,1)</f>
        <v>0.9</v>
      </c>
      <c r="Q23" s="42">
        <f>ROUND(T_iv_strat1!BJ10,1)</f>
        <v>0</v>
      </c>
      <c r="T23" s="4" t="str">
        <f>T_iv_strat1!A10</f>
        <v>Arterolane PPQ</v>
      </c>
      <c r="U23" s="42">
        <f>ROUND(T_iv_strat2!B10,1)</f>
        <v>0</v>
      </c>
      <c r="V23" s="42">
        <f>ROUND(T_iv_strat2!F10,1)</f>
        <v>0</v>
      </c>
      <c r="W23" s="42">
        <f>ROUND(T_iv_strat2!J10,1)</f>
        <v>0</v>
      </c>
      <c r="X23" s="42">
        <f>ROUND(T_iv_strat2!N10,1)</f>
        <v>0</v>
      </c>
      <c r="Y23" s="42">
        <f>ROUND(T_iv_strat2!R10,1)</f>
        <v>0</v>
      </c>
      <c r="Z23" s="42">
        <f>ROUND(T_iv_strat2!V10,1)</f>
        <v>0</v>
      </c>
      <c r="AA23" s="42">
        <f>ROUND(T_iv_strat2!Z10,1)</f>
        <v>0</v>
      </c>
      <c r="AB23" s="42">
        <f>ROUND(T_iv_strat2!AD10,1)</f>
        <v>0</v>
      </c>
      <c r="AC23" s="43">
        <f>ROUND(T_iv_strat2!AH10,1)</f>
        <v>0</v>
      </c>
      <c r="AD23" s="42">
        <f>ROUND(T_iv_strat2!AL10,1)</f>
        <v>0</v>
      </c>
      <c r="AE23" s="42">
        <f>ROUND(T_iv_strat2!AP10,1)</f>
        <v>2.7</v>
      </c>
      <c r="AF23" s="42">
        <f>ROUND(T_iv_strat2!AT10,1)</f>
        <v>0</v>
      </c>
      <c r="AG23" s="42">
        <f>ROUND(T_iv_strat2!AX10,1)</f>
        <v>3.2</v>
      </c>
      <c r="AH23" s="42">
        <f>ROUND(T_iv_strat2!BB10,1)</f>
        <v>0</v>
      </c>
      <c r="AI23" s="42">
        <f>ROUND(T_iv_strat2!BF10,1)</f>
        <v>2.7</v>
      </c>
      <c r="AJ23" s="42">
        <f>ROUND(T_iv_strat2!BJ10,1)</f>
        <v>0</v>
      </c>
      <c r="AM23" s="4" t="str">
        <f>T_iv_strat1!A10</f>
        <v>Arterolane PPQ</v>
      </c>
      <c r="AN23" s="42">
        <f>ROUND(T_iv_strat3!B10,1)</f>
        <v>0</v>
      </c>
      <c r="AO23" s="42">
        <f>ROUND(T_iv_strat3!F10,1)</f>
        <v>4</v>
      </c>
      <c r="AP23" s="42">
        <f>ROUND(T_iv_strat3!J10,1)</f>
        <v>0.6</v>
      </c>
      <c r="AQ23" s="42">
        <f>ROUND(T_iv_strat3!N10,1)</f>
        <v>0</v>
      </c>
      <c r="AR23" s="42">
        <f>ROUND(T_iv_strat3!R10,1)</f>
        <v>0.3</v>
      </c>
      <c r="AS23" s="42">
        <f>ROUND(T_iv_strat3!V10,1)</f>
        <v>0.3</v>
      </c>
      <c r="AT23" s="42">
        <f>ROUND(T_iv_strat3!Z10,1)</f>
        <v>0.3</v>
      </c>
      <c r="AU23" s="42">
        <f>ROUND(T_iv_strat3!AD10,1)</f>
        <v>0</v>
      </c>
      <c r="AV23" s="43">
        <f>ROUND(T_iv_strat3!AH10,1)</f>
        <v>0</v>
      </c>
      <c r="AW23" s="42">
        <f>ROUND(T_iv_strat3!AL10,1)</f>
        <v>8.8000000000000007</v>
      </c>
      <c r="AX23" s="42">
        <f>ROUND(T_iv_strat3!AP10,1)</f>
        <v>0.3</v>
      </c>
      <c r="AY23" s="42">
        <f>ROUND(T_iv_strat3!AT10,1)</f>
        <v>0</v>
      </c>
      <c r="AZ23" s="42">
        <f>ROUND(T_iv_strat3!AX10,1)</f>
        <v>0.3</v>
      </c>
      <c r="BA23" s="42">
        <f>ROUND(T_iv_strat3!BB10,1)</f>
        <v>1.9</v>
      </c>
      <c r="BB23" s="42">
        <f>ROUND(T_iv_strat3!BF10,1)</f>
        <v>0.3</v>
      </c>
      <c r="BC23" s="42">
        <f>ROUND(T_iv_strat3!BJ10,1)</f>
        <v>0</v>
      </c>
    </row>
    <row r="24" spans="1:55" s="12" customFormat="1" ht="8.25" x14ac:dyDescent="0.15">
      <c r="A24" s="3"/>
      <c r="B24" s="11" t="str">
        <f>IF(T_iv_strat1!C10="","-", (CONCATENATE("[",ROUND(T_iv_strat1!C10,1),"; ",ROUND(T_iv_strat1!D10,1),"]", " (", T_iv_strat1!E10, ")")))</f>
        <v>-</v>
      </c>
      <c r="C24" s="11" t="str">
        <f>IF(T_iv_strat1!G10="","-", (CONCATENATE("[",ROUND(T_iv_strat1!G10,1),"; ",ROUND(T_iv_strat1!H10,1),"]", " (", T_iv_strat1!I10, ")")))</f>
        <v>-</v>
      </c>
      <c r="D24" s="11" t="str">
        <f>IF(T_iv_strat1!K10="","-", (CONCATENATE("[",ROUND(T_iv_strat1!K10,1),"; ",ROUND(T_iv_strat1!L10,1),"]", " (", T_iv_strat1!M10, ")")))</f>
        <v>[0.6; 0.6] (7)</v>
      </c>
      <c r="E24" s="11" t="str">
        <f>IF(T_iv_strat1!O10="","-", (CONCATENATE("[",ROUND(T_iv_strat1!O10,1),"; ",ROUND(T_iv_strat1!P10,1),"]", " (", T_iv_strat1!Q10, ")")))</f>
        <v>-</v>
      </c>
      <c r="F24" s="11" t="str">
        <f>IF(T_iv_strat1!S10="","-", (CONCATENATE("[",ROUND(T_iv_strat1!S10,1),"; ",ROUND(T_iv_strat1!T10,1),"]", " (", T_iv_strat1!U10, ")")))</f>
        <v>-</v>
      </c>
      <c r="G24" s="11" t="str">
        <f>IF(T_iv_strat1!W10="","-", (CONCATENATE("[",ROUND(T_iv_strat1!W10,1),"; ",ROUND(T_iv_strat1!X10,1),"]", " (", T_iv_strat1!Y10, ")")))</f>
        <v>-</v>
      </c>
      <c r="H24" s="11" t="str">
        <f>IF(T_iv_strat1!AA10="","-", (CONCATENATE("[",ROUND(T_iv_strat1!AA10,1),"; ",ROUND(T_iv_strat1!AB10,1),"]", " (", T_iv_strat1!AC10, ")")))</f>
        <v>[0.6; 0.6] (8)</v>
      </c>
      <c r="I24" s="11" t="str">
        <f>IF(T_iv_strat1!AE10="","-", (CONCATENATE("[",ROUND(T_iv_strat1!AE10,1),"; ",ROUND(T_iv_strat1!AF10,1),"]", " (", T_iv_strat1!AG10, ")")))</f>
        <v>-</v>
      </c>
      <c r="J24" s="16" t="str">
        <f>IF(T_iv_strat1!AI10="","-", (CONCATENATE("[",ROUND(T_iv_strat1!AI10,1),"; ",ROUND(T_iv_strat1!AJ10,1),"]", " (", T_iv_strat1!AK10, ")")))</f>
        <v>-</v>
      </c>
      <c r="K24" s="11" t="str">
        <f>IF(T_iv_strat1!AM10="","-", (CONCATENATE("[",ROUND(T_iv_strat1!AM10,1),"; ",ROUND(T_iv_strat1!AN10,1),"]", " (", T_iv_strat1!AO10, ")")))</f>
        <v>-</v>
      </c>
      <c r="L24" s="11" t="str">
        <f>IF(T_iv_strat1!AQ10="","-", (CONCATENATE("[",ROUND(T_iv_strat1!AQ10,1),"; ",ROUND(T_iv_strat1!AR10,1),"]", " (", T_iv_strat1!AS10, ")")))</f>
        <v>[0.6; 1.3] (7)</v>
      </c>
      <c r="M24" s="11" t="str">
        <f>IF(T_iv_strat1!AU10="","-", (CONCATENATE("[",ROUND(T_iv_strat1!AU10,1),"; ",ROUND(T_iv_strat1!AV10,1),"]", " (", T_iv_strat1!AW10, ")")))</f>
        <v>-</v>
      </c>
      <c r="N24" s="11" t="str">
        <f>IF(T_iv_strat1!AY10="","-", (CONCATENATE("[",ROUND(T_iv_strat1!AY10,1),"; ",ROUND(T_iv_strat1!AZ10,1),"]", " (", T_iv_strat1!BA10, ")")))</f>
        <v>[2.9; 2.9] (1)</v>
      </c>
      <c r="O24" s="11" t="str">
        <f>IF(T_iv_strat1!BC10="","-", (CONCATENATE("[",ROUND(T_iv_strat1!BC10,1),"; ",ROUND(T_iv_strat1!BD10,1),"]", " (", T_iv_strat1!BE10, ")")))</f>
        <v>-</v>
      </c>
      <c r="P24" s="11" t="str">
        <f>IF(T_iv_strat1!BG10="","-", (CONCATENATE("[",ROUND(T_iv_strat1!BG10,1),"; ",ROUND(T_iv_strat1!BH10,1),"]", " (", T_iv_strat1!BI10, ")")))</f>
        <v>[0.6; 2.9] (8)</v>
      </c>
      <c r="Q24" s="11" t="str">
        <f>IF(T_iv_strat1!BK10="","-", (CONCATENATE("[",ROUND(T_iv_strat1!BK10,1),"; ",ROUND(T_iv_strat1!BL10,1),"]", " (", T_iv_strat1!BM10, ")")))</f>
        <v>-</v>
      </c>
      <c r="T24" s="3"/>
      <c r="U24" s="11" t="str">
        <f>IF(T_iv_strat2!C10="","-", (CONCATENATE("[",ROUND(T_iv_strat2!C10,1),"; ",ROUND(T_iv_strat2!D10,1),"]", " (", T_iv_strat2!E10, ")")))</f>
        <v>-</v>
      </c>
      <c r="V24" s="11" t="str">
        <f>IF(T_iv_strat2!G10="","-", (CONCATENATE("[",ROUND(T_iv_strat2!G10,1),"; ",ROUND(T_iv_strat2!H10,1),"]", " (", T_iv_strat2!I10, ")")))</f>
        <v>-</v>
      </c>
      <c r="W24" s="11" t="str">
        <f>IF(T_iv_strat2!K10="","-", (CONCATENATE("[",ROUND(T_iv_strat2!K10,1),"; ",ROUND(T_iv_strat2!L10,1),"]", " (", T_iv_strat2!M10, ")")))</f>
        <v>-</v>
      </c>
      <c r="X24" s="11" t="str">
        <f>IF(T_iv_strat2!O10="","-", (CONCATENATE("[",ROUND(T_iv_strat2!O10,1),"; ",ROUND(T_iv_strat2!P10,1),"]", " (", T_iv_strat2!Q10, ")")))</f>
        <v>-</v>
      </c>
      <c r="Y24" s="11" t="str">
        <f>IF(T_iv_strat2!S10="","-", (CONCATENATE("[",ROUND(T_iv_strat2!S10,1),"; ",ROUND(T_iv_strat2!T10,1),"]", " (", T_iv_strat2!U10, ")")))</f>
        <v>-</v>
      </c>
      <c r="Z24" s="11" t="str">
        <f>IF(T_iv_strat2!W10="","-", (CONCATENATE("[",ROUND(T_iv_strat2!W10,1),"; ",ROUND(T_iv_strat2!X10,1),"]", " (", T_iv_strat2!Y10, ")")))</f>
        <v>-</v>
      </c>
      <c r="AA24" s="11" t="str">
        <f>IF(T_iv_strat2!AA10="","-", (CONCATENATE("[",ROUND(T_iv_strat2!AA10,1),"; ",ROUND(T_iv_strat2!AB10,1),"]", " (", T_iv_strat2!AC10, ")")))</f>
        <v>-</v>
      </c>
      <c r="AB24" s="11" t="str">
        <f>IF(T_iv_strat2!AE10="","-", (CONCATENATE("[",ROUND(T_iv_strat2!AE10,1),"; ",ROUND(T_iv_strat2!AF10,1),"]", " (", T_iv_strat2!AG10, ")")))</f>
        <v>-</v>
      </c>
      <c r="AC24" s="16" t="str">
        <f>IF(T_iv_strat2!AI10="","-", (CONCATENATE("[",ROUND(T_iv_strat2!AI10,1),"; ",ROUND(T_iv_strat2!AJ10,1),"]", " (", T_iv_strat2!AK10, ")")))</f>
        <v>-</v>
      </c>
      <c r="AD24" s="11" t="str">
        <f>IF(T_iv_strat2!AM10="","-", (CONCATENATE("[",ROUND(T_iv_strat2!AM10,1),"; ",ROUND(T_iv_strat2!AN10,1),"]", " (", T_iv_strat2!AO10, ")")))</f>
        <v>-</v>
      </c>
      <c r="AE24" s="11" t="str">
        <f>IF(T_iv_strat2!AQ10="","-", (CONCATENATE("[",ROUND(T_iv_strat2!AQ10,1),"; ",ROUND(T_iv_strat2!AR10,1),"]", " (", T_iv_strat2!AS10, ")")))</f>
        <v>[2.2; 2.9] (7)</v>
      </c>
      <c r="AF24" s="11" t="str">
        <f>IF(T_iv_strat2!AU10="","-", (CONCATENATE("[",ROUND(T_iv_strat2!AU10,1),"; ",ROUND(T_iv_strat2!AV10,1),"]", " (", T_iv_strat2!AW10, ")")))</f>
        <v>-</v>
      </c>
      <c r="AG24" s="11" t="str">
        <f>IF(T_iv_strat2!AY10="","-", (CONCATENATE("[",ROUND(T_iv_strat2!AY10,1),"; ",ROUND(T_iv_strat2!AZ10,1),"]", " (", T_iv_strat2!BA10, ")")))</f>
        <v>[3.2; 10.1] (4)</v>
      </c>
      <c r="AH24" s="11" t="str">
        <f>IF(T_iv_strat2!BC10="","-", (CONCATENATE("[",ROUND(T_iv_strat2!BC10,1),"; ",ROUND(T_iv_strat2!BD10,1),"]", " (", T_iv_strat2!BE10, ")")))</f>
        <v>-</v>
      </c>
      <c r="AI24" s="11" t="str">
        <f>IF(T_iv_strat2!BG10="","-", (CONCATENATE("[",ROUND(T_iv_strat2!BG10,1),"; ",ROUND(T_iv_strat2!BH10,1),"]", " (", T_iv_strat2!BI10, ")")))</f>
        <v>[2.2; 3.2] (11)</v>
      </c>
      <c r="AJ24" s="11" t="str">
        <f>IF(T_iv_strat2!BK10="","-", (CONCATENATE("[",ROUND(T_iv_strat2!BK10,1),"; ",ROUND(T_iv_strat2!BL10,1),"]", " (", T_iv_strat2!BM10, ")")))</f>
        <v>-</v>
      </c>
      <c r="AM24" s="3"/>
      <c r="AN24" s="11" t="str">
        <f>IF(T_iv_strat3!C10="","-", (CONCATENATE("[",ROUND(T_iv_strat3!C10,1),"; ",ROUND(T_iv_strat3!D10,1),"]", " (", T_iv_strat3!E10, ")")))</f>
        <v>-</v>
      </c>
      <c r="AO24" s="11" t="str">
        <f>IF(T_iv_strat3!G10="","-", (CONCATENATE("[",ROUND(T_iv_strat3!G10,1),"; ",ROUND(T_iv_strat3!H10,1),"]", " (", T_iv_strat3!I10, ")")))</f>
        <v>[0.4; 4] (16)</v>
      </c>
      <c r="AP24" s="11" t="str">
        <f>IF(T_iv_strat3!K10="","-", (CONCATENATE("[",ROUND(T_iv_strat3!K10,1),"; ",ROUND(T_iv_strat3!L10,1),"]", " (", T_iv_strat3!M10, ")")))</f>
        <v>[0.4; 8.8] (179)</v>
      </c>
      <c r="AQ24" s="11" t="str">
        <f>IF(T_iv_strat3!O10="","-", (CONCATENATE("[",ROUND(T_iv_strat3!O10,1),"; ",ROUND(T_iv_strat3!P10,1),"]", " (", T_iv_strat3!Q10, ")")))</f>
        <v>-</v>
      </c>
      <c r="AR24" s="11" t="str">
        <f>IF(T_iv_strat3!S10="","-", (CONCATENATE("[",ROUND(T_iv_strat3!S10,1),"; ",ROUND(T_iv_strat3!T10,1),"]", " (", T_iv_strat3!U10, ")")))</f>
        <v>[0.3; 0.6] (304)</v>
      </c>
      <c r="AS24" s="11" t="str">
        <f>IF(T_iv_strat3!W10="","-", (CONCATENATE("[",ROUND(T_iv_strat3!W10,1),"; ",ROUND(T_iv_strat3!X10,1),"]", " (", T_iv_strat3!Y10, ")")))</f>
        <v>[0.3; 0.4] (27)</v>
      </c>
      <c r="AT24" s="11" t="str">
        <f>IF(T_iv_strat3!AA10="","-", (CONCATENATE("[",ROUND(T_iv_strat3!AA10,1),"; ",ROUND(T_iv_strat3!AB10,1),"]", " (", T_iv_strat3!AC10, ")")))</f>
        <v>[0.3; 0.6] (526)</v>
      </c>
      <c r="AU24" s="11" t="str">
        <f>IF(T_iv_strat3!AE10="","-", (CONCATENATE("[",ROUND(T_iv_strat3!AE10,1),"; ",ROUND(T_iv_strat3!AF10,1),"]", " (", T_iv_strat3!AG10, ")")))</f>
        <v>-</v>
      </c>
      <c r="AV24" s="16" t="str">
        <f>IF(T_iv_strat3!AI10="","-", (CONCATENATE("[",ROUND(T_iv_strat3!AI10,1),"; ",ROUND(T_iv_strat3!AJ10,1),"]", " (", T_iv_strat3!AK10, ")")))</f>
        <v>-</v>
      </c>
      <c r="AW24" s="11" t="str">
        <f>IF(T_iv_strat3!AM10="","-", (CONCATENATE("[",ROUND(T_iv_strat3!AM10,1),"; ",ROUND(T_iv_strat3!AN10,1),"]", " (", T_iv_strat3!AO10, ")")))</f>
        <v>[0.3; 18.9] (16)</v>
      </c>
      <c r="AX24" s="11" t="str">
        <f>IF(T_iv_strat3!AQ10="","-", (CONCATENATE("[",ROUND(T_iv_strat3!AQ10,1),"; ",ROUND(T_iv_strat3!AR10,1),"]", " (", T_iv_strat3!AS10, ")")))</f>
        <v>[0.3; 8.7] (179)</v>
      </c>
      <c r="AY24" s="11" t="str">
        <f>IF(T_iv_strat3!AU10="","-", (CONCATENATE("[",ROUND(T_iv_strat3!AU10,1),"; ",ROUND(T_iv_strat3!AV10,1),"]", " (", T_iv_strat3!AW10, ")")))</f>
        <v>-</v>
      </c>
      <c r="AZ24" s="11" t="str">
        <f>IF(T_iv_strat3!AY10="","-", (CONCATENATE("[",ROUND(T_iv_strat3!AY10,1),"; ",ROUND(T_iv_strat3!AZ10,1),"]", " (", T_iv_strat3!BA10, ")")))</f>
        <v>[0.3; 0.4] (304)</v>
      </c>
      <c r="BA24" s="11" t="str">
        <f>IF(T_iv_strat3!BC10="","-", (CONCATENATE("[",ROUND(T_iv_strat3!BC10,1),"; ",ROUND(T_iv_strat3!BD10,1),"]", " (", T_iv_strat3!BE10, ")")))</f>
        <v>[0.4; 2.5] (27)</v>
      </c>
      <c r="BB24" s="11" t="str">
        <f>IF(T_iv_strat3!BG10="","-", (CONCATENATE("[",ROUND(T_iv_strat3!BG10,1),"; ",ROUND(T_iv_strat3!BH10,1),"]", " (", T_iv_strat3!BI10, ")")))</f>
        <v>[0.3; 2.5] (526)</v>
      </c>
      <c r="BC24" s="11" t="str">
        <f>IF(T_iv_strat3!BK10="","-", (CONCATENATE("[",ROUND(T_iv_strat3!BK10,1),"; ",ROUND(T_iv_strat3!BL10,1),"]", " (", T_iv_strat3!BM10, ")")))</f>
        <v>-</v>
      </c>
    </row>
    <row r="25" spans="1:55" s="44" customFormat="1" x14ac:dyDescent="0.2">
      <c r="A25" s="4" t="str">
        <f>T_iv_strat1!$A$11</f>
        <v>Other ACTs not reported individually</v>
      </c>
      <c r="B25" s="42">
        <f>ROUND(T_iv_strat1!B11,1)</f>
        <v>0</v>
      </c>
      <c r="C25" s="42">
        <f>ROUND(T_iv_strat1!F11,1)</f>
        <v>0</v>
      </c>
      <c r="D25" s="42">
        <f>ROUND(T_iv_strat1!J11,1)</f>
        <v>0</v>
      </c>
      <c r="E25" s="42">
        <f>ROUND(T_iv_strat1!N11,1)</f>
        <v>0</v>
      </c>
      <c r="F25" s="42">
        <f>ROUND(T_iv_strat1!R11,1)</f>
        <v>0</v>
      </c>
      <c r="G25" s="42">
        <f>ROUND(T_iv_strat1!V11,1)</f>
        <v>0</v>
      </c>
      <c r="H25" s="42">
        <f>ROUND(T_iv_strat1!Z11,1)</f>
        <v>0</v>
      </c>
      <c r="I25" s="42">
        <f>ROUND(T_iv_strat1!AD11,1)</f>
        <v>0</v>
      </c>
      <c r="J25" s="43">
        <f>ROUND(T_iv_strat1!AH11,1)</f>
        <v>0</v>
      </c>
      <c r="K25" s="42">
        <f>ROUND(T_iv_strat1!AL11,1)</f>
        <v>0</v>
      </c>
      <c r="L25" s="42">
        <f>ROUND(T_iv_strat1!AP11,1)</f>
        <v>0.1</v>
      </c>
      <c r="M25" s="42">
        <f>ROUND(T_iv_strat1!AT11,1)</f>
        <v>0</v>
      </c>
      <c r="N25" s="42">
        <f>ROUND(T_iv_strat1!AX11,1)</f>
        <v>0.7</v>
      </c>
      <c r="O25" s="42">
        <f>ROUND(T_iv_strat1!BB11,1)</f>
        <v>0</v>
      </c>
      <c r="P25" s="42">
        <f>ROUND(T_iv_strat1!BF11,1)</f>
        <v>0.4</v>
      </c>
      <c r="Q25" s="42">
        <f>ROUND(T_iv_strat1!BJ11,1)</f>
        <v>0</v>
      </c>
      <c r="T25" s="4" t="str">
        <f>T_iv_strat1!A11</f>
        <v>Other ACTs not reported individually</v>
      </c>
      <c r="U25" s="42">
        <f>ROUND(T_iv_strat2!B11,1)</f>
        <v>0</v>
      </c>
      <c r="V25" s="42">
        <f>ROUND(T_iv_strat2!F11,1)</f>
        <v>0</v>
      </c>
      <c r="W25" s="42">
        <f>ROUND(T_iv_strat2!J11,1)</f>
        <v>0</v>
      </c>
      <c r="X25" s="42">
        <f>ROUND(T_iv_strat2!N11,1)</f>
        <v>0</v>
      </c>
      <c r="Y25" s="42">
        <f>ROUND(T_iv_strat2!R11,1)</f>
        <v>0</v>
      </c>
      <c r="Z25" s="42">
        <f>ROUND(T_iv_strat2!V11,1)</f>
        <v>0</v>
      </c>
      <c r="AA25" s="42">
        <f>ROUND(T_iv_strat2!Z11,1)</f>
        <v>0</v>
      </c>
      <c r="AB25" s="42">
        <f>ROUND(T_iv_strat2!AD11,1)</f>
        <v>0</v>
      </c>
      <c r="AC25" s="43">
        <f>ROUND(T_iv_strat2!AH11,1)</f>
        <v>1.6</v>
      </c>
      <c r="AD25" s="42">
        <f>ROUND(T_iv_strat2!AL11,1)</f>
        <v>0</v>
      </c>
      <c r="AE25" s="42">
        <f>ROUND(T_iv_strat2!AP11,1)</f>
        <v>0</v>
      </c>
      <c r="AF25" s="42">
        <f>ROUND(T_iv_strat2!AT11,1)</f>
        <v>0</v>
      </c>
      <c r="AG25" s="42">
        <f>ROUND(T_iv_strat2!AX11,1)</f>
        <v>0.6</v>
      </c>
      <c r="AH25" s="42">
        <f>ROUND(T_iv_strat2!BB11,1)</f>
        <v>0</v>
      </c>
      <c r="AI25" s="42">
        <f>ROUND(T_iv_strat2!BF11,1)</f>
        <v>0.6</v>
      </c>
      <c r="AJ25" s="42">
        <f>ROUND(T_iv_strat2!BJ11,1)</f>
        <v>0</v>
      </c>
      <c r="AM25" s="4" t="str">
        <f>T_iv_strat1!A11</f>
        <v>Other ACTs not reported individually</v>
      </c>
      <c r="AN25" s="42">
        <f>ROUND(T_iv_strat3!B11,1)</f>
        <v>0</v>
      </c>
      <c r="AO25" s="42">
        <f>ROUND(T_iv_strat3!F11,1)</f>
        <v>4</v>
      </c>
      <c r="AP25" s="42">
        <f>ROUND(T_iv_strat3!J11,1)</f>
        <v>0</v>
      </c>
      <c r="AQ25" s="42">
        <f>ROUND(T_iv_strat3!N11,1)</f>
        <v>0</v>
      </c>
      <c r="AR25" s="42">
        <f>ROUND(T_iv_strat3!R11,1)</f>
        <v>0</v>
      </c>
      <c r="AS25" s="42">
        <f>ROUND(T_iv_strat3!V11,1)</f>
        <v>0</v>
      </c>
      <c r="AT25" s="42">
        <f>ROUND(T_iv_strat3!Z11,1)</f>
        <v>4</v>
      </c>
      <c r="AU25" s="42">
        <f>ROUND(T_iv_strat3!AD11,1)</f>
        <v>0</v>
      </c>
      <c r="AV25" s="43">
        <f>ROUND(T_iv_strat3!AH11,1)</f>
        <v>0</v>
      </c>
      <c r="AW25" s="42">
        <f>ROUND(T_iv_strat3!AL11,1)</f>
        <v>0</v>
      </c>
      <c r="AX25" s="42">
        <f>ROUND(T_iv_strat3!AP11,1)</f>
        <v>1.3</v>
      </c>
      <c r="AY25" s="42">
        <f>ROUND(T_iv_strat3!AT11,1)</f>
        <v>0</v>
      </c>
      <c r="AZ25" s="42">
        <f>ROUND(T_iv_strat3!AX11,1)</f>
        <v>2.7</v>
      </c>
      <c r="BA25" s="42">
        <f>ROUND(T_iv_strat3!BB11,1)</f>
        <v>0</v>
      </c>
      <c r="BB25" s="42">
        <f>ROUND(T_iv_strat3!BF11,1)</f>
        <v>1.6</v>
      </c>
      <c r="BC25" s="42">
        <f>ROUND(T_iv_strat3!BJ11,1)</f>
        <v>0</v>
      </c>
    </row>
    <row r="26" spans="1:55" s="12" customFormat="1" ht="8.25" x14ac:dyDescent="0.15">
      <c r="A26" s="3"/>
      <c r="B26" s="11" t="str">
        <f>IF(T_iv_strat1!C11="","-", (CONCATENATE("[",ROUND(T_iv_strat1!C11,1),"; ",ROUND(T_iv_strat1!D11,1),"]", " (", T_iv_strat1!E11, ")")))</f>
        <v>-</v>
      </c>
      <c r="C26" s="11" t="str">
        <f>IF(T_iv_strat1!G11="","-", (CONCATENATE("[",ROUND(T_iv_strat1!G11,1),"; ",ROUND(T_iv_strat1!H11,1),"]", " (", T_iv_strat1!I11, ")")))</f>
        <v>-</v>
      </c>
      <c r="D26" s="11" t="str">
        <f>IF(T_iv_strat1!K11="","-", (CONCATENATE("[",ROUND(T_iv_strat1!K11,1),"; ",ROUND(T_iv_strat1!L11,1),"]", " (", T_iv_strat1!M11, ")")))</f>
        <v>-</v>
      </c>
      <c r="E26" s="11" t="str">
        <f>IF(T_iv_strat1!O11="","-", (CONCATENATE("[",ROUND(T_iv_strat1!O11,1),"; ",ROUND(T_iv_strat1!P11,1),"]", " (", T_iv_strat1!Q11, ")")))</f>
        <v>-</v>
      </c>
      <c r="F26" s="11" t="str">
        <f>IF(T_iv_strat1!S11="","-", (CONCATENATE("[",ROUND(T_iv_strat1!S11,1),"; ",ROUND(T_iv_strat1!T11,1),"]", " (", T_iv_strat1!U11, ")")))</f>
        <v>-</v>
      </c>
      <c r="G26" s="11" t="str">
        <f>IF(T_iv_strat1!W11="","-", (CONCATENATE("[",ROUND(T_iv_strat1!W11,1),"; ",ROUND(T_iv_strat1!X11,1),"]", " (", T_iv_strat1!Y11, ")")))</f>
        <v>-</v>
      </c>
      <c r="H26" s="11" t="str">
        <f>IF(T_iv_strat1!AA11="","-", (CONCATENATE("[",ROUND(T_iv_strat1!AA11,1),"; ",ROUND(T_iv_strat1!AB11,1),"]", " (", T_iv_strat1!AC11, ")")))</f>
        <v>-</v>
      </c>
      <c r="I26" s="11" t="str">
        <f>IF(T_iv_strat1!AE11="","-", (CONCATENATE("[",ROUND(T_iv_strat1!AE11,1),"; ",ROUND(T_iv_strat1!AF11,1),"]", " (", T_iv_strat1!AG11, ")")))</f>
        <v>-</v>
      </c>
      <c r="J26" s="16" t="str">
        <f>IF(T_iv_strat1!AI11="","-", (CONCATENATE("[",ROUND(T_iv_strat1!AI11,1),"; ",ROUND(T_iv_strat1!AJ11,1),"]", " (", T_iv_strat1!AK11, ")")))</f>
        <v>-</v>
      </c>
      <c r="K26" s="11" t="str">
        <f>IF(T_iv_strat1!AM11="","-", (CONCATENATE("[",ROUND(T_iv_strat1!AM11,1),"; ",ROUND(T_iv_strat1!AN11,1),"]", " (", T_iv_strat1!AO11, ")")))</f>
        <v>-</v>
      </c>
      <c r="L26" s="11" t="str">
        <f>IF(T_iv_strat1!AQ11="","-", (CONCATENATE("[",ROUND(T_iv_strat1!AQ11,1),"; ",ROUND(T_iv_strat1!AR11,1),"]", " (", T_iv_strat1!AS11, ")")))</f>
        <v>[0.1; 0.1] (1)</v>
      </c>
      <c r="M26" s="11" t="str">
        <f>IF(T_iv_strat1!AU11="","-", (CONCATENATE("[",ROUND(T_iv_strat1!AU11,1),"; ",ROUND(T_iv_strat1!AV11,1),"]", " (", T_iv_strat1!AW11, ")")))</f>
        <v>-</v>
      </c>
      <c r="N26" s="11" t="str">
        <f>IF(T_iv_strat1!AY11="","-", (CONCATENATE("[",ROUND(T_iv_strat1!AY11,1),"; ",ROUND(T_iv_strat1!AZ11,1),"]", " (", T_iv_strat1!BA11, ")")))</f>
        <v>[0.7; 0.7] (1)</v>
      </c>
      <c r="O26" s="11" t="str">
        <f>IF(T_iv_strat1!BC11="","-", (CONCATENATE("[",ROUND(T_iv_strat1!BC11,1),"; ",ROUND(T_iv_strat1!BD11,1),"]", " (", T_iv_strat1!BE11, ")")))</f>
        <v>-</v>
      </c>
      <c r="P26" s="11" t="str">
        <f>IF(T_iv_strat1!BG11="","-", (CONCATENATE("[",ROUND(T_iv_strat1!BG11,1),"; ",ROUND(T_iv_strat1!BH11,1),"]", " (", T_iv_strat1!BI11, ")")))</f>
        <v>[0.1; 0.7] (2)</v>
      </c>
      <c r="Q26" s="11" t="str">
        <f>IF(T_iv_strat1!BK11="","-", (CONCATENATE("[",ROUND(T_iv_strat1!BK11,1),"; ",ROUND(T_iv_strat1!BL11,1),"]", " (", T_iv_strat1!BM11, ")")))</f>
        <v>-</v>
      </c>
      <c r="T26" s="3"/>
      <c r="U26" s="11" t="str">
        <f>IF(T_iv_strat2!C11="","-", (CONCATENATE("[",ROUND(T_iv_strat2!C11,1),"; ",ROUND(T_iv_strat2!D11,1),"]", " (", T_iv_strat2!E11, ")")))</f>
        <v>-</v>
      </c>
      <c r="V26" s="11" t="str">
        <f>IF(T_iv_strat2!G11="","-", (CONCATENATE("[",ROUND(T_iv_strat2!G11,1),"; ",ROUND(T_iv_strat2!H11,1),"]", " (", T_iv_strat2!I11, ")")))</f>
        <v>-</v>
      </c>
      <c r="W26" s="11" t="str">
        <f>IF(T_iv_strat2!K11="","-", (CONCATENATE("[",ROUND(T_iv_strat2!K11,1),"; ",ROUND(T_iv_strat2!L11,1),"]", " (", T_iv_strat2!M11, ")")))</f>
        <v>-</v>
      </c>
      <c r="X26" s="11" t="str">
        <f>IF(T_iv_strat2!O11="","-", (CONCATENATE("[",ROUND(T_iv_strat2!O11,1),"; ",ROUND(T_iv_strat2!P11,1),"]", " (", T_iv_strat2!Q11, ")")))</f>
        <v>-</v>
      </c>
      <c r="Y26" s="11" t="str">
        <f>IF(T_iv_strat2!S11="","-", (CONCATENATE("[",ROUND(T_iv_strat2!S11,1),"; ",ROUND(T_iv_strat2!T11,1),"]", " (", T_iv_strat2!U11, ")")))</f>
        <v>-</v>
      </c>
      <c r="Z26" s="11" t="str">
        <f>IF(T_iv_strat2!W11="","-", (CONCATENATE("[",ROUND(T_iv_strat2!W11,1),"; ",ROUND(T_iv_strat2!X11,1),"]", " (", T_iv_strat2!Y11, ")")))</f>
        <v>-</v>
      </c>
      <c r="AA26" s="11" t="str">
        <f>IF(T_iv_strat2!AA11="","-", (CONCATENATE("[",ROUND(T_iv_strat2!AA11,1),"; ",ROUND(T_iv_strat2!AB11,1),"]", " (", T_iv_strat2!AC11, ")")))</f>
        <v>-</v>
      </c>
      <c r="AB26" s="11" t="str">
        <f>IF(T_iv_strat2!AE11="","-", (CONCATENATE("[",ROUND(T_iv_strat2!AE11,1),"; ",ROUND(T_iv_strat2!AF11,1),"]", " (", T_iv_strat2!AG11, ")")))</f>
        <v>-</v>
      </c>
      <c r="AC26" s="16" t="str">
        <f>IF(T_iv_strat2!AI11="","-", (CONCATENATE("[",ROUND(T_iv_strat2!AI11,1),"; ",ROUND(T_iv_strat2!AJ11,1),"]", " (", T_iv_strat2!AK11, ")")))</f>
        <v>[1.6; 1.6] (1)</v>
      </c>
      <c r="AD26" s="11" t="str">
        <f>IF(T_iv_strat2!AM11="","-", (CONCATENATE("[",ROUND(T_iv_strat2!AM11,1),"; ",ROUND(T_iv_strat2!AN11,1),"]", " (", T_iv_strat2!AO11, ")")))</f>
        <v>-</v>
      </c>
      <c r="AE26" s="11" t="str">
        <f>IF(T_iv_strat2!AQ11="","-", (CONCATENATE("[",ROUND(T_iv_strat2!AQ11,1),"; ",ROUND(T_iv_strat2!AR11,1),"]", " (", T_iv_strat2!AS11, ")")))</f>
        <v>-</v>
      </c>
      <c r="AF26" s="11" t="str">
        <f>IF(T_iv_strat2!AU11="","-", (CONCATENATE("[",ROUND(T_iv_strat2!AU11,1),"; ",ROUND(T_iv_strat2!AV11,1),"]", " (", T_iv_strat2!AW11, ")")))</f>
        <v>-</v>
      </c>
      <c r="AG26" s="11" t="str">
        <f>IF(T_iv_strat2!AY11="","-", (CONCATENATE("[",ROUND(T_iv_strat2!AY11,1),"; ",ROUND(T_iv_strat2!AZ11,1),"]", " (", T_iv_strat2!BA11, ")")))</f>
        <v>[0.6; 0.6] (2)</v>
      </c>
      <c r="AH26" s="11" t="str">
        <f>IF(T_iv_strat2!BC11="","-", (CONCATENATE("[",ROUND(T_iv_strat2!BC11,1),"; ",ROUND(T_iv_strat2!BD11,1),"]", " (", T_iv_strat2!BE11, ")")))</f>
        <v>-</v>
      </c>
      <c r="AI26" s="11" t="str">
        <f>IF(T_iv_strat2!BG11="","-", (CONCATENATE("[",ROUND(T_iv_strat2!BG11,1),"; ",ROUND(T_iv_strat2!BH11,1),"]", " (", T_iv_strat2!BI11, ")")))</f>
        <v>[0.6; 1.6] (3)</v>
      </c>
      <c r="AJ26" s="11" t="str">
        <f>IF(T_iv_strat2!BK11="","-", (CONCATENATE("[",ROUND(T_iv_strat2!BK11,1),"; ",ROUND(T_iv_strat2!BL11,1),"]", " (", T_iv_strat2!BM11, ")")))</f>
        <v>-</v>
      </c>
      <c r="AM26" s="3"/>
      <c r="AN26" s="11" t="str">
        <f>IF(T_iv_strat3!C11="","-", (CONCATENATE("[",ROUND(T_iv_strat3!C11,1),"; ",ROUND(T_iv_strat3!D11,1),"]", " (", T_iv_strat3!E11, ")")))</f>
        <v>-</v>
      </c>
      <c r="AO26" s="11" t="str">
        <f>IF(T_iv_strat3!G11="","-", (CONCATENATE("[",ROUND(T_iv_strat3!G11,1),"; ",ROUND(T_iv_strat3!H11,1),"]", " (", T_iv_strat3!I11, ")")))</f>
        <v>[4; 4] (1)</v>
      </c>
      <c r="AP26" s="11" t="str">
        <f>IF(T_iv_strat3!K11="","-", (CONCATENATE("[",ROUND(T_iv_strat3!K11,1),"; ",ROUND(T_iv_strat3!L11,1),"]", " (", T_iv_strat3!M11, ")")))</f>
        <v>-</v>
      </c>
      <c r="AQ26" s="11" t="str">
        <f>IF(T_iv_strat3!O11="","-", (CONCATENATE("[",ROUND(T_iv_strat3!O11,1),"; ",ROUND(T_iv_strat3!P11,1),"]", " (", T_iv_strat3!Q11, ")")))</f>
        <v>-</v>
      </c>
      <c r="AR26" s="11" t="str">
        <f>IF(T_iv_strat3!S11="","-", (CONCATENATE("[",ROUND(T_iv_strat3!S11,1),"; ",ROUND(T_iv_strat3!T11,1),"]", " (", T_iv_strat3!U11, ")")))</f>
        <v>-</v>
      </c>
      <c r="AS26" s="11" t="str">
        <f>IF(T_iv_strat3!W11="","-", (CONCATENATE("[",ROUND(T_iv_strat3!W11,1),"; ",ROUND(T_iv_strat3!X11,1),"]", " (", T_iv_strat3!Y11, ")")))</f>
        <v>-</v>
      </c>
      <c r="AT26" s="11" t="str">
        <f>IF(T_iv_strat3!AA11="","-", (CONCATENATE("[",ROUND(T_iv_strat3!AA11,1),"; ",ROUND(T_iv_strat3!AB11,1),"]", " (", T_iv_strat3!AC11, ")")))</f>
        <v>[4; 4] (10)</v>
      </c>
      <c r="AU26" s="11" t="str">
        <f>IF(T_iv_strat3!AE11="","-", (CONCATENATE("[",ROUND(T_iv_strat3!AE11,1),"; ",ROUND(T_iv_strat3!AF11,1),"]", " (", T_iv_strat3!AG11, ")")))</f>
        <v>-</v>
      </c>
      <c r="AV26" s="16" t="str">
        <f>IF(T_iv_strat3!AI11="","-", (CONCATENATE("[",ROUND(T_iv_strat3!AI11,1),"; ",ROUND(T_iv_strat3!AJ11,1),"]", " (", T_iv_strat3!AK11, ")")))</f>
        <v>-</v>
      </c>
      <c r="AW26" s="11" t="str">
        <f>IF(T_iv_strat3!AM11="","-", (CONCATENATE("[",ROUND(T_iv_strat3!AM11,1),"; ",ROUND(T_iv_strat3!AN11,1),"]", " (", T_iv_strat3!AO11, ")")))</f>
        <v>-</v>
      </c>
      <c r="AX26" s="11" t="str">
        <f>IF(T_iv_strat3!AQ11="","-", (CONCATENATE("[",ROUND(T_iv_strat3!AQ11,1),"; ",ROUND(T_iv_strat3!AR11,1),"]", " (", T_iv_strat3!AS11, ")")))</f>
        <v>[1.3; 1.9] (8)</v>
      </c>
      <c r="AY26" s="11" t="str">
        <f>IF(T_iv_strat3!AU11="","-", (CONCATENATE("[",ROUND(T_iv_strat3!AU11,1),"; ",ROUND(T_iv_strat3!AV11,1),"]", " (", T_iv_strat3!AW11, ")")))</f>
        <v>-</v>
      </c>
      <c r="AZ26" s="11" t="str">
        <f>IF(T_iv_strat3!AY11="","-", (CONCATENATE("[",ROUND(T_iv_strat3!AY11,1),"; ",ROUND(T_iv_strat3!AZ11,1),"]", " (", T_iv_strat3!BA11, ")")))</f>
        <v>[2.7; 2.7] (1)</v>
      </c>
      <c r="BA26" s="11" t="str">
        <f>IF(T_iv_strat3!BC11="","-", (CONCATENATE("[",ROUND(T_iv_strat3!BC11,1),"; ",ROUND(T_iv_strat3!BD11,1),"]", " (", T_iv_strat3!BE11, ")")))</f>
        <v>-</v>
      </c>
      <c r="BB26" s="11" t="str">
        <f>IF(T_iv_strat3!BG11="","-", (CONCATENATE("[",ROUND(T_iv_strat3!BG11,1),"; ",ROUND(T_iv_strat3!BH11,1),"]", " (", T_iv_strat3!BI11, ")")))</f>
        <v>[1.3; 2.4] (10)</v>
      </c>
      <c r="BC26" s="11" t="str">
        <f>IF(T_iv_strat3!BK11="","-", (CONCATENATE("[",ROUND(T_iv_strat3!BK11,1),"; ",ROUND(T_iv_strat3!BL11,1),"]", " (", T_iv_strat3!BM11, ")")))</f>
        <v>-</v>
      </c>
    </row>
    <row r="27" spans="1:55" s="44" customFormat="1" x14ac:dyDescent="0.2">
      <c r="A27" s="4" t="str">
        <f>T_iv_strat1!$A$12</f>
        <v>Nat registered ACT</v>
      </c>
      <c r="B27" s="42">
        <f>ROUND(T_iv_strat1!B12,1)</f>
        <v>0.9</v>
      </c>
      <c r="C27" s="42">
        <f>ROUND(T_iv_strat1!F12,1)</f>
        <v>0.5</v>
      </c>
      <c r="D27" s="42">
        <f>ROUND(T_iv_strat1!J12,1)</f>
        <v>0.8</v>
      </c>
      <c r="E27" s="42">
        <f>ROUND(T_iv_strat1!N12,1)</f>
        <v>0</v>
      </c>
      <c r="F27" s="42">
        <f>ROUND(T_iv_strat1!R12,1)</f>
        <v>0.8</v>
      </c>
      <c r="G27" s="42">
        <f>ROUND(T_iv_strat1!V12,1)</f>
        <v>0.6</v>
      </c>
      <c r="H27" s="42">
        <f>ROUND(T_iv_strat1!Z12,1)</f>
        <v>0.8</v>
      </c>
      <c r="I27" s="42">
        <f>ROUND(T_iv_strat1!AD12,1)</f>
        <v>0.6</v>
      </c>
      <c r="J27" s="43">
        <f>ROUND(T_iv_strat1!AH12,1)</f>
        <v>0.5</v>
      </c>
      <c r="K27" s="42">
        <f>ROUND(T_iv_strat1!AL12,1)</f>
        <v>0.9</v>
      </c>
      <c r="L27" s="42">
        <f>ROUND(T_iv_strat1!AP12,1)</f>
        <v>0.9</v>
      </c>
      <c r="M27" s="42">
        <f>ROUND(T_iv_strat1!AT12,1)</f>
        <v>0</v>
      </c>
      <c r="N27" s="42">
        <f>ROUND(T_iv_strat1!AX12,1)</f>
        <v>0.8</v>
      </c>
      <c r="O27" s="42">
        <f>ROUND(T_iv_strat1!BB12,1)</f>
        <v>0</v>
      </c>
      <c r="P27" s="42">
        <f>ROUND(T_iv_strat1!BF12,1)</f>
        <v>0.8</v>
      </c>
      <c r="Q27" s="42">
        <f>ROUND(T_iv_strat1!BJ12,1)</f>
        <v>0.4</v>
      </c>
      <c r="T27" s="4" t="str">
        <f>T_iv_strat1!A12</f>
        <v>Nat registered ACT</v>
      </c>
      <c r="U27" s="42">
        <f>ROUND(T_iv_strat2!B12,1)</f>
        <v>0.4</v>
      </c>
      <c r="V27" s="42">
        <f>ROUND(T_iv_strat2!F12,1)</f>
        <v>0.4</v>
      </c>
      <c r="W27" s="42">
        <f>ROUND(T_iv_strat2!J12,1)</f>
        <v>1</v>
      </c>
      <c r="X27" s="42">
        <f>ROUND(T_iv_strat2!N12,1)</f>
        <v>0</v>
      </c>
      <c r="Y27" s="42">
        <f>ROUND(T_iv_strat2!R12,1)</f>
        <v>0.4</v>
      </c>
      <c r="Z27" s="42">
        <f>ROUND(T_iv_strat2!V12,1)</f>
        <v>0.4</v>
      </c>
      <c r="AA27" s="42">
        <f>ROUND(T_iv_strat2!Z12,1)</f>
        <v>0.4</v>
      </c>
      <c r="AB27" s="42">
        <f>ROUND(T_iv_strat2!AD12,1)</f>
        <v>0.4</v>
      </c>
      <c r="AC27" s="43">
        <f>ROUND(T_iv_strat2!AH12,1)</f>
        <v>1.3</v>
      </c>
      <c r="AD27" s="42">
        <f>ROUND(T_iv_strat2!AL12,1)</f>
        <v>0.6</v>
      </c>
      <c r="AE27" s="42">
        <f>ROUND(T_iv_strat2!AP12,1)</f>
        <v>1.1000000000000001</v>
      </c>
      <c r="AF27" s="42">
        <f>ROUND(T_iv_strat2!AT12,1)</f>
        <v>0</v>
      </c>
      <c r="AG27" s="42">
        <f>ROUND(T_iv_strat2!AX12,1)</f>
        <v>0</v>
      </c>
      <c r="AH27" s="42">
        <f>ROUND(T_iv_strat2!BB12,1)</f>
        <v>0</v>
      </c>
      <c r="AI27" s="42">
        <f>ROUND(T_iv_strat2!BF12,1)</f>
        <v>0</v>
      </c>
      <c r="AJ27" s="42">
        <f>ROUND(T_iv_strat2!BJ12,1)</f>
        <v>0</v>
      </c>
      <c r="AM27" s="4" t="str">
        <f>T_iv_strat1!A12</f>
        <v>Nat registered ACT</v>
      </c>
      <c r="AN27" s="42">
        <f>ROUND(T_iv_strat3!B12,1)</f>
        <v>0</v>
      </c>
      <c r="AO27" s="42">
        <f>ROUND(T_iv_strat3!F12,1)</f>
        <v>0</v>
      </c>
      <c r="AP27" s="42">
        <f>ROUND(T_iv_strat3!J12,1)</f>
        <v>0</v>
      </c>
      <c r="AQ27" s="42">
        <f>ROUND(T_iv_strat3!N12,1)</f>
        <v>0</v>
      </c>
      <c r="AR27" s="42">
        <f>ROUND(T_iv_strat3!R12,1)</f>
        <v>0</v>
      </c>
      <c r="AS27" s="42">
        <f>ROUND(T_iv_strat3!V12,1)</f>
        <v>0</v>
      </c>
      <c r="AT27" s="42">
        <f>ROUND(T_iv_strat3!Z12,1)</f>
        <v>0</v>
      </c>
      <c r="AU27" s="42">
        <f>ROUND(T_iv_strat3!AD12,1)</f>
        <v>0</v>
      </c>
      <c r="AV27" s="43">
        <f>ROUND(T_iv_strat3!AH12,1)</f>
        <v>0</v>
      </c>
      <c r="AW27" s="42">
        <f>ROUND(T_iv_strat3!AL12,1)</f>
        <v>0</v>
      </c>
      <c r="AX27" s="42">
        <f>ROUND(T_iv_strat3!AP12,1)</f>
        <v>0</v>
      </c>
      <c r="AY27" s="42">
        <f>ROUND(T_iv_strat3!AT12,1)</f>
        <v>0</v>
      </c>
      <c r="AZ27" s="42">
        <f>ROUND(T_iv_strat3!AX12,1)</f>
        <v>0</v>
      </c>
      <c r="BA27" s="42">
        <f>ROUND(T_iv_strat3!BB12,1)</f>
        <v>0</v>
      </c>
      <c r="BB27" s="42">
        <f>ROUND(T_iv_strat3!BF12,1)</f>
        <v>0</v>
      </c>
      <c r="BC27" s="42">
        <f>ROUND(T_iv_strat3!BJ12,1)</f>
        <v>0</v>
      </c>
    </row>
    <row r="28" spans="1:55" s="12" customFormat="1" ht="8.25" x14ac:dyDescent="0.15">
      <c r="A28" s="3"/>
      <c r="B28" s="11" t="str">
        <f>IF(T_iv_strat1!C12="","-", (CONCATENATE("[",ROUND(T_iv_strat1!C12,1),"; ",ROUND(T_iv_strat1!D12,1),"]", " (", T_iv_strat1!E12, ")")))</f>
        <v>[0.9; 0.9] (6)</v>
      </c>
      <c r="C28" s="11" t="str">
        <f>IF(T_iv_strat1!G12="","-", (CONCATENATE("[",ROUND(T_iv_strat1!G12,1),"; ",ROUND(T_iv_strat1!H12,1),"]", " (", T_iv_strat1!I12, ")")))</f>
        <v>[0.4; 0.5] (18)</v>
      </c>
      <c r="D28" s="11" t="str">
        <f>IF(T_iv_strat1!K12="","-", (CONCATENATE("[",ROUND(T_iv_strat1!K12,1),"; ",ROUND(T_iv_strat1!L12,1),"]", " (", T_iv_strat1!M12, ")")))</f>
        <v>[0.6; 1.6] (322)</v>
      </c>
      <c r="E28" s="11" t="str">
        <f>IF(T_iv_strat1!O12="","-", (CONCATENATE("[",ROUND(T_iv_strat1!O12,1),"; ",ROUND(T_iv_strat1!P12,1),"]", " (", T_iv_strat1!Q12, ")")))</f>
        <v>-</v>
      </c>
      <c r="F28" s="11" t="str">
        <f>IF(T_iv_strat1!S12="","-", (CONCATENATE("[",ROUND(T_iv_strat1!S12,1),"; ",ROUND(T_iv_strat1!T12,1),"]", " (", T_iv_strat1!U12, ")")))</f>
        <v>[0.6; 1.1] (2443)</v>
      </c>
      <c r="G28" s="11" t="str">
        <f>IF(T_iv_strat1!W12="","-", (CONCATENATE("[",ROUND(T_iv_strat1!W12,1),"; ",ROUND(T_iv_strat1!X12,1),"]", " (", T_iv_strat1!Y12, ")")))</f>
        <v>[0.1; 0.9] (19)</v>
      </c>
      <c r="H28" s="11" t="str">
        <f>IF(T_iv_strat1!AA12="","-", (CONCATENATE("[",ROUND(T_iv_strat1!AA12,1),"; ",ROUND(T_iv_strat1!AB12,1),"]", " (", T_iv_strat1!AC12, ")")))</f>
        <v>[0.6; 1.1] (2808)</v>
      </c>
      <c r="I28" s="11" t="str">
        <f>IF(T_iv_strat1!AE12="","-", (CONCATENATE("[",ROUND(T_iv_strat1!AE12,1),"; ",ROUND(T_iv_strat1!AF12,1),"]", " (", T_iv_strat1!AG12, ")")))</f>
        <v>[0.4; 1.3] (48)</v>
      </c>
      <c r="J28" s="16" t="str">
        <f>IF(T_iv_strat1!AI12="","-", (CONCATENATE("[",ROUND(T_iv_strat1!AI12,1),"; ",ROUND(T_iv_strat1!AJ12,1),"]", " (", T_iv_strat1!AK12, ")")))</f>
        <v>[0.4; 0.6] (6)</v>
      </c>
      <c r="K28" s="11" t="str">
        <f>IF(T_iv_strat1!AM12="","-", (CONCATENATE("[",ROUND(T_iv_strat1!AM12,1),"; ",ROUND(T_iv_strat1!AN12,1),"]", " (", T_iv_strat1!AO12, ")")))</f>
        <v>[0.5; 1.5] (18)</v>
      </c>
      <c r="L28" s="11" t="str">
        <f>IF(T_iv_strat1!AQ12="","-", (CONCATENATE("[",ROUND(T_iv_strat1!AQ12,1),"; ",ROUND(T_iv_strat1!AR12,1),"]", " (", T_iv_strat1!AS12, ")")))</f>
        <v>[0.6; 1.5] (322)</v>
      </c>
      <c r="M28" s="11" t="str">
        <f>IF(T_iv_strat1!AU12="","-", (CONCATENATE("[",ROUND(T_iv_strat1!AU12,1),"; ",ROUND(T_iv_strat1!AV12,1),"]", " (", T_iv_strat1!AW12, ")")))</f>
        <v>-</v>
      </c>
      <c r="N28" s="11" t="str">
        <f>IF(T_iv_strat1!AY12="","-", (CONCATENATE("[",ROUND(T_iv_strat1!AY12,1),"; ",ROUND(T_iv_strat1!AZ12,1),"]", " (", T_iv_strat1!BA12, ")")))</f>
        <v>[0.6; 1.3] (2443)</v>
      </c>
      <c r="O28" s="11" t="str">
        <f>IF(T_iv_strat1!BC12="","-", (CONCATENATE("[",ROUND(T_iv_strat1!BC12,1),"; ",ROUND(T_iv_strat1!BD12,1),"]", " (", T_iv_strat1!BE12, ")")))</f>
        <v>-</v>
      </c>
      <c r="P28" s="11" t="str">
        <f>IF(T_iv_strat1!BG12="","-", (CONCATENATE("[",ROUND(T_iv_strat1!BG12,1),"; ",ROUND(T_iv_strat1!BH12,1),"]", " (", T_iv_strat1!BI12, ")")))</f>
        <v>[0.6; 1.3] (2808)</v>
      </c>
      <c r="Q28" s="11" t="str">
        <f>IF(T_iv_strat1!BK12="","-", (CONCATENATE("[",ROUND(T_iv_strat1!BK12,1),"; ",ROUND(T_iv_strat1!BL12,1),"]", " (", T_iv_strat1!BM12, ")")))</f>
        <v>[0.3; 0.9] (48)</v>
      </c>
      <c r="T28" s="3"/>
      <c r="U28" s="11" t="str">
        <f>IF(T_iv_strat2!C12="","-", (CONCATENATE("[",ROUND(T_iv_strat2!C12,1),"; ",ROUND(T_iv_strat2!D12,1),"]", " (", T_iv_strat2!E12, ")")))</f>
        <v>[0.4; 0.4] (24)</v>
      </c>
      <c r="V28" s="11" t="str">
        <f>IF(T_iv_strat2!G12="","-", (CONCATENATE("[",ROUND(T_iv_strat2!G12,1),"; ",ROUND(T_iv_strat2!H12,1),"]", " (", T_iv_strat2!I12, ")")))</f>
        <v>[0.4; 0.4] (100)</v>
      </c>
      <c r="W28" s="11" t="str">
        <f>IF(T_iv_strat2!K12="","-", (CONCATENATE("[",ROUND(T_iv_strat2!K12,1),"; ",ROUND(T_iv_strat2!L12,1),"]", " (", T_iv_strat2!M12, ")")))</f>
        <v>[0.6; 1.8] (502)</v>
      </c>
      <c r="X28" s="11" t="str">
        <f>IF(T_iv_strat2!O12="","-", (CONCATENATE("[",ROUND(T_iv_strat2!O12,1),"; ",ROUND(T_iv_strat2!P12,1),"]", " (", T_iv_strat2!Q12, ")")))</f>
        <v>-</v>
      </c>
      <c r="Y28" s="11" t="str">
        <f>IF(T_iv_strat2!S12="","-", (CONCATENATE("[",ROUND(T_iv_strat2!S12,1),"; ",ROUND(T_iv_strat2!T12,1),"]", " (", T_iv_strat2!U12, ")")))</f>
        <v>[0.3; 0.6] (2534)</v>
      </c>
      <c r="Z28" s="11" t="str">
        <f>IF(T_iv_strat2!W12="","-", (CONCATENATE("[",ROUND(T_iv_strat2!W12,1),"; ",ROUND(T_iv_strat2!X12,1),"]", " (", T_iv_strat2!Y12, ")")))</f>
        <v>[0.3; 1.5] (53)</v>
      </c>
      <c r="AA28" s="11" t="str">
        <f>IF(T_iv_strat2!AA12="","-", (CONCATENATE("[",ROUND(T_iv_strat2!AA12,1),"; ",ROUND(T_iv_strat2!AB12,1),"]", " (", T_iv_strat2!AC12, ")")))</f>
        <v>[0.4; 0.9] (3214)</v>
      </c>
      <c r="AB28" s="11" t="str">
        <f>IF(T_iv_strat2!AE12="","-", (CONCATENATE("[",ROUND(T_iv_strat2!AE12,1),"; ",ROUND(T_iv_strat2!AF12,1),"]", " (", T_iv_strat2!AG12, ")")))</f>
        <v>[0.3; 1.4] (58)</v>
      </c>
      <c r="AC28" s="16" t="str">
        <f>IF(T_iv_strat2!AI12="","-", (CONCATENATE("[",ROUND(T_iv_strat2!AI12,1),"; ",ROUND(T_iv_strat2!AJ12,1),"]", " (", T_iv_strat2!AK12, ")")))</f>
        <v>[0.4; 1.9] (24)</v>
      </c>
      <c r="AD28" s="11" t="str">
        <f>IF(T_iv_strat2!AM12="","-", (CONCATENATE("[",ROUND(T_iv_strat2!AM12,1),"; ",ROUND(T_iv_strat2!AN12,1),"]", " (", T_iv_strat2!AO12, ")")))</f>
        <v>[0.4; 0.9] (100)</v>
      </c>
      <c r="AE28" s="11" t="str">
        <f>IF(T_iv_strat2!AQ12="","-", (CONCATENATE("[",ROUND(T_iv_strat2!AQ12,1),"; ",ROUND(T_iv_strat2!AR12,1),"]", " (", T_iv_strat2!AS12, ")")))</f>
        <v>[0.5; 1.9] (502)</v>
      </c>
      <c r="AF28" s="11" t="str">
        <f>IF(T_iv_strat2!AU12="","-", (CONCATENATE("[",ROUND(T_iv_strat2!AU12,1),"; ",ROUND(T_iv_strat2!AV12,1),"]", " (", T_iv_strat2!AW12, ")")))</f>
        <v>-</v>
      </c>
      <c r="AG28" s="11" t="str">
        <f>IF(T_iv_strat2!AY12="","-", (CONCATENATE("[",ROUND(T_iv_strat2!AY12,1),"; ",ROUND(T_iv_strat2!AZ12,1),"]", " (", T_iv_strat2!BA12, ")")))</f>
        <v>-</v>
      </c>
      <c r="AH28" s="11" t="str">
        <f>IF(T_iv_strat2!BC12="","-", (CONCATENATE("[",ROUND(T_iv_strat2!BC12,1),"; ",ROUND(T_iv_strat2!BD12,1),"]", " (", T_iv_strat2!BE12, ")")))</f>
        <v>-</v>
      </c>
      <c r="AI28" s="11" t="str">
        <f>IF(T_iv_strat2!BG12="","-", (CONCATENATE("[",ROUND(T_iv_strat2!BG12,1),"; ",ROUND(T_iv_strat2!BH12,1),"]", " (", T_iv_strat2!BI12, ")")))</f>
        <v>-</v>
      </c>
      <c r="AJ28" s="11" t="str">
        <f>IF(T_iv_strat2!BK12="","-", (CONCATENATE("[",ROUND(T_iv_strat2!BK12,1),"; ",ROUND(T_iv_strat2!BL12,1),"]", " (", T_iv_strat2!BM12, ")")))</f>
        <v>-</v>
      </c>
      <c r="AM28" s="3"/>
      <c r="AN28" s="11" t="str">
        <f>IF(T_iv_strat3!C12="","-", (CONCATENATE("[",ROUND(T_iv_strat3!C12,1),"; ",ROUND(T_iv_strat3!D12,1),"]", " (", T_iv_strat3!E12, ")")))</f>
        <v>-</v>
      </c>
      <c r="AO28" s="11" t="str">
        <f>IF(T_iv_strat3!G12="","-", (CONCATENATE("[",ROUND(T_iv_strat3!G12,1),"; ",ROUND(T_iv_strat3!H12,1),"]", " (", T_iv_strat3!I12, ")")))</f>
        <v>-</v>
      </c>
      <c r="AP28" s="11" t="str">
        <f>IF(T_iv_strat3!K12="","-", (CONCATENATE("[",ROUND(T_iv_strat3!K12,1),"; ",ROUND(T_iv_strat3!L12,1),"]", " (", T_iv_strat3!M12, ")")))</f>
        <v>-</v>
      </c>
      <c r="AQ28" s="11" t="str">
        <f>IF(T_iv_strat3!O12="","-", (CONCATENATE("[",ROUND(T_iv_strat3!O12,1),"; ",ROUND(T_iv_strat3!P12,1),"]", " (", T_iv_strat3!Q12, ")")))</f>
        <v>-</v>
      </c>
      <c r="AR28" s="11" t="str">
        <f>IF(T_iv_strat3!S12="","-", (CONCATENATE("[",ROUND(T_iv_strat3!S12,1),"; ",ROUND(T_iv_strat3!T12,1),"]", " (", T_iv_strat3!U12, ")")))</f>
        <v>-</v>
      </c>
      <c r="AS28" s="11" t="str">
        <f>IF(T_iv_strat3!W12="","-", (CONCATENATE("[",ROUND(T_iv_strat3!W12,1),"; ",ROUND(T_iv_strat3!X12,1),"]", " (", T_iv_strat3!Y12, ")")))</f>
        <v>-</v>
      </c>
      <c r="AT28" s="11" t="str">
        <f>IF(T_iv_strat3!AA12="","-", (CONCATENATE("[",ROUND(T_iv_strat3!AA12,1),"; ",ROUND(T_iv_strat3!AB12,1),"]", " (", T_iv_strat3!AC12, ")")))</f>
        <v>-</v>
      </c>
      <c r="AU28" s="11" t="str">
        <f>IF(T_iv_strat3!AE12="","-", (CONCATENATE("[",ROUND(T_iv_strat3!AE12,1),"; ",ROUND(T_iv_strat3!AF12,1),"]", " (", T_iv_strat3!AG12, ")")))</f>
        <v>-</v>
      </c>
      <c r="AV28" s="16" t="str">
        <f>IF(T_iv_strat3!AI12="","-", (CONCATENATE("[",ROUND(T_iv_strat3!AI12,1),"; ",ROUND(T_iv_strat3!AJ12,1),"]", " (", T_iv_strat3!AK12, ")")))</f>
        <v>-</v>
      </c>
      <c r="AW28" s="11" t="str">
        <f>IF(T_iv_strat3!AM12="","-", (CONCATENATE("[",ROUND(T_iv_strat3!AM12,1),"; ",ROUND(T_iv_strat3!AN12,1),"]", " (", T_iv_strat3!AO12, ")")))</f>
        <v>-</v>
      </c>
      <c r="AX28" s="11" t="str">
        <f>IF(T_iv_strat3!AQ12="","-", (CONCATENATE("[",ROUND(T_iv_strat3!AQ12,1),"; ",ROUND(T_iv_strat3!AR12,1),"]", " (", T_iv_strat3!AS12, ")")))</f>
        <v>-</v>
      </c>
      <c r="AY28" s="11" t="str">
        <f>IF(T_iv_strat3!AU12="","-", (CONCATENATE("[",ROUND(T_iv_strat3!AU12,1),"; ",ROUND(T_iv_strat3!AV12,1),"]", " (", T_iv_strat3!AW12, ")")))</f>
        <v>-</v>
      </c>
      <c r="AZ28" s="11" t="str">
        <f>IF(T_iv_strat3!AY12="","-", (CONCATENATE("[",ROUND(T_iv_strat3!AY12,1),"; ",ROUND(T_iv_strat3!AZ12,1),"]", " (", T_iv_strat3!BA12, ")")))</f>
        <v>-</v>
      </c>
      <c r="BA28" s="11" t="str">
        <f>IF(T_iv_strat3!BC12="","-", (CONCATENATE("[",ROUND(T_iv_strat3!BC12,1),"; ",ROUND(T_iv_strat3!BD12,1),"]", " (", T_iv_strat3!BE12, ")")))</f>
        <v>-</v>
      </c>
      <c r="BB28" s="11" t="str">
        <f>IF(T_iv_strat3!BG12="","-", (CONCATENATE("[",ROUND(T_iv_strat3!BG12,1),"; ",ROUND(T_iv_strat3!BH12,1),"]", " (", T_iv_strat3!BI12, ")")))</f>
        <v>-</v>
      </c>
      <c r="BC28" s="11" t="str">
        <f>IF(T_iv_strat3!BK12="","-", (CONCATENATE("[",ROUND(T_iv_strat3!BK12,1),"; ",ROUND(T_iv_strat3!BL12,1),"]", " (", T_iv_strat3!BM12, ")")))</f>
        <v>-</v>
      </c>
    </row>
    <row r="29" spans="1:55" s="44" customFormat="1" x14ac:dyDescent="0.2">
      <c r="A29" s="4" t="str">
        <f>T_iv_strat1!$A$13</f>
        <v>WHO pre-qualified ACT</v>
      </c>
      <c r="B29" s="42">
        <f>ROUND(T_iv_strat1!B13,1)</f>
        <v>0</v>
      </c>
      <c r="C29" s="42">
        <f>ROUND(T_iv_strat1!F13,1)</f>
        <v>0</v>
      </c>
      <c r="D29" s="42">
        <f>ROUND(T_iv_strat1!J13,1)</f>
        <v>0.5</v>
      </c>
      <c r="E29" s="42">
        <f>ROUND(T_iv_strat1!N13,1)</f>
        <v>0</v>
      </c>
      <c r="F29" s="42">
        <f>ROUND(T_iv_strat1!R13,1)</f>
        <v>0.6</v>
      </c>
      <c r="G29" s="42">
        <f>ROUND(T_iv_strat1!V13,1)</f>
        <v>0</v>
      </c>
      <c r="H29" s="42">
        <f>ROUND(T_iv_strat1!Z13,1)</f>
        <v>0.6</v>
      </c>
      <c r="I29" s="42">
        <f>ROUND(T_iv_strat1!AD13,1)</f>
        <v>0</v>
      </c>
      <c r="J29" s="43">
        <f>ROUND(T_iv_strat1!AH13,1)</f>
        <v>0</v>
      </c>
      <c r="K29" s="42">
        <f>ROUND(T_iv_strat1!AL13,1)</f>
        <v>0</v>
      </c>
      <c r="L29" s="42">
        <f>ROUND(T_iv_strat1!AP13,1)</f>
        <v>0.8</v>
      </c>
      <c r="M29" s="42">
        <f>ROUND(T_iv_strat1!AT13,1)</f>
        <v>0</v>
      </c>
      <c r="N29" s="42">
        <f>ROUND(T_iv_strat1!AX13,1)</f>
        <v>0.6</v>
      </c>
      <c r="O29" s="42">
        <f>ROUND(T_iv_strat1!BB13,1)</f>
        <v>0</v>
      </c>
      <c r="P29" s="42">
        <f>ROUND(T_iv_strat1!BF13,1)</f>
        <v>0.6</v>
      </c>
      <c r="Q29" s="42">
        <f>ROUND(T_iv_strat1!BJ13,1)</f>
        <v>0</v>
      </c>
      <c r="T29" s="4" t="str">
        <f>T_iv_strat1!A13</f>
        <v>WHO pre-qualified ACT</v>
      </c>
      <c r="U29" s="42">
        <f>ROUND(T_iv_strat2!B13,1)</f>
        <v>0.6</v>
      </c>
      <c r="V29" s="42">
        <f>ROUND(T_iv_strat2!F13,1)</f>
        <v>2.2000000000000002</v>
      </c>
      <c r="W29" s="42">
        <f>ROUND(T_iv_strat2!J13,1)</f>
        <v>0.8</v>
      </c>
      <c r="X29" s="42">
        <f>ROUND(T_iv_strat2!N13,1)</f>
        <v>0</v>
      </c>
      <c r="Y29" s="42">
        <f>ROUND(T_iv_strat2!R13,1)</f>
        <v>0.4</v>
      </c>
      <c r="Z29" s="42">
        <f>ROUND(T_iv_strat2!V13,1)</f>
        <v>0.5</v>
      </c>
      <c r="AA29" s="42">
        <f>ROUND(T_iv_strat2!Z13,1)</f>
        <v>0.4</v>
      </c>
      <c r="AB29" s="42">
        <f>ROUND(T_iv_strat2!AD13,1)</f>
        <v>0</v>
      </c>
      <c r="AC29" s="43">
        <f>ROUND(T_iv_strat2!AH13,1)</f>
        <v>1.9</v>
      </c>
      <c r="AD29" s="42">
        <f>ROUND(T_iv_strat2!AL13,1)</f>
        <v>0.5</v>
      </c>
      <c r="AE29" s="42">
        <f>ROUND(T_iv_strat2!AP13,1)</f>
        <v>2.2999999999999998</v>
      </c>
      <c r="AF29" s="42">
        <f>ROUND(T_iv_strat2!AT13,1)</f>
        <v>0</v>
      </c>
      <c r="AG29" s="42">
        <f>ROUND(T_iv_strat2!AX13,1)</f>
        <v>0.4</v>
      </c>
      <c r="AH29" s="42">
        <f>ROUND(T_iv_strat2!BB13,1)</f>
        <v>0.3</v>
      </c>
      <c r="AI29" s="42">
        <f>ROUND(T_iv_strat2!BF13,1)</f>
        <v>0.5</v>
      </c>
      <c r="AJ29" s="42">
        <f>ROUND(T_iv_strat2!BJ13,1)</f>
        <v>0.3</v>
      </c>
      <c r="AM29" s="4" t="str">
        <f>T_iv_strat1!A13</f>
        <v>WHO pre-qualified ACT</v>
      </c>
      <c r="AN29" s="42">
        <f>ROUND(T_iv_strat3!B13,1)</f>
        <v>0</v>
      </c>
      <c r="AO29" s="42">
        <f>ROUND(T_iv_strat3!F13,1)</f>
        <v>0</v>
      </c>
      <c r="AP29" s="42">
        <f>ROUND(T_iv_strat3!J13,1)</f>
        <v>3.5</v>
      </c>
      <c r="AQ29" s="42">
        <f>ROUND(T_iv_strat3!N13,1)</f>
        <v>0</v>
      </c>
      <c r="AR29" s="42">
        <f>ROUND(T_iv_strat3!R13,1)</f>
        <v>0.8</v>
      </c>
      <c r="AS29" s="42">
        <f>ROUND(T_iv_strat3!V13,1)</f>
        <v>0</v>
      </c>
      <c r="AT29" s="42">
        <f>ROUND(T_iv_strat3!Z13,1)</f>
        <v>2.5</v>
      </c>
      <c r="AU29" s="42">
        <f>ROUND(T_iv_strat3!AD13,1)</f>
        <v>0</v>
      </c>
      <c r="AV29" s="43">
        <f>ROUND(T_iv_strat3!AH13,1)</f>
        <v>0</v>
      </c>
      <c r="AW29" s="42">
        <f>ROUND(T_iv_strat3!AL13,1)</f>
        <v>2.5</v>
      </c>
      <c r="AX29" s="42">
        <f>ROUND(T_iv_strat3!AP13,1)</f>
        <v>2.9</v>
      </c>
      <c r="AY29" s="42">
        <f>ROUND(T_iv_strat3!AT13,1)</f>
        <v>0</v>
      </c>
      <c r="AZ29" s="42">
        <f>ROUND(T_iv_strat3!AX13,1)</f>
        <v>0.8</v>
      </c>
      <c r="BA29" s="42">
        <f>ROUND(T_iv_strat3!BB13,1)</f>
        <v>0.6</v>
      </c>
      <c r="BB29" s="42">
        <f>ROUND(T_iv_strat3!BF13,1)</f>
        <v>2.5</v>
      </c>
      <c r="BC29" s="42">
        <f>ROUND(T_iv_strat3!BJ13,1)</f>
        <v>2.8</v>
      </c>
    </row>
    <row r="30" spans="1:55" s="12" customFormat="1" ht="8.25" x14ac:dyDescent="0.15">
      <c r="A30" s="3"/>
      <c r="B30" s="11" t="str">
        <f>IF(T_iv_strat1!C13="","-", (CONCATENATE("[",ROUND(T_iv_strat1!C13,1),"; ",ROUND(T_iv_strat1!D13,1),"]", " (", T_iv_strat1!E13, ")")))</f>
        <v>-</v>
      </c>
      <c r="C30" s="11" t="str">
        <f>IF(T_iv_strat1!G13="","-", (CONCATENATE("[",ROUND(T_iv_strat1!G13,1),"; ",ROUND(T_iv_strat1!H13,1),"]", " (", T_iv_strat1!I13, ")")))</f>
        <v>-</v>
      </c>
      <c r="D30" s="11" t="str">
        <f>IF(T_iv_strat1!K13="","-", (CONCATENATE("[",ROUND(T_iv_strat1!K13,1),"; ",ROUND(T_iv_strat1!L13,1),"]", " (", T_iv_strat1!M13, ")")))</f>
        <v>[0.5; 0.5] (11)</v>
      </c>
      <c r="E30" s="11" t="str">
        <f>IF(T_iv_strat1!O13="","-", (CONCATENATE("[",ROUND(T_iv_strat1!O13,1),"; ",ROUND(T_iv_strat1!P13,1),"]", " (", T_iv_strat1!Q13, ")")))</f>
        <v>-</v>
      </c>
      <c r="F30" s="11" t="str">
        <f>IF(T_iv_strat1!S13="","-", (CONCATENATE("[",ROUND(T_iv_strat1!S13,1),"; ",ROUND(T_iv_strat1!T13,1),"]", " (", T_iv_strat1!U13, ")")))</f>
        <v>[0.5; 0.9] (59)</v>
      </c>
      <c r="G30" s="11" t="str">
        <f>IF(T_iv_strat1!W13="","-", (CONCATENATE("[",ROUND(T_iv_strat1!W13,1),"; ",ROUND(T_iv_strat1!X13,1),"]", " (", T_iv_strat1!Y13, ")")))</f>
        <v>-</v>
      </c>
      <c r="H30" s="11" t="str">
        <f>IF(T_iv_strat1!AA13="","-", (CONCATENATE("[",ROUND(T_iv_strat1!AA13,1),"; ",ROUND(T_iv_strat1!AB13,1),"]", " (", T_iv_strat1!AC13, ")")))</f>
        <v>[0.5; 0.9] (70)</v>
      </c>
      <c r="I30" s="11" t="str">
        <f>IF(T_iv_strat1!AE13="","-", (CONCATENATE("[",ROUND(T_iv_strat1!AE13,1),"; ",ROUND(T_iv_strat1!AF13,1),"]", " (", T_iv_strat1!AG13, ")")))</f>
        <v>-</v>
      </c>
      <c r="J30" s="16" t="str">
        <f>IF(T_iv_strat1!AI13="","-", (CONCATENATE("[",ROUND(T_iv_strat1!AI13,1),"; ",ROUND(T_iv_strat1!AJ13,1),"]", " (", T_iv_strat1!AK13, ")")))</f>
        <v>-</v>
      </c>
      <c r="K30" s="11" t="str">
        <f>IF(T_iv_strat1!AM13="","-", (CONCATENATE("[",ROUND(T_iv_strat1!AM13,1),"; ",ROUND(T_iv_strat1!AN13,1),"]", " (", T_iv_strat1!AO13, ")")))</f>
        <v>-</v>
      </c>
      <c r="L30" s="11" t="str">
        <f>IF(T_iv_strat1!AQ13="","-", (CONCATENATE("[",ROUND(T_iv_strat1!AQ13,1),"; ",ROUND(T_iv_strat1!AR13,1),"]", " (", T_iv_strat1!AS13, ")")))</f>
        <v>[0.5; 0.9] (11)</v>
      </c>
      <c r="M30" s="11" t="str">
        <f>IF(T_iv_strat1!AU13="","-", (CONCATENATE("[",ROUND(T_iv_strat1!AU13,1),"; ",ROUND(T_iv_strat1!AV13,1),"]", " (", T_iv_strat1!AW13, ")")))</f>
        <v>-</v>
      </c>
      <c r="N30" s="11" t="str">
        <f>IF(T_iv_strat1!AY13="","-", (CONCATENATE("[",ROUND(T_iv_strat1!AY13,1),"; ",ROUND(T_iv_strat1!AZ13,1),"]", " (", T_iv_strat1!BA13, ")")))</f>
        <v>[0.5; 0.8] (59)</v>
      </c>
      <c r="O30" s="11" t="str">
        <f>IF(T_iv_strat1!BC13="","-", (CONCATENATE("[",ROUND(T_iv_strat1!BC13,1),"; ",ROUND(T_iv_strat1!BD13,1),"]", " (", T_iv_strat1!BE13, ")")))</f>
        <v>-</v>
      </c>
      <c r="P30" s="11" t="str">
        <f>IF(T_iv_strat1!BG13="","-", (CONCATENATE("[",ROUND(T_iv_strat1!BG13,1),"; ",ROUND(T_iv_strat1!BH13,1),"]", " (", T_iv_strat1!BI13, ")")))</f>
        <v>[0.5; 0.8] (70)</v>
      </c>
      <c r="Q30" s="11" t="str">
        <f>IF(T_iv_strat1!BK13="","-", (CONCATENATE("[",ROUND(T_iv_strat1!BK13,1),"; ",ROUND(T_iv_strat1!BL13,1),"]", " (", T_iv_strat1!BM13, ")")))</f>
        <v>-</v>
      </c>
      <c r="T30" s="3"/>
      <c r="U30" s="11" t="str">
        <f>IF(T_iv_strat2!C13="","-", (CONCATENATE("[",ROUND(T_iv_strat2!C13,1),"; ",ROUND(T_iv_strat2!D13,1),"]", " (", T_iv_strat2!E13, ")")))</f>
        <v>[0.6; 0.6] (3)</v>
      </c>
      <c r="V30" s="11" t="str">
        <f>IF(T_iv_strat2!G13="","-", (CONCATENATE("[",ROUND(T_iv_strat2!G13,1),"; ",ROUND(T_iv_strat2!H13,1),"]", " (", T_iv_strat2!I13, ")")))</f>
        <v>[0.2; 2.2] (16)</v>
      </c>
      <c r="W30" s="11" t="str">
        <f>IF(T_iv_strat2!K13="","-", (CONCATENATE("[",ROUND(T_iv_strat2!K13,1),"; ",ROUND(T_iv_strat2!L13,1),"]", " (", T_iv_strat2!M13, ")")))</f>
        <v>[0.8; 2.5] (82)</v>
      </c>
      <c r="X30" s="11" t="str">
        <f>IF(T_iv_strat2!O13="","-", (CONCATENATE("[",ROUND(T_iv_strat2!O13,1),"; ",ROUND(T_iv_strat2!P13,1),"]", " (", T_iv_strat2!Q13, ")")))</f>
        <v>-</v>
      </c>
      <c r="Y30" s="11" t="str">
        <f>IF(T_iv_strat2!S13="","-", (CONCATENATE("[",ROUND(T_iv_strat2!S13,1),"; ",ROUND(T_iv_strat2!T13,1),"]", " (", T_iv_strat2!U13, ")")))</f>
        <v>[0.4; 0.5] (345)</v>
      </c>
      <c r="Z30" s="11" t="str">
        <f>IF(T_iv_strat2!W13="","-", (CONCATENATE("[",ROUND(T_iv_strat2!W13,1),"; ",ROUND(T_iv_strat2!X13,1),"]", " (", T_iv_strat2!Y13, ")")))</f>
        <v>[0.5; 0.5] (14)</v>
      </c>
      <c r="AA30" s="11" t="str">
        <f>IF(T_iv_strat2!AA13="","-", (CONCATENATE("[",ROUND(T_iv_strat2!AA13,1),"; ",ROUND(T_iv_strat2!AB13,1),"]", " (", T_iv_strat2!AC13, ")")))</f>
        <v>[0.4; 0.5] (460)</v>
      </c>
      <c r="AB30" s="11" t="str">
        <f>IF(T_iv_strat2!AE13="","-", (CONCATENATE("[",ROUND(T_iv_strat2!AE13,1),"; ",ROUND(T_iv_strat2!AF13,1),"]", " (", T_iv_strat2!AG13, ")")))</f>
        <v>-</v>
      </c>
      <c r="AC30" s="16" t="str">
        <f>IF(T_iv_strat2!AI13="","-", (CONCATENATE("[",ROUND(T_iv_strat2!AI13,1),"; ",ROUND(T_iv_strat2!AJ13,1),"]", " (", T_iv_strat2!AK13, ")")))</f>
        <v>[0.3; 1.9] (3)</v>
      </c>
      <c r="AD30" s="11" t="str">
        <f>IF(T_iv_strat2!AM13="","-", (CONCATENATE("[",ROUND(T_iv_strat2!AM13,1),"; ",ROUND(T_iv_strat2!AN13,1),"]", " (", T_iv_strat2!AO13, ")")))</f>
        <v>[0.3; 2.5] (16)</v>
      </c>
      <c r="AE30" s="11" t="str">
        <f>IF(T_iv_strat2!AQ13="","-", (CONCATENATE("[",ROUND(T_iv_strat2!AQ13,1),"; ",ROUND(T_iv_strat2!AR13,1),"]", " (", T_iv_strat2!AS13, ")")))</f>
        <v>[0.6; 3.2] (82)</v>
      </c>
      <c r="AF30" s="11" t="str">
        <f>IF(T_iv_strat2!AU13="","-", (CONCATENATE("[",ROUND(T_iv_strat2!AU13,1),"; ",ROUND(T_iv_strat2!AV13,1),"]", " (", T_iv_strat2!AW13, ")")))</f>
        <v>-</v>
      </c>
      <c r="AG30" s="11" t="str">
        <f>IF(T_iv_strat2!AY13="","-", (CONCATENATE("[",ROUND(T_iv_strat2!AY13,1),"; ",ROUND(T_iv_strat2!AZ13,1),"]", " (", T_iv_strat2!BA13, ")")))</f>
        <v>[0.3; 0.6] (345)</v>
      </c>
      <c r="AH30" s="11" t="str">
        <f>IF(T_iv_strat2!BC13="","-", (CONCATENATE("[",ROUND(T_iv_strat2!BC13,1),"; ",ROUND(T_iv_strat2!BD13,1),"]", " (", T_iv_strat2!BE13, ")")))</f>
        <v>[0.3; 0.5] (14)</v>
      </c>
      <c r="AI30" s="11" t="str">
        <f>IF(T_iv_strat2!BG13="","-", (CONCATENATE("[",ROUND(T_iv_strat2!BG13,1),"; ",ROUND(T_iv_strat2!BH13,1),"]", " (", T_iv_strat2!BI13, ")")))</f>
        <v>[0.4; 1.3] (460)</v>
      </c>
      <c r="AJ30" s="11" t="str">
        <f>IF(T_iv_strat2!BK13="","-", (CONCATENATE("[",ROUND(T_iv_strat2!BK13,1),"; ",ROUND(T_iv_strat2!BL13,1),"]", " (", T_iv_strat2!BM13, ")")))</f>
        <v>[0.3; 0.3] (4)</v>
      </c>
      <c r="AM30" s="3"/>
      <c r="AN30" s="11" t="str">
        <f>IF(T_iv_strat3!C13="","-", (CONCATENATE("[",ROUND(T_iv_strat3!C13,1),"; ",ROUND(T_iv_strat3!D13,1),"]", " (", T_iv_strat3!E13, ")")))</f>
        <v>-</v>
      </c>
      <c r="AO30" s="11" t="str">
        <f>IF(T_iv_strat3!G13="","-", (CONCATENATE("[",ROUND(T_iv_strat3!G13,1),"; ",ROUND(T_iv_strat3!H13,1),"]", " (", T_iv_strat3!I13, ")")))</f>
        <v>-</v>
      </c>
      <c r="AP30" s="11" t="str">
        <f>IF(T_iv_strat3!K13="","-", (CONCATENATE("[",ROUND(T_iv_strat3!K13,1),"; ",ROUND(T_iv_strat3!L13,1),"]", " (", T_iv_strat3!M13, ")")))</f>
        <v>[2.5; 3.5] (110)</v>
      </c>
      <c r="AQ30" s="11" t="str">
        <f>IF(T_iv_strat3!O13="","-", (CONCATENATE("[",ROUND(T_iv_strat3!O13,1),"; ",ROUND(T_iv_strat3!P13,1),"]", " (", T_iv_strat3!Q13, ")")))</f>
        <v>-</v>
      </c>
      <c r="AR30" s="11" t="str">
        <f>IF(T_iv_strat3!S13="","-", (CONCATENATE("[",ROUND(T_iv_strat3!S13,1),"; ",ROUND(T_iv_strat3!T13,1),"]", " (", T_iv_strat3!U13, ")")))</f>
        <v>[0.4; 0.8] (23)</v>
      </c>
      <c r="AS30" s="11" t="str">
        <f>IF(T_iv_strat3!W13="","-", (CONCATENATE("[",ROUND(T_iv_strat3!W13,1),"; ",ROUND(T_iv_strat3!X13,1),"]", " (", T_iv_strat3!Y13, ")")))</f>
        <v>-</v>
      </c>
      <c r="AT30" s="11" t="str">
        <f>IF(T_iv_strat3!AA13="","-", (CONCATENATE("[",ROUND(T_iv_strat3!AA13,1),"; ",ROUND(T_iv_strat3!AB13,1),"]", " (", T_iv_strat3!AC13, ")")))</f>
        <v>[1.8; 3.5] (143)</v>
      </c>
      <c r="AU30" s="11" t="str">
        <f>IF(T_iv_strat3!AE13="","-", (CONCATENATE("[",ROUND(T_iv_strat3!AE13,1),"; ",ROUND(T_iv_strat3!AF13,1),"]", " (", T_iv_strat3!AG13, ")")))</f>
        <v>-</v>
      </c>
      <c r="AV30" s="16" t="str">
        <f>IF(T_iv_strat3!AI13="","-", (CONCATENATE("[",ROUND(T_iv_strat3!AI13,1),"; ",ROUND(T_iv_strat3!AJ13,1),"]", " (", T_iv_strat3!AK13, ")")))</f>
        <v>-</v>
      </c>
      <c r="AW30" s="11" t="str">
        <f>IF(T_iv_strat3!AM13="","-", (CONCATENATE("[",ROUND(T_iv_strat3!AM13,1),"; ",ROUND(T_iv_strat3!AN13,1),"]", " (", T_iv_strat3!AO13, ")")))</f>
        <v>[2.5; 3.8] (4)</v>
      </c>
      <c r="AX30" s="11" t="str">
        <f>IF(T_iv_strat3!AQ13="","-", (CONCATENATE("[",ROUND(T_iv_strat3!AQ13,1),"; ",ROUND(T_iv_strat3!AR13,1),"]", " (", T_iv_strat3!AS13, ")")))</f>
        <v>[2.2; 3.8] (110)</v>
      </c>
      <c r="AY30" s="11" t="str">
        <f>IF(T_iv_strat3!AU13="","-", (CONCATENATE("[",ROUND(T_iv_strat3!AU13,1),"; ",ROUND(T_iv_strat3!AV13,1),"]", " (", T_iv_strat3!AW13, ")")))</f>
        <v>-</v>
      </c>
      <c r="AZ30" s="11" t="str">
        <f>IF(T_iv_strat3!AY13="","-", (CONCATENATE("[",ROUND(T_iv_strat3!AY13,1),"; ",ROUND(T_iv_strat3!AZ13,1),"]", " (", T_iv_strat3!BA13, ")")))</f>
        <v>[0.5; 1.3] (23)</v>
      </c>
      <c r="BA30" s="11" t="str">
        <f>IF(T_iv_strat3!BC13="","-", (CONCATENATE("[",ROUND(T_iv_strat3!BC13,1),"; ",ROUND(T_iv_strat3!BD13,1),"]", " (", T_iv_strat3!BE13, ")")))</f>
        <v>[0.6; 0.8] (6)</v>
      </c>
      <c r="BB30" s="11" t="str">
        <f>IF(T_iv_strat3!BG13="","-", (CONCATENATE("[",ROUND(T_iv_strat3!BG13,1),"; ",ROUND(T_iv_strat3!BH13,1),"]", " (", T_iv_strat3!BI13, ")")))</f>
        <v>[1.1; 3.6] (143)</v>
      </c>
      <c r="BC30" s="11" t="str">
        <f>IF(T_iv_strat3!BK13="","-", (CONCATENATE("[",ROUND(T_iv_strat3!BK13,1),"; ",ROUND(T_iv_strat3!BL13,1),"]", " (", T_iv_strat3!BM13, ")")))</f>
        <v>[2.8; 2.8] (1)</v>
      </c>
    </row>
    <row r="31" spans="1:55" s="44" customFormat="1" ht="11.25" customHeight="1" x14ac:dyDescent="0.25">
      <c r="A31" s="15" t="str">
        <f>T_iv_strat1!$A$14</f>
        <v>WHO PQ and Nationally approved ACT</v>
      </c>
      <c r="B31" s="42">
        <f>ROUND(T_iv_strat1!B14,1)</f>
        <v>0</v>
      </c>
      <c r="C31" s="42">
        <f>ROUND(T_iv_strat1!F14,1)</f>
        <v>0</v>
      </c>
      <c r="D31" s="42">
        <f>ROUND(T_iv_strat1!J14,1)</f>
        <v>0</v>
      </c>
      <c r="E31" s="42">
        <f>ROUND(T_iv_strat1!N14,1)</f>
        <v>0</v>
      </c>
      <c r="F31" s="42">
        <f>ROUND(T_iv_strat1!R14,1)</f>
        <v>0</v>
      </c>
      <c r="G31" s="42">
        <f>ROUND(T_iv_strat1!V14,1)</f>
        <v>0</v>
      </c>
      <c r="H31" s="42">
        <f>ROUND(T_iv_strat1!Z14,1)</f>
        <v>0</v>
      </c>
      <c r="I31" s="42">
        <f>ROUND(T_iv_strat1!AD14,1)</f>
        <v>0</v>
      </c>
      <c r="J31" s="43">
        <f>ROUND(T_iv_strat1!AH14,1)</f>
        <v>0</v>
      </c>
      <c r="K31" s="42">
        <f>ROUND(T_iv_strat1!AL14,1)</f>
        <v>0</v>
      </c>
      <c r="L31" s="42">
        <f>ROUND(T_iv_strat1!AP14,1)</f>
        <v>0</v>
      </c>
      <c r="M31" s="42">
        <f>ROUND(T_iv_strat1!AT14,1)</f>
        <v>0</v>
      </c>
      <c r="N31" s="42">
        <f>ROUND(T_iv_strat1!AX14,1)</f>
        <v>0</v>
      </c>
      <c r="O31" s="42">
        <f>ROUND(T_iv_strat1!BB14,1)</f>
        <v>0</v>
      </c>
      <c r="P31" s="42">
        <f>ROUND(T_iv_strat1!BF14,1)</f>
        <v>0</v>
      </c>
      <c r="Q31" s="42">
        <f>ROUND(T_iv_strat1!BJ14,1)</f>
        <v>0</v>
      </c>
      <c r="T31" s="15" t="str">
        <f>T_iv_strat1!A14</f>
        <v>WHO PQ and Nationally approved ACT</v>
      </c>
      <c r="U31" s="42">
        <f>ROUND(T_iv_strat2!B14,1)</f>
        <v>0</v>
      </c>
      <c r="V31" s="42">
        <f>ROUND(T_iv_strat2!F14,1)</f>
        <v>0</v>
      </c>
      <c r="W31" s="42">
        <f>ROUND(T_iv_strat2!J14,1)</f>
        <v>0.8</v>
      </c>
      <c r="X31" s="42">
        <f>ROUND(T_iv_strat2!N14,1)</f>
        <v>0</v>
      </c>
      <c r="Y31" s="42">
        <f>ROUND(T_iv_strat2!R14,1)</f>
        <v>0.5</v>
      </c>
      <c r="Z31" s="42">
        <f>ROUND(T_iv_strat2!V14,1)</f>
        <v>0.5</v>
      </c>
      <c r="AA31" s="42">
        <f>ROUND(T_iv_strat2!Z14,1)</f>
        <v>0.5</v>
      </c>
      <c r="AB31" s="42">
        <f>ROUND(T_iv_strat2!AD14,1)</f>
        <v>0</v>
      </c>
      <c r="AC31" s="43">
        <f>ROUND(T_iv_strat2!AH14,1)</f>
        <v>0.3</v>
      </c>
      <c r="AD31" s="42">
        <f>ROUND(T_iv_strat2!AL14,1)</f>
        <v>0.3</v>
      </c>
      <c r="AE31" s="42">
        <f>ROUND(T_iv_strat2!AP14,1)</f>
        <v>0.4</v>
      </c>
      <c r="AF31" s="42">
        <f>ROUND(T_iv_strat2!AT14,1)</f>
        <v>0</v>
      </c>
      <c r="AG31" s="42">
        <f>ROUND(T_iv_strat2!AX14,1)</f>
        <v>0.4</v>
      </c>
      <c r="AH31" s="42">
        <f>ROUND(T_iv_strat2!BB14,1)</f>
        <v>0.3</v>
      </c>
      <c r="AI31" s="42">
        <f>ROUND(T_iv_strat2!BF14,1)</f>
        <v>0.4</v>
      </c>
      <c r="AJ31" s="42">
        <f>ROUND(T_iv_strat2!BJ14,1)</f>
        <v>0.5</v>
      </c>
      <c r="AM31" s="15" t="str">
        <f>T_iv_strat1!A14</f>
        <v>WHO PQ and Nationally approved ACT</v>
      </c>
      <c r="AN31" s="42">
        <f>ROUND(T_iv_strat3!B14,1)</f>
        <v>0</v>
      </c>
      <c r="AO31" s="42">
        <f>ROUND(T_iv_strat3!F14,1)</f>
        <v>0</v>
      </c>
      <c r="AP31" s="42">
        <f>ROUND(T_iv_strat3!J14,1)</f>
        <v>0</v>
      </c>
      <c r="AQ31" s="42">
        <f>ROUND(T_iv_strat3!N14,1)</f>
        <v>0</v>
      </c>
      <c r="AR31" s="42">
        <f>ROUND(T_iv_strat3!R14,1)</f>
        <v>0.4</v>
      </c>
      <c r="AS31" s="42">
        <f>ROUND(T_iv_strat3!V14,1)</f>
        <v>0</v>
      </c>
      <c r="AT31" s="42">
        <f>ROUND(T_iv_strat3!Z14,1)</f>
        <v>0.4</v>
      </c>
      <c r="AU31" s="42">
        <f>ROUND(T_iv_strat3!AD14,1)</f>
        <v>0</v>
      </c>
      <c r="AV31" s="43">
        <f>ROUND(T_iv_strat3!AH14,1)</f>
        <v>0</v>
      </c>
      <c r="AW31" s="42">
        <f>ROUND(T_iv_strat3!AL14,1)</f>
        <v>0</v>
      </c>
      <c r="AX31" s="42">
        <f>ROUND(T_iv_strat3!AP14,1)</f>
        <v>1.6</v>
      </c>
      <c r="AY31" s="42">
        <f>ROUND(T_iv_strat3!AT14,1)</f>
        <v>0</v>
      </c>
      <c r="AZ31" s="42">
        <f>ROUND(T_iv_strat3!AX14,1)</f>
        <v>0.8</v>
      </c>
      <c r="BA31" s="42">
        <f>ROUND(T_iv_strat3!BB14,1)</f>
        <v>0.8</v>
      </c>
      <c r="BB31" s="42">
        <f>ROUND(T_iv_strat3!BF14,1)</f>
        <v>0.8</v>
      </c>
      <c r="BC31" s="42">
        <f>ROUND(T_iv_strat3!BJ14,1)</f>
        <v>0</v>
      </c>
    </row>
    <row r="32" spans="1:55" s="12" customFormat="1" ht="8.25" customHeight="1" x14ac:dyDescent="0.25">
      <c r="A32" s="48"/>
      <c r="B32" s="11" t="str">
        <f>IF(T_iv_strat1!C14="","-", (CONCATENATE("[",ROUND(T_iv_strat1!C14,1),"; ",ROUND(T_iv_strat1!D14,1),"]", " (", T_iv_strat1!E14, ")")))</f>
        <v>-</v>
      </c>
      <c r="C32" s="11" t="str">
        <f>IF(T_iv_strat1!G14="","-", (CONCATENATE("[",ROUND(T_iv_strat1!G14,1),"; ",ROUND(T_iv_strat1!H14,1),"]", " (", T_iv_strat1!I14, ")")))</f>
        <v>-</v>
      </c>
      <c r="D32" s="11" t="str">
        <f>IF(T_iv_strat1!K14="","-", (CONCATENATE("[",ROUND(T_iv_strat1!K14,1),"; ",ROUND(T_iv_strat1!L14,1),"]", " (", T_iv_strat1!M14, ")")))</f>
        <v>-</v>
      </c>
      <c r="E32" s="11" t="str">
        <f>IF(T_iv_strat1!O14="","-", (CONCATENATE("[",ROUND(T_iv_strat1!O14,1),"; ",ROUND(T_iv_strat1!P14,1),"]", " (", T_iv_strat1!Q14, ")")))</f>
        <v>-</v>
      </c>
      <c r="F32" s="11" t="str">
        <f>IF(T_iv_strat1!S14="","-", (CONCATENATE("[",ROUND(T_iv_strat1!S14,1),"; ",ROUND(T_iv_strat1!T14,1),"]", " (", T_iv_strat1!U14, ")")))</f>
        <v>-</v>
      </c>
      <c r="G32" s="11" t="str">
        <f>IF(T_iv_strat1!W14="","-", (CONCATENATE("[",ROUND(T_iv_strat1!W14,1),"; ",ROUND(T_iv_strat1!X14,1),"]", " (", T_iv_strat1!Y14, ")")))</f>
        <v>-</v>
      </c>
      <c r="H32" s="11" t="str">
        <f>IF(T_iv_strat1!AA14="","-", (CONCATENATE("[",ROUND(T_iv_strat1!AA14,1),"; ",ROUND(T_iv_strat1!AB14,1),"]", " (", T_iv_strat1!AC14, ")")))</f>
        <v>-</v>
      </c>
      <c r="I32" s="11" t="str">
        <f>IF(T_iv_strat1!AE14="","-", (CONCATENATE("[",ROUND(T_iv_strat1!AE14,1),"; ",ROUND(T_iv_strat1!AF14,1),"]", " (", T_iv_strat1!AG14, ")")))</f>
        <v>-</v>
      </c>
      <c r="J32" s="16" t="str">
        <f>IF(T_iv_strat1!AI14="","-", (CONCATENATE("[",ROUND(T_iv_strat1!AI14,1),"; ",ROUND(T_iv_strat1!AJ14,1),"]", " (", T_iv_strat1!AK14, ")")))</f>
        <v>-</v>
      </c>
      <c r="K32" s="11" t="str">
        <f>IF(T_iv_strat1!AM14="","-", (CONCATENATE("[",ROUND(T_iv_strat1!AM14,1),"; ",ROUND(T_iv_strat1!AN14,1),"]", " (", T_iv_strat1!AO14, ")")))</f>
        <v>-</v>
      </c>
      <c r="L32" s="11" t="str">
        <f>IF(T_iv_strat1!AQ14="","-", (CONCATENATE("[",ROUND(T_iv_strat1!AQ14,1),"; ",ROUND(T_iv_strat1!AR14,1),"]", " (", T_iv_strat1!AS14, ")")))</f>
        <v>-</v>
      </c>
      <c r="M32" s="11" t="str">
        <f>IF(T_iv_strat1!AU14="","-", (CONCATENATE("[",ROUND(T_iv_strat1!AU14,1),"; ",ROUND(T_iv_strat1!AV14,1),"]", " (", T_iv_strat1!AW14, ")")))</f>
        <v>-</v>
      </c>
      <c r="N32" s="11" t="str">
        <f>IF(T_iv_strat1!AY14="","-", (CONCATENATE("[",ROUND(T_iv_strat1!AY14,1),"; ",ROUND(T_iv_strat1!AZ14,1),"]", " (", T_iv_strat1!BA14, ")")))</f>
        <v>-</v>
      </c>
      <c r="O32" s="11" t="str">
        <f>IF(T_iv_strat1!BC14="","-", (CONCATENATE("[",ROUND(T_iv_strat1!BC14,1),"; ",ROUND(T_iv_strat1!BD14,1),"]", " (", T_iv_strat1!BE14, ")")))</f>
        <v>-</v>
      </c>
      <c r="P32" s="11" t="str">
        <f>IF(T_iv_strat1!BG14="","-", (CONCATENATE("[",ROUND(T_iv_strat1!BG14,1),"; ",ROUND(T_iv_strat1!BH14,1),"]", " (", T_iv_strat1!BI14, ")")))</f>
        <v>-</v>
      </c>
      <c r="Q32" s="11" t="str">
        <f>IF(T_iv_strat1!BK14="","-", (CONCATENATE("[",ROUND(T_iv_strat1!BK14,1),"; ",ROUND(T_iv_strat1!BL14,1),"]", " (", T_iv_strat1!BM14, ")")))</f>
        <v>-</v>
      </c>
      <c r="T32" s="48"/>
      <c r="U32" s="11" t="str">
        <f>IF(T_iv_strat2!C14="","-", (CONCATENATE("[",ROUND(T_iv_strat2!C14,1),"; ",ROUND(T_iv_strat2!D14,1),"]", " (", T_iv_strat2!E14, ")")))</f>
        <v>-</v>
      </c>
      <c r="V32" s="11" t="str">
        <f>IF(T_iv_strat2!G14="","-", (CONCATENATE("[",ROUND(T_iv_strat2!G14,1),"; ",ROUND(T_iv_strat2!H14,1),"]", " (", T_iv_strat2!I14, ")")))</f>
        <v>-</v>
      </c>
      <c r="W32" s="11" t="str">
        <f>IF(T_iv_strat2!K14="","-", (CONCATENATE("[",ROUND(T_iv_strat2!K14,1),"; ",ROUND(T_iv_strat2!L14,1),"]", " (", T_iv_strat2!M14, ")")))</f>
        <v>[0.8; 0.8] (9)</v>
      </c>
      <c r="X32" s="11" t="str">
        <f>IF(T_iv_strat2!O14="","-", (CONCATENATE("[",ROUND(T_iv_strat2!O14,1),"; ",ROUND(T_iv_strat2!P14,1),"]", " (", T_iv_strat2!Q14, ")")))</f>
        <v>-</v>
      </c>
      <c r="Y32" s="11" t="str">
        <f>IF(T_iv_strat2!S14="","-", (CONCATENATE("[",ROUND(T_iv_strat2!S14,1),"; ",ROUND(T_iv_strat2!T14,1),"]", " (", T_iv_strat2!U14, ")")))</f>
        <v>[0.4; 0.8] (148)</v>
      </c>
      <c r="Z32" s="11" t="str">
        <f>IF(T_iv_strat2!W14="","-", (CONCATENATE("[",ROUND(T_iv_strat2!W14,1),"; ",ROUND(T_iv_strat2!X14,1),"]", " (", T_iv_strat2!Y14, ")")))</f>
        <v>[0.5; 0.5] (8)</v>
      </c>
      <c r="AA32" s="11" t="str">
        <f>IF(T_iv_strat2!AA14="","-", (CONCATENATE("[",ROUND(T_iv_strat2!AA14,1),"; ",ROUND(T_iv_strat2!AB14,1),"]", " (", T_iv_strat2!AC14, ")")))</f>
        <v>[0.4; 0.8] (173)</v>
      </c>
      <c r="AB32" s="11" t="str">
        <f>IF(T_iv_strat2!AE14="","-", (CONCATENATE("[",ROUND(T_iv_strat2!AE14,1),"; ",ROUND(T_iv_strat2!AF14,1),"]", " (", T_iv_strat2!AG14, ")")))</f>
        <v>-</v>
      </c>
      <c r="AC32" s="16" t="str">
        <f>IF(T_iv_strat2!AI14="","-", (CONCATENATE("[",ROUND(T_iv_strat2!AI14,1),"; ",ROUND(T_iv_strat2!AJ14,1),"]", " (", T_iv_strat2!AK14, ")")))</f>
        <v>[0.3; 0.3] (1)</v>
      </c>
      <c r="AD32" s="11" t="str">
        <f>IF(T_iv_strat2!AM14="","-", (CONCATENATE("[",ROUND(T_iv_strat2!AM14,1),"; ",ROUND(T_iv_strat2!AN14,1),"]", " (", T_iv_strat2!AO14, ")")))</f>
        <v>[0.3; 0.3] (7)</v>
      </c>
      <c r="AE32" s="11" t="str">
        <f>IF(T_iv_strat2!AQ14="","-", (CONCATENATE("[",ROUND(T_iv_strat2!AQ14,1),"; ",ROUND(T_iv_strat2!AR14,1),"]", " (", T_iv_strat2!AS14, ")")))</f>
        <v>[0.3; 0.6] (9)</v>
      </c>
      <c r="AF32" s="11" t="str">
        <f>IF(T_iv_strat2!AU14="","-", (CONCATENATE("[",ROUND(T_iv_strat2!AU14,1),"; ",ROUND(T_iv_strat2!AV14,1),"]", " (", T_iv_strat2!AW14, ")")))</f>
        <v>-</v>
      </c>
      <c r="AG32" s="11" t="str">
        <f>IF(T_iv_strat2!AY14="","-", (CONCATENATE("[",ROUND(T_iv_strat2!AY14,1),"; ",ROUND(T_iv_strat2!AZ14,1),"]", " (", T_iv_strat2!BA14, ")")))</f>
        <v>[0.3; 0.5] (148)</v>
      </c>
      <c r="AH32" s="11" t="str">
        <f>IF(T_iv_strat2!BC14="","-", (CONCATENATE("[",ROUND(T_iv_strat2!BC14,1),"; ",ROUND(T_iv_strat2!BD14,1),"]", " (", T_iv_strat2!BE14, ")")))</f>
        <v>[0.3; 0.5] (8)</v>
      </c>
      <c r="AI32" s="11" t="str">
        <f>IF(T_iv_strat2!BG14="","-", (CONCATENATE("[",ROUND(T_iv_strat2!BG14,1),"; ",ROUND(T_iv_strat2!BH14,1),"]", " (", T_iv_strat2!BI14, ")")))</f>
        <v>[0.3; 0.5] (173)</v>
      </c>
      <c r="AJ32" s="11" t="str">
        <f>IF(T_iv_strat2!BK14="","-", (CONCATENATE("[",ROUND(T_iv_strat2!BK14,1),"; ",ROUND(T_iv_strat2!BL14,1),"]", " (", T_iv_strat2!BM14, ")")))</f>
        <v>[0.3; 0.5] (2)</v>
      </c>
      <c r="AM32" s="48"/>
      <c r="AN32" s="11" t="str">
        <f>IF(T_iv_strat3!C14="","-", (CONCATENATE("[",ROUND(T_iv_strat3!C14,1),"; ",ROUND(T_iv_strat3!D14,1),"]", " (", T_iv_strat3!E14, ")")))</f>
        <v>-</v>
      </c>
      <c r="AO32" s="11" t="str">
        <f>IF(T_iv_strat3!G14="","-", (CONCATENATE("[",ROUND(T_iv_strat3!G14,1),"; ",ROUND(T_iv_strat3!H14,1),"]", " (", T_iv_strat3!I14, ")")))</f>
        <v>-</v>
      </c>
      <c r="AP32" s="11" t="str">
        <f>IF(T_iv_strat3!K14="","-", (CONCATENATE("[",ROUND(T_iv_strat3!K14,1),"; ",ROUND(T_iv_strat3!L14,1),"]", " (", T_iv_strat3!M14, ")")))</f>
        <v>-</v>
      </c>
      <c r="AQ32" s="11" t="str">
        <f>IF(T_iv_strat3!O14="","-", (CONCATENATE("[",ROUND(T_iv_strat3!O14,1),"; ",ROUND(T_iv_strat3!P14,1),"]", " (", T_iv_strat3!Q14, ")")))</f>
        <v>-</v>
      </c>
      <c r="AR32" s="11" t="str">
        <f>IF(T_iv_strat3!S14="","-", (CONCATENATE("[",ROUND(T_iv_strat3!S14,1),"; ",ROUND(T_iv_strat3!T14,1),"]", " (", T_iv_strat3!U14, ")")))</f>
        <v>[0.4; 0.4] (2)</v>
      </c>
      <c r="AS32" s="11" t="str">
        <f>IF(T_iv_strat3!W14="","-", (CONCATENATE("[",ROUND(T_iv_strat3!W14,1),"; ",ROUND(T_iv_strat3!X14,1),"]", " (", T_iv_strat3!Y14, ")")))</f>
        <v>-</v>
      </c>
      <c r="AT32" s="11" t="str">
        <f>IF(T_iv_strat3!AA14="","-", (CONCATENATE("[",ROUND(T_iv_strat3!AA14,1),"; ",ROUND(T_iv_strat3!AB14,1),"]", " (", T_iv_strat3!AC14, ")")))</f>
        <v>[0.4; 0.4] (11)</v>
      </c>
      <c r="AU32" s="11" t="str">
        <f>IF(T_iv_strat3!AE14="","-", (CONCATENATE("[",ROUND(T_iv_strat3!AE14,1),"; ",ROUND(T_iv_strat3!AF14,1),"]", " (", T_iv_strat3!AG14, ")")))</f>
        <v>-</v>
      </c>
      <c r="AV32" s="16" t="str">
        <f>IF(T_iv_strat3!AI14="","-", (CONCATENATE("[",ROUND(T_iv_strat3!AI14,1),"; ",ROUND(T_iv_strat3!AJ14,1),"]", " (", T_iv_strat3!AK14, ")")))</f>
        <v>-</v>
      </c>
      <c r="AW32" s="11" t="str">
        <f>IF(T_iv_strat3!AM14="","-", (CONCATENATE("[",ROUND(T_iv_strat3!AM14,1),"; ",ROUND(T_iv_strat3!AN14,1),"]", " (", T_iv_strat3!AO14, ")")))</f>
        <v>-</v>
      </c>
      <c r="AX32" s="11" t="str">
        <f>IF(T_iv_strat3!AQ14="","-", (CONCATENATE("[",ROUND(T_iv_strat3!AQ14,1),"; ",ROUND(T_iv_strat3!AR14,1),"]", " (", T_iv_strat3!AS14, ")")))</f>
        <v>[1.6; 1.8] (7)</v>
      </c>
      <c r="AY32" s="11" t="str">
        <f>IF(T_iv_strat3!AU14="","-", (CONCATENATE("[",ROUND(T_iv_strat3!AU14,1),"; ",ROUND(T_iv_strat3!AV14,1),"]", " (", T_iv_strat3!AW14, ")")))</f>
        <v>-</v>
      </c>
      <c r="AZ32" s="11" t="str">
        <f>IF(T_iv_strat3!AY14="","-", (CONCATENATE("[",ROUND(T_iv_strat3!AY14,1),"; ",ROUND(T_iv_strat3!AZ14,1),"]", " (", T_iv_strat3!BA14, ")")))</f>
        <v>[0.8; 0.8] (2)</v>
      </c>
      <c r="BA32" s="11" t="str">
        <f>IF(T_iv_strat3!BC14="","-", (CONCATENATE("[",ROUND(T_iv_strat3!BC14,1),"; ",ROUND(T_iv_strat3!BD14,1),"]", " (", T_iv_strat3!BE14, ")")))</f>
        <v>[0.6; 0.8] (2)</v>
      </c>
      <c r="BB32" s="11" t="str">
        <f>IF(T_iv_strat3!BG14="","-", (CONCATENATE("[",ROUND(T_iv_strat3!BG14,1),"; ",ROUND(T_iv_strat3!BH14,1),"]", " (", T_iv_strat3!BI14, ")")))</f>
        <v>[0.8; 1.6] (11)</v>
      </c>
      <c r="BC32" s="11" t="str">
        <f>IF(T_iv_strat3!BK14="","-", (CONCATENATE("[",ROUND(T_iv_strat3!BK14,1),"; ",ROUND(T_iv_strat3!BL14,1),"]", " (", T_iv_strat3!BM14, ")")))</f>
        <v>-</v>
      </c>
    </row>
    <row r="33" spans="1:55" s="44" customFormat="1" ht="11.25" customHeight="1" x14ac:dyDescent="0.25">
      <c r="A33" s="15" t="str">
        <f>T_iv_strat1!$A$15</f>
        <v>WHO PQ ACT, not Nat. Ap.</v>
      </c>
      <c r="B33" s="42">
        <f>ROUND(T_iv_strat1!B15,1)</f>
        <v>0</v>
      </c>
      <c r="C33" s="42">
        <f>ROUND(T_iv_strat1!F15,1)</f>
        <v>0</v>
      </c>
      <c r="D33" s="42">
        <f>ROUND(T_iv_strat1!J15,1)</f>
        <v>0.5</v>
      </c>
      <c r="E33" s="42">
        <f>ROUND(T_iv_strat1!N15,1)</f>
        <v>0</v>
      </c>
      <c r="F33" s="42">
        <f>ROUND(T_iv_strat1!R15,1)</f>
        <v>0.6</v>
      </c>
      <c r="G33" s="42">
        <f>ROUND(T_iv_strat1!V15,1)</f>
        <v>0</v>
      </c>
      <c r="H33" s="42">
        <f>ROUND(T_iv_strat1!Z15,1)</f>
        <v>0.6</v>
      </c>
      <c r="I33" s="42">
        <f>ROUND(T_iv_strat1!AD15,1)</f>
        <v>0</v>
      </c>
      <c r="J33" s="43">
        <f>ROUND(T_iv_strat1!AH15,1)</f>
        <v>0</v>
      </c>
      <c r="K33" s="42">
        <f>ROUND(T_iv_strat1!AL15,1)</f>
        <v>0</v>
      </c>
      <c r="L33" s="42">
        <f>ROUND(T_iv_strat1!AP15,1)</f>
        <v>0.8</v>
      </c>
      <c r="M33" s="42">
        <f>ROUND(T_iv_strat1!AT15,1)</f>
        <v>0</v>
      </c>
      <c r="N33" s="42">
        <f>ROUND(T_iv_strat1!AX15,1)</f>
        <v>0.6</v>
      </c>
      <c r="O33" s="42">
        <f>ROUND(T_iv_strat1!BB15,1)</f>
        <v>0</v>
      </c>
      <c r="P33" s="42">
        <f>ROUND(T_iv_strat1!BF15,1)</f>
        <v>0.6</v>
      </c>
      <c r="Q33" s="42">
        <f>ROUND(T_iv_strat1!BJ15,1)</f>
        <v>0</v>
      </c>
      <c r="T33" s="15" t="str">
        <f>T_iv_strat1!A15</f>
        <v>WHO PQ ACT, not Nat. Ap.</v>
      </c>
      <c r="U33" s="42">
        <f>ROUND(T_iv_strat2!B15,1)</f>
        <v>0.6</v>
      </c>
      <c r="V33" s="42">
        <f>ROUND(T_iv_strat2!F15,1)</f>
        <v>2.2000000000000002</v>
      </c>
      <c r="W33" s="42">
        <f>ROUND(T_iv_strat2!J15,1)</f>
        <v>2.5</v>
      </c>
      <c r="X33" s="42">
        <f>ROUND(T_iv_strat2!N15,1)</f>
        <v>0</v>
      </c>
      <c r="Y33" s="42">
        <f>ROUND(T_iv_strat2!R15,1)</f>
        <v>0.4</v>
      </c>
      <c r="Z33" s="42">
        <f>ROUND(T_iv_strat2!V15,1)</f>
        <v>0</v>
      </c>
      <c r="AA33" s="42">
        <f>ROUND(T_iv_strat2!Z15,1)</f>
        <v>0.4</v>
      </c>
      <c r="AB33" s="42">
        <f>ROUND(T_iv_strat2!AD15,1)</f>
        <v>0</v>
      </c>
      <c r="AC33" s="43">
        <f>ROUND(T_iv_strat2!AH15,1)</f>
        <v>1.9</v>
      </c>
      <c r="AD33" s="42">
        <f>ROUND(T_iv_strat2!AL15,1)</f>
        <v>2.5</v>
      </c>
      <c r="AE33" s="42">
        <f>ROUND(T_iv_strat2!AP15,1)</f>
        <v>2.7</v>
      </c>
      <c r="AF33" s="42">
        <f>ROUND(T_iv_strat2!AT15,1)</f>
        <v>0</v>
      </c>
      <c r="AG33" s="42">
        <f>ROUND(T_iv_strat2!AX15,1)</f>
        <v>0.4</v>
      </c>
      <c r="AH33" s="42">
        <f>ROUND(T_iv_strat2!BB15,1)</f>
        <v>0.4</v>
      </c>
      <c r="AI33" s="42">
        <f>ROUND(T_iv_strat2!BF15,1)</f>
        <v>0.6</v>
      </c>
      <c r="AJ33" s="42">
        <f>ROUND(T_iv_strat2!BJ15,1)</f>
        <v>0.3</v>
      </c>
      <c r="AM33" s="15" t="str">
        <f>T_iv_strat1!A15</f>
        <v>WHO PQ ACT, not Nat. Ap.</v>
      </c>
      <c r="AN33" s="42">
        <f>ROUND(T_iv_strat3!B15,1)</f>
        <v>0</v>
      </c>
      <c r="AO33" s="42">
        <f>ROUND(T_iv_strat3!F15,1)</f>
        <v>0</v>
      </c>
      <c r="AP33" s="42">
        <f>ROUND(T_iv_strat3!J15,1)</f>
        <v>3.5</v>
      </c>
      <c r="AQ33" s="42">
        <f>ROUND(T_iv_strat3!N15,1)</f>
        <v>0</v>
      </c>
      <c r="AR33" s="42">
        <f>ROUND(T_iv_strat3!R15,1)</f>
        <v>0.8</v>
      </c>
      <c r="AS33" s="42">
        <f>ROUND(T_iv_strat3!V15,1)</f>
        <v>0</v>
      </c>
      <c r="AT33" s="42">
        <f>ROUND(T_iv_strat3!Z15,1)</f>
        <v>2.5</v>
      </c>
      <c r="AU33" s="42">
        <f>ROUND(T_iv_strat3!AD15,1)</f>
        <v>0</v>
      </c>
      <c r="AV33" s="43">
        <f>ROUND(T_iv_strat3!AH15,1)</f>
        <v>0</v>
      </c>
      <c r="AW33" s="42">
        <f>ROUND(T_iv_strat3!AL15,1)</f>
        <v>2.5</v>
      </c>
      <c r="AX33" s="42">
        <f>ROUND(T_iv_strat3!AP15,1)</f>
        <v>3</v>
      </c>
      <c r="AY33" s="42">
        <f>ROUND(T_iv_strat3!AT15,1)</f>
        <v>0</v>
      </c>
      <c r="AZ33" s="42">
        <f>ROUND(T_iv_strat3!AX15,1)</f>
        <v>0.7</v>
      </c>
      <c r="BA33" s="42">
        <f>ROUND(T_iv_strat3!BB15,1)</f>
        <v>0.5</v>
      </c>
      <c r="BB33" s="42">
        <f>ROUND(T_iv_strat3!BF15,1)</f>
        <v>2.7</v>
      </c>
      <c r="BC33" s="42">
        <f>ROUND(T_iv_strat3!BJ15,1)</f>
        <v>2.8</v>
      </c>
    </row>
    <row r="34" spans="1:55" s="12" customFormat="1" ht="8.25" customHeight="1" x14ac:dyDescent="0.25">
      <c r="A34" s="48"/>
      <c r="B34" s="11" t="str">
        <f>IF(T_iv_strat1!C15="","-", (CONCATENATE("[",ROUND(T_iv_strat1!C15,1),"; ",ROUND(T_iv_strat1!D15,1),"]", " (", T_iv_strat1!E15, ")")))</f>
        <v>-</v>
      </c>
      <c r="C34" s="11" t="str">
        <f>IF(T_iv_strat1!G15="","-", (CONCATENATE("[",ROUND(T_iv_strat1!G15,1),"; ",ROUND(T_iv_strat1!H15,1),"]", " (", T_iv_strat1!I15, ")")))</f>
        <v>-</v>
      </c>
      <c r="D34" s="11" t="str">
        <f>IF(T_iv_strat1!K15="","-", (CONCATENATE("[",ROUND(T_iv_strat1!K15,1),"; ",ROUND(T_iv_strat1!L15,1),"]", " (", T_iv_strat1!M15, ")")))</f>
        <v>[0.5; 0.5] (11)</v>
      </c>
      <c r="E34" s="11" t="str">
        <f>IF(T_iv_strat1!O15="","-", (CONCATENATE("[",ROUND(T_iv_strat1!O15,1),"; ",ROUND(T_iv_strat1!P15,1),"]", " (", T_iv_strat1!Q15, ")")))</f>
        <v>-</v>
      </c>
      <c r="F34" s="11" t="str">
        <f>IF(T_iv_strat1!S15="","-", (CONCATENATE("[",ROUND(T_iv_strat1!S15,1),"; ",ROUND(T_iv_strat1!T15,1),"]", " (", T_iv_strat1!U15, ")")))</f>
        <v>[0.5; 0.9] (59)</v>
      </c>
      <c r="G34" s="11" t="str">
        <f>IF(T_iv_strat1!W15="","-", (CONCATENATE("[",ROUND(T_iv_strat1!W15,1),"; ",ROUND(T_iv_strat1!X15,1),"]", " (", T_iv_strat1!Y15, ")")))</f>
        <v>-</v>
      </c>
      <c r="H34" s="11" t="str">
        <f>IF(T_iv_strat1!AA15="","-", (CONCATENATE("[",ROUND(T_iv_strat1!AA15,1),"; ",ROUND(T_iv_strat1!AB15,1),"]", " (", T_iv_strat1!AC15, ")")))</f>
        <v>[0.5; 0.9] (70)</v>
      </c>
      <c r="I34" s="11" t="str">
        <f>IF(T_iv_strat1!AE15="","-", (CONCATENATE("[",ROUND(T_iv_strat1!AE15,1),"; ",ROUND(T_iv_strat1!AF15,1),"]", " (", T_iv_strat1!AG15, ")")))</f>
        <v>-</v>
      </c>
      <c r="J34" s="16" t="str">
        <f>IF(T_iv_strat1!AI15="","-", (CONCATENATE("[",ROUND(T_iv_strat1!AI15,1),"; ",ROUND(T_iv_strat1!AJ15,1),"]", " (", T_iv_strat1!AK15, ")")))</f>
        <v>-</v>
      </c>
      <c r="K34" s="11" t="str">
        <f>IF(T_iv_strat1!AM15="","-", (CONCATENATE("[",ROUND(T_iv_strat1!AM15,1),"; ",ROUND(T_iv_strat1!AN15,1),"]", " (", T_iv_strat1!AO15, ")")))</f>
        <v>-</v>
      </c>
      <c r="L34" s="11" t="str">
        <f>IF(T_iv_strat1!AQ15="","-", (CONCATENATE("[",ROUND(T_iv_strat1!AQ15,1),"; ",ROUND(T_iv_strat1!AR15,1),"]", " (", T_iv_strat1!AS15, ")")))</f>
        <v>[0.5; 0.9] (11)</v>
      </c>
      <c r="M34" s="11" t="str">
        <f>IF(T_iv_strat1!AU15="","-", (CONCATENATE("[",ROUND(T_iv_strat1!AU15,1),"; ",ROUND(T_iv_strat1!AV15,1),"]", " (", T_iv_strat1!AW15, ")")))</f>
        <v>-</v>
      </c>
      <c r="N34" s="11" t="str">
        <f>IF(T_iv_strat1!AY15="","-", (CONCATENATE("[",ROUND(T_iv_strat1!AY15,1),"; ",ROUND(T_iv_strat1!AZ15,1),"]", " (", T_iv_strat1!BA15, ")")))</f>
        <v>[0.5; 0.8] (59)</v>
      </c>
      <c r="O34" s="11" t="str">
        <f>IF(T_iv_strat1!BC15="","-", (CONCATENATE("[",ROUND(T_iv_strat1!BC15,1),"; ",ROUND(T_iv_strat1!BD15,1),"]", " (", T_iv_strat1!BE15, ")")))</f>
        <v>-</v>
      </c>
      <c r="P34" s="11" t="str">
        <f>IF(T_iv_strat1!BG15="","-", (CONCATENATE("[",ROUND(T_iv_strat1!BG15,1),"; ",ROUND(T_iv_strat1!BH15,1),"]", " (", T_iv_strat1!BI15, ")")))</f>
        <v>[0.5; 0.8] (70)</v>
      </c>
      <c r="Q34" s="11" t="str">
        <f>IF(T_iv_strat1!BK15="","-", (CONCATENATE("[",ROUND(T_iv_strat1!BK15,1),"; ",ROUND(T_iv_strat1!BL15,1),"]", " (", T_iv_strat1!BM15, ")")))</f>
        <v>-</v>
      </c>
      <c r="T34" s="48"/>
      <c r="U34" s="11" t="str">
        <f>IF(T_iv_strat2!C15="","-", (CONCATENATE("[",ROUND(T_iv_strat2!C15,1),"; ",ROUND(T_iv_strat2!D15,1),"]", " (", T_iv_strat2!E15, ")")))</f>
        <v>[0.6; 0.6] (2)</v>
      </c>
      <c r="V34" s="11" t="str">
        <f>IF(T_iv_strat2!G15="","-", (CONCATENATE("[",ROUND(T_iv_strat2!G15,1),"; ",ROUND(T_iv_strat2!H15,1),"]", " (", T_iv_strat2!I15, ")")))</f>
        <v>[0.2; 2.2] (9)</v>
      </c>
      <c r="W34" s="11" t="str">
        <f>IF(T_iv_strat2!K15="","-", (CONCATENATE("[",ROUND(T_iv_strat2!K15,1),"; ",ROUND(T_iv_strat2!L15,1),"]", " (", T_iv_strat2!M15, ")")))</f>
        <v>[2.5; 2.5] (73)</v>
      </c>
      <c r="X34" s="11" t="str">
        <f>IF(T_iv_strat2!O15="","-", (CONCATENATE("[",ROUND(T_iv_strat2!O15,1),"; ",ROUND(T_iv_strat2!P15,1),"]", " (", T_iv_strat2!Q15, ")")))</f>
        <v>-</v>
      </c>
      <c r="Y34" s="11" t="str">
        <f>IF(T_iv_strat2!S15="","-", (CONCATENATE("[",ROUND(T_iv_strat2!S15,1),"; ",ROUND(T_iv_strat2!T15,1),"]", " (", T_iv_strat2!U15, ")")))</f>
        <v>[0.3; 0.4] (197)</v>
      </c>
      <c r="Z34" s="11" t="str">
        <f>IF(T_iv_strat2!W15="","-", (CONCATENATE("[",ROUND(T_iv_strat2!W15,1),"; ",ROUND(T_iv_strat2!X15,1),"]", " (", T_iv_strat2!Y15, ")")))</f>
        <v>-</v>
      </c>
      <c r="AA34" s="11" t="str">
        <f>IF(T_iv_strat2!AA15="","-", (CONCATENATE("[",ROUND(T_iv_strat2!AA15,1),"; ",ROUND(T_iv_strat2!AB15,1),"]", " (", T_iv_strat2!AC15, ")")))</f>
        <v>[0.3; 0.4] (287)</v>
      </c>
      <c r="AB34" s="11" t="str">
        <f>IF(T_iv_strat2!AE15="","-", (CONCATENATE("[",ROUND(T_iv_strat2!AE15,1),"; ",ROUND(T_iv_strat2!AF15,1),"]", " (", T_iv_strat2!AG15, ")")))</f>
        <v>-</v>
      </c>
      <c r="AC34" s="16" t="str">
        <f>IF(T_iv_strat2!AI15="","-", (CONCATENATE("[",ROUND(T_iv_strat2!AI15,1),"; ",ROUND(T_iv_strat2!AJ15,1),"]", " (", T_iv_strat2!AK15, ")")))</f>
        <v>[1.9; 1.9] (2)</v>
      </c>
      <c r="AD34" s="11" t="str">
        <f>IF(T_iv_strat2!AM15="","-", (CONCATENATE("[",ROUND(T_iv_strat2!AM15,1),"; ",ROUND(T_iv_strat2!AN15,1),"]", " (", T_iv_strat2!AO15, ")")))</f>
        <v>[0.8; 5.7] (9)</v>
      </c>
      <c r="AE34" s="11" t="str">
        <f>IF(T_iv_strat2!AQ15="","-", (CONCATENATE("[",ROUND(T_iv_strat2!AQ15,1),"; ",ROUND(T_iv_strat2!AR15,1),"]", " (", T_iv_strat2!AS15, ")")))</f>
        <v>[1.8; 3.5] (73)</v>
      </c>
      <c r="AF34" s="11" t="str">
        <f>IF(T_iv_strat2!AU15="","-", (CONCATENATE("[",ROUND(T_iv_strat2!AU15,1),"; ",ROUND(T_iv_strat2!AV15,1),"]", " (", T_iv_strat2!AW15, ")")))</f>
        <v>-</v>
      </c>
      <c r="AG34" s="11" t="str">
        <f>IF(T_iv_strat2!AY15="","-", (CONCATENATE("[",ROUND(T_iv_strat2!AY15,1),"; ",ROUND(T_iv_strat2!AZ15,1),"]", " (", T_iv_strat2!BA15, ")")))</f>
        <v>[0.4; 0.8] (197)</v>
      </c>
      <c r="AH34" s="11" t="str">
        <f>IF(T_iv_strat2!BC15="","-", (CONCATENATE("[",ROUND(T_iv_strat2!BC15,1),"; ",ROUND(T_iv_strat2!BD15,1),"]", " (", T_iv_strat2!BE15, ")")))</f>
        <v>[0.3; 0.5] (6)</v>
      </c>
      <c r="AI34" s="11" t="str">
        <f>IF(T_iv_strat2!BG15="","-", (CONCATENATE("[",ROUND(T_iv_strat2!BG15,1),"; ",ROUND(T_iv_strat2!BH15,1),"]", " (", T_iv_strat2!BI15, ")")))</f>
        <v>[0.4; 2.5] (287)</v>
      </c>
      <c r="AJ34" s="11" t="str">
        <f>IF(T_iv_strat2!BK15="","-", (CONCATENATE("[",ROUND(T_iv_strat2!BK15,1),"; ",ROUND(T_iv_strat2!BL15,1),"]", " (", T_iv_strat2!BM15, ")")))</f>
        <v>[0.3; 0.3] (2)</v>
      </c>
      <c r="AM34" s="48"/>
      <c r="AN34" s="11" t="str">
        <f>IF(T_iv_strat3!C15="","-", (CONCATENATE("[",ROUND(T_iv_strat3!C15,1),"; ",ROUND(T_iv_strat3!D15,1),"]", " (", T_iv_strat3!E15, ")")))</f>
        <v>-</v>
      </c>
      <c r="AO34" s="11" t="str">
        <f>IF(T_iv_strat3!G15="","-", (CONCATENATE("[",ROUND(T_iv_strat3!G15,1),"; ",ROUND(T_iv_strat3!H15,1),"]", " (", T_iv_strat3!I15, ")")))</f>
        <v>-</v>
      </c>
      <c r="AP34" s="11" t="str">
        <f>IF(T_iv_strat3!K15="","-", (CONCATENATE("[",ROUND(T_iv_strat3!K15,1),"; ",ROUND(T_iv_strat3!L15,1),"]", " (", T_iv_strat3!M15, ")")))</f>
        <v>[2.5; 3.5] (103)</v>
      </c>
      <c r="AQ34" s="11" t="str">
        <f>IF(T_iv_strat3!O15="","-", (CONCATENATE("[",ROUND(T_iv_strat3!O15,1),"; ",ROUND(T_iv_strat3!P15,1),"]", " (", T_iv_strat3!Q15, ")")))</f>
        <v>-</v>
      </c>
      <c r="AR34" s="11" t="str">
        <f>IF(T_iv_strat3!S15="","-", (CONCATENATE("[",ROUND(T_iv_strat3!S15,1),"; ",ROUND(T_iv_strat3!T15,1),"]", " (", T_iv_strat3!U15, ")")))</f>
        <v>[0.4; 0.8] (21)</v>
      </c>
      <c r="AS34" s="11" t="str">
        <f>IF(T_iv_strat3!W15="","-", (CONCATENATE("[",ROUND(T_iv_strat3!W15,1),"; ",ROUND(T_iv_strat3!X15,1),"]", " (", T_iv_strat3!Y15, ")")))</f>
        <v>-</v>
      </c>
      <c r="AT34" s="11" t="str">
        <f>IF(T_iv_strat3!AA15="","-", (CONCATENATE("[",ROUND(T_iv_strat3!AA15,1),"; ",ROUND(T_iv_strat3!AB15,1),"]", " (", T_iv_strat3!AC15, ")")))</f>
        <v>[1.8; 3.5] (132)</v>
      </c>
      <c r="AU34" s="11" t="str">
        <f>IF(T_iv_strat3!AE15="","-", (CONCATENATE("[",ROUND(T_iv_strat3!AE15,1),"; ",ROUND(T_iv_strat3!AF15,1),"]", " (", T_iv_strat3!AG15, ")")))</f>
        <v>-</v>
      </c>
      <c r="AV34" s="16" t="str">
        <f>IF(T_iv_strat3!AI15="","-", (CONCATENATE("[",ROUND(T_iv_strat3!AI15,1),"; ",ROUND(T_iv_strat3!AJ15,1),"]", " (", T_iv_strat3!AK15, ")")))</f>
        <v>-</v>
      </c>
      <c r="AW34" s="11" t="str">
        <f>IF(T_iv_strat3!AM15="","-", (CONCATENATE("[",ROUND(T_iv_strat3!AM15,1),"; ",ROUND(T_iv_strat3!AN15,1),"]", " (", T_iv_strat3!AO15, ")")))</f>
        <v>[2.5; 3.8] (4)</v>
      </c>
      <c r="AX34" s="11" t="str">
        <f>IF(T_iv_strat3!AQ15="","-", (CONCATENATE("[",ROUND(T_iv_strat3!AQ15,1),"; ",ROUND(T_iv_strat3!AR15,1),"]", " (", T_iv_strat3!AS15, ")")))</f>
        <v>[2.4; 3.8] (103)</v>
      </c>
      <c r="AY34" s="11" t="str">
        <f>IF(T_iv_strat3!AU15="","-", (CONCATENATE("[",ROUND(T_iv_strat3!AU15,1),"; ",ROUND(T_iv_strat3!AV15,1),"]", " (", T_iv_strat3!AW15, ")")))</f>
        <v>-</v>
      </c>
      <c r="AZ34" s="11" t="str">
        <f>IF(T_iv_strat3!AY15="","-", (CONCATENATE("[",ROUND(T_iv_strat3!AY15,1),"; ",ROUND(T_iv_strat3!AZ15,1),"]", " (", T_iv_strat3!BA15, ")")))</f>
        <v>[0.5; 2.1] (21)</v>
      </c>
      <c r="BA34" s="11" t="str">
        <f>IF(T_iv_strat3!BC15="","-", (CONCATENATE("[",ROUND(T_iv_strat3!BC15,1),"; ",ROUND(T_iv_strat3!BD15,1),"]", " (", T_iv_strat3!BE15, ")")))</f>
        <v>[0.5; 1.6] (4)</v>
      </c>
      <c r="BB34" s="11" t="str">
        <f>IF(T_iv_strat3!BG15="","-", (CONCATENATE("[",ROUND(T_iv_strat3!BG15,1),"; ",ROUND(T_iv_strat3!BH15,1),"]", " (", T_iv_strat3!BI15, ")")))</f>
        <v>[1.3; 3.6] (132)</v>
      </c>
      <c r="BC34" s="11" t="str">
        <f>IF(T_iv_strat3!BK15="","-", (CONCATENATE("[",ROUND(T_iv_strat3!BK15,1),"; ",ROUND(T_iv_strat3!BL15,1),"]", " (", T_iv_strat3!BM15, ")")))</f>
        <v>[2.8; 2.8] (1)</v>
      </c>
    </row>
    <row r="35" spans="1:55" s="44" customFormat="1" ht="11.25" customHeight="1" x14ac:dyDescent="0.25">
      <c r="A35" s="15" t="str">
        <f>T_iv_strat1!$A$16</f>
        <v>Nat approved but not WHO PQ ACT</v>
      </c>
      <c r="B35" s="42">
        <f>ROUND(T_iv_strat1!B16,1)</f>
        <v>0.9</v>
      </c>
      <c r="C35" s="42">
        <f>ROUND(T_iv_strat1!F16,1)</f>
        <v>0.5</v>
      </c>
      <c r="D35" s="42">
        <f>ROUND(T_iv_strat1!J16,1)</f>
        <v>0.8</v>
      </c>
      <c r="E35" s="42">
        <f>ROUND(T_iv_strat1!N16,1)</f>
        <v>0</v>
      </c>
      <c r="F35" s="42">
        <f>ROUND(T_iv_strat1!R16,1)</f>
        <v>0.8</v>
      </c>
      <c r="G35" s="42">
        <f>ROUND(T_iv_strat1!V16,1)</f>
        <v>0.6</v>
      </c>
      <c r="H35" s="42">
        <f>ROUND(T_iv_strat1!Z16,1)</f>
        <v>0.8</v>
      </c>
      <c r="I35" s="42">
        <f>ROUND(T_iv_strat1!AD16,1)</f>
        <v>0.6</v>
      </c>
      <c r="J35" s="43">
        <f>ROUND(T_iv_strat1!AH16,1)</f>
        <v>0.5</v>
      </c>
      <c r="K35" s="42">
        <f>ROUND(T_iv_strat1!AL16,1)</f>
        <v>0.9</v>
      </c>
      <c r="L35" s="42">
        <f>ROUND(T_iv_strat1!AP16,1)</f>
        <v>0.9</v>
      </c>
      <c r="M35" s="42">
        <f>ROUND(T_iv_strat1!AT16,1)</f>
        <v>0</v>
      </c>
      <c r="N35" s="42">
        <f>ROUND(T_iv_strat1!AX16,1)</f>
        <v>0.8</v>
      </c>
      <c r="O35" s="42">
        <f>ROUND(T_iv_strat1!BB16,1)</f>
        <v>0</v>
      </c>
      <c r="P35" s="42">
        <f>ROUND(T_iv_strat1!BF16,1)</f>
        <v>0.8</v>
      </c>
      <c r="Q35" s="42">
        <f>ROUND(T_iv_strat1!BJ16,1)</f>
        <v>0.5</v>
      </c>
      <c r="T35" s="15" t="str">
        <f>T_iv_strat1!A16</f>
        <v>Nat approved but not WHO PQ ACT</v>
      </c>
      <c r="U35" s="42">
        <f>ROUND(T_iv_strat2!B16,1)</f>
        <v>0.4</v>
      </c>
      <c r="V35" s="42">
        <f>ROUND(T_iv_strat2!F16,1)</f>
        <v>0.6</v>
      </c>
      <c r="W35" s="42">
        <f>ROUND(T_iv_strat2!J16,1)</f>
        <v>1.6</v>
      </c>
      <c r="X35" s="42">
        <f>ROUND(T_iv_strat2!N16,1)</f>
        <v>0</v>
      </c>
      <c r="Y35" s="42">
        <f>ROUND(T_iv_strat2!R16,1)</f>
        <v>0.4</v>
      </c>
      <c r="Z35" s="42">
        <f>ROUND(T_iv_strat2!V16,1)</f>
        <v>1.5</v>
      </c>
      <c r="AA35" s="42">
        <f>ROUND(T_iv_strat2!Z16,1)</f>
        <v>0.4</v>
      </c>
      <c r="AB35" s="42">
        <f>ROUND(T_iv_strat2!AD16,1)</f>
        <v>0.4</v>
      </c>
      <c r="AC35" s="43">
        <f>ROUND(T_iv_strat2!AH16,1)</f>
        <v>1.1000000000000001</v>
      </c>
      <c r="AD35" s="42">
        <f>ROUND(T_iv_strat2!AL16,1)</f>
        <v>0.9</v>
      </c>
      <c r="AE35" s="42">
        <f>ROUND(T_iv_strat2!AP16,1)</f>
        <v>1</v>
      </c>
      <c r="AF35" s="42">
        <f>ROUND(T_iv_strat2!AT16,1)</f>
        <v>0.4</v>
      </c>
      <c r="AG35" s="42">
        <f>ROUND(T_iv_strat2!AX16,1)</f>
        <v>0.5</v>
      </c>
      <c r="AH35" s="42">
        <f>ROUND(T_iv_strat2!BB16,1)</f>
        <v>0.4</v>
      </c>
      <c r="AI35" s="42">
        <f>ROUND(T_iv_strat2!BF16,1)</f>
        <v>0.6</v>
      </c>
      <c r="AJ35" s="42">
        <f>ROUND(T_iv_strat2!BJ16,1)</f>
        <v>0.8</v>
      </c>
      <c r="AM35" s="15" t="str">
        <f>T_iv_strat1!A16</f>
        <v>Nat approved but not WHO PQ ACT</v>
      </c>
      <c r="AN35" s="42">
        <f>ROUND(T_iv_strat3!B16,1)</f>
        <v>0</v>
      </c>
      <c r="AO35" s="42">
        <f>ROUND(T_iv_strat3!F16,1)</f>
        <v>0.6</v>
      </c>
      <c r="AP35" s="42">
        <f>ROUND(T_iv_strat3!J16,1)</f>
        <v>1.3</v>
      </c>
      <c r="AQ35" s="42">
        <f>ROUND(T_iv_strat3!N16,1)</f>
        <v>0</v>
      </c>
      <c r="AR35" s="42">
        <f>ROUND(T_iv_strat3!R16,1)</f>
        <v>0.9</v>
      </c>
      <c r="AS35" s="42">
        <f>ROUND(T_iv_strat3!V16,1)</f>
        <v>0.9</v>
      </c>
      <c r="AT35" s="42">
        <f>ROUND(T_iv_strat3!Z16,1)</f>
        <v>1.1000000000000001</v>
      </c>
      <c r="AU35" s="42">
        <f>ROUND(T_iv_strat3!AD16,1)</f>
        <v>0</v>
      </c>
      <c r="AV35" s="43">
        <f>ROUND(T_iv_strat3!AH16,1)</f>
        <v>0.4</v>
      </c>
      <c r="AW35" s="42">
        <f>ROUND(T_iv_strat3!AL16,1)</f>
        <v>1.1000000000000001</v>
      </c>
      <c r="AX35" s="42">
        <f>ROUND(T_iv_strat3!AP16,1)</f>
        <v>1.3</v>
      </c>
      <c r="AY35" s="42">
        <f>ROUND(T_iv_strat3!AT16,1)</f>
        <v>0</v>
      </c>
      <c r="AZ35" s="42">
        <f>ROUND(T_iv_strat3!AX16,1)</f>
        <v>0.8</v>
      </c>
      <c r="BA35" s="42">
        <f>ROUND(T_iv_strat3!BB16,1)</f>
        <v>0.9</v>
      </c>
      <c r="BB35" s="42">
        <f>ROUND(T_iv_strat3!BF16,1)</f>
        <v>1</v>
      </c>
      <c r="BC35" s="42">
        <f>ROUND(T_iv_strat3!BJ16,1)</f>
        <v>1.3</v>
      </c>
    </row>
    <row r="36" spans="1:55" s="12" customFormat="1" ht="8.25" customHeight="1" x14ac:dyDescent="0.25">
      <c r="A36" s="48"/>
      <c r="B36" s="11" t="str">
        <f>IF(T_iv_strat1!C16="","-", (CONCATENATE("[",ROUND(T_iv_strat1!C16,1),"; ",ROUND(T_iv_strat1!D16,1),"]", " (", T_iv_strat1!E16, ")")))</f>
        <v>[0.9; 0.9] (6)</v>
      </c>
      <c r="C36" s="11" t="str">
        <f>IF(T_iv_strat1!G16="","-", (CONCATENATE("[",ROUND(T_iv_strat1!G16,1),"; ",ROUND(T_iv_strat1!H16,1),"]", " (", T_iv_strat1!I16, ")")))</f>
        <v>[0.4; 0.5] (17)</v>
      </c>
      <c r="D36" s="11" t="str">
        <f>IF(T_iv_strat1!K16="","-", (CONCATENATE("[",ROUND(T_iv_strat1!K16,1),"; ",ROUND(T_iv_strat1!L16,1),"]", " (", T_iv_strat1!M16, ")")))</f>
        <v>[0.6; 1.6] (318)</v>
      </c>
      <c r="E36" s="11" t="str">
        <f>IF(T_iv_strat1!O16="","-", (CONCATENATE("[",ROUND(T_iv_strat1!O16,1),"; ",ROUND(T_iv_strat1!P16,1),"]", " (", T_iv_strat1!Q16, ")")))</f>
        <v>-</v>
      </c>
      <c r="F36" s="11" t="str">
        <f>IF(T_iv_strat1!S16="","-", (CONCATENATE("[",ROUND(T_iv_strat1!S16,1),"; ",ROUND(T_iv_strat1!T16,1),"]", " (", T_iv_strat1!U16, ")")))</f>
        <v>[0.6; 1.2] (2410)</v>
      </c>
      <c r="G36" s="11" t="str">
        <f>IF(T_iv_strat1!W16="","-", (CONCATENATE("[",ROUND(T_iv_strat1!W16,1),"; ",ROUND(T_iv_strat1!X16,1),"]", " (", T_iv_strat1!Y16, ")")))</f>
        <v>[0.1; 0.9] (19)</v>
      </c>
      <c r="H36" s="11" t="str">
        <f>IF(T_iv_strat1!AA16="","-", (CONCATENATE("[",ROUND(T_iv_strat1!AA16,1),"; ",ROUND(T_iv_strat1!AB16,1),"]", " (", T_iv_strat1!AC16, ")")))</f>
        <v>[0.6; 1.2] (2770)</v>
      </c>
      <c r="I36" s="11" t="str">
        <f>IF(T_iv_strat1!AE16="","-", (CONCATENATE("[",ROUND(T_iv_strat1!AE16,1),"; ",ROUND(T_iv_strat1!AF16,1),"]", " (", T_iv_strat1!AG16, ")")))</f>
        <v>[0.4; 1.3] (46)</v>
      </c>
      <c r="J36" s="16" t="str">
        <f>IF(T_iv_strat1!AI16="","-", (CONCATENATE("[",ROUND(T_iv_strat1!AI16,1),"; ",ROUND(T_iv_strat1!AJ16,1),"]", " (", T_iv_strat1!AK16, ")")))</f>
        <v>[0.4; 0.6] (6)</v>
      </c>
      <c r="K36" s="11" t="str">
        <f>IF(T_iv_strat1!AM16="","-", (CONCATENATE("[",ROUND(T_iv_strat1!AM16,1),"; ",ROUND(T_iv_strat1!AN16,1),"]", " (", T_iv_strat1!AO16, ")")))</f>
        <v>[0.5; 1.3] (17)</v>
      </c>
      <c r="L36" s="11" t="str">
        <f>IF(T_iv_strat1!AQ16="","-", (CONCATENATE("[",ROUND(T_iv_strat1!AQ16,1),"; ",ROUND(T_iv_strat1!AR16,1),"]", " (", T_iv_strat1!AS16, ")")))</f>
        <v>[0.6; 1.5] (318)</v>
      </c>
      <c r="M36" s="11" t="str">
        <f>IF(T_iv_strat1!AU16="","-", (CONCATENATE("[",ROUND(T_iv_strat1!AU16,1),"; ",ROUND(T_iv_strat1!AV16,1),"]", " (", T_iv_strat1!AW16, ")")))</f>
        <v>-</v>
      </c>
      <c r="N36" s="11" t="str">
        <f>IF(T_iv_strat1!AY16="","-", (CONCATENATE("[",ROUND(T_iv_strat1!AY16,1),"; ",ROUND(T_iv_strat1!AZ16,1),"]", " (", T_iv_strat1!BA16, ")")))</f>
        <v>[0.6; 1.3] (2410)</v>
      </c>
      <c r="O36" s="11" t="str">
        <f>IF(T_iv_strat1!BC16="","-", (CONCATENATE("[",ROUND(T_iv_strat1!BC16,1),"; ",ROUND(T_iv_strat1!BD16,1),"]", " (", T_iv_strat1!BE16, ")")))</f>
        <v>-</v>
      </c>
      <c r="P36" s="11" t="str">
        <f>IF(T_iv_strat1!BG16="","-", (CONCATENATE("[",ROUND(T_iv_strat1!BG16,1),"; ",ROUND(T_iv_strat1!BH16,1),"]", " (", T_iv_strat1!BI16, ")")))</f>
        <v>[0.6; 1.3] (2770)</v>
      </c>
      <c r="Q36" s="11" t="str">
        <f>IF(T_iv_strat1!BK16="","-", (CONCATENATE("[",ROUND(T_iv_strat1!BK16,1),"; ",ROUND(T_iv_strat1!BL16,1),"]", " (", T_iv_strat1!BM16, ")")))</f>
        <v>[0.3; 1.3] (46)</v>
      </c>
      <c r="T36" s="48"/>
      <c r="U36" s="11" t="str">
        <f>IF(T_iv_strat2!C16="","-", (CONCATENATE("[",ROUND(T_iv_strat2!C16,1),"; ",ROUND(T_iv_strat2!D16,1),"]", " (", T_iv_strat2!E16, ")")))</f>
        <v>[0.4; 0.4] (17)</v>
      </c>
      <c r="V36" s="11" t="str">
        <f>IF(T_iv_strat2!G16="","-", (CONCATENATE("[",ROUND(T_iv_strat2!G16,1),"; ",ROUND(T_iv_strat2!H16,1),"]", " (", T_iv_strat2!I16, ")")))</f>
        <v>[0.4; 0.6] (82)</v>
      </c>
      <c r="W36" s="11" t="str">
        <f>IF(T_iv_strat2!K16="","-", (CONCATENATE("[",ROUND(T_iv_strat2!K16,1),"; ",ROUND(T_iv_strat2!L16,1),"]", " (", T_iv_strat2!M16, ")")))</f>
        <v>[0.4; 1.9] (455)</v>
      </c>
      <c r="X36" s="11" t="str">
        <f>IF(T_iv_strat2!O16="","-", (CONCATENATE("[",ROUND(T_iv_strat2!O16,1),"; ",ROUND(T_iv_strat2!P16,1),"]", " (", T_iv_strat2!Q16, ")")))</f>
        <v>-</v>
      </c>
      <c r="Y36" s="11" t="str">
        <f>IF(T_iv_strat2!S16="","-", (CONCATENATE("[",ROUND(T_iv_strat2!S16,1),"; ",ROUND(T_iv_strat2!T16,1),"]", " (", T_iv_strat2!U16, ")")))</f>
        <v>[0.4; 0.6] (2079)</v>
      </c>
      <c r="Z36" s="11" t="str">
        <f>IF(T_iv_strat2!W16="","-", (CONCATENATE("[",ROUND(T_iv_strat2!W16,1),"; ",ROUND(T_iv_strat2!X16,1),"]", " (", T_iv_strat2!Y16, ")")))</f>
        <v>[0.4; 1.6] (42)</v>
      </c>
      <c r="AA36" s="11" t="str">
        <f>IF(T_iv_strat2!AA16="","-", (CONCATENATE("[",ROUND(T_iv_strat2!AA16,1),"; ",ROUND(T_iv_strat2!AB16,1),"]", " (", T_iv_strat2!AC16, ")")))</f>
        <v>[0.4; 0.8] (2676)</v>
      </c>
      <c r="AB36" s="11" t="str">
        <f>IF(T_iv_strat2!AE16="","-", (CONCATENATE("[",ROUND(T_iv_strat2!AE16,1),"; ",ROUND(T_iv_strat2!AF16,1),"]", " (", T_iv_strat2!AG16, ")")))</f>
        <v>[0.4; 1.6] (48)</v>
      </c>
      <c r="AC36" s="16" t="str">
        <f>IF(T_iv_strat2!AI16="","-", (CONCATENATE("[",ROUND(T_iv_strat2!AI16,1),"; ",ROUND(T_iv_strat2!AJ16,1),"]", " (", T_iv_strat2!AK16, ")")))</f>
        <v>[0.4; 1.9] (17)</v>
      </c>
      <c r="AD36" s="11" t="str">
        <f>IF(T_iv_strat2!AM16="","-", (CONCATENATE("[",ROUND(T_iv_strat2!AM16,1),"; ",ROUND(T_iv_strat2!AN16,1),"]", " (", T_iv_strat2!AO16, ")")))</f>
        <v>[0.6; 1.3] (82)</v>
      </c>
      <c r="AE36" s="11" t="str">
        <f>IF(T_iv_strat2!AQ16="","-", (CONCATENATE("[",ROUND(T_iv_strat2!AQ16,1),"; ",ROUND(T_iv_strat2!AR16,1),"]", " (", T_iv_strat2!AS16, ")")))</f>
        <v>[0.5; 1.8] (455)</v>
      </c>
      <c r="AF36" s="11" t="str">
        <f>IF(T_iv_strat2!AU16="","-", (CONCATENATE("[",ROUND(T_iv_strat2!AU16,1),"; ",ROUND(T_iv_strat2!AV16,1),"]", " (", T_iv_strat2!AW16, ")")))</f>
        <v>[0.4; 0.4] (1)</v>
      </c>
      <c r="AG36" s="11" t="str">
        <f>IF(T_iv_strat2!AY16="","-", (CONCATENATE("[",ROUND(T_iv_strat2!AY16,1),"; ",ROUND(T_iv_strat2!AZ16,1),"]", " (", T_iv_strat2!BA16, ")")))</f>
        <v>[0.4; 1.5] (2079)</v>
      </c>
      <c r="AH36" s="11" t="str">
        <f>IF(T_iv_strat2!BC16="","-", (CONCATENATE("[",ROUND(T_iv_strat2!BC16,1),"; ",ROUND(T_iv_strat2!BD16,1),"]", " (", T_iv_strat2!BE16, ")")))</f>
        <v>[0.3; 0.9] (42)</v>
      </c>
      <c r="AI36" s="11" t="str">
        <f>IF(T_iv_strat2!BG16="","-", (CONCATENATE("[",ROUND(T_iv_strat2!BG16,1),"; ",ROUND(T_iv_strat2!BH16,1),"]", " (", T_iv_strat2!BI16, ")")))</f>
        <v>[0.4; 1.6] (2676)</v>
      </c>
      <c r="AJ36" s="11" t="str">
        <f>IF(T_iv_strat2!BK16="","-", (CONCATENATE("[",ROUND(T_iv_strat2!BK16,1),"; ",ROUND(T_iv_strat2!BL16,1),"]", " (", T_iv_strat2!BM16, ")")))</f>
        <v>[0.3; 1.5] (48)</v>
      </c>
      <c r="AM36" s="48"/>
      <c r="AN36" s="11" t="str">
        <f>IF(T_iv_strat3!C16="","-", (CONCATENATE("[",ROUND(T_iv_strat3!C16,1),"; ",ROUND(T_iv_strat3!D16,1),"]", " (", T_iv_strat3!E16, ")")))</f>
        <v>-</v>
      </c>
      <c r="AO36" s="11" t="str">
        <f>IF(T_iv_strat3!G16="","-", (CONCATENATE("[",ROUND(T_iv_strat3!G16,1),"; ",ROUND(T_iv_strat3!H16,1),"]", " (", T_iv_strat3!I16, ")")))</f>
        <v>[0.6; 1.3] (42)</v>
      </c>
      <c r="AP36" s="11" t="str">
        <f>IF(T_iv_strat3!K16="","-", (CONCATENATE("[",ROUND(T_iv_strat3!K16,1),"; ",ROUND(T_iv_strat3!L16,1),"]", " (", T_iv_strat3!M16, ")")))</f>
        <v>[0.7; 1.9] (1229)</v>
      </c>
      <c r="AQ36" s="11" t="str">
        <f>IF(T_iv_strat3!O16="","-", (CONCATENATE("[",ROUND(T_iv_strat3!O16,1),"; ",ROUND(T_iv_strat3!P16,1),"]", " (", T_iv_strat3!Q16, ")")))</f>
        <v>-</v>
      </c>
      <c r="AR36" s="11" t="str">
        <f>IF(T_iv_strat3!S16="","-", (CONCATENATE("[",ROUND(T_iv_strat3!S16,1),"; ",ROUND(T_iv_strat3!T16,1),"]", " (", T_iv_strat3!U16, ")")))</f>
        <v>[0.6; 1.6] (1352)</v>
      </c>
      <c r="AS36" s="11" t="str">
        <f>IF(T_iv_strat3!W16="","-", (CONCATENATE("[",ROUND(T_iv_strat3!W16,1),"; ",ROUND(T_iv_strat3!X16,1),"]", " (", T_iv_strat3!Y16, ")")))</f>
        <v>[0.9; 0.9] (77)</v>
      </c>
      <c r="AT36" s="11" t="str">
        <f>IF(T_iv_strat3!AA16="","-", (CONCATENATE("[",ROUND(T_iv_strat3!AA16,1),"; ",ROUND(T_iv_strat3!AB16,1),"]", " (", T_iv_strat3!AC16, ")")))</f>
        <v>[0.6; 1.7] (2704)</v>
      </c>
      <c r="AU36" s="11" t="str">
        <f>IF(T_iv_strat3!AE16="","-", (CONCATENATE("[",ROUND(T_iv_strat3!AE16,1),"; ",ROUND(T_iv_strat3!AF16,1),"]", " (", T_iv_strat3!AG16, ")")))</f>
        <v>-</v>
      </c>
      <c r="AV36" s="16" t="str">
        <f>IF(T_iv_strat3!AI16="","-", (CONCATENATE("[",ROUND(T_iv_strat3!AI16,1),"; ",ROUND(T_iv_strat3!AJ16,1),"]", " (", T_iv_strat3!AK16, ")")))</f>
        <v>[0.4; 0.4] (4)</v>
      </c>
      <c r="AW36" s="11" t="str">
        <f>IF(T_iv_strat3!AM16="","-", (CONCATENATE("[",ROUND(T_iv_strat3!AM16,1),"; ",ROUND(T_iv_strat3!AN16,1),"]", " (", T_iv_strat3!AO16, ")")))</f>
        <v>[0.6; 2] (42)</v>
      </c>
      <c r="AX36" s="11" t="str">
        <f>IF(T_iv_strat3!AQ16="","-", (CONCATENATE("[",ROUND(T_iv_strat3!AQ16,1),"; ",ROUND(T_iv_strat3!AR16,1),"]", " (", T_iv_strat3!AS16, ")")))</f>
        <v>[0.8; 1.9] (1229)</v>
      </c>
      <c r="AY36" s="11" t="str">
        <f>IF(T_iv_strat3!AU16="","-", (CONCATENATE("[",ROUND(T_iv_strat3!AU16,1),"; ",ROUND(T_iv_strat3!AV16,1),"]", " (", T_iv_strat3!AW16, ")")))</f>
        <v>-</v>
      </c>
      <c r="AZ36" s="11" t="str">
        <f>IF(T_iv_strat3!AY16="","-", (CONCATENATE("[",ROUND(T_iv_strat3!AY16,1),"; ",ROUND(T_iv_strat3!AZ16,1),"]", " (", T_iv_strat3!BA16, ")")))</f>
        <v>[0.6; 1.5] (1352)</v>
      </c>
      <c r="BA36" s="11" t="str">
        <f>IF(T_iv_strat3!BC16="","-", (CONCATENATE("[",ROUND(T_iv_strat3!BC16,1),"; ",ROUND(T_iv_strat3!BD16,1),"]", " (", T_iv_strat3!BE16, ")")))</f>
        <v>[0.6; 1.3] (77)</v>
      </c>
      <c r="BB36" s="11" t="str">
        <f>IF(T_iv_strat3!BG16="","-", (CONCATENATE("[",ROUND(T_iv_strat3!BG16,1),"; ",ROUND(T_iv_strat3!BH16,1),"]", " (", T_iv_strat3!BI16, ")")))</f>
        <v>[0.6; 1.6] (2704)</v>
      </c>
      <c r="BC36" s="11" t="str">
        <f>IF(T_iv_strat3!BK16="","-", (CONCATENATE("[",ROUND(T_iv_strat3!BK16,1),"; ",ROUND(T_iv_strat3!BL16,1),"]", " (", T_iv_strat3!BM16, ")")))</f>
        <v>[1.3; 1.3] (1)</v>
      </c>
    </row>
    <row r="37" spans="1:55" s="44" customFormat="1" ht="11.25" customHeight="1" x14ac:dyDescent="0.25">
      <c r="A37" s="15" t="str">
        <f>T_iv_strat1!$A$17</f>
        <v>Not WHO PQ or Nat approved ACT</v>
      </c>
      <c r="B37" s="42">
        <f>ROUND(T_iv_strat1!B17,1)</f>
        <v>0.9</v>
      </c>
      <c r="C37" s="42">
        <f>ROUND(T_iv_strat1!F17,1)</f>
        <v>0</v>
      </c>
      <c r="D37" s="42">
        <f>ROUND(T_iv_strat1!J17,1)</f>
        <v>0.8</v>
      </c>
      <c r="E37" s="42">
        <f>ROUND(T_iv_strat1!N17,1)</f>
        <v>0</v>
      </c>
      <c r="F37" s="42">
        <f>ROUND(T_iv_strat1!R17,1)</f>
        <v>0.8</v>
      </c>
      <c r="G37" s="42">
        <f>ROUND(T_iv_strat1!V17,1)</f>
        <v>0.8</v>
      </c>
      <c r="H37" s="42">
        <f>ROUND(T_iv_strat1!Z17,1)</f>
        <v>0.8</v>
      </c>
      <c r="I37" s="42">
        <f>ROUND(T_iv_strat1!AD17,1)</f>
        <v>0.6</v>
      </c>
      <c r="J37" s="43">
        <f>ROUND(T_iv_strat1!AH17,1)</f>
        <v>0.5</v>
      </c>
      <c r="K37" s="42">
        <f>ROUND(T_iv_strat1!AL17,1)</f>
        <v>0.8</v>
      </c>
      <c r="L37" s="42">
        <f>ROUND(T_iv_strat1!AP17,1)</f>
        <v>0.8</v>
      </c>
      <c r="M37" s="42">
        <f>ROUND(T_iv_strat1!AT17,1)</f>
        <v>0</v>
      </c>
      <c r="N37" s="42">
        <f>ROUND(T_iv_strat1!AX17,1)</f>
        <v>0.6</v>
      </c>
      <c r="O37" s="42">
        <f>ROUND(T_iv_strat1!BB17,1)</f>
        <v>0</v>
      </c>
      <c r="P37" s="42">
        <f>ROUND(T_iv_strat1!BF17,1)</f>
        <v>0.6</v>
      </c>
      <c r="Q37" s="42">
        <f>ROUND(T_iv_strat1!BJ17,1)</f>
        <v>0.5</v>
      </c>
      <c r="T37" s="15" t="str">
        <f>T_iv_strat1!A17</f>
        <v>Not WHO PQ or Nat approved ACT</v>
      </c>
      <c r="U37" s="42">
        <f>ROUND(T_iv_strat2!B17,1)</f>
        <v>0</v>
      </c>
      <c r="V37" s="42">
        <f>ROUND(T_iv_strat2!F17,1)</f>
        <v>0.6</v>
      </c>
      <c r="W37" s="42">
        <f>ROUND(T_iv_strat2!J17,1)</f>
        <v>0.9</v>
      </c>
      <c r="X37" s="42">
        <f>ROUND(T_iv_strat2!N17,1)</f>
        <v>0</v>
      </c>
      <c r="Y37" s="42">
        <f>ROUND(T_iv_strat2!R17,1)</f>
        <v>0.5</v>
      </c>
      <c r="Z37" s="42">
        <f>ROUND(T_iv_strat2!V17,1)</f>
        <v>0.4</v>
      </c>
      <c r="AA37" s="42">
        <f>ROUND(T_iv_strat2!Z17,1)</f>
        <v>0.5</v>
      </c>
      <c r="AB37" s="42">
        <f>ROUND(T_iv_strat2!AD17,1)</f>
        <v>0.6</v>
      </c>
      <c r="AC37" s="43">
        <f>ROUND(T_iv_strat2!AH17,1)</f>
        <v>1.3</v>
      </c>
      <c r="AD37" s="42">
        <f>ROUND(T_iv_strat2!AL17,1)</f>
        <v>0.9</v>
      </c>
      <c r="AE37" s="42">
        <f>ROUND(T_iv_strat2!AP17,1)</f>
        <v>0.9</v>
      </c>
      <c r="AF37" s="42">
        <f>ROUND(T_iv_strat2!AT17,1)</f>
        <v>0</v>
      </c>
      <c r="AG37" s="42">
        <f>ROUND(T_iv_strat2!AX17,1)</f>
        <v>0.6</v>
      </c>
      <c r="AH37" s="42">
        <f>ROUND(T_iv_strat2!BB17,1)</f>
        <v>0.9</v>
      </c>
      <c r="AI37" s="42">
        <f>ROUND(T_iv_strat2!BF17,1)</f>
        <v>0.7</v>
      </c>
      <c r="AJ37" s="42">
        <f>ROUND(T_iv_strat2!BJ17,1)</f>
        <v>0.6</v>
      </c>
      <c r="AM37" s="15" t="str">
        <f>T_iv_strat1!A17</f>
        <v>Not WHO PQ or Nat approved ACT</v>
      </c>
      <c r="AN37" s="42">
        <f>ROUND(T_iv_strat3!B17,1)</f>
        <v>0</v>
      </c>
      <c r="AO37" s="42">
        <f>ROUND(T_iv_strat3!F17,1)</f>
        <v>0.3</v>
      </c>
      <c r="AP37" s="42">
        <f>ROUND(T_iv_strat3!J17,1)</f>
        <v>0.9</v>
      </c>
      <c r="AQ37" s="42">
        <f>ROUND(T_iv_strat3!N17,1)</f>
        <v>0</v>
      </c>
      <c r="AR37" s="42">
        <f>ROUND(T_iv_strat3!R17,1)</f>
        <v>0.8</v>
      </c>
      <c r="AS37" s="42">
        <f>ROUND(T_iv_strat3!V17,1)</f>
        <v>0.4</v>
      </c>
      <c r="AT37" s="42">
        <f>ROUND(T_iv_strat3!Z17,1)</f>
        <v>0.9</v>
      </c>
      <c r="AU37" s="42">
        <f>ROUND(T_iv_strat3!AD17,1)</f>
        <v>0</v>
      </c>
      <c r="AV37" s="43">
        <f>ROUND(T_iv_strat3!AH17,1)</f>
        <v>1.1000000000000001</v>
      </c>
      <c r="AW37" s="42">
        <f>ROUND(T_iv_strat3!AL17,1)</f>
        <v>1.3</v>
      </c>
      <c r="AX37" s="42">
        <f>ROUND(T_iv_strat3!AP17,1)</f>
        <v>0.9</v>
      </c>
      <c r="AY37" s="42">
        <f>ROUND(T_iv_strat3!AT17,1)</f>
        <v>0</v>
      </c>
      <c r="AZ37" s="42">
        <f>ROUND(T_iv_strat3!AX17,1)</f>
        <v>0.8</v>
      </c>
      <c r="BA37" s="42">
        <f>ROUND(T_iv_strat3!BB17,1)</f>
        <v>0.9</v>
      </c>
      <c r="BB37" s="42">
        <f>ROUND(T_iv_strat3!BF17,1)</f>
        <v>0.8</v>
      </c>
      <c r="BC37" s="42">
        <f>ROUND(T_iv_strat3!BJ17,1)</f>
        <v>0.4</v>
      </c>
    </row>
    <row r="38" spans="1:55" s="12" customFormat="1" ht="8.25" customHeight="1" x14ac:dyDescent="0.25">
      <c r="A38" s="49"/>
      <c r="B38" s="11" t="str">
        <f>IF(T_iv_strat1!C17="","-", (CONCATENATE("[",ROUND(T_iv_strat1!C17,1),"; ",ROUND(T_iv_strat1!D17,1),"]", " (", T_iv_strat1!E17, ")")))</f>
        <v>[0.6; 0.9] (4)</v>
      </c>
      <c r="C38" s="11" t="str">
        <f>IF(T_iv_strat1!G17="","-", (CONCATENATE("[",ROUND(T_iv_strat1!G17,1),"; ",ROUND(T_iv_strat1!H17,1),"]", " (", T_iv_strat1!I17, ")")))</f>
        <v>-</v>
      </c>
      <c r="D38" s="11" t="str">
        <f>IF(T_iv_strat1!K17="","-", (CONCATENATE("[",ROUND(T_iv_strat1!K17,1),"; ",ROUND(T_iv_strat1!L17,1),"]", " (", T_iv_strat1!M17, ")")))</f>
        <v>[0.5; 1.3] (193)</v>
      </c>
      <c r="E38" s="11" t="str">
        <f>IF(T_iv_strat1!O17="","-", (CONCATENATE("[",ROUND(T_iv_strat1!O17,1),"; ",ROUND(T_iv_strat1!P17,1),"]", " (", T_iv_strat1!Q17, ")")))</f>
        <v>-</v>
      </c>
      <c r="F38" s="11" t="str">
        <f>IF(T_iv_strat1!S17="","-", (CONCATENATE("[",ROUND(T_iv_strat1!S17,1),"; ",ROUND(T_iv_strat1!T17,1),"]", " (", T_iv_strat1!U17, ")")))</f>
        <v>[0.6; 1] (1130)</v>
      </c>
      <c r="G38" s="11" t="str">
        <f>IF(T_iv_strat1!W17="","-", (CONCATENATE("[",ROUND(T_iv_strat1!W17,1),"; ",ROUND(T_iv_strat1!X17,1),"]", " (", T_iv_strat1!Y17, ")")))</f>
        <v>[0.5; 0.8] (11)</v>
      </c>
      <c r="H38" s="11" t="str">
        <f>IF(T_iv_strat1!AA17="","-", (CONCATENATE("[",ROUND(T_iv_strat1!AA17,1),"; ",ROUND(T_iv_strat1!AB17,1),"]", " (", T_iv_strat1!AC17, ")")))</f>
        <v>[0.6; 1] (1344)</v>
      </c>
      <c r="I38" s="11" t="str">
        <f>IF(T_iv_strat1!AE17="","-", (CONCATENATE("[",ROUND(T_iv_strat1!AE17,1),"; ",ROUND(T_iv_strat1!AF17,1),"]", " (", T_iv_strat1!AG17, ")")))</f>
        <v>[0.1; 0.9] (17)</v>
      </c>
      <c r="J38" s="16" t="str">
        <f>IF(T_iv_strat1!AI17="","-", (CONCATENATE("[",ROUND(T_iv_strat1!AI17,1),"; ",ROUND(T_iv_strat1!AJ17,1),"]", " (", T_iv_strat1!AK17, ")")))</f>
        <v>[0.4; 0.5] (4)</v>
      </c>
      <c r="K38" s="11" t="str">
        <f>IF(T_iv_strat1!AM17="","-", (CONCATENATE("[",ROUND(T_iv_strat1!AM17,1),"; ",ROUND(T_iv_strat1!AN17,1),"]", " (", T_iv_strat1!AO17, ")")))</f>
        <v>[0.6; 1.3] (6)</v>
      </c>
      <c r="L38" s="11" t="str">
        <f>IF(T_iv_strat1!AQ17="","-", (CONCATENATE("[",ROUND(T_iv_strat1!AQ17,1),"; ",ROUND(T_iv_strat1!AR17,1),"]", " (", T_iv_strat1!AS17, ")")))</f>
        <v>[0.6; 1] (193)</v>
      </c>
      <c r="M38" s="11" t="str">
        <f>IF(T_iv_strat1!AU17="","-", (CONCATENATE("[",ROUND(T_iv_strat1!AU17,1),"; ",ROUND(T_iv_strat1!AV17,1),"]", " (", T_iv_strat1!AW17, ")")))</f>
        <v>-</v>
      </c>
      <c r="N38" s="11" t="str">
        <f>IF(T_iv_strat1!AY17="","-", (CONCATENATE("[",ROUND(T_iv_strat1!AY17,1),"; ",ROUND(T_iv_strat1!AZ17,1),"]", " (", T_iv_strat1!BA17, ")")))</f>
        <v>[0.6; 0.9] (1130)</v>
      </c>
      <c r="O38" s="11" t="str">
        <f>IF(T_iv_strat1!BC17="","-", (CONCATENATE("[",ROUND(T_iv_strat1!BC17,1),"; ",ROUND(T_iv_strat1!BD17,1),"]", " (", T_iv_strat1!BE17, ")")))</f>
        <v>-</v>
      </c>
      <c r="P38" s="11" t="str">
        <f>IF(T_iv_strat1!BG17="","-", (CONCATENATE("[",ROUND(T_iv_strat1!BG17,1),"; ",ROUND(T_iv_strat1!BH17,1),"]", " (", T_iv_strat1!BI17, ")")))</f>
        <v>[0.6; 0.9] (1344)</v>
      </c>
      <c r="Q38" s="11" t="str">
        <f>IF(T_iv_strat1!BK17="","-", (CONCATENATE("[",ROUND(T_iv_strat1!BK17,1),"; ",ROUND(T_iv_strat1!BL17,1),"]", " (", T_iv_strat1!BM17, ")")))</f>
        <v>[0.4; 0.6] (17)</v>
      </c>
      <c r="T38" s="49"/>
      <c r="U38" s="11" t="str">
        <f>IF(T_iv_strat2!C17="","-", (CONCATENATE("[",ROUND(T_iv_strat2!C17,1),"; ",ROUND(T_iv_strat2!D17,1),"]", " (", T_iv_strat2!E17, ")")))</f>
        <v>-</v>
      </c>
      <c r="V38" s="11" t="str">
        <f>IF(T_iv_strat2!G17="","-", (CONCATENATE("[",ROUND(T_iv_strat2!G17,1),"; ",ROUND(T_iv_strat2!H17,1),"]", " (", T_iv_strat2!I17, ")")))</f>
        <v>[0.6; 0.6] (39)</v>
      </c>
      <c r="W38" s="11" t="str">
        <f>IF(T_iv_strat2!K17="","-", (CONCATENATE("[",ROUND(T_iv_strat2!K17,1),"; ",ROUND(T_iv_strat2!L17,1),"]", " (", T_iv_strat2!M17, ")")))</f>
        <v>[0.5; 1.3] (215)</v>
      </c>
      <c r="X38" s="11" t="str">
        <f>IF(T_iv_strat2!O17="","-", (CONCATENATE("[",ROUND(T_iv_strat2!O17,1),"; ",ROUND(T_iv_strat2!P17,1),"]", " (", T_iv_strat2!Q17, ")")))</f>
        <v>-</v>
      </c>
      <c r="Y38" s="11" t="str">
        <f>IF(T_iv_strat2!S17="","-", (CONCATENATE("[",ROUND(T_iv_strat2!S17,1),"; ",ROUND(T_iv_strat2!T17,1),"]", " (", T_iv_strat2!U17, ")")))</f>
        <v>[0.4; 0.7] (756)</v>
      </c>
      <c r="Z38" s="11" t="str">
        <f>IF(T_iv_strat2!W17="","-", (CONCATENATE("[",ROUND(T_iv_strat2!W17,1),"; ",ROUND(T_iv_strat2!X17,1),"]", " (", T_iv_strat2!Y17, ")")))</f>
        <v>[0.4; 0.9] (25)</v>
      </c>
      <c r="AA38" s="11" t="str">
        <f>IF(T_iv_strat2!AA17="","-", (CONCATENATE("[",ROUND(T_iv_strat2!AA17,1),"; ",ROUND(T_iv_strat2!AB17,1),"]", " (", T_iv_strat2!AC17, ")")))</f>
        <v>[0.4; 0.9] (1043)</v>
      </c>
      <c r="AB38" s="11" t="str">
        <f>IF(T_iv_strat2!AE17="","-", (CONCATENATE("[",ROUND(T_iv_strat2!AE17,1),"; ",ROUND(T_iv_strat2!AF17,1),"]", " (", T_iv_strat2!AG17, ")")))</f>
        <v>[0.3; 1] (20)</v>
      </c>
      <c r="AC38" s="16" t="str">
        <f>IF(T_iv_strat2!AI17="","-", (CONCATENATE("[",ROUND(T_iv_strat2!AI17,1),"; ",ROUND(T_iv_strat2!AJ17,1),"]", " (", T_iv_strat2!AK17, ")")))</f>
        <v>[0.8; 1.8] (8)</v>
      </c>
      <c r="AD38" s="11" t="str">
        <f>IF(T_iv_strat2!AM17="","-", (CONCATENATE("[",ROUND(T_iv_strat2!AM17,1),"; ",ROUND(T_iv_strat2!AN17,1),"]", " (", T_iv_strat2!AO17, ")")))</f>
        <v>[0.6; 1.3] (39)</v>
      </c>
      <c r="AE38" s="11" t="str">
        <f>IF(T_iv_strat2!AQ17="","-", (CONCATENATE("[",ROUND(T_iv_strat2!AQ17,1),"; ",ROUND(T_iv_strat2!AR17,1),"]", " (", T_iv_strat2!AS17, ")")))</f>
        <v>[0.6; 1.3] (215)</v>
      </c>
      <c r="AF38" s="11" t="str">
        <f>IF(T_iv_strat2!AU17="","-", (CONCATENATE("[",ROUND(T_iv_strat2!AU17,1),"; ",ROUND(T_iv_strat2!AV17,1),"]", " (", T_iv_strat2!AW17, ")")))</f>
        <v>-</v>
      </c>
      <c r="AG38" s="11" t="str">
        <f>IF(T_iv_strat2!AY17="","-", (CONCATENATE("[",ROUND(T_iv_strat2!AY17,1),"; ",ROUND(T_iv_strat2!AZ17,1),"]", " (", T_iv_strat2!BA17, ")")))</f>
        <v>[0.4; 1.1] (756)</v>
      </c>
      <c r="AH38" s="11" t="str">
        <f>IF(T_iv_strat2!BC17="","-", (CONCATENATE("[",ROUND(T_iv_strat2!BC17,1),"; ",ROUND(T_iv_strat2!BD17,1),"]", " (", T_iv_strat2!BE17, ")")))</f>
        <v>[0.3; 1.3] (25)</v>
      </c>
      <c r="AI38" s="11" t="str">
        <f>IF(T_iv_strat2!BG17="","-", (CONCATENATE("[",ROUND(T_iv_strat2!BG17,1),"; ",ROUND(T_iv_strat2!BH17,1),"]", " (", T_iv_strat2!BI17, ")")))</f>
        <v>[0.4; 1.1] (1043)</v>
      </c>
      <c r="AJ38" s="11" t="str">
        <f>IF(T_iv_strat2!BK17="","-", (CONCATENATE("[",ROUND(T_iv_strat2!BK17,1),"; ",ROUND(T_iv_strat2!BL17,1),"]", " (", T_iv_strat2!BM17, ")")))</f>
        <v>[0.4; 1.1] (20)</v>
      </c>
      <c r="AM38" s="49"/>
      <c r="AN38" s="11" t="str">
        <f>IF(T_iv_strat3!C17="","-", (CONCATENATE("[",ROUND(T_iv_strat3!C17,1),"; ",ROUND(T_iv_strat3!D17,1),"]", " (", T_iv_strat3!E17, ")")))</f>
        <v>-</v>
      </c>
      <c r="AO38" s="11" t="str">
        <f>IF(T_iv_strat3!G17="","-", (CONCATENATE("[",ROUND(T_iv_strat3!G17,1),"; ",ROUND(T_iv_strat3!H17,1),"]", " (", T_iv_strat3!I17, ")")))</f>
        <v>[0.3; 0.6] (14)</v>
      </c>
      <c r="AP38" s="11" t="str">
        <f>IF(T_iv_strat3!K17="","-", (CONCATENATE("[",ROUND(T_iv_strat3!K17,1),"; ",ROUND(T_iv_strat3!L17,1),"]", " (", T_iv_strat3!M17, ")")))</f>
        <v>[0.8; 1.3] (854)</v>
      </c>
      <c r="AQ38" s="11" t="str">
        <f>IF(T_iv_strat3!O17="","-", (CONCATENATE("[",ROUND(T_iv_strat3!O17,1),"; ",ROUND(T_iv_strat3!P17,1),"]", " (", T_iv_strat3!Q17, ")")))</f>
        <v>-</v>
      </c>
      <c r="AR38" s="11" t="str">
        <f>IF(T_iv_strat3!S17="","-", (CONCATENATE("[",ROUND(T_iv_strat3!S17,1),"; ",ROUND(T_iv_strat3!T17,1),"]", " (", T_iv_strat3!U17, ")")))</f>
        <v>[0.6; 1.1] (631)</v>
      </c>
      <c r="AS38" s="11" t="str">
        <f>IF(T_iv_strat3!W17="","-", (CONCATENATE("[",ROUND(T_iv_strat3!W17,1),"; ",ROUND(T_iv_strat3!X17,1),"]", " (", T_iv_strat3!Y17, ")")))</f>
        <v>[0.4; 0.4] (62)</v>
      </c>
      <c r="AT38" s="11" t="str">
        <f>IF(T_iv_strat3!AA17="","-", (CONCATENATE("[",ROUND(T_iv_strat3!AA17,1),"; ",ROUND(T_iv_strat3!AB17,1),"]", " (", T_iv_strat3!AC17, ")")))</f>
        <v>[0.6; 1.3] (1562)</v>
      </c>
      <c r="AU38" s="11" t="str">
        <f>IF(T_iv_strat3!AE17="","-", (CONCATENATE("[",ROUND(T_iv_strat3!AE17,1),"; ",ROUND(T_iv_strat3!AF17,1),"]", " (", T_iv_strat3!AG17, ")")))</f>
        <v>-</v>
      </c>
      <c r="AV38" s="16" t="str">
        <f>IF(T_iv_strat3!AI17="","-", (CONCATENATE("[",ROUND(T_iv_strat3!AI17,1),"; ",ROUND(T_iv_strat3!AJ17,1),"]", " (", T_iv_strat3!AK17, ")")))</f>
        <v>[1.1; 1.1] (1)</v>
      </c>
      <c r="AW38" s="11" t="str">
        <f>IF(T_iv_strat3!AM17="","-", (CONCATENATE("[",ROUND(T_iv_strat3!AM17,1),"; ",ROUND(T_iv_strat3!AN17,1),"]", " (", T_iv_strat3!AO17, ")")))</f>
        <v>[0.9; 1.6] (14)</v>
      </c>
      <c r="AX38" s="11" t="str">
        <f>IF(T_iv_strat3!AQ17="","-", (CONCATENATE("[",ROUND(T_iv_strat3!AQ17,1),"; ",ROUND(T_iv_strat3!AR17,1),"]", " (", T_iv_strat3!AS17, ")")))</f>
        <v>[0.6; 1.2] (854)</v>
      </c>
      <c r="AY38" s="11" t="str">
        <f>IF(T_iv_strat3!AU17="","-", (CONCATENATE("[",ROUND(T_iv_strat3!AU17,1),"; ",ROUND(T_iv_strat3!AV17,1),"]", " (", T_iv_strat3!AW17, ")")))</f>
        <v>-</v>
      </c>
      <c r="AZ38" s="11" t="str">
        <f>IF(T_iv_strat3!AY17="","-", (CONCATENATE("[",ROUND(T_iv_strat3!AY17,1),"; ",ROUND(T_iv_strat3!AZ17,1),"]", " (", T_iv_strat3!BA17, ")")))</f>
        <v>[0.5; 0.9] (631)</v>
      </c>
      <c r="BA38" s="11" t="str">
        <f>IF(T_iv_strat3!BC17="","-", (CONCATENATE("[",ROUND(T_iv_strat3!BC17,1),"; ",ROUND(T_iv_strat3!BD17,1),"]", " (", T_iv_strat3!BE17, ")")))</f>
        <v>[0.6; 1.1] (62)</v>
      </c>
      <c r="BB38" s="11" t="str">
        <f>IF(T_iv_strat3!BG17="","-", (CONCATENATE("[",ROUND(T_iv_strat3!BG17,1),"; ",ROUND(T_iv_strat3!BH17,1),"]", " (", T_iv_strat3!BI17, ")")))</f>
        <v>[0.6; 1.1] (1562)</v>
      </c>
      <c r="BC38" s="11" t="str">
        <f>IF(T_iv_strat3!BK17="","-", (CONCATENATE("[",ROUND(T_iv_strat3!BK17,1),"; ",ROUND(T_iv_strat3!BL17,1),"]", " (", T_iv_strat3!BM17, ")")))</f>
        <v>[0.4; 0.4] (1)</v>
      </c>
    </row>
    <row r="39" spans="1:55" s="44" customFormat="1" x14ac:dyDescent="0.2">
      <c r="A39" s="4" t="str">
        <f>T_iv_strat1!$A$18</f>
        <v>Non-artemsinin therapy</v>
      </c>
      <c r="B39" s="42">
        <f>ROUND(T_iv_strat1!B18,1)</f>
        <v>0</v>
      </c>
      <c r="C39" s="42">
        <f>ROUND(T_iv_strat1!F18,1)</f>
        <v>15.2</v>
      </c>
      <c r="D39" s="42">
        <f>ROUND(T_iv_strat1!J18,1)</f>
        <v>0.2</v>
      </c>
      <c r="E39" s="42">
        <f>ROUND(T_iv_strat1!N18,1)</f>
        <v>0</v>
      </c>
      <c r="F39" s="42">
        <f>ROUND(T_iv_strat1!R18,1)</f>
        <v>0.4</v>
      </c>
      <c r="G39" s="42">
        <f>ROUND(T_iv_strat1!V18,1)</f>
        <v>0.3</v>
      </c>
      <c r="H39" s="42">
        <f>ROUND(T_iv_strat1!Z18,1)</f>
        <v>0.4</v>
      </c>
      <c r="I39" s="42">
        <f>ROUND(T_iv_strat1!AD18,1)</f>
        <v>0</v>
      </c>
      <c r="J39" s="43">
        <f>ROUND(T_iv_strat1!AH18,1)</f>
        <v>10.1</v>
      </c>
      <c r="K39" s="42">
        <f>ROUND(T_iv_strat1!AL18,1)</f>
        <v>0.5</v>
      </c>
      <c r="L39" s="42">
        <f>ROUND(T_iv_strat1!AP18,1)</f>
        <v>0.4</v>
      </c>
      <c r="M39" s="42">
        <f>ROUND(T_iv_strat1!AT18,1)</f>
        <v>0</v>
      </c>
      <c r="N39" s="42">
        <f>ROUND(T_iv_strat1!AX18,1)</f>
        <v>0.4</v>
      </c>
      <c r="O39" s="42">
        <f>ROUND(T_iv_strat1!BB18,1)</f>
        <v>0</v>
      </c>
      <c r="P39" s="42">
        <f>ROUND(T_iv_strat1!BF18,1)</f>
        <v>0.4</v>
      </c>
      <c r="Q39" s="42">
        <f>ROUND(T_iv_strat1!BJ18,1)</f>
        <v>0.2</v>
      </c>
      <c r="T39" s="4" t="str">
        <f>T_iv_strat1!A18</f>
        <v>Non-artemsinin therapy</v>
      </c>
      <c r="U39" s="42">
        <f>ROUND(T_iv_strat2!B18,1)</f>
        <v>0</v>
      </c>
      <c r="V39" s="42">
        <f>ROUND(T_iv_strat2!F18,1)</f>
        <v>0.1</v>
      </c>
      <c r="W39" s="42">
        <f>ROUND(T_iv_strat2!J18,1)</f>
        <v>0.3</v>
      </c>
      <c r="X39" s="42">
        <f>ROUND(T_iv_strat2!N18,1)</f>
        <v>0</v>
      </c>
      <c r="Y39" s="42">
        <f>ROUND(T_iv_strat2!R18,1)</f>
        <v>0.2</v>
      </c>
      <c r="Z39" s="42">
        <f>ROUND(T_iv_strat2!V18,1)</f>
        <v>0.2</v>
      </c>
      <c r="AA39" s="42">
        <f>ROUND(T_iv_strat2!Z18,1)</f>
        <v>0.2</v>
      </c>
      <c r="AB39" s="42">
        <f>ROUND(T_iv_strat2!AD18,1)</f>
        <v>0.2</v>
      </c>
      <c r="AC39" s="43">
        <f>ROUND(T_iv_strat2!AH18,1)</f>
        <v>0.2</v>
      </c>
      <c r="AD39" s="42">
        <f>ROUND(T_iv_strat2!AL18,1)</f>
        <v>0.4</v>
      </c>
      <c r="AE39" s="42">
        <f>ROUND(T_iv_strat2!AP18,1)</f>
        <v>0.3</v>
      </c>
      <c r="AF39" s="42">
        <f>ROUND(T_iv_strat2!AT18,1)</f>
        <v>0.1</v>
      </c>
      <c r="AG39" s="42">
        <f>ROUND(T_iv_strat2!AX18,1)</f>
        <v>0.2</v>
      </c>
      <c r="AH39" s="42">
        <f>ROUND(T_iv_strat2!BB18,1)</f>
        <v>0.2</v>
      </c>
      <c r="AI39" s="42">
        <f>ROUND(T_iv_strat2!BF18,1)</f>
        <v>0.2</v>
      </c>
      <c r="AJ39" s="42">
        <f>ROUND(T_iv_strat2!BJ18,1)</f>
        <v>0.2</v>
      </c>
      <c r="AM39" s="4" t="str">
        <f>T_iv_strat1!A18</f>
        <v>Non-artemsinin therapy</v>
      </c>
      <c r="AN39" s="42">
        <f>ROUND(T_iv_strat3!B18,1)</f>
        <v>0</v>
      </c>
      <c r="AO39" s="42">
        <f>ROUND(T_iv_strat3!F18,1)</f>
        <v>0.4</v>
      </c>
      <c r="AP39" s="42">
        <f>ROUND(T_iv_strat3!J18,1)</f>
        <v>0.6</v>
      </c>
      <c r="AQ39" s="42">
        <f>ROUND(T_iv_strat3!N18,1)</f>
        <v>0</v>
      </c>
      <c r="AR39" s="42">
        <f>ROUND(T_iv_strat3!R18,1)</f>
        <v>0.4</v>
      </c>
      <c r="AS39" s="42">
        <f>ROUND(T_iv_strat3!V18,1)</f>
        <v>0.3</v>
      </c>
      <c r="AT39" s="42">
        <f>ROUND(T_iv_strat3!Z18,1)</f>
        <v>0.4</v>
      </c>
      <c r="AU39" s="42">
        <f>ROUND(T_iv_strat3!AD18,1)</f>
        <v>0</v>
      </c>
      <c r="AV39" s="43">
        <f>ROUND(T_iv_strat3!AH18,1)</f>
        <v>0</v>
      </c>
      <c r="AW39" s="42">
        <f>ROUND(T_iv_strat3!AL18,1)</f>
        <v>8.8000000000000007</v>
      </c>
      <c r="AX39" s="42">
        <f>ROUND(T_iv_strat3!AP18,1)</f>
        <v>0.4</v>
      </c>
      <c r="AY39" s="42">
        <f>ROUND(T_iv_strat3!AT18,1)</f>
        <v>0</v>
      </c>
      <c r="AZ39" s="42">
        <f>ROUND(T_iv_strat3!AX18,1)</f>
        <v>0.3</v>
      </c>
      <c r="BA39" s="42">
        <f>ROUND(T_iv_strat3!BB18,1)</f>
        <v>0.4</v>
      </c>
      <c r="BB39" s="42">
        <f>ROUND(T_iv_strat3!BF18,1)</f>
        <v>0.4</v>
      </c>
      <c r="BC39" s="42">
        <f>ROUND(T_iv_strat3!BJ18,1)</f>
        <v>0</v>
      </c>
    </row>
    <row r="40" spans="1:55" s="12" customFormat="1" ht="8.25" x14ac:dyDescent="0.15">
      <c r="A40" s="50"/>
      <c r="B40" s="11" t="str">
        <f>IF(T_iv_strat1!C18="","-", (CONCATENATE("[",ROUND(T_iv_strat1!C18,1),"; ",ROUND(T_iv_strat1!D18,1),"]", " (", T_iv_strat1!E18, ")")))</f>
        <v>-</v>
      </c>
      <c r="C40" s="11" t="str">
        <f>IF(T_iv_strat1!G18="","-", (CONCATENATE("[",ROUND(T_iv_strat1!G18,1),"; ",ROUND(T_iv_strat1!H18,1),"]", " (", T_iv_strat1!I18, ")")))</f>
        <v>[15.2; 15.2] (4)</v>
      </c>
      <c r="D40" s="11" t="str">
        <f>IF(T_iv_strat1!K18="","-", (CONCATENATE("[",ROUND(T_iv_strat1!K18,1),"; ",ROUND(T_iv_strat1!L18,1),"]", " (", T_iv_strat1!M18, ")")))</f>
        <v>[0.2; 0.2] (37)</v>
      </c>
      <c r="E40" s="11" t="str">
        <f>IF(T_iv_strat1!O18="","-", (CONCATENATE("[",ROUND(T_iv_strat1!O18,1),"; ",ROUND(T_iv_strat1!P18,1),"]", " (", T_iv_strat1!Q18, ")")))</f>
        <v>-</v>
      </c>
      <c r="F40" s="11" t="str">
        <f>IF(T_iv_strat1!S18="","-", (CONCATENATE("[",ROUND(T_iv_strat1!S18,1),"; ",ROUND(T_iv_strat1!T18,1),"]", " (", T_iv_strat1!U18, ")")))</f>
        <v>[0.3; 0.6] (197)</v>
      </c>
      <c r="G40" s="11" t="str">
        <f>IF(T_iv_strat1!W18="","-", (CONCATENATE("[",ROUND(T_iv_strat1!W18,1),"; ",ROUND(T_iv_strat1!X18,1),"]", " (", T_iv_strat1!Y18, ")")))</f>
        <v>[0.3; 5.1] (5)</v>
      </c>
      <c r="H40" s="11" t="str">
        <f>IF(T_iv_strat1!AA18="","-", (CONCATENATE("[",ROUND(T_iv_strat1!AA18,1),"; ",ROUND(T_iv_strat1!AB18,1),"]", " (", T_iv_strat1!AC18, ")")))</f>
        <v>[0.3; 0.7] (244)</v>
      </c>
      <c r="I40" s="11" t="str">
        <f>IF(T_iv_strat1!AE18="","-", (CONCATENATE("[",ROUND(T_iv_strat1!AE18,1),"; ",ROUND(T_iv_strat1!AF18,1),"]", " (", T_iv_strat1!AG18, ")")))</f>
        <v>[0; 0] (4)</v>
      </c>
      <c r="J40" s="16" t="str">
        <f>IF(T_iv_strat1!AI18="","-", (CONCATENATE("[",ROUND(T_iv_strat1!AI18,1),"; ",ROUND(T_iv_strat1!AJ18,1),"]", " (", T_iv_strat1!AK18, ")")))</f>
        <v>[10.1; 10.1] (1)</v>
      </c>
      <c r="K40" s="11" t="str">
        <f>IF(T_iv_strat1!AM18="","-", (CONCATENATE("[",ROUND(T_iv_strat1!AM18,1),"; ",ROUND(T_iv_strat1!AN18,1),"]", " (", T_iv_strat1!AO18, ")")))</f>
        <v>[0.5; 1.6] (4)</v>
      </c>
      <c r="L40" s="11" t="str">
        <f>IF(T_iv_strat1!AQ18="","-", (CONCATENATE("[",ROUND(T_iv_strat1!AQ18,1),"; ",ROUND(T_iv_strat1!AR18,1),"]", " (", T_iv_strat1!AS18, ")")))</f>
        <v>[0.3; 5.7] (37)</v>
      </c>
      <c r="M40" s="11" t="str">
        <f>IF(T_iv_strat1!AU18="","-", (CONCATENATE("[",ROUND(T_iv_strat1!AU18,1),"; ",ROUND(T_iv_strat1!AV18,1),"]", " (", T_iv_strat1!AW18, ")")))</f>
        <v>-</v>
      </c>
      <c r="N40" s="11" t="str">
        <f>IF(T_iv_strat1!AY18="","-", (CONCATENATE("[",ROUND(T_iv_strat1!AY18,1),"; ",ROUND(T_iv_strat1!AZ18,1),"]", " (", T_iv_strat1!BA18, ")")))</f>
        <v>[0.3; 6.3] (197)</v>
      </c>
      <c r="O40" s="11" t="str">
        <f>IF(T_iv_strat1!BC18="","-", (CONCATENATE("[",ROUND(T_iv_strat1!BC18,1),"; ",ROUND(T_iv_strat1!BD18,1),"]", " (", T_iv_strat1!BE18, ")")))</f>
        <v>-</v>
      </c>
      <c r="P40" s="11" t="str">
        <f>IF(T_iv_strat1!BG18="","-", (CONCATENATE("[",ROUND(T_iv_strat1!BG18,1),"; ",ROUND(T_iv_strat1!BH18,1),"]", " (", T_iv_strat1!BI18, ")")))</f>
        <v>[0.3; 6.3] (244)</v>
      </c>
      <c r="Q40" s="11" t="str">
        <f>IF(T_iv_strat1!BK18="","-", (CONCATENATE("[",ROUND(T_iv_strat1!BK18,1),"; ",ROUND(T_iv_strat1!BL18,1),"]", " (", T_iv_strat1!BM18, ")")))</f>
        <v>[0.2; 0.3] (4)</v>
      </c>
      <c r="T40" s="50"/>
      <c r="U40" s="11" t="str">
        <f>IF(T_iv_strat2!C18="","-", (CONCATENATE("[",ROUND(T_iv_strat2!C18,1),"; ",ROUND(T_iv_strat2!D18,1),"]", " (", T_iv_strat2!E18, ")")))</f>
        <v>-</v>
      </c>
      <c r="V40" s="11" t="str">
        <f>IF(T_iv_strat2!G18="","-", (CONCATENATE("[",ROUND(T_iv_strat2!G18,1),"; ",ROUND(T_iv_strat2!H18,1),"]", " (", T_iv_strat2!I18, ")")))</f>
        <v>[0.1; 0.2] (26)</v>
      </c>
      <c r="W40" s="11" t="str">
        <f>IF(T_iv_strat2!K18="","-", (CONCATENATE("[",ROUND(T_iv_strat2!K18,1),"; ",ROUND(T_iv_strat2!L18,1),"]", " (", T_iv_strat2!M18, ")")))</f>
        <v>[0.2; 9.5] (94)</v>
      </c>
      <c r="X40" s="11" t="str">
        <f>IF(T_iv_strat2!O18="","-", (CONCATENATE("[",ROUND(T_iv_strat2!O18,1),"; ",ROUND(T_iv_strat2!P18,1),"]", " (", T_iv_strat2!Q18, ")")))</f>
        <v>-</v>
      </c>
      <c r="Y40" s="11" t="str">
        <f>IF(T_iv_strat2!S18="","-", (CONCATENATE("[",ROUND(T_iv_strat2!S18,1),"; ",ROUND(T_iv_strat2!T18,1),"]", " (", T_iv_strat2!U18, ")")))</f>
        <v>[0.2; 0.2] (620)</v>
      </c>
      <c r="Z40" s="11" t="str">
        <f>IF(T_iv_strat2!W18="","-", (CONCATENATE("[",ROUND(T_iv_strat2!W18,1),"; ",ROUND(T_iv_strat2!X18,1),"]", " (", T_iv_strat2!Y18, ")")))</f>
        <v>[0.2; 1.3] (13)</v>
      </c>
      <c r="AA40" s="11" t="str">
        <f>IF(T_iv_strat2!AA18="","-", (CONCATENATE("[",ROUND(T_iv_strat2!AA18,1),"; ",ROUND(T_iv_strat2!AB18,1),"]", " (", T_iv_strat2!AC18, ")")))</f>
        <v>[0.2; 0.2] (761)</v>
      </c>
      <c r="AB40" s="11" t="str">
        <f>IF(T_iv_strat2!AE18="","-", (CONCATENATE("[",ROUND(T_iv_strat2!AE18,1),"; ",ROUND(T_iv_strat2!AF18,1),"]", " (", T_iv_strat2!AG18, ")")))</f>
        <v>[0.2; 0.2] (15)</v>
      </c>
      <c r="AC40" s="16" t="str">
        <f>IF(T_iv_strat2!AI18="","-", (CONCATENATE("[",ROUND(T_iv_strat2!AI18,1),"; ",ROUND(T_iv_strat2!AJ18,1),"]", " (", T_iv_strat2!AK18, ")")))</f>
        <v>[0.2; 0.2] (7)</v>
      </c>
      <c r="AD40" s="11" t="str">
        <f>IF(T_iv_strat2!AM18="","-", (CONCATENATE("[",ROUND(T_iv_strat2!AM18,1),"; ",ROUND(T_iv_strat2!AN18,1),"]", " (", T_iv_strat2!AO18, ")")))</f>
        <v>[0.2; 2.7] (26)</v>
      </c>
      <c r="AE40" s="11" t="str">
        <f>IF(T_iv_strat2!AQ18="","-", (CONCATENATE("[",ROUND(T_iv_strat2!AQ18,1),"; ",ROUND(T_iv_strat2!AR18,1),"]", " (", T_iv_strat2!AS18, ")")))</f>
        <v>[0.2; 7.6] (94)</v>
      </c>
      <c r="AF40" s="11" t="str">
        <f>IF(T_iv_strat2!AU18="","-", (CONCATENATE("[",ROUND(T_iv_strat2!AU18,1),"; ",ROUND(T_iv_strat2!AV18,1),"]", " (", T_iv_strat2!AW18, ")")))</f>
        <v>[0.1; 0.1] (1)</v>
      </c>
      <c r="AG40" s="11" t="str">
        <f>IF(T_iv_strat2!AY18="","-", (CONCATENATE("[",ROUND(T_iv_strat2!AY18,1),"; ",ROUND(T_iv_strat2!AZ18,1),"]", " (", T_iv_strat2!BA18, ")")))</f>
        <v>[0.2; 0.2] (620)</v>
      </c>
      <c r="AH40" s="11" t="str">
        <f>IF(T_iv_strat2!BC18="","-", (CONCATENATE("[",ROUND(T_iv_strat2!BC18,1),"; ",ROUND(T_iv_strat2!BD18,1),"]", " (", T_iv_strat2!BE18, ")")))</f>
        <v>[0.1; 1.9] (13)</v>
      </c>
      <c r="AI40" s="11" t="str">
        <f>IF(T_iv_strat2!BG18="","-", (CONCATENATE("[",ROUND(T_iv_strat2!BG18,1),"; ",ROUND(T_iv_strat2!BH18,1),"]", " (", T_iv_strat2!BI18, ")")))</f>
        <v>[0.2; 0.3] (761)</v>
      </c>
      <c r="AJ40" s="11" t="str">
        <f>IF(T_iv_strat2!BK18="","-", (CONCATENATE("[",ROUND(T_iv_strat2!BK18,1),"; ",ROUND(T_iv_strat2!BL18,1),"]", " (", T_iv_strat2!BM18, ")")))</f>
        <v>[0.1; 1.9] (15)</v>
      </c>
      <c r="AM40" s="50"/>
      <c r="AN40" s="11" t="str">
        <f>IF(T_iv_strat3!C18="","-", (CONCATENATE("[",ROUND(T_iv_strat3!C18,1),"; ",ROUND(T_iv_strat3!D18,1),"]", " (", T_iv_strat3!E18, ")")))</f>
        <v>-</v>
      </c>
      <c r="AO40" s="11" t="str">
        <f>IF(T_iv_strat3!G18="","-", (CONCATENATE("[",ROUND(T_iv_strat3!G18,1),"; ",ROUND(T_iv_strat3!H18,1),"]", " (", T_iv_strat3!I18, ")")))</f>
        <v>[0.3; 6.3] (16)</v>
      </c>
      <c r="AP40" s="11" t="str">
        <f>IF(T_iv_strat3!K18="","-", (CONCATENATE("[",ROUND(T_iv_strat3!K18,1),"; ",ROUND(T_iv_strat3!L18,1),"]", " (", T_iv_strat3!M18, ")")))</f>
        <v>[0.3; 8.8] (179)</v>
      </c>
      <c r="AQ40" s="11" t="str">
        <f>IF(T_iv_strat3!O18="","-", (CONCATENATE("[",ROUND(T_iv_strat3!O18,1),"; ",ROUND(T_iv_strat3!P18,1),"]", " (", T_iv_strat3!Q18, ")")))</f>
        <v>-</v>
      </c>
      <c r="AR40" s="11" t="str">
        <f>IF(T_iv_strat3!S18="","-", (CONCATENATE("[",ROUND(T_iv_strat3!S18,1),"; ",ROUND(T_iv_strat3!T18,1),"]", " (", T_iv_strat3!U18, ")")))</f>
        <v>[0.3; 6.3] (304)</v>
      </c>
      <c r="AS40" s="11" t="str">
        <f>IF(T_iv_strat3!W18="","-", (CONCATENATE("[",ROUND(T_iv_strat3!W18,1),"; ",ROUND(T_iv_strat3!X18,1),"]", " (", T_iv_strat3!Y18, ")")))</f>
        <v>[0.3; 0.3] (27)</v>
      </c>
      <c r="AT40" s="11" t="str">
        <f>IF(T_iv_strat3!AA18="","-", (CONCATENATE("[",ROUND(T_iv_strat3!AA18,1),"; ",ROUND(T_iv_strat3!AB18,1),"]", " (", T_iv_strat3!AC18, ")")))</f>
        <v>[0.3; 8.8] (526)</v>
      </c>
      <c r="AU40" s="11" t="str">
        <f>IF(T_iv_strat3!AE18="","-", (CONCATENATE("[",ROUND(T_iv_strat3!AE18,1),"; ",ROUND(T_iv_strat3!AF18,1),"]", " (", T_iv_strat3!AG18, ")")))</f>
        <v>-</v>
      </c>
      <c r="AV40" s="16" t="str">
        <f>IF(T_iv_strat3!AI18="","-", (CONCATENATE("[",ROUND(T_iv_strat3!AI18,1),"; ",ROUND(T_iv_strat3!AJ18,1),"]", " (", T_iv_strat3!AK18, ")")))</f>
        <v>-</v>
      </c>
      <c r="AW40" s="11" t="str">
        <f>IF(T_iv_strat3!AM18="","-", (CONCATENATE("[",ROUND(T_iv_strat3!AM18,1),"; ",ROUND(T_iv_strat3!AN18,1),"]", " (", T_iv_strat3!AO18, ")")))</f>
        <v>[0.3; 18.9] (16)</v>
      </c>
      <c r="AX40" s="11" t="str">
        <f>IF(T_iv_strat3!AQ18="","-", (CONCATENATE("[",ROUND(T_iv_strat3!AQ18,1),"; ",ROUND(T_iv_strat3!AR18,1),"]", " (", T_iv_strat3!AS18, ")")))</f>
        <v>[0.3; 7.6] (179)</v>
      </c>
      <c r="AY40" s="11" t="str">
        <f>IF(T_iv_strat3!AU18="","-", (CONCATENATE("[",ROUND(T_iv_strat3!AU18,1),"; ",ROUND(T_iv_strat3!AV18,1),"]", " (", T_iv_strat3!AW18, ")")))</f>
        <v>-</v>
      </c>
      <c r="AZ40" s="11" t="str">
        <f>IF(T_iv_strat3!AY18="","-", (CONCATENATE("[",ROUND(T_iv_strat3!AY18,1),"; ",ROUND(T_iv_strat3!AZ18,1),"]", " (", T_iv_strat3!BA18, ")")))</f>
        <v>[0.3; 0.5] (304)</v>
      </c>
      <c r="BA40" s="11" t="str">
        <f>IF(T_iv_strat3!BC18="","-", (CONCATENATE("[",ROUND(T_iv_strat3!BC18,1),"; ",ROUND(T_iv_strat3!BD18,1),"]", " (", T_iv_strat3!BE18, ")")))</f>
        <v>[0.3; 1] (27)</v>
      </c>
      <c r="BB40" s="11" t="str">
        <f>IF(T_iv_strat3!BG18="","-", (CONCATENATE("[",ROUND(T_iv_strat3!BG18,1),"; ",ROUND(T_iv_strat3!BH18,1),"]", " (", T_iv_strat3!BI18, ")")))</f>
        <v>[0.3; 1.6] (526)</v>
      </c>
      <c r="BC40" s="11" t="str">
        <f>IF(T_iv_strat3!BK18="","-", (CONCATENATE("[",ROUND(T_iv_strat3!BK18,1),"; ",ROUND(T_iv_strat3!BL18,1),"]", " (", T_iv_strat3!BM18, ")")))</f>
        <v>-</v>
      </c>
    </row>
    <row r="41" spans="1:55" s="44" customFormat="1" x14ac:dyDescent="0.25">
      <c r="A41" s="18" t="str">
        <f>T_iv_strat1!$A$19</f>
        <v>Oral quinine</v>
      </c>
      <c r="B41" s="42">
        <f>ROUND(T_iv_strat1!B19,1)</f>
        <v>0</v>
      </c>
      <c r="C41" s="42">
        <f>ROUND(T_iv_strat1!F19,1)</f>
        <v>0</v>
      </c>
      <c r="D41" s="42">
        <f>ROUND(T_iv_strat1!J19,1)</f>
        <v>0</v>
      </c>
      <c r="E41" s="42">
        <f>ROUND(T_iv_strat1!N19,1)</f>
        <v>0</v>
      </c>
      <c r="F41" s="42">
        <f>ROUND(T_iv_strat1!R19,1)</f>
        <v>0</v>
      </c>
      <c r="G41" s="42">
        <f>ROUND(T_iv_strat1!V19,1)</f>
        <v>0</v>
      </c>
      <c r="H41" s="42">
        <f>ROUND(T_iv_strat1!Z19,1)</f>
        <v>0</v>
      </c>
      <c r="I41" s="42">
        <f>ROUND(T_iv_strat1!AD19,1)</f>
        <v>0</v>
      </c>
      <c r="J41" s="43">
        <f>ROUND(T_iv_strat1!AH19,1)</f>
        <v>0</v>
      </c>
      <c r="K41" s="42">
        <f>ROUND(T_iv_strat1!AL19,1)</f>
        <v>2.1</v>
      </c>
      <c r="L41" s="42">
        <f>ROUND(T_iv_strat1!AP19,1)</f>
        <v>1.6</v>
      </c>
      <c r="M41" s="42">
        <f>ROUND(T_iv_strat1!AT19,1)</f>
        <v>0</v>
      </c>
      <c r="N41" s="42">
        <f>ROUND(T_iv_strat1!AX19,1)</f>
        <v>1.3</v>
      </c>
      <c r="O41" s="42">
        <f>ROUND(T_iv_strat1!BB19,1)</f>
        <v>0</v>
      </c>
      <c r="P41" s="42">
        <f>ROUND(T_iv_strat1!BF19,1)</f>
        <v>1.6</v>
      </c>
      <c r="Q41" s="42">
        <f>ROUND(T_iv_strat1!BJ19,1)</f>
        <v>0</v>
      </c>
      <c r="T41" s="18" t="str">
        <f>T_iv_strat1!A19</f>
        <v>Oral quinine</v>
      </c>
      <c r="U41" s="45">
        <f>ROUND(T_iv_strat2!B19,1)</f>
        <v>0</v>
      </c>
      <c r="V41" s="42">
        <f>ROUND(T_iv_strat2!F19,1)</f>
        <v>0</v>
      </c>
      <c r="W41" s="42">
        <f>ROUND(T_iv_strat2!J19,1)</f>
        <v>2.2000000000000002</v>
      </c>
      <c r="X41" s="42">
        <f>ROUND(T_iv_strat2!N19,1)</f>
        <v>0</v>
      </c>
      <c r="Y41" s="42">
        <f>ROUND(T_iv_strat2!R19,1)</f>
        <v>1.6</v>
      </c>
      <c r="Z41" s="42">
        <f>ROUND(T_iv_strat2!V19,1)</f>
        <v>1.3</v>
      </c>
      <c r="AA41" s="42">
        <f>ROUND(T_iv_strat2!Z19,1)</f>
        <v>1.6</v>
      </c>
      <c r="AB41" s="42">
        <f>ROUND(T_iv_strat2!AD19,1)</f>
        <v>1.2</v>
      </c>
      <c r="AC41" s="43">
        <f>ROUND(T_iv_strat2!AH19,1)</f>
        <v>0.2</v>
      </c>
      <c r="AD41" s="42">
        <f>ROUND(T_iv_strat2!AL19,1)</f>
        <v>2.6</v>
      </c>
      <c r="AE41" s="42">
        <f>ROUND(T_iv_strat2!AP19,1)</f>
        <v>1.3</v>
      </c>
      <c r="AF41" s="42">
        <f>ROUND(T_iv_strat2!AT19,1)</f>
        <v>0</v>
      </c>
      <c r="AG41" s="42">
        <f>ROUND(T_iv_strat2!AX19,1)</f>
        <v>1.3</v>
      </c>
      <c r="AH41" s="42">
        <f>ROUND(T_iv_strat2!BB19,1)</f>
        <v>0</v>
      </c>
      <c r="AI41" s="42">
        <f>ROUND(T_iv_strat2!BF19,1)</f>
        <v>1.3</v>
      </c>
      <c r="AJ41" s="42">
        <f>ROUND(T_iv_strat2!BJ19,1)</f>
        <v>1.9</v>
      </c>
      <c r="AM41" s="18" t="str">
        <f>T_iv_strat1!A19</f>
        <v>Oral quinine</v>
      </c>
      <c r="AN41" s="42">
        <f>ROUND(T_iv_strat3!B19,1)</f>
        <v>0</v>
      </c>
      <c r="AO41" s="42">
        <f>ROUND(T_iv_strat3!F19,1)</f>
        <v>4</v>
      </c>
      <c r="AP41" s="42">
        <f>ROUND(T_iv_strat3!J19,1)</f>
        <v>0</v>
      </c>
      <c r="AQ41" s="42">
        <f>ROUND(T_iv_strat3!N19,1)</f>
        <v>0</v>
      </c>
      <c r="AR41" s="42">
        <f>ROUND(T_iv_strat3!R19,1)</f>
        <v>0</v>
      </c>
      <c r="AS41" s="42">
        <f>ROUND(T_iv_strat3!V19,1)</f>
        <v>0</v>
      </c>
      <c r="AT41" s="42">
        <f>ROUND(T_iv_strat3!Z19,1)</f>
        <v>4</v>
      </c>
      <c r="AU41" s="42">
        <f>ROUND(T_iv_strat3!AD19,1)</f>
        <v>0</v>
      </c>
      <c r="AV41" s="43">
        <f>ROUND(T_iv_strat3!AH19,1)</f>
        <v>0</v>
      </c>
      <c r="AW41" s="42">
        <f>ROUND(T_iv_strat3!AL19,1)</f>
        <v>0</v>
      </c>
      <c r="AX41" s="42">
        <f>ROUND(T_iv_strat3!AP19,1)</f>
        <v>1.6</v>
      </c>
      <c r="AY41" s="42">
        <f>ROUND(T_iv_strat3!AT19,1)</f>
        <v>0</v>
      </c>
      <c r="AZ41" s="42">
        <f>ROUND(T_iv_strat3!AX19,1)</f>
        <v>2.7</v>
      </c>
      <c r="BA41" s="42">
        <f>ROUND(T_iv_strat3!BB19,1)</f>
        <v>0</v>
      </c>
      <c r="BB41" s="42">
        <f>ROUND(T_iv_strat3!BF19,1)</f>
        <v>1.6</v>
      </c>
      <c r="BC41" s="42">
        <f>ROUND(T_iv_strat3!BJ19,1)</f>
        <v>0</v>
      </c>
    </row>
    <row r="42" spans="1:55" s="12" customFormat="1" ht="8.25" x14ac:dyDescent="0.25">
      <c r="A42" s="51"/>
      <c r="B42" s="11" t="str">
        <f>IF(T_iv_strat1!C19="","-", (CONCATENATE("[",ROUND(T_iv_strat1!C19,1),"; ",ROUND(T_iv_strat1!D19,1),"]", " (", T_iv_strat1!E19, ")")))</f>
        <v>-</v>
      </c>
      <c r="C42" s="11" t="str">
        <f>IF(T_iv_strat1!G19="","-", (CONCATENATE("[",ROUND(T_iv_strat1!G19,1),"; ",ROUND(T_iv_strat1!H19,1),"]", " (", T_iv_strat1!I19, ")")))</f>
        <v>-</v>
      </c>
      <c r="D42" s="11" t="str">
        <f>IF(T_iv_strat1!K19="","-", (CONCATENATE("[",ROUND(T_iv_strat1!K19,1),"; ",ROUND(T_iv_strat1!L19,1),"]", " (", T_iv_strat1!M19, ")")))</f>
        <v>-</v>
      </c>
      <c r="E42" s="11" t="str">
        <f>IF(T_iv_strat1!O19="","-", (CONCATENATE("[",ROUND(T_iv_strat1!O19,1),"; ",ROUND(T_iv_strat1!P19,1),"]", " (", T_iv_strat1!Q19, ")")))</f>
        <v>-</v>
      </c>
      <c r="F42" s="11" t="str">
        <f>IF(T_iv_strat1!S19="","-", (CONCATENATE("[",ROUND(T_iv_strat1!S19,1),"; ",ROUND(T_iv_strat1!T19,1),"]", " (", T_iv_strat1!U19, ")")))</f>
        <v>-</v>
      </c>
      <c r="G42" s="11" t="str">
        <f>IF(T_iv_strat1!W19="","-", (CONCATENATE("[",ROUND(T_iv_strat1!W19,1),"; ",ROUND(T_iv_strat1!X19,1),"]", " (", T_iv_strat1!Y19, ")")))</f>
        <v>-</v>
      </c>
      <c r="H42" s="11" t="str">
        <f>IF(T_iv_strat1!AA19="","-", (CONCATENATE("[",ROUND(T_iv_strat1!AA19,1),"; ",ROUND(T_iv_strat1!AB19,1),"]", " (", T_iv_strat1!AC19, ")")))</f>
        <v>-</v>
      </c>
      <c r="I42" s="11" t="str">
        <f>IF(T_iv_strat1!AE19="","-", (CONCATENATE("[",ROUND(T_iv_strat1!AE19,1),"; ",ROUND(T_iv_strat1!AF19,1),"]", " (", T_iv_strat1!AG19, ")")))</f>
        <v>-</v>
      </c>
      <c r="J42" s="16" t="str">
        <f>IF(T_iv_strat1!AI19="","-", (CONCATENATE("[",ROUND(T_iv_strat1!AI19,1),"; ",ROUND(T_iv_strat1!AJ19,1),"]", " (", T_iv_strat1!AK19, ")")))</f>
        <v>-</v>
      </c>
      <c r="K42" s="11" t="str">
        <f>IF(T_iv_strat1!AM19="","-", (CONCATENATE("[",ROUND(T_iv_strat1!AM19,1),"; ",ROUND(T_iv_strat1!AN19,1),"]", " (", T_iv_strat1!AO19, ")")))</f>
        <v>[2.1; 2.1] (1)</v>
      </c>
      <c r="L42" s="11" t="str">
        <f>IF(T_iv_strat1!AQ19="","-", (CONCATENATE("[",ROUND(T_iv_strat1!AQ19,1),"; ",ROUND(T_iv_strat1!AR19,1),"]", " (", T_iv_strat1!AS19, ")")))</f>
        <v>[1.5; 1.6] (2)</v>
      </c>
      <c r="M42" s="11" t="str">
        <f>IF(T_iv_strat1!AU19="","-", (CONCATENATE("[",ROUND(T_iv_strat1!AU19,1),"; ",ROUND(T_iv_strat1!AV19,1),"]", " (", T_iv_strat1!AW19, ")")))</f>
        <v>-</v>
      </c>
      <c r="N42" s="11" t="str">
        <f>IF(T_iv_strat1!AY19="","-", (CONCATENATE("[",ROUND(T_iv_strat1!AY19,1),"; ",ROUND(T_iv_strat1!AZ19,1),"]", " (", T_iv_strat1!BA19, ")")))</f>
        <v>[1.3; 4] (2)</v>
      </c>
      <c r="O42" s="11" t="str">
        <f>IF(T_iv_strat1!BC19="","-", (CONCATENATE("[",ROUND(T_iv_strat1!BC19,1),"; ",ROUND(T_iv_strat1!BD19,1),"]", " (", T_iv_strat1!BE19, ")")))</f>
        <v>-</v>
      </c>
      <c r="P42" s="11" t="str">
        <f>IF(T_iv_strat1!BG19="","-", (CONCATENATE("[",ROUND(T_iv_strat1!BG19,1),"; ",ROUND(T_iv_strat1!BH19,1),"]", " (", T_iv_strat1!BI19, ")")))</f>
        <v>[1.3; 4] (5)</v>
      </c>
      <c r="Q42" s="11" t="str">
        <f>IF(T_iv_strat1!BK19="","-", (CONCATENATE("[",ROUND(T_iv_strat1!BK19,1),"; ",ROUND(T_iv_strat1!BL19,1),"]", " (", T_iv_strat1!BM19, ")")))</f>
        <v>-</v>
      </c>
      <c r="T42" s="51"/>
      <c r="U42" s="11" t="str">
        <f>IF(T_iv_strat2!C19="","-", (CONCATENATE("[",ROUND(T_iv_strat2!C19,1),"; ",ROUND(T_iv_strat2!D19,1),"]", " (", T_iv_strat2!E19, ")")))</f>
        <v>-</v>
      </c>
      <c r="V42" s="11" t="str">
        <f>IF(T_iv_strat2!G19="","-", (CONCATENATE("[",ROUND(T_iv_strat2!G19,1),"; ",ROUND(T_iv_strat2!H19,1),"]", " (", T_iv_strat2!I19, ")")))</f>
        <v>-</v>
      </c>
      <c r="W42" s="11" t="str">
        <f>IF(T_iv_strat2!K19="","-", (CONCATENATE("[",ROUND(T_iv_strat2!K19,1),"; ",ROUND(T_iv_strat2!L19,1),"]", " (", T_iv_strat2!M19, ")")))</f>
        <v>[2.2; 2.2] (14)</v>
      </c>
      <c r="X42" s="11" t="str">
        <f>IF(T_iv_strat2!O19="","-", (CONCATENATE("[",ROUND(T_iv_strat2!O19,1),"; ",ROUND(T_iv_strat2!P19,1),"]", " (", T_iv_strat2!Q19, ")")))</f>
        <v>-</v>
      </c>
      <c r="Y42" s="11" t="str">
        <f>IF(T_iv_strat2!S19="","-", (CONCATENATE("[",ROUND(T_iv_strat2!S19,1),"; ",ROUND(T_iv_strat2!T19,1),"]", " (", T_iv_strat2!U19, ")")))</f>
        <v>[1.6; 2.1] (20)</v>
      </c>
      <c r="Z42" s="11" t="str">
        <f>IF(T_iv_strat2!W19="","-", (CONCATENATE("[",ROUND(T_iv_strat2!W19,1),"; ",ROUND(T_iv_strat2!X19,1),"]", " (", T_iv_strat2!Y19, ")")))</f>
        <v>[1.3; 1.3] (1)</v>
      </c>
      <c r="AA42" s="11" t="str">
        <f>IF(T_iv_strat2!AA19="","-", (CONCATENATE("[",ROUND(T_iv_strat2!AA19,1),"; ",ROUND(T_iv_strat2!AB19,1),"]", " (", T_iv_strat2!AC19, ")")))</f>
        <v>[1.3; 2.1] (41)</v>
      </c>
      <c r="AB42" s="11" t="str">
        <f>IF(T_iv_strat2!AE19="","-", (CONCATENATE("[",ROUND(T_iv_strat2!AE19,1),"; ",ROUND(T_iv_strat2!AF19,1),"]", " (", T_iv_strat2!AG19, ")")))</f>
        <v>[1.2; 1.2] (2)</v>
      </c>
      <c r="AC42" s="16" t="str">
        <f>IF(T_iv_strat2!AI19="","-", (CONCATENATE("[",ROUND(T_iv_strat2!AI19,1),"; ",ROUND(T_iv_strat2!AJ19,1),"]", " (", T_iv_strat2!AK19, ")")))</f>
        <v>[0.2; 2.2] (2)</v>
      </c>
      <c r="AD42" s="11" t="str">
        <f>IF(T_iv_strat2!AM19="","-", (CONCATENATE("[",ROUND(T_iv_strat2!AM19,1),"; ",ROUND(T_iv_strat2!AN19,1),"]", " (", T_iv_strat2!AO19, ")")))</f>
        <v>[2.6; 2.7] (4)</v>
      </c>
      <c r="AE42" s="11" t="str">
        <f>IF(T_iv_strat2!AQ19="","-", (CONCATENATE("[",ROUND(T_iv_strat2!AQ19,1),"; ",ROUND(T_iv_strat2!AR19,1),"]", " (", T_iv_strat2!AS19, ")")))</f>
        <v>[1.1; 1.6] (14)</v>
      </c>
      <c r="AF42" s="11" t="str">
        <f>IF(T_iv_strat2!AU19="","-", (CONCATENATE("[",ROUND(T_iv_strat2!AU19,1),"; ",ROUND(T_iv_strat2!AV19,1),"]", " (", T_iv_strat2!AW19, ")")))</f>
        <v>-</v>
      </c>
      <c r="AG42" s="11" t="str">
        <f>IF(T_iv_strat2!AY19="","-", (CONCATENATE("[",ROUND(T_iv_strat2!AY19,1),"; ",ROUND(T_iv_strat2!AZ19,1),"]", " (", T_iv_strat2!BA19, ")")))</f>
        <v>[1.1; 2] (20)</v>
      </c>
      <c r="AH42" s="11" t="str">
        <f>IF(T_iv_strat2!BC19="","-", (CONCATENATE("[",ROUND(T_iv_strat2!BC19,1),"; ",ROUND(T_iv_strat2!BD19,1),"]", " (", T_iv_strat2!BE19, ")")))</f>
        <v>-</v>
      </c>
      <c r="AI42" s="11" t="str">
        <f>IF(T_iv_strat2!BG19="","-", (CONCATENATE("[",ROUND(T_iv_strat2!BG19,1),"; ",ROUND(T_iv_strat2!BH19,1),"]", " (", T_iv_strat2!BI19, ")")))</f>
        <v>[1.1; 2.2] (41)</v>
      </c>
      <c r="AJ42" s="11" t="str">
        <f>IF(T_iv_strat2!BK19="","-", (CONCATENATE("[",ROUND(T_iv_strat2!BK19,1),"; ",ROUND(T_iv_strat2!BL19,1),"]", " (", T_iv_strat2!BM19, ")")))</f>
        <v>[1.9; 1.9] (2)</v>
      </c>
      <c r="AM42" s="51"/>
      <c r="AN42" s="11" t="str">
        <f>IF(T_iv_strat3!C19="","-", (CONCATENATE("[",ROUND(T_iv_strat3!C19,1),"; ",ROUND(T_iv_strat3!D19,1),"]", " (", T_iv_strat3!E19, ")")))</f>
        <v>-</v>
      </c>
      <c r="AO42" s="11" t="str">
        <f>IF(T_iv_strat3!G19="","-", (CONCATENATE("[",ROUND(T_iv_strat3!G19,1),"; ",ROUND(T_iv_strat3!H19,1),"]", " (", T_iv_strat3!I19, ")")))</f>
        <v>[4; 4] (1)</v>
      </c>
      <c r="AP42" s="11" t="str">
        <f>IF(T_iv_strat3!K19="","-", (CONCATENATE("[",ROUND(T_iv_strat3!K19,1),"; ",ROUND(T_iv_strat3!L19,1),"]", " (", T_iv_strat3!M19, ")")))</f>
        <v>-</v>
      </c>
      <c r="AQ42" s="11" t="str">
        <f>IF(T_iv_strat3!O19="","-", (CONCATENATE("[",ROUND(T_iv_strat3!O19,1),"; ",ROUND(T_iv_strat3!P19,1),"]", " (", T_iv_strat3!Q19, ")")))</f>
        <v>-</v>
      </c>
      <c r="AR42" s="11" t="str">
        <f>IF(T_iv_strat3!S19="","-", (CONCATENATE("[",ROUND(T_iv_strat3!S19,1),"; ",ROUND(T_iv_strat3!T19,1),"]", " (", T_iv_strat3!U19, ")")))</f>
        <v>-</v>
      </c>
      <c r="AS42" s="11" t="str">
        <f>IF(T_iv_strat3!W19="","-", (CONCATENATE("[",ROUND(T_iv_strat3!W19,1),"; ",ROUND(T_iv_strat3!X19,1),"]", " (", T_iv_strat3!Y19, ")")))</f>
        <v>-</v>
      </c>
      <c r="AT42" s="11" t="str">
        <f>IF(T_iv_strat3!AA19="","-", (CONCATENATE("[",ROUND(T_iv_strat3!AA19,1),"; ",ROUND(T_iv_strat3!AB19,1),"]", " (", T_iv_strat3!AC19, ")")))</f>
        <v>[4; 4] (10)</v>
      </c>
      <c r="AU42" s="11" t="str">
        <f>IF(T_iv_strat3!AE19="","-", (CONCATENATE("[",ROUND(T_iv_strat3!AE19,1),"; ",ROUND(T_iv_strat3!AF19,1),"]", " (", T_iv_strat3!AG19, ")")))</f>
        <v>-</v>
      </c>
      <c r="AV42" s="16" t="str">
        <f>IF(T_iv_strat3!AI19="","-", (CONCATENATE("[",ROUND(T_iv_strat3!AI19,1),"; ",ROUND(T_iv_strat3!AJ19,1),"]", " (", T_iv_strat3!AK19, ")")))</f>
        <v>-</v>
      </c>
      <c r="AW42" s="11" t="str">
        <f>IF(T_iv_strat3!AM19="","-", (CONCATENATE("[",ROUND(T_iv_strat3!AM19,1),"; ",ROUND(T_iv_strat3!AN19,1),"]", " (", T_iv_strat3!AO19, ")")))</f>
        <v>-</v>
      </c>
      <c r="AX42" s="11" t="str">
        <f>IF(T_iv_strat3!AQ19="","-", (CONCATENATE("[",ROUND(T_iv_strat3!AQ19,1),"; ",ROUND(T_iv_strat3!AR19,1),"]", " (", T_iv_strat3!AS19, ")")))</f>
        <v>[1.3; 1.9] (8)</v>
      </c>
      <c r="AY42" s="11" t="str">
        <f>IF(T_iv_strat3!AU19="","-", (CONCATENATE("[",ROUND(T_iv_strat3!AU19,1),"; ",ROUND(T_iv_strat3!AV19,1),"]", " (", T_iv_strat3!AW19, ")")))</f>
        <v>-</v>
      </c>
      <c r="AZ42" s="11" t="str">
        <f>IF(T_iv_strat3!AY19="","-", (CONCATENATE("[",ROUND(T_iv_strat3!AY19,1),"; ",ROUND(T_iv_strat3!AZ19,1),"]", " (", T_iv_strat3!BA19, ")")))</f>
        <v>[2.7; 2.7] (1)</v>
      </c>
      <c r="BA42" s="11" t="str">
        <f>IF(T_iv_strat3!BC19="","-", (CONCATENATE("[",ROUND(T_iv_strat3!BC19,1),"; ",ROUND(T_iv_strat3!BD19,1),"]", " (", T_iv_strat3!BE19, ")")))</f>
        <v>-</v>
      </c>
      <c r="BB42" s="11" t="str">
        <f>IF(T_iv_strat3!BG19="","-", (CONCATENATE("[",ROUND(T_iv_strat3!BG19,1),"; ",ROUND(T_iv_strat3!BH19,1),"]", " (", T_iv_strat3!BI19, ")")))</f>
        <v>[1.3; 2.4] (10)</v>
      </c>
      <c r="BC42" s="11" t="str">
        <f>IF(T_iv_strat3!BK19="","-", (CONCATENATE("[",ROUND(T_iv_strat3!BK19,1),"; ",ROUND(T_iv_strat3!BL19,1),"]", " (", T_iv_strat3!BM19, ")")))</f>
        <v>-</v>
      </c>
    </row>
    <row r="43" spans="1:55" s="44" customFormat="1" x14ac:dyDescent="0.2">
      <c r="A43" s="6" t="str">
        <f>T_iv_strat1!$A$20</f>
        <v>Chloroquine - packaged alone</v>
      </c>
      <c r="B43" s="42">
        <f>ROUND(T_iv_strat1!B20,1)</f>
        <v>0</v>
      </c>
      <c r="C43" s="42">
        <f>ROUND(T_iv_strat1!F20,1)</f>
        <v>0</v>
      </c>
      <c r="D43" s="42">
        <f>ROUND(T_iv_strat1!J20,1)</f>
        <v>0</v>
      </c>
      <c r="E43" s="42">
        <f>ROUND(T_iv_strat1!N20,1)</f>
        <v>0</v>
      </c>
      <c r="F43" s="42">
        <f>ROUND(T_iv_strat1!R20,1)</f>
        <v>0.3</v>
      </c>
      <c r="G43" s="42">
        <f>ROUND(T_iv_strat1!V20,1)</f>
        <v>0</v>
      </c>
      <c r="H43" s="42">
        <f>ROUND(T_iv_strat1!Z20,1)</f>
        <v>0.3</v>
      </c>
      <c r="I43" s="42">
        <f>ROUND(T_iv_strat1!AD20,1)</f>
        <v>0</v>
      </c>
      <c r="J43" s="43">
        <f>ROUND(T_iv_strat1!AH20,1)</f>
        <v>0</v>
      </c>
      <c r="K43" s="42">
        <f>ROUND(T_iv_strat1!AL20,1)</f>
        <v>0</v>
      </c>
      <c r="L43" s="42">
        <f>ROUND(T_iv_strat1!AP20,1)</f>
        <v>0.3</v>
      </c>
      <c r="M43" s="42">
        <f>ROUND(T_iv_strat1!AT20,1)</f>
        <v>0</v>
      </c>
      <c r="N43" s="42">
        <f>ROUND(T_iv_strat1!AX20,1)</f>
        <v>0</v>
      </c>
      <c r="O43" s="42">
        <f>ROUND(T_iv_strat1!BB20,1)</f>
        <v>0</v>
      </c>
      <c r="P43" s="42">
        <f>ROUND(T_iv_strat1!BF20,1)</f>
        <v>0.3</v>
      </c>
      <c r="Q43" s="42">
        <f>ROUND(T_iv_strat1!BJ20,1)</f>
        <v>0</v>
      </c>
      <c r="T43" s="6" t="str">
        <f>T_iv_strat1!A20</f>
        <v>Chloroquine - packaged alone</v>
      </c>
      <c r="U43" s="42">
        <f>ROUND(T_iv_strat2!B20,1)</f>
        <v>0</v>
      </c>
      <c r="V43" s="42">
        <f>ROUND(T_iv_strat2!F20,1)</f>
        <v>0</v>
      </c>
      <c r="W43" s="42">
        <f>ROUND(T_iv_strat2!J20,1)</f>
        <v>0.7</v>
      </c>
      <c r="X43" s="42">
        <f>ROUND(T_iv_strat2!N20,1)</f>
        <v>0</v>
      </c>
      <c r="Y43" s="42">
        <f>ROUND(T_iv_strat2!R20,1)</f>
        <v>0.1</v>
      </c>
      <c r="Z43" s="42">
        <f>ROUND(T_iv_strat2!V20,1)</f>
        <v>0.2</v>
      </c>
      <c r="AA43" s="42">
        <f>ROUND(T_iv_strat2!Z20,1)</f>
        <v>0.2</v>
      </c>
      <c r="AB43" s="42">
        <f>ROUND(T_iv_strat2!AD20,1)</f>
        <v>0.2</v>
      </c>
      <c r="AC43" s="43">
        <f>ROUND(T_iv_strat2!AH20,1)</f>
        <v>0.2</v>
      </c>
      <c r="AD43" s="42">
        <f>ROUND(T_iv_strat2!AL20,1)</f>
        <v>0</v>
      </c>
      <c r="AE43" s="42">
        <f>ROUND(T_iv_strat2!AP20,1)</f>
        <v>0.4</v>
      </c>
      <c r="AF43" s="42">
        <f>ROUND(T_iv_strat2!AT20,1)</f>
        <v>0</v>
      </c>
      <c r="AG43" s="42">
        <f>ROUND(T_iv_strat2!AX20,1)</f>
        <v>0.2</v>
      </c>
      <c r="AH43" s="42">
        <f>ROUND(T_iv_strat2!BB20,1)</f>
        <v>0</v>
      </c>
      <c r="AI43" s="42">
        <f>ROUND(T_iv_strat2!BF20,1)</f>
        <v>0.2</v>
      </c>
      <c r="AJ43" s="42">
        <f>ROUND(T_iv_strat2!BJ20,1)</f>
        <v>1.1000000000000001</v>
      </c>
      <c r="AM43" s="6" t="str">
        <f>T_iv_strat1!A20</f>
        <v>Chloroquine - packaged alone</v>
      </c>
      <c r="AN43" s="42">
        <f>ROUND(T_iv_strat3!B20,1)</f>
        <v>0</v>
      </c>
      <c r="AO43" s="42">
        <f>ROUND(T_iv_strat3!F20,1)</f>
        <v>0.4</v>
      </c>
      <c r="AP43" s="42">
        <f>ROUND(T_iv_strat3!J20,1)</f>
        <v>0.4</v>
      </c>
      <c r="AQ43" s="42">
        <f>ROUND(T_iv_strat3!N20,1)</f>
        <v>0</v>
      </c>
      <c r="AR43" s="42">
        <f>ROUND(T_iv_strat3!R20,1)</f>
        <v>0.3</v>
      </c>
      <c r="AS43" s="42">
        <f>ROUND(T_iv_strat3!V20,1)</f>
        <v>0.4</v>
      </c>
      <c r="AT43" s="42">
        <f>ROUND(T_iv_strat3!Z20,1)</f>
        <v>0.4</v>
      </c>
      <c r="AU43" s="42">
        <f>ROUND(T_iv_strat3!AD20,1)</f>
        <v>0</v>
      </c>
      <c r="AV43" s="43">
        <f>ROUND(T_iv_strat3!AH20,1)</f>
        <v>0</v>
      </c>
      <c r="AW43" s="42">
        <f>ROUND(T_iv_strat3!AL20,1)</f>
        <v>0</v>
      </c>
      <c r="AX43" s="42">
        <f>ROUND(T_iv_strat3!AP20,1)</f>
        <v>0.3</v>
      </c>
      <c r="AY43" s="42">
        <f>ROUND(T_iv_strat3!AT20,1)</f>
        <v>0</v>
      </c>
      <c r="AZ43" s="42">
        <f>ROUND(T_iv_strat3!AX20,1)</f>
        <v>0.4</v>
      </c>
      <c r="BA43" s="42">
        <f>ROUND(T_iv_strat3!BB20,1)</f>
        <v>0.4</v>
      </c>
      <c r="BB43" s="42">
        <f>ROUND(T_iv_strat3!BF20,1)</f>
        <v>0.3</v>
      </c>
      <c r="BC43" s="42">
        <f>ROUND(T_iv_strat3!BJ20,1)</f>
        <v>0</v>
      </c>
    </row>
    <row r="44" spans="1:55" s="12" customFormat="1" ht="8.25" x14ac:dyDescent="0.15">
      <c r="A44" s="52"/>
      <c r="B44" s="11" t="str">
        <f>IF(T_iv_strat1!C20="","-", (CONCATENATE("[",ROUND(T_iv_strat1!C20,1),"; ",ROUND(T_iv_strat1!D20,1),"]", " (", T_iv_strat1!E20, ")")))</f>
        <v>-</v>
      </c>
      <c r="C44" s="11" t="str">
        <f>IF(T_iv_strat1!G20="","-", (CONCATENATE("[",ROUND(T_iv_strat1!G20,1),"; ",ROUND(T_iv_strat1!H20,1),"]", " (", T_iv_strat1!I20, ")")))</f>
        <v>-</v>
      </c>
      <c r="D44" s="11" t="str">
        <f>IF(T_iv_strat1!K20="","-", (CONCATENATE("[",ROUND(T_iv_strat1!K20,1),"; ",ROUND(T_iv_strat1!L20,1),"]", " (", T_iv_strat1!M20, ")")))</f>
        <v>-</v>
      </c>
      <c r="E44" s="11" t="str">
        <f>IF(T_iv_strat1!O20="","-", (CONCATENATE("[",ROUND(T_iv_strat1!O20,1),"; ",ROUND(T_iv_strat1!P20,1),"]", " (", T_iv_strat1!Q20, ")")))</f>
        <v>-</v>
      </c>
      <c r="F44" s="11" t="str">
        <f>IF(T_iv_strat1!S20="","-", (CONCATENATE("[",ROUND(T_iv_strat1!S20,1),"; ",ROUND(T_iv_strat1!T20,1),"]", " (", T_iv_strat1!U20, ")")))</f>
        <v>[0; 0.3] (3)</v>
      </c>
      <c r="G44" s="11" t="str">
        <f>IF(T_iv_strat1!W20="","-", (CONCATENATE("[",ROUND(T_iv_strat1!W20,1),"; ",ROUND(T_iv_strat1!X20,1),"]", " (", T_iv_strat1!Y20, ")")))</f>
        <v>-</v>
      </c>
      <c r="H44" s="11" t="str">
        <f>IF(T_iv_strat1!AA20="","-", (CONCATENATE("[",ROUND(T_iv_strat1!AA20,1),"; ",ROUND(T_iv_strat1!AB20,1),"]", " (", T_iv_strat1!AC20, ")")))</f>
        <v>[0; 0.3] (6)</v>
      </c>
      <c r="I44" s="11" t="str">
        <f>IF(T_iv_strat1!AE20="","-", (CONCATENATE("[",ROUND(T_iv_strat1!AE20,1),"; ",ROUND(T_iv_strat1!AF20,1),"]", " (", T_iv_strat1!AG20, ")")))</f>
        <v>[0; 0] (1)</v>
      </c>
      <c r="J44" s="16" t="str">
        <f>IF(T_iv_strat1!AI20="","-", (CONCATENATE("[",ROUND(T_iv_strat1!AI20,1),"; ",ROUND(T_iv_strat1!AJ20,1),"]", " (", T_iv_strat1!AK20, ")")))</f>
        <v>-</v>
      </c>
      <c r="K44" s="11" t="str">
        <f>IF(T_iv_strat1!AM20="","-", (CONCATENATE("[",ROUND(T_iv_strat1!AM20,1),"; ",ROUND(T_iv_strat1!AN20,1),"]", " (", T_iv_strat1!AO20, ")")))</f>
        <v>-</v>
      </c>
      <c r="L44" s="11" t="str">
        <f>IF(T_iv_strat1!AQ20="","-", (CONCATENATE("[",ROUND(T_iv_strat1!AQ20,1),"; ",ROUND(T_iv_strat1!AR20,1),"]", " (", T_iv_strat1!AS20, ")")))</f>
        <v>[0.3; 0.3] (3)</v>
      </c>
      <c r="M44" s="11" t="str">
        <f>IF(T_iv_strat1!AU20="","-", (CONCATENATE("[",ROUND(T_iv_strat1!AU20,1),"; ",ROUND(T_iv_strat1!AV20,1),"]", " (", T_iv_strat1!AW20, ")")))</f>
        <v>-</v>
      </c>
      <c r="N44" s="11" t="str">
        <f>IF(T_iv_strat1!AY20="","-", (CONCATENATE("[",ROUND(T_iv_strat1!AY20,1),"; ",ROUND(T_iv_strat1!AZ20,1),"]", " (", T_iv_strat1!BA20, ")")))</f>
        <v>[0; 0] (3)</v>
      </c>
      <c r="O44" s="11" t="str">
        <f>IF(T_iv_strat1!BC20="","-", (CONCATENATE("[",ROUND(T_iv_strat1!BC20,1),"; ",ROUND(T_iv_strat1!BD20,1),"]", " (", T_iv_strat1!BE20, ")")))</f>
        <v>-</v>
      </c>
      <c r="P44" s="11" t="str">
        <f>IF(T_iv_strat1!BG20="","-", (CONCATENATE("[",ROUND(T_iv_strat1!BG20,1),"; ",ROUND(T_iv_strat1!BH20,1),"]", " (", T_iv_strat1!BI20, ")")))</f>
        <v>[0.3; 0.3] (6)</v>
      </c>
      <c r="Q44" s="11" t="str">
        <f>IF(T_iv_strat1!BK20="","-", (CONCATENATE("[",ROUND(T_iv_strat1!BK20,1),"; ",ROUND(T_iv_strat1!BL20,1),"]", " (", T_iv_strat1!BM20, ")")))</f>
        <v>-</v>
      </c>
      <c r="T44" s="52"/>
      <c r="U44" s="11" t="str">
        <f>IF(T_iv_strat2!C20="","-", (CONCATENATE("[",ROUND(T_iv_strat2!C20,1),"; ",ROUND(T_iv_strat2!D20,1),"]", " (", T_iv_strat2!E20, ")")))</f>
        <v>-</v>
      </c>
      <c r="V44" s="11" t="str">
        <f>IF(T_iv_strat2!G20="","-", (CONCATENATE("[",ROUND(T_iv_strat2!G20,1),"; ",ROUND(T_iv_strat2!H20,1),"]", " (", T_iv_strat2!I20, ")")))</f>
        <v>-</v>
      </c>
      <c r="W44" s="11" t="str">
        <f>IF(T_iv_strat2!K20="","-", (CONCATENATE("[",ROUND(T_iv_strat2!K20,1),"; ",ROUND(T_iv_strat2!L20,1),"]", " (", T_iv_strat2!M20, ")")))</f>
        <v>[0.7; 0.7] (7)</v>
      </c>
      <c r="X44" s="11" t="str">
        <f>IF(T_iv_strat2!O20="","-", (CONCATENATE("[",ROUND(T_iv_strat2!O20,1),"; ",ROUND(T_iv_strat2!P20,1),"]", " (", T_iv_strat2!Q20, ")")))</f>
        <v>-</v>
      </c>
      <c r="Y44" s="11" t="str">
        <f>IF(T_iv_strat2!S20="","-", (CONCATENATE("[",ROUND(T_iv_strat2!S20,1),"; ",ROUND(T_iv_strat2!T20,1),"]", " (", T_iv_strat2!U20, ")")))</f>
        <v>[0.1; 0.2] (79)</v>
      </c>
      <c r="Z44" s="11" t="str">
        <f>IF(T_iv_strat2!W20="","-", (CONCATENATE("[",ROUND(T_iv_strat2!W20,1),"; ",ROUND(T_iv_strat2!X20,1),"]", " (", T_iv_strat2!Y20, ")")))</f>
        <v>[0.2; 0.2] (1)</v>
      </c>
      <c r="AA44" s="11" t="str">
        <f>IF(T_iv_strat2!AA20="","-", (CONCATENATE("[",ROUND(T_iv_strat2!AA20,1),"; ",ROUND(T_iv_strat2!AB20,1),"]", " (", T_iv_strat2!AC20, ")")))</f>
        <v>[0.1; 0.2] (88)</v>
      </c>
      <c r="AB44" s="11" t="str">
        <f>IF(T_iv_strat2!AE20="","-", (CONCATENATE("[",ROUND(T_iv_strat2!AE20,1),"; ",ROUND(T_iv_strat2!AF20,1),"]", " (", T_iv_strat2!AG20, ")")))</f>
        <v>[0.2; 0.2] (3)</v>
      </c>
      <c r="AC44" s="16" t="str">
        <f>IF(T_iv_strat2!AI20="","-", (CONCATENATE("[",ROUND(T_iv_strat2!AI20,1),"; ",ROUND(T_iv_strat2!AJ20,1),"]", " (", T_iv_strat2!AK20, ")")))</f>
        <v>[0.2; 0.2] (1)</v>
      </c>
      <c r="AD44" s="11" t="str">
        <f>IF(T_iv_strat2!AM20="","-", (CONCATENATE("[",ROUND(T_iv_strat2!AM20,1),"; ",ROUND(T_iv_strat2!AN20,1),"]", " (", T_iv_strat2!AO20, ")")))</f>
        <v>-</v>
      </c>
      <c r="AE44" s="11" t="str">
        <f>IF(T_iv_strat2!AQ20="","-", (CONCATENATE("[",ROUND(T_iv_strat2!AQ20,1),"; ",ROUND(T_iv_strat2!AR20,1),"]", " (", T_iv_strat2!AS20, ")")))</f>
        <v>[0.3; 0.4] (7)</v>
      </c>
      <c r="AF44" s="11" t="str">
        <f>IF(T_iv_strat2!AU20="","-", (CONCATENATE("[",ROUND(T_iv_strat2!AU20,1),"; ",ROUND(T_iv_strat2!AV20,1),"]", " (", T_iv_strat2!AW20, ")")))</f>
        <v>-</v>
      </c>
      <c r="AG44" s="11" t="str">
        <f>IF(T_iv_strat2!AY20="","-", (CONCATENATE("[",ROUND(T_iv_strat2!AY20,1),"; ",ROUND(T_iv_strat2!AZ20,1),"]", " (", T_iv_strat2!BA20, ")")))</f>
        <v>[0.2; 0.3] (79)</v>
      </c>
      <c r="AH44" s="11" t="str">
        <f>IF(T_iv_strat2!BC20="","-", (CONCATENATE("[",ROUND(T_iv_strat2!BC20,1),"; ",ROUND(T_iv_strat2!BD20,1),"]", " (", T_iv_strat2!BE20, ")")))</f>
        <v>-</v>
      </c>
      <c r="AI44" s="11" t="str">
        <f>IF(T_iv_strat2!BG20="","-", (CONCATENATE("[",ROUND(T_iv_strat2!BG20,1),"; ",ROUND(T_iv_strat2!BH20,1),"]", " (", T_iv_strat2!BI20, ")")))</f>
        <v>[0.2; 0.3] (88)</v>
      </c>
      <c r="AJ44" s="11" t="str">
        <f>IF(T_iv_strat2!BK20="","-", (CONCATENATE("[",ROUND(T_iv_strat2!BK20,1),"; ",ROUND(T_iv_strat2!BL20,1),"]", " (", T_iv_strat2!BM20, ")")))</f>
        <v>[0.2; 1.1] (3)</v>
      </c>
      <c r="AM44" s="52"/>
      <c r="AN44" s="11" t="str">
        <f>IF(T_iv_strat3!C20="","-", (CONCATENATE("[",ROUND(T_iv_strat3!C20,1),"; ",ROUND(T_iv_strat3!D20,1),"]", " (", T_iv_strat3!E20, ")")))</f>
        <v>-</v>
      </c>
      <c r="AO44" s="11" t="str">
        <f>IF(T_iv_strat3!G20="","-", (CONCATENATE("[",ROUND(T_iv_strat3!G20,1),"; ",ROUND(T_iv_strat3!H20,1),"]", " (", T_iv_strat3!I20, ")")))</f>
        <v>[0.4; 0.4] (1)</v>
      </c>
      <c r="AP44" s="11" t="str">
        <f>IF(T_iv_strat3!K20="","-", (CONCATENATE("[",ROUND(T_iv_strat3!K20,1),"; ",ROUND(T_iv_strat3!L20,1),"]", " (", T_iv_strat3!M20, ")")))</f>
        <v>[0.3; 0.6] (33)</v>
      </c>
      <c r="AQ44" s="11" t="str">
        <f>IF(T_iv_strat3!O20="","-", (CONCATENATE("[",ROUND(T_iv_strat3!O20,1),"; ",ROUND(T_iv_strat3!P20,1),"]", " (", T_iv_strat3!Q20, ")")))</f>
        <v>-</v>
      </c>
      <c r="AR44" s="11" t="str">
        <f>IF(T_iv_strat3!S20="","-", (CONCATENATE("[",ROUND(T_iv_strat3!S20,1),"; ",ROUND(T_iv_strat3!T20,1),"]", " (", T_iv_strat3!U20, ")")))</f>
        <v>[0.3; 0.4] (69)</v>
      </c>
      <c r="AS44" s="11" t="str">
        <f>IF(T_iv_strat3!W20="","-", (CONCATENATE("[",ROUND(T_iv_strat3!W20,1),"; ",ROUND(T_iv_strat3!X20,1),"]", " (", T_iv_strat3!Y20, ")")))</f>
        <v>[0.4; 0.4] (6)</v>
      </c>
      <c r="AT44" s="11" t="str">
        <f>IF(T_iv_strat3!AA20="","-", (CONCATENATE("[",ROUND(T_iv_strat3!AA20,1),"; ",ROUND(T_iv_strat3!AB20,1),"]", " (", T_iv_strat3!AC20, ")")))</f>
        <v>[0.3; 0.4] (109)</v>
      </c>
      <c r="AU44" s="11" t="str">
        <f>IF(T_iv_strat3!AE20="","-", (CONCATENATE("[",ROUND(T_iv_strat3!AE20,1),"; ",ROUND(T_iv_strat3!AF20,1),"]", " (", T_iv_strat3!AG20, ")")))</f>
        <v>-</v>
      </c>
      <c r="AV44" s="16" t="str">
        <f>IF(T_iv_strat3!AI20="","-", (CONCATENATE("[",ROUND(T_iv_strat3!AI20,1),"; ",ROUND(T_iv_strat3!AJ20,1),"]", " (", T_iv_strat3!AK20, ")")))</f>
        <v>-</v>
      </c>
      <c r="AW44" s="11" t="str">
        <f>IF(T_iv_strat3!AM20="","-", (CONCATENATE("[",ROUND(T_iv_strat3!AM20,1),"; ",ROUND(T_iv_strat3!AN20,1),"]", " (", T_iv_strat3!AO20, ")")))</f>
        <v>-</v>
      </c>
      <c r="AX44" s="11" t="str">
        <f>IF(T_iv_strat3!AQ20="","-", (CONCATENATE("[",ROUND(T_iv_strat3!AQ20,1),"; ",ROUND(T_iv_strat3!AR20,1),"]", " (", T_iv_strat3!AS20, ")")))</f>
        <v>[0.2; 0.4] (33)</v>
      </c>
      <c r="AY44" s="11" t="str">
        <f>IF(T_iv_strat3!AU20="","-", (CONCATENATE("[",ROUND(T_iv_strat3!AU20,1),"; ",ROUND(T_iv_strat3!AV20,1),"]", " (", T_iv_strat3!AW20, ")")))</f>
        <v>-</v>
      </c>
      <c r="AZ44" s="11" t="str">
        <f>IF(T_iv_strat3!AY20="","-", (CONCATENATE("[",ROUND(T_iv_strat3!AY20,1),"; ",ROUND(T_iv_strat3!AZ20,1),"]", " (", T_iv_strat3!BA20, ")")))</f>
        <v>[0.3; 0.4] (69)</v>
      </c>
      <c r="BA44" s="11" t="str">
        <f>IF(T_iv_strat3!BC20="","-", (CONCATENATE("[",ROUND(T_iv_strat3!BC20,1),"; ",ROUND(T_iv_strat3!BD20,1),"]", " (", T_iv_strat3!BE20, ")")))</f>
        <v>[0.4; 0.5] (6)</v>
      </c>
      <c r="BB44" s="11" t="str">
        <f>IF(T_iv_strat3!BG20="","-", (CONCATENATE("[",ROUND(T_iv_strat3!BG20,1),"; ",ROUND(T_iv_strat3!BH20,1),"]", " (", T_iv_strat3!BI20, ")")))</f>
        <v>[0.3; 0.4] (109)</v>
      </c>
      <c r="BC44" s="11" t="str">
        <f>IF(T_iv_strat3!BK20="","-", (CONCATENATE("[",ROUND(T_iv_strat3!BK20,1),"; ",ROUND(T_iv_strat3!BL20,1),"]", " (", T_iv_strat3!BM20, ")")))</f>
        <v>-</v>
      </c>
    </row>
    <row r="45" spans="1:55" s="44" customFormat="1" x14ac:dyDescent="0.2">
      <c r="A45" s="6" t="str">
        <f>T_iv_strat1!$A$21</f>
        <v>Sulfaxoxine pyrimethamine</v>
      </c>
      <c r="B45" s="42">
        <f>ROUND(T_iv_strat1!B21,1)</f>
        <v>0</v>
      </c>
      <c r="C45" s="42">
        <f>ROUND(T_iv_strat1!F21,1)</f>
        <v>15.2</v>
      </c>
      <c r="D45" s="42">
        <f>ROUND(T_iv_strat1!J21,1)</f>
        <v>0.2</v>
      </c>
      <c r="E45" s="42">
        <f>ROUND(T_iv_strat1!N21,1)</f>
        <v>0</v>
      </c>
      <c r="F45" s="42">
        <f>ROUND(T_iv_strat1!R21,1)</f>
        <v>0.4</v>
      </c>
      <c r="G45" s="42">
        <f>ROUND(T_iv_strat1!V21,1)</f>
        <v>0.3</v>
      </c>
      <c r="H45" s="42">
        <f>ROUND(T_iv_strat1!Z21,1)</f>
        <v>0.4</v>
      </c>
      <c r="I45" s="42">
        <f>ROUND(T_iv_strat1!AD21,1)</f>
        <v>0</v>
      </c>
      <c r="J45" s="43">
        <f>ROUND(T_iv_strat1!AH21,1)</f>
        <v>10.1</v>
      </c>
      <c r="K45" s="42">
        <f>ROUND(T_iv_strat1!AL21,1)</f>
        <v>0.5</v>
      </c>
      <c r="L45" s="42">
        <f>ROUND(T_iv_strat1!AP21,1)</f>
        <v>0.4</v>
      </c>
      <c r="M45" s="42">
        <f>ROUND(T_iv_strat1!AT21,1)</f>
        <v>0</v>
      </c>
      <c r="N45" s="42">
        <f>ROUND(T_iv_strat1!AX21,1)</f>
        <v>0.4</v>
      </c>
      <c r="O45" s="42">
        <f>ROUND(T_iv_strat1!BB21,1)</f>
        <v>0</v>
      </c>
      <c r="P45" s="42">
        <f>ROUND(T_iv_strat1!BF21,1)</f>
        <v>0.4</v>
      </c>
      <c r="Q45" s="42">
        <f>ROUND(T_iv_strat1!BJ21,1)</f>
        <v>0.2</v>
      </c>
      <c r="T45" s="6" t="str">
        <f>T_iv_strat1!A21</f>
        <v>Sulfaxoxine pyrimethamine</v>
      </c>
      <c r="U45" s="42">
        <f>ROUND(T_iv_strat2!B21,1)</f>
        <v>0</v>
      </c>
      <c r="V45" s="42">
        <f>ROUND(T_iv_strat2!F21,1)</f>
        <v>0.1</v>
      </c>
      <c r="W45" s="42">
        <f>ROUND(T_iv_strat2!J21,1)</f>
        <v>0.2</v>
      </c>
      <c r="X45" s="42">
        <f>ROUND(T_iv_strat2!N21,1)</f>
        <v>0</v>
      </c>
      <c r="Y45" s="42">
        <f>ROUND(T_iv_strat2!R21,1)</f>
        <v>0.2</v>
      </c>
      <c r="Z45" s="42">
        <f>ROUND(T_iv_strat2!V21,1)</f>
        <v>0.2</v>
      </c>
      <c r="AA45" s="42">
        <f>ROUND(T_iv_strat2!Z21,1)</f>
        <v>0.2</v>
      </c>
      <c r="AB45" s="42">
        <f>ROUND(T_iv_strat2!AD21,1)</f>
        <v>0.2</v>
      </c>
      <c r="AC45" s="43">
        <f>ROUND(T_iv_strat2!AH21,1)</f>
        <v>0.2</v>
      </c>
      <c r="AD45" s="42">
        <f>ROUND(T_iv_strat2!AL21,1)</f>
        <v>0.3</v>
      </c>
      <c r="AE45" s="42">
        <f>ROUND(T_iv_strat2!AP21,1)</f>
        <v>0.3</v>
      </c>
      <c r="AF45" s="42">
        <f>ROUND(T_iv_strat2!AT21,1)</f>
        <v>0.1</v>
      </c>
      <c r="AG45" s="42">
        <f>ROUND(T_iv_strat2!AX21,1)</f>
        <v>0.2</v>
      </c>
      <c r="AH45" s="42">
        <f>ROUND(T_iv_strat2!BB21,1)</f>
        <v>0.2</v>
      </c>
      <c r="AI45" s="42">
        <f>ROUND(T_iv_strat2!BF21,1)</f>
        <v>0.2</v>
      </c>
      <c r="AJ45" s="42">
        <f>ROUND(T_iv_strat2!BJ21,1)</f>
        <v>0.2</v>
      </c>
      <c r="AM45" s="6" t="str">
        <f>T_iv_strat1!A21</f>
        <v>Sulfaxoxine pyrimethamine</v>
      </c>
      <c r="AN45" s="42">
        <f>ROUND(T_iv_strat3!B21,1)</f>
        <v>0</v>
      </c>
      <c r="AO45" s="42">
        <f>ROUND(T_iv_strat3!F21,1)</f>
        <v>6.3</v>
      </c>
      <c r="AP45" s="42">
        <f>ROUND(T_iv_strat3!J21,1)</f>
        <v>8.8000000000000007</v>
      </c>
      <c r="AQ45" s="42">
        <f>ROUND(T_iv_strat3!N21,1)</f>
        <v>0</v>
      </c>
      <c r="AR45" s="42">
        <f>ROUND(T_iv_strat3!R21,1)</f>
        <v>0.4</v>
      </c>
      <c r="AS45" s="42">
        <f>ROUND(T_iv_strat3!V21,1)</f>
        <v>0.3</v>
      </c>
      <c r="AT45" s="42">
        <f>ROUND(T_iv_strat3!Z21,1)</f>
        <v>6.3</v>
      </c>
      <c r="AU45" s="42">
        <f>ROUND(T_iv_strat3!AD21,1)</f>
        <v>0</v>
      </c>
      <c r="AV45" s="43">
        <f>ROUND(T_iv_strat3!AH21,1)</f>
        <v>0</v>
      </c>
      <c r="AW45" s="42">
        <f>ROUND(T_iv_strat3!AL21,1)</f>
        <v>8.8000000000000007</v>
      </c>
      <c r="AX45" s="42">
        <f>ROUND(T_iv_strat3!AP21,1)</f>
        <v>0.4</v>
      </c>
      <c r="AY45" s="42">
        <f>ROUND(T_iv_strat3!AT21,1)</f>
        <v>0</v>
      </c>
      <c r="AZ45" s="42">
        <f>ROUND(T_iv_strat3!AX21,1)</f>
        <v>0.3</v>
      </c>
      <c r="BA45" s="42">
        <f>ROUND(T_iv_strat3!BB21,1)</f>
        <v>0.4</v>
      </c>
      <c r="BB45" s="42">
        <f>ROUND(T_iv_strat3!BF21,1)</f>
        <v>0.3</v>
      </c>
      <c r="BC45" s="42">
        <f>ROUND(T_iv_strat3!BJ21,1)</f>
        <v>0</v>
      </c>
    </row>
    <row r="46" spans="1:55" s="12" customFormat="1" ht="8.25" x14ac:dyDescent="0.15">
      <c r="A46" s="53"/>
      <c r="B46" s="11" t="str">
        <f>IF(T_iv_strat1!C21="","-", (CONCATENATE("[",ROUND(T_iv_strat1!C21,1),"; ",ROUND(T_iv_strat1!D21,1),"]", " (", T_iv_strat1!E21, ")")))</f>
        <v>-</v>
      </c>
      <c r="C46" s="11" t="str">
        <f>IF(T_iv_strat1!G21="","-", (CONCATENATE("[",ROUND(T_iv_strat1!G21,1),"; ",ROUND(T_iv_strat1!H21,1),"]", " (", T_iv_strat1!I21, ")")))</f>
        <v>[15.2; 15.2] (2)</v>
      </c>
      <c r="D46" s="11" t="str">
        <f>IF(T_iv_strat1!K21="","-", (CONCATENATE("[",ROUND(T_iv_strat1!K21,1),"; ",ROUND(T_iv_strat1!L21,1),"]", " (", T_iv_strat1!M21, ")")))</f>
        <v>[0.2; 0.2] (32)</v>
      </c>
      <c r="E46" s="11" t="str">
        <f>IF(T_iv_strat1!O21="","-", (CONCATENATE("[",ROUND(T_iv_strat1!O21,1),"; ",ROUND(T_iv_strat1!P21,1),"]", " (", T_iv_strat1!Q21, ")")))</f>
        <v>-</v>
      </c>
      <c r="F46" s="11" t="str">
        <f>IF(T_iv_strat1!S21="","-", (CONCATENATE("[",ROUND(T_iv_strat1!S21,1),"; ",ROUND(T_iv_strat1!T21,1),"]", " (", T_iv_strat1!U21, ")")))</f>
        <v>[0.3; 0.6] (174)</v>
      </c>
      <c r="G46" s="11" t="str">
        <f>IF(T_iv_strat1!W21="","-", (CONCATENATE("[",ROUND(T_iv_strat1!W21,1),"; ",ROUND(T_iv_strat1!X21,1),"]", " (", T_iv_strat1!Y21, ")")))</f>
        <v>[0.3; 5.1] (5)</v>
      </c>
      <c r="H46" s="11" t="str">
        <f>IF(T_iv_strat1!AA21="","-", (CONCATENATE("[",ROUND(T_iv_strat1!AA21,1),"; ",ROUND(T_iv_strat1!AB21,1),"]", " (", T_iv_strat1!AC21, ")")))</f>
        <v>[0.3; 0.6] (214)</v>
      </c>
      <c r="I46" s="11" t="str">
        <f>IF(T_iv_strat1!AE21="","-", (CONCATENATE("[",ROUND(T_iv_strat1!AE21,1),"; ",ROUND(T_iv_strat1!AF21,1),"]", " (", T_iv_strat1!AG21, ")")))</f>
        <v>-</v>
      </c>
      <c r="J46" s="16" t="str">
        <f>IF(T_iv_strat1!AI21="","-", (CONCATENATE("[",ROUND(T_iv_strat1!AI21,1),"; ",ROUND(T_iv_strat1!AJ21,1),"]", " (", T_iv_strat1!AK21, ")")))</f>
        <v>[10.1; 10.1] (1)</v>
      </c>
      <c r="K46" s="11" t="str">
        <f>IF(T_iv_strat1!AM21="","-", (CONCATENATE("[",ROUND(T_iv_strat1!AM21,1),"; ",ROUND(T_iv_strat1!AN21,1),"]", " (", T_iv_strat1!AO21, ")")))</f>
        <v>[0.5; 0.5] (2)</v>
      </c>
      <c r="L46" s="11" t="str">
        <f>IF(T_iv_strat1!AQ21="","-", (CONCATENATE("[",ROUND(T_iv_strat1!AQ21,1),"; ",ROUND(T_iv_strat1!AR21,1),"]", " (", T_iv_strat1!AS21, ")")))</f>
        <v>[0.3; 6.3] (32)</v>
      </c>
      <c r="M46" s="11" t="str">
        <f>IF(T_iv_strat1!AU21="","-", (CONCATENATE("[",ROUND(T_iv_strat1!AU21,1),"; ",ROUND(T_iv_strat1!AV21,1),"]", " (", T_iv_strat1!AW21, ")")))</f>
        <v>-</v>
      </c>
      <c r="N46" s="11" t="str">
        <f>IF(T_iv_strat1!AY21="","-", (CONCATENATE("[",ROUND(T_iv_strat1!AY21,1),"; ",ROUND(T_iv_strat1!AZ21,1),"]", " (", T_iv_strat1!BA21, ")")))</f>
        <v>[0.3; 6.3] (174)</v>
      </c>
      <c r="O46" s="11" t="str">
        <f>IF(T_iv_strat1!BC21="","-", (CONCATENATE("[",ROUND(T_iv_strat1!BC21,1),"; ",ROUND(T_iv_strat1!BD21,1),"]", " (", T_iv_strat1!BE21, ")")))</f>
        <v>-</v>
      </c>
      <c r="P46" s="11" t="str">
        <f>IF(T_iv_strat1!BG21="","-", (CONCATENATE("[",ROUND(T_iv_strat1!BG21,1),"; ",ROUND(T_iv_strat1!BH21,1),"]", " (", T_iv_strat1!BI21, ")")))</f>
        <v>[0.3; 6.3] (214)</v>
      </c>
      <c r="Q46" s="11" t="str">
        <f>IF(T_iv_strat1!BK21="","-", (CONCATENATE("[",ROUND(T_iv_strat1!BK21,1),"; ",ROUND(T_iv_strat1!BL21,1),"]", " (", T_iv_strat1!BM21, ")")))</f>
        <v>[0.2; 0.3] (3)</v>
      </c>
      <c r="T46" s="53"/>
      <c r="U46" s="11" t="str">
        <f>IF(T_iv_strat2!C21="","-", (CONCATENATE("[",ROUND(T_iv_strat2!C21,1),"; ",ROUND(T_iv_strat2!D21,1),"]", " (", T_iv_strat2!E21, ")")))</f>
        <v>-</v>
      </c>
      <c r="V46" s="11" t="str">
        <f>IF(T_iv_strat2!G21="","-", (CONCATENATE("[",ROUND(T_iv_strat2!G21,1),"; ",ROUND(T_iv_strat2!H21,1),"]", " (", T_iv_strat2!I21, ")")))</f>
        <v>[0.1; 0.2] (22)</v>
      </c>
      <c r="W46" s="11" t="str">
        <f>IF(T_iv_strat2!K21="","-", (CONCATENATE("[",ROUND(T_iv_strat2!K21,1),"; ",ROUND(T_iv_strat2!L21,1),"]", " (", T_iv_strat2!M21, ")")))</f>
        <v>[0.2; 10.1] (71)</v>
      </c>
      <c r="X46" s="11" t="str">
        <f>IF(T_iv_strat2!O21="","-", (CONCATENATE("[",ROUND(T_iv_strat2!O21,1),"; ",ROUND(T_iv_strat2!P21,1),"]", " (", T_iv_strat2!Q21, ")")))</f>
        <v>-</v>
      </c>
      <c r="Y46" s="11" t="str">
        <f>IF(T_iv_strat2!S21="","-", (CONCATENATE("[",ROUND(T_iv_strat2!S21,1),"; ",ROUND(T_iv_strat2!T21,1),"]", " (", T_iv_strat2!U21, ")")))</f>
        <v>[0.2; 0.2] (506)</v>
      </c>
      <c r="Z46" s="11" t="str">
        <f>IF(T_iv_strat2!W21="","-", (CONCATENATE("[",ROUND(T_iv_strat2!W21,1),"; ",ROUND(T_iv_strat2!X21,1),"]", " (", T_iv_strat2!Y21, ")")))</f>
        <v>[0.2; 0.2] (11)</v>
      </c>
      <c r="AA46" s="11" t="str">
        <f>IF(T_iv_strat2!AA21="","-", (CONCATENATE("[",ROUND(T_iv_strat2!AA21,1),"; ",ROUND(T_iv_strat2!AB21,1),"]", " (", T_iv_strat2!AC21, ")")))</f>
        <v>[0.2; 0.2] (615)</v>
      </c>
      <c r="AB46" s="11" t="str">
        <f>IF(T_iv_strat2!AE21="","-", (CONCATENATE("[",ROUND(T_iv_strat2!AE21,1),"; ",ROUND(T_iv_strat2!AF21,1),"]", " (", T_iv_strat2!AG21, ")")))</f>
        <v>[0.1; 0.2] (10)</v>
      </c>
      <c r="AC46" s="16" t="str">
        <f>IF(T_iv_strat2!AI21="","-", (CONCATENATE("[",ROUND(T_iv_strat2!AI21,1),"; ",ROUND(T_iv_strat2!AJ21,1),"]", " (", T_iv_strat2!AK21, ")")))</f>
        <v>[0.2; 0.2] (4)</v>
      </c>
      <c r="AD46" s="11" t="str">
        <f>IF(T_iv_strat2!AM21="","-", (CONCATENATE("[",ROUND(T_iv_strat2!AM21,1),"; ",ROUND(T_iv_strat2!AN21,1),"]", " (", T_iv_strat2!AO21, ")")))</f>
        <v>[0.2; 6.3] (22)</v>
      </c>
      <c r="AE46" s="11" t="str">
        <f>IF(T_iv_strat2!AQ21="","-", (CONCATENATE("[",ROUND(T_iv_strat2!AQ21,1),"; ",ROUND(T_iv_strat2!AR21,1),"]", " (", T_iv_strat2!AS21, ")")))</f>
        <v>[0.2; 7.6] (71)</v>
      </c>
      <c r="AF46" s="11" t="str">
        <f>IF(T_iv_strat2!AU21="","-", (CONCATENATE("[",ROUND(T_iv_strat2!AU21,1),"; ",ROUND(T_iv_strat2!AV21,1),"]", " (", T_iv_strat2!AW21, ")")))</f>
        <v>[0.1; 0.1] (1)</v>
      </c>
      <c r="AG46" s="11" t="str">
        <f>IF(T_iv_strat2!AY21="","-", (CONCATENATE("[",ROUND(T_iv_strat2!AY21,1),"; ",ROUND(T_iv_strat2!AZ21,1),"]", " (", T_iv_strat2!BA21, ")")))</f>
        <v>[0.2; 0.2] (506)</v>
      </c>
      <c r="AH46" s="11" t="str">
        <f>IF(T_iv_strat2!BC21="","-", (CONCATENATE("[",ROUND(T_iv_strat2!BC21,1),"; ",ROUND(T_iv_strat2!BD21,1),"]", " (", T_iv_strat2!BE21, ")")))</f>
        <v>[0.1; 1.9] (11)</v>
      </c>
      <c r="AI46" s="11" t="str">
        <f>IF(T_iv_strat2!BG21="","-", (CONCATENATE("[",ROUND(T_iv_strat2!BG21,1),"; ",ROUND(T_iv_strat2!BH21,1),"]", " (", T_iv_strat2!BI21, ")")))</f>
        <v>[0.2; 0.3] (615)</v>
      </c>
      <c r="AJ46" s="11" t="str">
        <f>IF(T_iv_strat2!BK21="","-", (CONCATENATE("[",ROUND(T_iv_strat2!BK21,1),"; ",ROUND(T_iv_strat2!BL21,1),"]", " (", T_iv_strat2!BM21, ")")))</f>
        <v>[0.1; 0.2] (10)</v>
      </c>
      <c r="AM46" s="53"/>
      <c r="AN46" s="11" t="str">
        <f>IF(T_iv_strat3!C21="","-", (CONCATENATE("[",ROUND(T_iv_strat3!C21,1),"; ",ROUND(T_iv_strat3!D21,1),"]", " (", T_iv_strat3!E21, ")")))</f>
        <v>-</v>
      </c>
      <c r="AO46" s="11" t="str">
        <f>IF(T_iv_strat3!G21="","-", (CONCATENATE("[",ROUND(T_iv_strat3!G21,1),"; ",ROUND(T_iv_strat3!H21,1),"]", " (", T_iv_strat3!I21, ")")))</f>
        <v>[0.3; 6.3] (14)</v>
      </c>
      <c r="AP46" s="11" t="str">
        <f>IF(T_iv_strat3!K21="","-", (CONCATENATE("[",ROUND(T_iv_strat3!K21,1),"; ",ROUND(T_iv_strat3!L21,1),"]", " (", T_iv_strat3!M21, ")")))</f>
        <v>[0.3; 9.5] (135)</v>
      </c>
      <c r="AQ46" s="11" t="str">
        <f>IF(T_iv_strat3!O21="","-", (CONCATENATE("[",ROUND(T_iv_strat3!O21,1),"; ",ROUND(T_iv_strat3!P21,1),"]", " (", T_iv_strat3!Q21, ")")))</f>
        <v>-</v>
      </c>
      <c r="AR46" s="11" t="str">
        <f>IF(T_iv_strat3!S21="","-", (CONCATENATE("[",ROUND(T_iv_strat3!S21,1),"; ",ROUND(T_iv_strat3!T21,1),"]", " (", T_iv_strat3!U21, ")")))</f>
        <v>[0.3; 7.6] (217)</v>
      </c>
      <c r="AS46" s="11" t="str">
        <f>IF(T_iv_strat3!W21="","-", (CONCATENATE("[",ROUND(T_iv_strat3!W21,1),"; ",ROUND(T_iv_strat3!X21,1),"]", " (", T_iv_strat3!Y21, ")")))</f>
        <v>[0.3; 0.3] (18)</v>
      </c>
      <c r="AT46" s="11" t="str">
        <f>IF(T_iv_strat3!AA21="","-", (CONCATENATE("[",ROUND(T_iv_strat3!AA21,1),"; ",ROUND(T_iv_strat3!AB21,1),"]", " (", T_iv_strat3!AC21, ")")))</f>
        <v>[0.3; 8.8] (384)</v>
      </c>
      <c r="AU46" s="11" t="str">
        <f>IF(T_iv_strat3!AE21="","-", (CONCATENATE("[",ROUND(T_iv_strat3!AE21,1),"; ",ROUND(T_iv_strat3!AF21,1),"]", " (", T_iv_strat3!AG21, ")")))</f>
        <v>-</v>
      </c>
      <c r="AV46" s="16" t="str">
        <f>IF(T_iv_strat3!AI21="","-", (CONCATENATE("[",ROUND(T_iv_strat3!AI21,1),"; ",ROUND(T_iv_strat3!AJ21,1),"]", " (", T_iv_strat3!AK21, ")")))</f>
        <v>-</v>
      </c>
      <c r="AW46" s="11" t="str">
        <f>IF(T_iv_strat3!AM21="","-", (CONCATENATE("[",ROUND(T_iv_strat3!AM21,1),"; ",ROUND(T_iv_strat3!AN21,1),"]", " (", T_iv_strat3!AO21, ")")))</f>
        <v>[0.3; 18.9] (14)</v>
      </c>
      <c r="AX46" s="11" t="str">
        <f>IF(T_iv_strat3!AQ21="","-", (CONCATENATE("[",ROUND(T_iv_strat3!AQ21,1),"; ",ROUND(T_iv_strat3!AR21,1),"]", " (", T_iv_strat3!AS21, ")")))</f>
        <v>[0.3; 8.8] (135)</v>
      </c>
      <c r="AY46" s="11" t="str">
        <f>IF(T_iv_strat3!AU21="","-", (CONCATENATE("[",ROUND(T_iv_strat3!AU21,1),"; ",ROUND(T_iv_strat3!AV21,1),"]", " (", T_iv_strat3!AW21, ")")))</f>
        <v>-</v>
      </c>
      <c r="AZ46" s="11" t="str">
        <f>IF(T_iv_strat3!AY21="","-", (CONCATENATE("[",ROUND(T_iv_strat3!AY21,1),"; ",ROUND(T_iv_strat3!AZ21,1),"]", " (", T_iv_strat3!BA21, ")")))</f>
        <v>[0.3; 5.1] (217)</v>
      </c>
      <c r="BA46" s="11" t="str">
        <f>IF(T_iv_strat3!BC21="","-", (CONCATENATE("[",ROUND(T_iv_strat3!BC21,1),"; ",ROUND(T_iv_strat3!BD21,1),"]", " (", T_iv_strat3!BE21, ")")))</f>
        <v>[0.3; 7.6] (18)</v>
      </c>
      <c r="BB46" s="11" t="str">
        <f>IF(T_iv_strat3!BG21="","-", (CONCATENATE("[",ROUND(T_iv_strat3!BG21,1),"; ",ROUND(T_iv_strat3!BH21,1),"]", " (", T_iv_strat3!BI21, ")")))</f>
        <v>[0.3; 6.3] (384)</v>
      </c>
      <c r="BC46" s="11" t="str">
        <f>IF(T_iv_strat3!BK21="","-", (CONCATENATE("[",ROUND(T_iv_strat3!BK21,1),"; ",ROUND(T_iv_strat3!BL21,1),"]", " (", T_iv_strat3!BM21, ")")))</f>
        <v>-</v>
      </c>
    </row>
    <row r="47" spans="1:55" s="44" customFormat="1" x14ac:dyDescent="0.2">
      <c r="A47" s="6" t="str">
        <f>T_iv_strat1!$A$22</f>
        <v>SP-Amodiaquine</v>
      </c>
      <c r="B47" s="42">
        <f>ROUND(T_iv_strat1!B22,1)</f>
        <v>0</v>
      </c>
      <c r="C47" s="42">
        <f>ROUND(T_iv_strat1!F22,1)</f>
        <v>0</v>
      </c>
      <c r="D47" s="42">
        <f>ROUND(T_iv_strat1!J22,1)</f>
        <v>0</v>
      </c>
      <c r="E47" s="42">
        <f>ROUND(T_iv_strat1!N22,1)</f>
        <v>0</v>
      </c>
      <c r="F47" s="42">
        <f>ROUND(T_iv_strat1!R22,1)</f>
        <v>0.7</v>
      </c>
      <c r="G47" s="42">
        <f>ROUND(T_iv_strat1!V22,1)</f>
        <v>0</v>
      </c>
      <c r="H47" s="42">
        <f>ROUND(T_iv_strat1!Z22,1)</f>
        <v>0.7</v>
      </c>
      <c r="I47" s="42">
        <f>ROUND(T_iv_strat1!AD22,1)</f>
        <v>0</v>
      </c>
      <c r="J47" s="43">
        <f>ROUND(T_iv_strat1!AH22,1)</f>
        <v>0</v>
      </c>
      <c r="K47" s="42">
        <f>ROUND(T_iv_strat1!AL22,1)</f>
        <v>1.6</v>
      </c>
      <c r="L47" s="42">
        <f>ROUND(T_iv_strat1!AP22,1)</f>
        <v>0</v>
      </c>
      <c r="M47" s="42">
        <f>ROUND(T_iv_strat1!AT22,1)</f>
        <v>0</v>
      </c>
      <c r="N47" s="42">
        <f>ROUND(T_iv_strat1!AX22,1)</f>
        <v>0.4</v>
      </c>
      <c r="O47" s="42">
        <f>ROUND(T_iv_strat1!BB22,1)</f>
        <v>0</v>
      </c>
      <c r="P47" s="42">
        <f>ROUND(T_iv_strat1!BF22,1)</f>
        <v>0.4</v>
      </c>
      <c r="Q47" s="42">
        <f>ROUND(T_iv_strat1!BJ22,1)</f>
        <v>0</v>
      </c>
      <c r="T47" s="6" t="str">
        <f>T_iv_strat1!A22</f>
        <v>SP-Amodiaquine</v>
      </c>
      <c r="U47" s="42">
        <f>ROUND(T_iv_strat2!B22,1)</f>
        <v>0</v>
      </c>
      <c r="V47" s="42">
        <f>ROUND(T_iv_strat2!F22,1)</f>
        <v>0</v>
      </c>
      <c r="W47" s="42">
        <f>ROUND(T_iv_strat2!J22,1)</f>
        <v>0</v>
      </c>
      <c r="X47" s="42">
        <f>ROUND(T_iv_strat2!N22,1)</f>
        <v>0</v>
      </c>
      <c r="Y47" s="42">
        <f>ROUND(T_iv_strat2!R22,1)</f>
        <v>0.2</v>
      </c>
      <c r="Z47" s="42">
        <f>ROUND(T_iv_strat2!V22,1)</f>
        <v>0</v>
      </c>
      <c r="AA47" s="42">
        <f>ROUND(T_iv_strat2!Z22,1)</f>
        <v>0.2</v>
      </c>
      <c r="AB47" s="42">
        <f>ROUND(T_iv_strat2!AD22,1)</f>
        <v>0</v>
      </c>
      <c r="AC47" s="43">
        <f>ROUND(T_iv_strat2!AH22,1)</f>
        <v>0</v>
      </c>
      <c r="AD47" s="42">
        <f>ROUND(T_iv_strat2!AL22,1)</f>
        <v>0</v>
      </c>
      <c r="AE47" s="42">
        <f>ROUND(T_iv_strat2!AP22,1)</f>
        <v>4.5</v>
      </c>
      <c r="AF47" s="42">
        <f>ROUND(T_iv_strat2!AT22,1)</f>
        <v>0</v>
      </c>
      <c r="AG47" s="42">
        <f>ROUND(T_iv_strat2!AX22,1)</f>
        <v>0.2</v>
      </c>
      <c r="AH47" s="42">
        <f>ROUND(T_iv_strat2!BB22,1)</f>
        <v>0</v>
      </c>
      <c r="AI47" s="42">
        <f>ROUND(T_iv_strat2!BF22,1)</f>
        <v>0.2</v>
      </c>
      <c r="AJ47" s="42">
        <f>ROUND(T_iv_strat2!BJ22,1)</f>
        <v>0</v>
      </c>
      <c r="AM47" s="6" t="str">
        <f>T_iv_strat1!A22</f>
        <v>SP-Amodiaquine</v>
      </c>
      <c r="AN47" s="42">
        <f>ROUND(T_iv_strat3!B22,1)</f>
        <v>0</v>
      </c>
      <c r="AO47" s="42">
        <f>ROUND(T_iv_strat3!F22,1)</f>
        <v>0</v>
      </c>
      <c r="AP47" s="42">
        <f>ROUND(T_iv_strat3!J22,1)</f>
        <v>0</v>
      </c>
      <c r="AQ47" s="42">
        <f>ROUND(T_iv_strat3!N22,1)</f>
        <v>0</v>
      </c>
      <c r="AR47" s="42">
        <f>ROUND(T_iv_strat3!R22,1)</f>
        <v>0.6</v>
      </c>
      <c r="AS47" s="42">
        <f>ROUND(T_iv_strat3!V22,1)</f>
        <v>0</v>
      </c>
      <c r="AT47" s="42">
        <f>ROUND(T_iv_strat3!Z22,1)</f>
        <v>0.6</v>
      </c>
      <c r="AU47" s="42">
        <f>ROUND(T_iv_strat3!AD22,1)</f>
        <v>0</v>
      </c>
      <c r="AV47" s="43">
        <f>ROUND(T_iv_strat3!AH22,1)</f>
        <v>0</v>
      </c>
      <c r="AW47" s="42">
        <f>ROUND(T_iv_strat3!AL22,1)</f>
        <v>0</v>
      </c>
      <c r="AX47" s="42">
        <f>ROUND(T_iv_strat3!AP22,1)</f>
        <v>6.8</v>
      </c>
      <c r="AY47" s="42">
        <f>ROUND(T_iv_strat3!AT22,1)</f>
        <v>0</v>
      </c>
      <c r="AZ47" s="42">
        <f>ROUND(T_iv_strat3!AX22,1)</f>
        <v>0.9</v>
      </c>
      <c r="BA47" s="42">
        <f>ROUND(T_iv_strat3!BB22,1)</f>
        <v>0.7</v>
      </c>
      <c r="BB47" s="42">
        <f>ROUND(T_iv_strat3!BF22,1)</f>
        <v>0.9</v>
      </c>
      <c r="BC47" s="42">
        <f>ROUND(T_iv_strat3!BJ22,1)</f>
        <v>0</v>
      </c>
    </row>
    <row r="48" spans="1:55" s="12" customFormat="1" ht="8.25" x14ac:dyDescent="0.15">
      <c r="A48" s="52"/>
      <c r="B48" s="11" t="str">
        <f>IF(T_iv_strat1!C22="","-", (CONCATENATE("[",ROUND(T_iv_strat1!C22,1),"; ",ROUND(T_iv_strat1!D22,1),"]", " (", T_iv_strat1!E22, ")")))</f>
        <v>-</v>
      </c>
      <c r="C48" s="11" t="str">
        <f>IF(T_iv_strat1!G22="","-", (CONCATENATE("[",ROUND(T_iv_strat1!G22,1),"; ",ROUND(T_iv_strat1!H22,1),"]", " (", T_iv_strat1!I22, ")")))</f>
        <v>-</v>
      </c>
      <c r="D48" s="11" t="str">
        <f>IF(T_iv_strat1!K22="","-", (CONCATENATE("[",ROUND(T_iv_strat1!K22,1),"; ",ROUND(T_iv_strat1!L22,1),"]", " (", T_iv_strat1!M22, ")")))</f>
        <v>-</v>
      </c>
      <c r="E48" s="11" t="str">
        <f>IF(T_iv_strat1!O22="","-", (CONCATENATE("[",ROUND(T_iv_strat1!O22,1),"; ",ROUND(T_iv_strat1!P22,1),"]", " (", T_iv_strat1!Q22, ")")))</f>
        <v>-</v>
      </c>
      <c r="F48" s="11" t="str">
        <f>IF(T_iv_strat1!S22="","-", (CONCATENATE("[",ROUND(T_iv_strat1!S22,1),"; ",ROUND(T_iv_strat1!T22,1),"]", " (", T_iv_strat1!U22, ")")))</f>
        <v>[0.6; 0.9] (15)</v>
      </c>
      <c r="G48" s="11" t="str">
        <f>IF(T_iv_strat1!W22="","-", (CONCATENATE("[",ROUND(T_iv_strat1!W22,1),"; ",ROUND(T_iv_strat1!X22,1),"]", " (", T_iv_strat1!Y22, ")")))</f>
        <v>-</v>
      </c>
      <c r="H48" s="11" t="str">
        <f>IF(T_iv_strat1!AA22="","-", (CONCATENATE("[",ROUND(T_iv_strat1!AA22,1),"; ",ROUND(T_iv_strat1!AB22,1),"]", " (", T_iv_strat1!AC22, ")")))</f>
        <v>[0.6; 0.9] (16)</v>
      </c>
      <c r="I48" s="11" t="str">
        <f>IF(T_iv_strat1!AE22="","-", (CONCATENATE("[",ROUND(T_iv_strat1!AE22,1),"; ",ROUND(T_iv_strat1!AF22,1),"]", " (", T_iv_strat1!AG22, ")")))</f>
        <v>-</v>
      </c>
      <c r="J48" s="16" t="str">
        <f>IF(T_iv_strat1!AI22="","-", (CONCATENATE("[",ROUND(T_iv_strat1!AI22,1),"; ",ROUND(T_iv_strat1!AJ22,1),"]", " (", T_iv_strat1!AK22, ")")))</f>
        <v>-</v>
      </c>
      <c r="K48" s="11" t="str">
        <f>IF(T_iv_strat1!AM22="","-", (CONCATENATE("[",ROUND(T_iv_strat1!AM22,1),"; ",ROUND(T_iv_strat1!AN22,1),"]", " (", T_iv_strat1!AO22, ")")))</f>
        <v>[1.6; 1.6] (1)</v>
      </c>
      <c r="L48" s="11" t="str">
        <f>IF(T_iv_strat1!AQ22="","-", (CONCATENATE("[",ROUND(T_iv_strat1!AQ22,1),"; ",ROUND(T_iv_strat1!AR22,1),"]", " (", T_iv_strat1!AS22, ")")))</f>
        <v>-</v>
      </c>
      <c r="M48" s="11" t="str">
        <f>IF(T_iv_strat1!AU22="","-", (CONCATENATE("[",ROUND(T_iv_strat1!AU22,1),"; ",ROUND(T_iv_strat1!AV22,1),"]", " (", T_iv_strat1!AW22, ")")))</f>
        <v>-</v>
      </c>
      <c r="N48" s="11" t="str">
        <f>IF(T_iv_strat1!AY22="","-", (CONCATENATE("[",ROUND(T_iv_strat1!AY22,1),"; ",ROUND(T_iv_strat1!AZ22,1),"]", " (", T_iv_strat1!BA22, ")")))</f>
        <v>[0.4; 0.8] (15)</v>
      </c>
      <c r="O48" s="11" t="str">
        <f>IF(T_iv_strat1!BC22="","-", (CONCATENATE("[",ROUND(T_iv_strat1!BC22,1),"; ",ROUND(T_iv_strat1!BD22,1),"]", " (", T_iv_strat1!BE22, ")")))</f>
        <v>-</v>
      </c>
      <c r="P48" s="11" t="str">
        <f>IF(T_iv_strat1!BG22="","-", (CONCATENATE("[",ROUND(T_iv_strat1!BG22,1),"; ",ROUND(T_iv_strat1!BH22,1),"]", " (", T_iv_strat1!BI22, ")")))</f>
        <v>[0.4; 0.8] (16)</v>
      </c>
      <c r="Q48" s="11" t="str">
        <f>IF(T_iv_strat1!BK22="","-", (CONCATENATE("[",ROUND(T_iv_strat1!BK22,1),"; ",ROUND(T_iv_strat1!BL22,1),"]", " (", T_iv_strat1!BM22, ")")))</f>
        <v>-</v>
      </c>
      <c r="T48" s="52"/>
      <c r="U48" s="11" t="str">
        <f>IF(T_iv_strat2!C22="","-", (CONCATENATE("[",ROUND(T_iv_strat2!C22,1),"; ",ROUND(T_iv_strat2!D22,1),"]", " (", T_iv_strat2!E22, ")")))</f>
        <v>-</v>
      </c>
      <c r="V48" s="11" t="str">
        <f>IF(T_iv_strat2!G22="","-", (CONCATENATE("[",ROUND(T_iv_strat2!G22,1),"; ",ROUND(T_iv_strat2!H22,1),"]", " (", T_iv_strat2!I22, ")")))</f>
        <v>-</v>
      </c>
      <c r="W48" s="11" t="str">
        <f>IF(T_iv_strat2!K22="","-", (CONCATENATE("[",ROUND(T_iv_strat2!K22,1),"; ",ROUND(T_iv_strat2!L22,1),"]", " (", T_iv_strat2!M22, ")")))</f>
        <v>-</v>
      </c>
      <c r="X48" s="11" t="str">
        <f>IF(T_iv_strat2!O22="","-", (CONCATENATE("[",ROUND(T_iv_strat2!O22,1),"; ",ROUND(T_iv_strat2!P22,1),"]", " (", T_iv_strat2!Q22, ")")))</f>
        <v>-</v>
      </c>
      <c r="Y48" s="11" t="str">
        <f>IF(T_iv_strat2!S22="","-", (CONCATENATE("[",ROUND(T_iv_strat2!S22,1),"; ",ROUND(T_iv_strat2!T22,1),"]", " (", T_iv_strat2!U22, ")")))</f>
        <v>[0.2; 0.2] (15)</v>
      </c>
      <c r="Z48" s="11" t="str">
        <f>IF(T_iv_strat2!W22="","-", (CONCATENATE("[",ROUND(T_iv_strat2!W22,1),"; ",ROUND(T_iv_strat2!X22,1),"]", " (", T_iv_strat2!Y22, ")")))</f>
        <v>-</v>
      </c>
      <c r="AA48" s="11" t="str">
        <f>IF(T_iv_strat2!AA22="","-", (CONCATENATE("[",ROUND(T_iv_strat2!AA22,1),"; ",ROUND(T_iv_strat2!AB22,1),"]", " (", T_iv_strat2!AC22, ")")))</f>
        <v>[0.2; 0.2] (17)</v>
      </c>
      <c r="AB48" s="11" t="str">
        <f>IF(T_iv_strat2!AE22="","-", (CONCATENATE("[",ROUND(T_iv_strat2!AE22,1),"; ",ROUND(T_iv_strat2!AF22,1),"]", " (", T_iv_strat2!AG22, ")")))</f>
        <v>-</v>
      </c>
      <c r="AC48" s="16" t="str">
        <f>IF(T_iv_strat2!AI22="","-", (CONCATENATE("[",ROUND(T_iv_strat2!AI22,1),"; ",ROUND(T_iv_strat2!AJ22,1),"]", " (", T_iv_strat2!AK22, ")")))</f>
        <v>-</v>
      </c>
      <c r="AD48" s="11" t="str">
        <f>IF(T_iv_strat2!AM22="","-", (CONCATENATE("[",ROUND(T_iv_strat2!AM22,1),"; ",ROUND(T_iv_strat2!AN22,1),"]", " (", T_iv_strat2!AO22, ")")))</f>
        <v>-</v>
      </c>
      <c r="AE48" s="11" t="str">
        <f>IF(T_iv_strat2!AQ22="","-", (CONCATENATE("[",ROUND(T_iv_strat2!AQ22,1),"; ",ROUND(T_iv_strat2!AR22,1),"]", " (", T_iv_strat2!AS22, ")")))</f>
        <v>[0.6; 4.5] (2)</v>
      </c>
      <c r="AF48" s="11" t="str">
        <f>IF(T_iv_strat2!AU22="","-", (CONCATENATE("[",ROUND(T_iv_strat2!AU22,1),"; ",ROUND(T_iv_strat2!AV22,1),"]", " (", T_iv_strat2!AW22, ")")))</f>
        <v>-</v>
      </c>
      <c r="AG48" s="11" t="str">
        <f>IF(T_iv_strat2!AY22="","-", (CONCATENATE("[",ROUND(T_iv_strat2!AY22,1),"; ",ROUND(T_iv_strat2!AZ22,1),"]", " (", T_iv_strat2!BA22, ")")))</f>
        <v>[0.2; 0.4] (15)</v>
      </c>
      <c r="AH48" s="11" t="str">
        <f>IF(T_iv_strat2!BC22="","-", (CONCATENATE("[",ROUND(T_iv_strat2!BC22,1),"; ",ROUND(T_iv_strat2!BD22,1),"]", " (", T_iv_strat2!BE22, ")")))</f>
        <v>-</v>
      </c>
      <c r="AI48" s="11" t="str">
        <f>IF(T_iv_strat2!BG22="","-", (CONCATENATE("[",ROUND(T_iv_strat2!BG22,1),"; ",ROUND(T_iv_strat2!BH22,1),"]", " (", T_iv_strat2!BI22, ")")))</f>
        <v>[0.2; 0.4] (17)</v>
      </c>
      <c r="AJ48" s="11" t="str">
        <f>IF(T_iv_strat2!BK22="","-", (CONCATENATE("[",ROUND(T_iv_strat2!BK22,1),"; ",ROUND(T_iv_strat2!BL22,1),"]", " (", T_iv_strat2!BM22, ")")))</f>
        <v>-</v>
      </c>
      <c r="AM48" s="52"/>
      <c r="AN48" s="11" t="str">
        <f>IF(T_iv_strat3!C22="","-", (CONCATENATE("[",ROUND(T_iv_strat3!C22,1),"; ",ROUND(T_iv_strat3!D22,1),"]", " (", T_iv_strat3!E22, ")")))</f>
        <v>-</v>
      </c>
      <c r="AO48" s="11" t="str">
        <f>IF(T_iv_strat3!G22="","-", (CONCATENATE("[",ROUND(T_iv_strat3!G22,1),"; ",ROUND(T_iv_strat3!H22,1),"]", " (", T_iv_strat3!I22, ")")))</f>
        <v>-</v>
      </c>
      <c r="AP48" s="11" t="str">
        <f>IF(T_iv_strat3!K22="","-", (CONCATENATE("[",ROUND(T_iv_strat3!K22,1),"; ",ROUND(T_iv_strat3!L22,1),"]", " (", T_iv_strat3!M22, ")")))</f>
        <v>-</v>
      </c>
      <c r="AQ48" s="11" t="str">
        <f>IF(T_iv_strat3!O22="","-", (CONCATENATE("[",ROUND(T_iv_strat3!O22,1),"; ",ROUND(T_iv_strat3!P22,1),"]", " (", T_iv_strat3!Q22, ")")))</f>
        <v>-</v>
      </c>
      <c r="AR48" s="11" t="str">
        <f>IF(T_iv_strat3!S22="","-", (CONCATENATE("[",ROUND(T_iv_strat3!S22,1),"; ",ROUND(T_iv_strat3!T22,1),"]", " (", T_iv_strat3!U22, ")")))</f>
        <v>[0.6; 0.9] (17)</v>
      </c>
      <c r="AS48" s="11" t="str">
        <f>IF(T_iv_strat3!W22="","-", (CONCATENATE("[",ROUND(T_iv_strat3!W22,1),"; ",ROUND(T_iv_strat3!X22,1),"]", " (", T_iv_strat3!Y22, ")")))</f>
        <v>-</v>
      </c>
      <c r="AT48" s="11" t="str">
        <f>IF(T_iv_strat3!AA22="","-", (CONCATENATE("[",ROUND(T_iv_strat3!AA22,1),"; ",ROUND(T_iv_strat3!AB22,1),"]", " (", T_iv_strat3!AC22, ")")))</f>
        <v>[0.6; 0.9] (22)</v>
      </c>
      <c r="AU48" s="11" t="str">
        <f>IF(T_iv_strat3!AE22="","-", (CONCATENATE("[",ROUND(T_iv_strat3!AE22,1),"; ",ROUND(T_iv_strat3!AF22,1),"]", " (", T_iv_strat3!AG22, ")")))</f>
        <v>-</v>
      </c>
      <c r="AV48" s="16" t="str">
        <f>IF(T_iv_strat3!AI22="","-", (CONCATENATE("[",ROUND(T_iv_strat3!AI22,1),"; ",ROUND(T_iv_strat3!AJ22,1),"]", " (", T_iv_strat3!AK22, ")")))</f>
        <v>-</v>
      </c>
      <c r="AW48" s="11" t="str">
        <f>IF(T_iv_strat3!AM22="","-", (CONCATENATE("[",ROUND(T_iv_strat3!AM22,1),"; ",ROUND(T_iv_strat3!AN22,1),"]", " (", T_iv_strat3!AO22, ")")))</f>
        <v>-</v>
      </c>
      <c r="AX48" s="11" t="str">
        <f>IF(T_iv_strat3!AQ22="","-", (CONCATENATE("[",ROUND(T_iv_strat3!AQ22,1),"; ",ROUND(T_iv_strat3!AR22,1),"]", " (", T_iv_strat3!AS22, ")")))</f>
        <v>[6.1; 7.6] (2)</v>
      </c>
      <c r="AY48" s="11" t="str">
        <f>IF(T_iv_strat3!AU22="","-", (CONCATENATE("[",ROUND(T_iv_strat3!AU22,1),"; ",ROUND(T_iv_strat3!AV22,1),"]", " (", T_iv_strat3!AW22, ")")))</f>
        <v>-</v>
      </c>
      <c r="AZ48" s="11" t="str">
        <f>IF(T_iv_strat3!AY22="","-", (CONCATENATE("[",ROUND(T_iv_strat3!AY22,1),"; ",ROUND(T_iv_strat3!AZ22,1),"]", " (", T_iv_strat3!BA22, ")")))</f>
        <v>[0.7; 0.9] (17)</v>
      </c>
      <c r="BA48" s="11" t="str">
        <f>IF(T_iv_strat3!BC22="","-", (CONCATENATE("[",ROUND(T_iv_strat3!BC22,1),"; ",ROUND(T_iv_strat3!BD22,1),"]", " (", T_iv_strat3!BE22, ")")))</f>
        <v>[0.7; 1] (3)</v>
      </c>
      <c r="BB48" s="11" t="str">
        <f>IF(T_iv_strat3!BG22="","-", (CONCATENATE("[",ROUND(T_iv_strat3!BG22,1),"; ",ROUND(T_iv_strat3!BH22,1),"]", " (", T_iv_strat3!BI22, ")")))</f>
        <v>[0.7; 1.1] (22)</v>
      </c>
      <c r="BC48" s="11" t="str">
        <f>IF(T_iv_strat3!BK22="","-", (CONCATENATE("[",ROUND(T_iv_strat3!BK22,1),"; ",ROUND(T_iv_strat3!BL22,1),"]", " (", T_iv_strat3!BM22, ")")))</f>
        <v>-</v>
      </c>
    </row>
    <row r="49" spans="1:55" s="44" customFormat="1" x14ac:dyDescent="0.2">
      <c r="A49" s="6" t="str">
        <f>T_iv_strat1!$A$23</f>
        <v>Other non-artemsinin therapy</v>
      </c>
      <c r="B49" s="42">
        <f>ROUND(T_iv_strat1!B23,1)</f>
        <v>0</v>
      </c>
      <c r="C49" s="42">
        <f>ROUND(T_iv_strat1!F23,1)</f>
        <v>0</v>
      </c>
      <c r="D49" s="42">
        <f>ROUND(T_iv_strat1!J23,1)</f>
        <v>0</v>
      </c>
      <c r="E49" s="42">
        <f>ROUND(T_iv_strat1!N23,1)</f>
        <v>0</v>
      </c>
      <c r="F49" s="42">
        <f>ROUND(T_iv_strat1!R23,1)</f>
        <v>0</v>
      </c>
      <c r="G49" s="42">
        <f>ROUND(T_iv_strat1!V23,1)</f>
        <v>0</v>
      </c>
      <c r="H49" s="42">
        <f>ROUND(T_iv_strat1!Z23,1)</f>
        <v>0</v>
      </c>
      <c r="I49" s="42">
        <f>ROUND(T_iv_strat1!AD23,1)</f>
        <v>0</v>
      </c>
      <c r="J49" s="43">
        <f>ROUND(T_iv_strat1!AH23,1)</f>
        <v>0</v>
      </c>
      <c r="K49" s="42">
        <f>ROUND(T_iv_strat1!AL23,1)</f>
        <v>0</v>
      </c>
      <c r="L49" s="42">
        <f>ROUND(T_iv_strat1!AP23,1)</f>
        <v>0</v>
      </c>
      <c r="M49" s="42">
        <f>ROUND(T_iv_strat1!AT23,1)</f>
        <v>0</v>
      </c>
      <c r="N49" s="42">
        <f>ROUND(T_iv_strat1!AX23,1)</f>
        <v>0</v>
      </c>
      <c r="O49" s="42">
        <f>ROUND(T_iv_strat1!BB23,1)</f>
        <v>0</v>
      </c>
      <c r="P49" s="42">
        <f>ROUND(T_iv_strat1!BF23,1)</f>
        <v>0</v>
      </c>
      <c r="Q49" s="42">
        <f>ROUND(T_iv_strat1!BJ23,1)</f>
        <v>0</v>
      </c>
      <c r="T49" s="6" t="str">
        <f>T_iv_strat1!A23</f>
        <v>Other non-artemsinin therapy</v>
      </c>
      <c r="U49" s="42">
        <f>ROUND(T_iv_strat2!B23,1)</f>
        <v>0</v>
      </c>
      <c r="V49" s="42">
        <f>ROUND(T_iv_strat2!F23,1)</f>
        <v>0</v>
      </c>
      <c r="W49" s="42">
        <f>ROUND(T_iv_strat2!J23,1)</f>
        <v>0</v>
      </c>
      <c r="X49" s="42">
        <f>ROUND(T_iv_strat2!N23,1)</f>
        <v>0</v>
      </c>
      <c r="Y49" s="42">
        <f>ROUND(T_iv_strat2!R23,1)</f>
        <v>0</v>
      </c>
      <c r="Z49" s="42">
        <f>ROUND(T_iv_strat2!V23,1)</f>
        <v>0</v>
      </c>
      <c r="AA49" s="42">
        <f>ROUND(T_iv_strat2!Z23,1)</f>
        <v>0</v>
      </c>
      <c r="AB49" s="42">
        <f>ROUND(T_iv_strat2!AD23,1)</f>
        <v>0</v>
      </c>
      <c r="AC49" s="43">
        <f>ROUND(T_iv_strat2!AH23,1)</f>
        <v>0</v>
      </c>
      <c r="AD49" s="42">
        <f>ROUND(T_iv_strat2!AL23,1)</f>
        <v>0</v>
      </c>
      <c r="AE49" s="42">
        <f>ROUND(T_iv_strat2!AP23,1)</f>
        <v>0</v>
      </c>
      <c r="AF49" s="42">
        <f>ROUND(T_iv_strat2!AT23,1)</f>
        <v>0</v>
      </c>
      <c r="AG49" s="42">
        <f>ROUND(T_iv_strat2!AX23,1)</f>
        <v>0</v>
      </c>
      <c r="AH49" s="42">
        <f>ROUND(T_iv_strat2!BB23,1)</f>
        <v>0</v>
      </c>
      <c r="AI49" s="42">
        <f>ROUND(T_iv_strat2!BF23,1)</f>
        <v>0</v>
      </c>
      <c r="AJ49" s="42">
        <f>ROUND(T_iv_strat2!BJ23,1)</f>
        <v>0</v>
      </c>
      <c r="AM49" s="6" t="str">
        <f>T_iv_strat1!A23</f>
        <v>Other non-artemsinin therapy</v>
      </c>
      <c r="AN49" s="42">
        <f>ROUND(T_iv_strat3!B23,1)</f>
        <v>0</v>
      </c>
      <c r="AO49" s="42">
        <f>ROUND(T_iv_strat3!F23,1)</f>
        <v>0</v>
      </c>
      <c r="AP49" s="42">
        <f>ROUND(T_iv_strat3!J23,1)</f>
        <v>0</v>
      </c>
      <c r="AQ49" s="42">
        <f>ROUND(T_iv_strat3!N23,1)</f>
        <v>0</v>
      </c>
      <c r="AR49" s="42">
        <f>ROUND(T_iv_strat3!R23,1)</f>
        <v>0</v>
      </c>
      <c r="AS49" s="42">
        <f>ROUND(T_iv_strat3!V23,1)</f>
        <v>0</v>
      </c>
      <c r="AT49" s="42">
        <f>ROUND(T_iv_strat3!Z23,1)</f>
        <v>0</v>
      </c>
      <c r="AU49" s="42">
        <f>ROUND(T_iv_strat3!AD23,1)</f>
        <v>0</v>
      </c>
      <c r="AV49" s="43">
        <f>ROUND(T_iv_strat3!AH23,1)</f>
        <v>0</v>
      </c>
      <c r="AW49" s="42">
        <f>ROUND(T_iv_strat3!AL23,1)</f>
        <v>0</v>
      </c>
      <c r="AX49" s="42">
        <f>ROUND(T_iv_strat3!AP23,1)</f>
        <v>6.9</v>
      </c>
      <c r="AY49" s="42">
        <f>ROUND(T_iv_strat3!AT23,1)</f>
        <v>0</v>
      </c>
      <c r="AZ49" s="42">
        <f>ROUND(T_iv_strat3!AX23,1)</f>
        <v>0</v>
      </c>
      <c r="BA49" s="42">
        <f>ROUND(T_iv_strat3!BB23,1)</f>
        <v>0</v>
      </c>
      <c r="BB49" s="42">
        <f>ROUND(T_iv_strat3!BF23,1)</f>
        <v>6.9</v>
      </c>
      <c r="BC49" s="42">
        <f>ROUND(T_iv_strat3!BJ23,1)</f>
        <v>0</v>
      </c>
    </row>
    <row r="50" spans="1:55" s="12" customFormat="1" ht="8.25" x14ac:dyDescent="0.15">
      <c r="A50" s="52"/>
      <c r="B50" s="11" t="str">
        <f>IF(T_iv_strat1!C23="","-", (CONCATENATE("[",ROUND(T_iv_strat1!C23,1),"; ",ROUND(T_iv_strat1!D23,1),"]", " (", T_iv_strat1!E23, ")")))</f>
        <v>-</v>
      </c>
      <c r="C50" s="11" t="str">
        <f>IF(T_iv_strat1!G23="","-", (CONCATENATE("[",ROUND(T_iv_strat1!G23,1),"; ",ROUND(T_iv_strat1!H23,1),"]", " (", T_iv_strat1!I23, ")")))</f>
        <v>-</v>
      </c>
      <c r="D50" s="11" t="str">
        <f>IF(T_iv_strat1!K23="","-", (CONCATENATE("[",ROUND(T_iv_strat1!K23,1),"; ",ROUND(T_iv_strat1!L23,1),"]", " (", T_iv_strat1!M23, ")")))</f>
        <v>-</v>
      </c>
      <c r="E50" s="11" t="str">
        <f>IF(T_iv_strat1!O23="","-", (CONCATENATE("[",ROUND(T_iv_strat1!O23,1),"; ",ROUND(T_iv_strat1!P23,1),"]", " (", T_iv_strat1!Q23, ")")))</f>
        <v>-</v>
      </c>
      <c r="F50" s="11" t="str">
        <f>IF(T_iv_strat1!S23="","-", (CONCATENATE("[",ROUND(T_iv_strat1!S23,1),"; ",ROUND(T_iv_strat1!T23,1),"]", " (", T_iv_strat1!U23, ")")))</f>
        <v>-</v>
      </c>
      <c r="G50" s="11" t="str">
        <f>IF(T_iv_strat1!W23="","-", (CONCATENATE("[",ROUND(T_iv_strat1!W23,1),"; ",ROUND(T_iv_strat1!X23,1),"]", " (", T_iv_strat1!Y23, ")")))</f>
        <v>-</v>
      </c>
      <c r="H50" s="11" t="str">
        <f>IF(T_iv_strat1!AA23="","-", (CONCATENATE("[",ROUND(T_iv_strat1!AA23,1),"; ",ROUND(T_iv_strat1!AB23,1),"]", " (", T_iv_strat1!AC23, ")")))</f>
        <v>-</v>
      </c>
      <c r="I50" s="11" t="str">
        <f>IF(T_iv_strat1!AE23="","-", (CONCATENATE("[",ROUND(T_iv_strat1!AE23,1),"; ",ROUND(T_iv_strat1!AF23,1),"]", " (", T_iv_strat1!AG23, ")")))</f>
        <v>-</v>
      </c>
      <c r="J50" s="16" t="str">
        <f>IF(T_iv_strat1!AI23="","-", (CONCATENATE("[",ROUND(T_iv_strat1!AI23,1),"; ",ROUND(T_iv_strat1!AJ23,1),"]", " (", T_iv_strat1!AK23, ")")))</f>
        <v>-</v>
      </c>
      <c r="K50" s="11" t="str">
        <f>IF(T_iv_strat1!AM23="","-", (CONCATENATE("[",ROUND(T_iv_strat1!AM23,1),"; ",ROUND(T_iv_strat1!AN23,1),"]", " (", T_iv_strat1!AO23, ")")))</f>
        <v>-</v>
      </c>
      <c r="L50" s="11" t="str">
        <f>IF(T_iv_strat1!AQ23="","-", (CONCATENATE("[",ROUND(T_iv_strat1!AQ23,1),"; ",ROUND(T_iv_strat1!AR23,1),"]", " (", T_iv_strat1!AS23, ")")))</f>
        <v>-</v>
      </c>
      <c r="M50" s="11" t="str">
        <f>IF(T_iv_strat1!AU23="","-", (CONCATENATE("[",ROUND(T_iv_strat1!AU23,1),"; ",ROUND(T_iv_strat1!AV23,1),"]", " (", T_iv_strat1!AW23, ")")))</f>
        <v>-</v>
      </c>
      <c r="N50" s="11" t="str">
        <f>IF(T_iv_strat1!AY23="","-", (CONCATENATE("[",ROUND(T_iv_strat1!AY23,1),"; ",ROUND(T_iv_strat1!AZ23,1),"]", " (", T_iv_strat1!BA23, ")")))</f>
        <v>[0; 0] (3)</v>
      </c>
      <c r="O50" s="11" t="str">
        <f>IF(T_iv_strat1!BC23="","-", (CONCATENATE("[",ROUND(T_iv_strat1!BC23,1),"; ",ROUND(T_iv_strat1!BD23,1),"]", " (", T_iv_strat1!BE23, ")")))</f>
        <v>-</v>
      </c>
      <c r="P50" s="11" t="str">
        <f>IF(T_iv_strat1!BG23="","-", (CONCATENATE("[",ROUND(T_iv_strat1!BG23,1),"; ",ROUND(T_iv_strat1!BH23,1),"]", " (", T_iv_strat1!BI23, ")")))</f>
        <v>[0; 0] (3)</v>
      </c>
      <c r="Q50" s="11" t="str">
        <f>IF(T_iv_strat1!BK23="","-", (CONCATENATE("[",ROUND(T_iv_strat1!BK23,1),"; ",ROUND(T_iv_strat1!BL23,1),"]", " (", T_iv_strat1!BM23, ")")))</f>
        <v>-</v>
      </c>
      <c r="T50" s="52"/>
      <c r="U50" s="11" t="str">
        <f>IF(T_iv_strat2!C23="","-", (CONCATENATE("[",ROUND(T_iv_strat2!C23,1),"; ",ROUND(T_iv_strat2!D23,1),"]", " (", T_iv_strat2!E23, ")")))</f>
        <v>-</v>
      </c>
      <c r="V50" s="11" t="str">
        <f>IF(T_iv_strat2!G23="","-", (CONCATENATE("[",ROUND(T_iv_strat2!G23,1),"; ",ROUND(T_iv_strat2!H23,1),"]", " (", T_iv_strat2!I23, ")")))</f>
        <v>-</v>
      </c>
      <c r="W50" s="11" t="str">
        <f>IF(T_iv_strat2!K23="","-", (CONCATENATE("[",ROUND(T_iv_strat2!K23,1),"; ",ROUND(T_iv_strat2!L23,1),"]", " (", T_iv_strat2!M23, ")")))</f>
        <v>-</v>
      </c>
      <c r="X50" s="11" t="str">
        <f>IF(T_iv_strat2!O23="","-", (CONCATENATE("[",ROUND(T_iv_strat2!O23,1),"; ",ROUND(T_iv_strat2!P23,1),"]", " (", T_iv_strat2!Q23, ")")))</f>
        <v>-</v>
      </c>
      <c r="Y50" s="11" t="str">
        <f>IF(T_iv_strat2!S23="","-", (CONCATENATE("[",ROUND(T_iv_strat2!S23,1),"; ",ROUND(T_iv_strat2!T23,1),"]", " (", T_iv_strat2!U23, ")")))</f>
        <v>-</v>
      </c>
      <c r="Z50" s="11" t="str">
        <f>IF(T_iv_strat2!W23="","-", (CONCATENATE("[",ROUND(T_iv_strat2!W23,1),"; ",ROUND(T_iv_strat2!X23,1),"]", " (", T_iv_strat2!Y23, ")")))</f>
        <v>-</v>
      </c>
      <c r="AA50" s="11" t="str">
        <f>IF(T_iv_strat2!AA23="","-", (CONCATENATE("[",ROUND(T_iv_strat2!AA23,1),"; ",ROUND(T_iv_strat2!AB23,1),"]", " (", T_iv_strat2!AC23, ")")))</f>
        <v>-</v>
      </c>
      <c r="AB50" s="11" t="str">
        <f>IF(T_iv_strat2!AE23="","-", (CONCATENATE("[",ROUND(T_iv_strat2!AE23,1),"; ",ROUND(T_iv_strat2!AF23,1),"]", " (", T_iv_strat2!AG23, ")")))</f>
        <v>-</v>
      </c>
      <c r="AC50" s="16" t="str">
        <f>IF(T_iv_strat2!AI23="","-", (CONCATENATE("[",ROUND(T_iv_strat2!AI23,1),"; ",ROUND(T_iv_strat2!AJ23,1),"]", " (", T_iv_strat2!AK23, ")")))</f>
        <v>-</v>
      </c>
      <c r="AD50" s="11" t="str">
        <f>IF(T_iv_strat2!AM23="","-", (CONCATENATE("[",ROUND(T_iv_strat2!AM23,1),"; ",ROUND(T_iv_strat2!AN23,1),"]", " (", T_iv_strat2!AO23, ")")))</f>
        <v>-</v>
      </c>
      <c r="AE50" s="11" t="str">
        <f>IF(T_iv_strat2!AQ23="","-", (CONCATENATE("[",ROUND(T_iv_strat2!AQ23,1),"; ",ROUND(T_iv_strat2!AR23,1),"]", " (", T_iv_strat2!AS23, ")")))</f>
        <v>-</v>
      </c>
      <c r="AF50" s="11" t="str">
        <f>IF(T_iv_strat2!AU23="","-", (CONCATENATE("[",ROUND(T_iv_strat2!AU23,1),"; ",ROUND(T_iv_strat2!AV23,1),"]", " (", T_iv_strat2!AW23, ")")))</f>
        <v>-</v>
      </c>
      <c r="AG50" s="11" t="str">
        <f>IF(T_iv_strat2!AY23="","-", (CONCATENATE("[",ROUND(T_iv_strat2!AY23,1),"; ",ROUND(T_iv_strat2!AZ23,1),"]", " (", T_iv_strat2!BA23, ")")))</f>
        <v>-</v>
      </c>
      <c r="AH50" s="11" t="str">
        <f>IF(T_iv_strat2!BC23="","-", (CONCATENATE("[",ROUND(T_iv_strat2!BC23,1),"; ",ROUND(T_iv_strat2!BD23,1),"]", " (", T_iv_strat2!BE23, ")")))</f>
        <v>-</v>
      </c>
      <c r="AI50" s="11" t="str">
        <f>IF(T_iv_strat2!BG23="","-", (CONCATENATE("[",ROUND(T_iv_strat2!BG23,1),"; ",ROUND(T_iv_strat2!BH23,1),"]", " (", T_iv_strat2!BI23, ")")))</f>
        <v>-</v>
      </c>
      <c r="AJ50" s="11" t="str">
        <f>IF(T_iv_strat2!BK23="","-", (CONCATENATE("[",ROUND(T_iv_strat2!BK23,1),"; ",ROUND(T_iv_strat2!BL23,1),"]", " (", T_iv_strat2!BM23, ")")))</f>
        <v>-</v>
      </c>
      <c r="AM50" s="52"/>
      <c r="AN50" s="11" t="str">
        <f>IF(T_iv_strat3!C23="","-", (CONCATENATE("[",ROUND(T_iv_strat3!C23,1),"; ",ROUND(T_iv_strat3!D23,1),"]", " (", T_iv_strat3!E23, ")")))</f>
        <v>-</v>
      </c>
      <c r="AO50" s="11" t="str">
        <f>IF(T_iv_strat3!G23="","-", (CONCATENATE("[",ROUND(T_iv_strat3!G23,1),"; ",ROUND(T_iv_strat3!H23,1),"]", " (", T_iv_strat3!I23, ")")))</f>
        <v>-</v>
      </c>
      <c r="AP50" s="11" t="str">
        <f>IF(T_iv_strat3!K23="","-", (CONCATENATE("[",ROUND(T_iv_strat3!K23,1),"; ",ROUND(T_iv_strat3!L23,1),"]", " (", T_iv_strat3!M23, ")")))</f>
        <v>-</v>
      </c>
      <c r="AQ50" s="11" t="str">
        <f>IF(T_iv_strat3!O23="","-", (CONCATENATE("[",ROUND(T_iv_strat3!O23,1),"; ",ROUND(T_iv_strat3!P23,1),"]", " (", T_iv_strat3!Q23, ")")))</f>
        <v>-</v>
      </c>
      <c r="AR50" s="11" t="str">
        <f>IF(T_iv_strat3!S23="","-", (CONCATENATE("[",ROUND(T_iv_strat3!S23,1),"; ",ROUND(T_iv_strat3!T23,1),"]", " (", T_iv_strat3!U23, ")")))</f>
        <v>-</v>
      </c>
      <c r="AS50" s="11" t="str">
        <f>IF(T_iv_strat3!W23="","-", (CONCATENATE("[",ROUND(T_iv_strat3!W23,1),"; ",ROUND(T_iv_strat3!X23,1),"]", " (", T_iv_strat3!Y23, ")")))</f>
        <v>-</v>
      </c>
      <c r="AT50" s="11" t="str">
        <f>IF(T_iv_strat3!AA23="","-", (CONCATENATE("[",ROUND(T_iv_strat3!AA23,1),"; ",ROUND(T_iv_strat3!AB23,1),"]", " (", T_iv_strat3!AC23, ")")))</f>
        <v>-</v>
      </c>
      <c r="AU50" s="11" t="str">
        <f>IF(T_iv_strat3!AE23="","-", (CONCATENATE("[",ROUND(T_iv_strat3!AE23,1),"; ",ROUND(T_iv_strat3!AF23,1),"]", " (", T_iv_strat3!AG23, ")")))</f>
        <v>-</v>
      </c>
      <c r="AV50" s="16" t="str">
        <f>IF(T_iv_strat3!AI23="","-", (CONCATENATE("[",ROUND(T_iv_strat3!AI23,1),"; ",ROUND(T_iv_strat3!AJ23,1),"]", " (", T_iv_strat3!AK23, ")")))</f>
        <v>-</v>
      </c>
      <c r="AW50" s="11" t="str">
        <f>IF(T_iv_strat3!AM23="","-", (CONCATENATE("[",ROUND(T_iv_strat3!AM23,1),"; ",ROUND(T_iv_strat3!AN23,1),"]", " (", T_iv_strat3!AO23, ")")))</f>
        <v>-</v>
      </c>
      <c r="AX50" s="11" t="str">
        <f>IF(T_iv_strat3!AQ23="","-", (CONCATENATE("[",ROUND(T_iv_strat3!AQ23,1),"; ",ROUND(T_iv_strat3!AR23,1),"]", " (", T_iv_strat3!AS23, ")")))</f>
        <v>[6.9; 6.9] (1)</v>
      </c>
      <c r="AY50" s="11" t="str">
        <f>IF(T_iv_strat3!AU23="","-", (CONCATENATE("[",ROUND(T_iv_strat3!AU23,1),"; ",ROUND(T_iv_strat3!AV23,1),"]", " (", T_iv_strat3!AW23, ")")))</f>
        <v>-</v>
      </c>
      <c r="AZ50" s="11" t="str">
        <f>IF(T_iv_strat3!AY23="","-", (CONCATENATE("[",ROUND(T_iv_strat3!AY23,1),"; ",ROUND(T_iv_strat3!AZ23,1),"]", " (", T_iv_strat3!BA23, ")")))</f>
        <v>-</v>
      </c>
      <c r="BA50" s="11" t="str">
        <f>IF(T_iv_strat3!BC23="","-", (CONCATENATE("[",ROUND(T_iv_strat3!BC23,1),"; ",ROUND(T_iv_strat3!BD23,1),"]", " (", T_iv_strat3!BE23, ")")))</f>
        <v>-</v>
      </c>
      <c r="BB50" s="11" t="str">
        <f>IF(T_iv_strat3!BG23="","-", (CONCATENATE("[",ROUND(T_iv_strat3!BG23,1),"; ",ROUND(T_iv_strat3!BH23,1),"]", " (", T_iv_strat3!BI23, ")")))</f>
        <v>[6.9; 6.9] (1)</v>
      </c>
      <c r="BC50" s="11" t="str">
        <f>IF(T_iv_strat3!BK23="","-", (CONCATENATE("[",ROUND(T_iv_strat3!BK23,1),"; ",ROUND(T_iv_strat3!BL23,1),"]", " (", T_iv_strat3!BM23, ")")))</f>
        <v>-</v>
      </c>
    </row>
    <row r="51" spans="1:55" s="44" customFormat="1" x14ac:dyDescent="0.2">
      <c r="A51" s="4" t="str">
        <f>T_iv_strat1!$A$24</f>
        <v>Oral artemisinin monotherapy</v>
      </c>
      <c r="B51" s="42">
        <f>ROUND(T_iv_strat1!B24,1)</f>
        <v>0</v>
      </c>
      <c r="C51" s="42">
        <f>ROUND(T_iv_strat1!F24,1)</f>
        <v>0</v>
      </c>
      <c r="D51" s="42">
        <f>ROUND(T_iv_strat1!J24,1)</f>
        <v>0</v>
      </c>
      <c r="E51" s="42">
        <f>ROUND(T_iv_strat1!N24,1)</f>
        <v>0</v>
      </c>
      <c r="F51" s="42">
        <f>ROUND(T_iv_strat1!R24,1)</f>
        <v>0</v>
      </c>
      <c r="G51" s="42">
        <f>ROUND(T_iv_strat1!V24,1)</f>
        <v>0</v>
      </c>
      <c r="H51" s="42">
        <f>ROUND(T_iv_strat1!Z24,1)</f>
        <v>0</v>
      </c>
      <c r="I51" s="42">
        <f>ROUND(T_iv_strat1!AD24,1)</f>
        <v>0</v>
      </c>
      <c r="J51" s="43">
        <f>ROUND(T_iv_strat1!AH24,1)</f>
        <v>0</v>
      </c>
      <c r="K51" s="42">
        <f>ROUND(T_iv_strat1!AL24,1)</f>
        <v>0</v>
      </c>
      <c r="L51" s="42">
        <f>ROUND(T_iv_strat1!AP24,1)</f>
        <v>0</v>
      </c>
      <c r="M51" s="42">
        <f>ROUND(T_iv_strat1!AT24,1)</f>
        <v>0</v>
      </c>
      <c r="N51" s="42">
        <f>ROUND(T_iv_strat1!AX24,1)</f>
        <v>0</v>
      </c>
      <c r="O51" s="42">
        <f>ROUND(T_iv_strat1!BB24,1)</f>
        <v>0</v>
      </c>
      <c r="P51" s="42">
        <f>ROUND(T_iv_strat1!BF24,1)</f>
        <v>0</v>
      </c>
      <c r="Q51" s="42">
        <f>ROUND(T_iv_strat1!BJ24,1)</f>
        <v>0</v>
      </c>
      <c r="T51" s="4" t="str">
        <f>T_iv_strat1!A24</f>
        <v>Oral artemisinin monotherapy</v>
      </c>
      <c r="U51" s="42">
        <f>ROUND(T_iv_strat2!B24,1)</f>
        <v>0</v>
      </c>
      <c r="V51" s="42">
        <f>ROUND(T_iv_strat2!F24,1)</f>
        <v>0</v>
      </c>
      <c r="W51" s="42">
        <f>ROUND(T_iv_strat2!J24,1)</f>
        <v>0</v>
      </c>
      <c r="X51" s="42">
        <f>ROUND(T_iv_strat2!N24,1)</f>
        <v>0</v>
      </c>
      <c r="Y51" s="42">
        <f>ROUND(T_iv_strat2!R24,1)</f>
        <v>0</v>
      </c>
      <c r="Z51" s="42">
        <f>ROUND(T_iv_strat2!V24,1)</f>
        <v>0</v>
      </c>
      <c r="AA51" s="42">
        <f>ROUND(T_iv_strat2!Z24,1)</f>
        <v>0</v>
      </c>
      <c r="AB51" s="42">
        <f>ROUND(T_iv_strat2!AD24,1)</f>
        <v>0</v>
      </c>
      <c r="AC51" s="43">
        <f>ROUND(T_iv_strat2!AH24,1)</f>
        <v>0</v>
      </c>
      <c r="AD51" s="42">
        <f>ROUND(T_iv_strat2!AL24,1)</f>
        <v>0</v>
      </c>
      <c r="AE51" s="42">
        <f>ROUND(T_iv_strat2!AP24,1)</f>
        <v>0</v>
      </c>
      <c r="AF51" s="42">
        <f>ROUND(T_iv_strat2!AT24,1)</f>
        <v>0</v>
      </c>
      <c r="AG51" s="42">
        <f>ROUND(T_iv_strat2!AX24,1)</f>
        <v>0</v>
      </c>
      <c r="AH51" s="42">
        <f>ROUND(T_iv_strat2!BB24,1)</f>
        <v>0</v>
      </c>
      <c r="AI51" s="42">
        <f>ROUND(T_iv_strat2!BF24,1)</f>
        <v>0</v>
      </c>
      <c r="AJ51" s="42">
        <f>ROUND(T_iv_strat2!BJ24,1)</f>
        <v>0</v>
      </c>
      <c r="AM51" s="4" t="str">
        <f>T_iv_strat1!A24</f>
        <v>Oral artemisinin monotherapy</v>
      </c>
      <c r="AN51" s="42">
        <f>ROUND(T_iv_strat3!B24,1)</f>
        <v>0</v>
      </c>
      <c r="AO51" s="42">
        <f>ROUND(T_iv_strat3!F24,1)</f>
        <v>0</v>
      </c>
      <c r="AP51" s="42">
        <f>ROUND(T_iv_strat3!J24,1)</f>
        <v>0</v>
      </c>
      <c r="AQ51" s="42">
        <f>ROUND(T_iv_strat3!N24,1)</f>
        <v>0</v>
      </c>
      <c r="AR51" s="42">
        <f>ROUND(T_iv_strat3!R24,1)</f>
        <v>0</v>
      </c>
      <c r="AS51" s="42">
        <f>ROUND(T_iv_strat3!V24,1)</f>
        <v>0</v>
      </c>
      <c r="AT51" s="42">
        <f>ROUND(T_iv_strat3!Z24,1)</f>
        <v>0</v>
      </c>
      <c r="AU51" s="42">
        <f>ROUND(T_iv_strat3!AD24,1)</f>
        <v>0</v>
      </c>
      <c r="AV51" s="43">
        <f>ROUND(T_iv_strat3!AH24,1)</f>
        <v>0</v>
      </c>
      <c r="AW51" s="42">
        <f>ROUND(T_iv_strat3!AL24,1)</f>
        <v>0</v>
      </c>
      <c r="AX51" s="42">
        <f>ROUND(T_iv_strat3!AP24,1)</f>
        <v>0</v>
      </c>
      <c r="AY51" s="42">
        <f>ROUND(T_iv_strat3!AT24,1)</f>
        <v>0</v>
      </c>
      <c r="AZ51" s="42">
        <f>ROUND(T_iv_strat3!AX24,1)</f>
        <v>0</v>
      </c>
      <c r="BA51" s="42">
        <f>ROUND(T_iv_strat3!BB24,1)</f>
        <v>0</v>
      </c>
      <c r="BB51" s="42">
        <f>ROUND(T_iv_strat3!BF24,1)</f>
        <v>0</v>
      </c>
      <c r="BC51" s="42">
        <f>ROUND(T_iv_strat3!BJ24,1)</f>
        <v>0</v>
      </c>
    </row>
    <row r="52" spans="1:55" s="12" customFormat="1" ht="8.25" x14ac:dyDescent="0.15">
      <c r="A52" s="56"/>
      <c r="B52" s="66" t="str">
        <f>IF(T_iv_strat1!C24="","-", (CONCATENATE("[",ROUND(T_iv_strat1!C24,1),"; ",ROUND(T_iv_strat1!D24,1),"]", " (", T_iv_strat1!E24, ")")))</f>
        <v>-</v>
      </c>
      <c r="C52" s="66" t="str">
        <f>IF(T_iv_strat1!G24="","-", (CONCATENATE("[",ROUND(T_iv_strat1!G24,1),"; ",ROUND(T_iv_strat1!H24,1),"]", " (", T_iv_strat1!I24, ")")))</f>
        <v>-</v>
      </c>
      <c r="D52" s="66" t="str">
        <f>IF(T_iv_strat1!K24="","-", (CONCATENATE("[",ROUND(T_iv_strat1!K24,1),"; ",ROUND(T_iv_strat1!L24,1),"]", " (", T_iv_strat1!M24, ")")))</f>
        <v>-</v>
      </c>
      <c r="E52" s="66" t="str">
        <f>IF(T_iv_strat1!O24="","-", (CONCATENATE("[",ROUND(T_iv_strat1!O24,1),"; ",ROUND(T_iv_strat1!P24,1),"]", " (", T_iv_strat1!Q24, ")")))</f>
        <v>-</v>
      </c>
      <c r="F52" s="66" t="str">
        <f>IF(T_iv_strat1!S24="","-", (CONCATENATE("[",ROUND(T_iv_strat1!S24,1),"; ",ROUND(T_iv_strat1!T24,1),"]", " (", T_iv_strat1!U24, ")")))</f>
        <v>-</v>
      </c>
      <c r="G52" s="66" t="str">
        <f>IF(T_iv_strat1!W24="","-", (CONCATENATE("[",ROUND(T_iv_strat1!W24,1),"; ",ROUND(T_iv_strat1!X24,1),"]", " (", T_iv_strat1!Y24, ")")))</f>
        <v>-</v>
      </c>
      <c r="H52" s="66" t="str">
        <f>IF(T_iv_strat1!AA24="","-", (CONCATENATE("[",ROUND(T_iv_strat1!AA24,1),"; ",ROUND(T_iv_strat1!AB24,1),"]", " (", T_iv_strat1!AC24, ")")))</f>
        <v>-</v>
      </c>
      <c r="I52" s="66" t="str">
        <f>IF(T_iv_strat1!AE24="","-", (CONCATENATE("[",ROUND(T_iv_strat1!AE24,1),"; ",ROUND(T_iv_strat1!AF24,1),"]", " (", T_iv_strat1!AG24, ")")))</f>
        <v>-</v>
      </c>
      <c r="J52" s="67" t="str">
        <f>IF(T_iv_strat1!AI24="","-", (CONCATENATE("[",ROUND(T_iv_strat1!AI24,1),"; ",ROUND(T_iv_strat1!AJ24,1),"]", " (", T_iv_strat1!AK24, ")")))</f>
        <v>-</v>
      </c>
      <c r="K52" s="66" t="str">
        <f>IF(T_iv_strat1!AM24="","-", (CONCATENATE("[",ROUND(T_iv_strat1!AM24,1),"; ",ROUND(T_iv_strat1!AN24,1),"]", " (", T_iv_strat1!AO24, ")")))</f>
        <v>-</v>
      </c>
      <c r="L52" s="66" t="str">
        <f>IF(T_iv_strat1!AQ24="","-", (CONCATENATE("[",ROUND(T_iv_strat1!AQ24,1),"; ",ROUND(T_iv_strat1!AR24,1),"]", " (", T_iv_strat1!AS24, ")")))</f>
        <v>-</v>
      </c>
      <c r="M52" s="66" t="str">
        <f>IF(T_iv_strat1!AU24="","-", (CONCATENATE("[",ROUND(T_iv_strat1!AU24,1),"; ",ROUND(T_iv_strat1!AV24,1),"]", " (", T_iv_strat1!AW24, ")")))</f>
        <v>-</v>
      </c>
      <c r="N52" s="66" t="str">
        <f>IF(T_iv_strat1!AY24="","-", (CONCATENATE("[",ROUND(T_iv_strat1!AY24,1),"; ",ROUND(T_iv_strat1!AZ24,1),"]", " (", T_iv_strat1!BA24, ")")))</f>
        <v>-</v>
      </c>
      <c r="O52" s="66" t="str">
        <f>IF(T_iv_strat1!BC24="","-", (CONCATENATE("[",ROUND(T_iv_strat1!BC24,1),"; ",ROUND(T_iv_strat1!BD24,1),"]", " (", T_iv_strat1!BE24, ")")))</f>
        <v>-</v>
      </c>
      <c r="P52" s="66" t="str">
        <f>IF(T_iv_strat1!BG24="","-", (CONCATENATE("[",ROUND(T_iv_strat1!BG24,1),"; ",ROUND(T_iv_strat1!BH24,1),"]", " (", T_iv_strat1!BI24, ")")))</f>
        <v>-</v>
      </c>
      <c r="Q52" s="66" t="str">
        <f>IF(T_iv_strat1!BK24="","-", (CONCATENATE("[",ROUND(T_iv_strat1!BK24,1),"; ",ROUND(T_iv_strat1!BL24,1),"]", " (", T_iv_strat1!BM24, ")")))</f>
        <v>-</v>
      </c>
      <c r="T52" s="56"/>
      <c r="U52" s="66" t="str">
        <f>IF(T_iv_strat2!C24="","-", (CONCATENATE("[",ROUND(T_iv_strat2!C24,1),"; ",ROUND(T_iv_strat2!D24,1),"]", " (", T_iv_strat2!E24, ")")))</f>
        <v>-</v>
      </c>
      <c r="V52" s="66" t="str">
        <f>IF(T_iv_strat2!G24="","-", (CONCATENATE("[",ROUND(T_iv_strat2!G24,1),"; ",ROUND(T_iv_strat2!H24,1),"]", " (", T_iv_strat2!I24, ")")))</f>
        <v>-</v>
      </c>
      <c r="W52" s="66" t="str">
        <f>IF(T_iv_strat2!K24="","-", (CONCATENATE("[",ROUND(T_iv_strat2!K24,1),"; ",ROUND(T_iv_strat2!L24,1),"]", " (", T_iv_strat2!M24, ")")))</f>
        <v>-</v>
      </c>
      <c r="X52" s="66" t="str">
        <f>IF(T_iv_strat2!O24="","-", (CONCATENATE("[",ROUND(T_iv_strat2!O24,1),"; ",ROUND(T_iv_strat2!P24,1),"]", " (", T_iv_strat2!Q24, ")")))</f>
        <v>-</v>
      </c>
      <c r="Y52" s="66" t="str">
        <f>IF(T_iv_strat2!S24="","-", (CONCATENATE("[",ROUND(T_iv_strat2!S24,1),"; ",ROUND(T_iv_strat2!T24,1),"]", " (", T_iv_strat2!U24, ")")))</f>
        <v>-</v>
      </c>
      <c r="Z52" s="66" t="str">
        <f>IF(T_iv_strat2!W24="","-", (CONCATENATE("[",ROUND(T_iv_strat2!W24,1),"; ",ROUND(T_iv_strat2!X24,1),"]", " (", T_iv_strat2!Y24, ")")))</f>
        <v>-</v>
      </c>
      <c r="AA52" s="66" t="str">
        <f>IF(T_iv_strat2!AA24="","-", (CONCATENATE("[",ROUND(T_iv_strat2!AA24,1),"; ",ROUND(T_iv_strat2!AB24,1),"]", " (", T_iv_strat2!AC24, ")")))</f>
        <v>-</v>
      </c>
      <c r="AB52" s="66" t="str">
        <f>IF(T_iv_strat2!AE24="","-", (CONCATENATE("[",ROUND(T_iv_strat2!AE24,1),"; ",ROUND(T_iv_strat2!AF24,1),"]", " (", T_iv_strat2!AG24, ")")))</f>
        <v>-</v>
      </c>
      <c r="AC52" s="67" t="str">
        <f>IF(T_iv_strat2!AI24="","-", (CONCATENATE("[",ROUND(T_iv_strat2!AI24,1),"; ",ROUND(T_iv_strat2!AJ24,1),"]", " (", T_iv_strat2!AK24, ")")))</f>
        <v>-</v>
      </c>
      <c r="AD52" s="66" t="str">
        <f>IF(T_iv_strat2!AM24="","-", (CONCATENATE("[",ROUND(T_iv_strat2!AM24,1),"; ",ROUND(T_iv_strat2!AN24,1),"]", " (", T_iv_strat2!AO24, ")")))</f>
        <v>-</v>
      </c>
      <c r="AE52" s="66" t="str">
        <f>IF(T_iv_strat2!AQ24="","-", (CONCATENATE("[",ROUND(T_iv_strat2!AQ24,1),"; ",ROUND(T_iv_strat2!AR24,1),"]", " (", T_iv_strat2!AS24, ")")))</f>
        <v>-</v>
      </c>
      <c r="AF52" s="66" t="str">
        <f>IF(T_iv_strat2!AU24="","-", (CONCATENATE("[",ROUND(T_iv_strat2!AU24,1),"; ",ROUND(T_iv_strat2!AV24,1),"]", " (", T_iv_strat2!AW24, ")")))</f>
        <v>-</v>
      </c>
      <c r="AG52" s="66" t="str">
        <f>IF(T_iv_strat2!AY24="","-", (CONCATENATE("[",ROUND(T_iv_strat2!AY24,1),"; ",ROUND(T_iv_strat2!AZ24,1),"]", " (", T_iv_strat2!BA24, ")")))</f>
        <v>-</v>
      </c>
      <c r="AH52" s="66" t="str">
        <f>IF(T_iv_strat2!BC24="","-", (CONCATENATE("[",ROUND(T_iv_strat2!BC24,1),"; ",ROUND(T_iv_strat2!BD24,1),"]", " (", T_iv_strat2!BE24, ")")))</f>
        <v>-</v>
      </c>
      <c r="AI52" s="66" t="str">
        <f>IF(T_iv_strat2!BG24="","-", (CONCATENATE("[",ROUND(T_iv_strat2!BG24,1),"; ",ROUND(T_iv_strat2!BH24,1),"]", " (", T_iv_strat2!BI24, ")")))</f>
        <v>-</v>
      </c>
      <c r="AJ52" s="66" t="str">
        <f>IF(T_iv_strat2!BK24="","-", (CONCATENATE("[",ROUND(T_iv_strat2!BK24,1),"; ",ROUND(T_iv_strat2!BL24,1),"]", " (", T_iv_strat2!BM24, ")")))</f>
        <v>-</v>
      </c>
      <c r="AM52" s="56"/>
      <c r="AN52" s="66" t="str">
        <f>IF(T_iv_strat3!C24="","-", (CONCATENATE("[",ROUND(T_iv_strat3!C24,1),"; ",ROUND(T_iv_strat3!D24,1),"]", " (", T_iv_strat3!E24, ")")))</f>
        <v>-</v>
      </c>
      <c r="AO52" s="66" t="str">
        <f>IF(T_iv_strat3!G24="","-", (CONCATENATE("[",ROUND(T_iv_strat3!G24,1),"; ",ROUND(T_iv_strat3!H24,1),"]", " (", T_iv_strat3!I24, ")")))</f>
        <v>-</v>
      </c>
      <c r="AP52" s="66" t="str">
        <f>IF(T_iv_strat3!K24="","-", (CONCATENATE("[",ROUND(T_iv_strat3!K24,1),"; ",ROUND(T_iv_strat3!L24,1),"]", " (", T_iv_strat3!M24, ")")))</f>
        <v>-</v>
      </c>
      <c r="AQ52" s="66" t="str">
        <f>IF(T_iv_strat3!O24="","-", (CONCATENATE("[",ROUND(T_iv_strat3!O24,1),"; ",ROUND(T_iv_strat3!P24,1),"]", " (", T_iv_strat3!Q24, ")")))</f>
        <v>-</v>
      </c>
      <c r="AR52" s="66" t="str">
        <f>IF(T_iv_strat3!S24="","-", (CONCATENATE("[",ROUND(T_iv_strat3!S24,1),"; ",ROUND(T_iv_strat3!T24,1),"]", " (", T_iv_strat3!U24, ")")))</f>
        <v>-</v>
      </c>
      <c r="AS52" s="66" t="str">
        <f>IF(T_iv_strat3!W24="","-", (CONCATENATE("[",ROUND(T_iv_strat3!W24,1),"; ",ROUND(T_iv_strat3!X24,1),"]", " (", T_iv_strat3!Y24, ")")))</f>
        <v>-</v>
      </c>
      <c r="AT52" s="66" t="str">
        <f>IF(T_iv_strat3!AA24="","-", (CONCATENATE("[",ROUND(T_iv_strat3!AA24,1),"; ",ROUND(T_iv_strat3!AB24,1),"]", " (", T_iv_strat3!AC24, ")")))</f>
        <v>-</v>
      </c>
      <c r="AU52" s="66" t="str">
        <f>IF(T_iv_strat3!AE24="","-", (CONCATENATE("[",ROUND(T_iv_strat3!AE24,1),"; ",ROUND(T_iv_strat3!AF24,1),"]", " (", T_iv_strat3!AG24, ")")))</f>
        <v>-</v>
      </c>
      <c r="AV52" s="67" t="str">
        <f>IF(T_iv_strat3!AI24="","-", (CONCATENATE("[",ROUND(T_iv_strat3!AI24,1),"; ",ROUND(T_iv_strat3!AJ24,1),"]", " (", T_iv_strat3!AK24, ")")))</f>
        <v>-</v>
      </c>
      <c r="AW52" s="66" t="str">
        <f>IF(T_iv_strat3!AM24="","-", (CONCATENATE("[",ROUND(T_iv_strat3!AM24,1),"; ",ROUND(T_iv_strat3!AN24,1),"]", " (", T_iv_strat3!AO24, ")")))</f>
        <v>-</v>
      </c>
      <c r="AX52" s="66" t="str">
        <f>IF(T_iv_strat3!AQ24="","-", (CONCATENATE("[",ROUND(T_iv_strat3!AQ24,1),"; ",ROUND(T_iv_strat3!AR24,1),"]", " (", T_iv_strat3!AS24, ")")))</f>
        <v>-</v>
      </c>
      <c r="AY52" s="66" t="str">
        <f>IF(T_iv_strat3!AU24="","-", (CONCATENATE("[",ROUND(T_iv_strat3!AU24,1),"; ",ROUND(T_iv_strat3!AV24,1),"]", " (", T_iv_strat3!AW24, ")")))</f>
        <v>-</v>
      </c>
      <c r="AZ52" s="66" t="str">
        <f>IF(T_iv_strat3!AY24="","-", (CONCATENATE("[",ROUND(T_iv_strat3!AY24,1),"; ",ROUND(T_iv_strat3!AZ24,1),"]", " (", T_iv_strat3!BA24, ")")))</f>
        <v>-</v>
      </c>
      <c r="BA52" s="66" t="str">
        <f>IF(T_iv_strat3!BC24="","-", (CONCATENATE("[",ROUND(T_iv_strat3!BC24,1),"; ",ROUND(T_iv_strat3!BD24,1),"]", " (", T_iv_strat3!BE24, ")")))</f>
        <v>-</v>
      </c>
      <c r="BB52" s="66" t="str">
        <f>IF(T_iv_strat3!BG24="","-", (CONCATENATE("[",ROUND(T_iv_strat3!BG24,1),"; ",ROUND(T_iv_strat3!BH24,1),"]", " (", T_iv_strat3!BI24, ")")))</f>
        <v>-</v>
      </c>
      <c r="BC52" s="66" t="str">
        <f>IF(T_iv_strat3!BK24="","-", (CONCATENATE("[",ROUND(T_iv_strat3!BK24,1),"; ",ROUND(T_iv_strat3!BL24,1),"]", " (", T_iv_strat3!BM24, ")")))</f>
        <v>-</v>
      </c>
    </row>
    <row r="53" spans="1:55" ht="29.25" customHeight="1" x14ac:dyDescent="0.2">
      <c r="A53" s="101" t="str">
        <f>T_iv_strat1!C1</f>
        <v>Rural strat1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T53" s="101" t="str">
        <f>T_iv_strat2!C1</f>
        <v>Rural strat2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M53" s="101" t="str">
        <f>T_iv_strat3!C1</f>
        <v>Rural strat3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v>
      </c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</row>
    <row r="54" spans="1:55" ht="39.950000000000003" customHeight="1" thickBot="1" x14ac:dyDescent="0.25">
      <c r="A54" s="100" t="str">
        <f>T_iv_strat1!D1</f>
        <v>Urban 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183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T54" s="100" t="str">
        <f>T_iv_strat2!D1</f>
        <v>Urban 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80</v>
      </c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M54" s="100" t="str">
        <f>T_iv_strat3!D1</f>
        <v>Urban 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331</v>
      </c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</sheetData>
  <mergeCells count="21">
    <mergeCell ref="AM6:BC6"/>
    <mergeCell ref="A1:AE1"/>
    <mergeCell ref="A53:Q53"/>
    <mergeCell ref="T53:AJ53"/>
    <mergeCell ref="A8:A10"/>
    <mergeCell ref="T8:T10"/>
    <mergeCell ref="A6:Q6"/>
    <mergeCell ref="T6:AJ6"/>
    <mergeCell ref="A5:Q5"/>
    <mergeCell ref="T5:AJ5"/>
    <mergeCell ref="AM54:BC54"/>
    <mergeCell ref="T54:AJ54"/>
    <mergeCell ref="A54:Q54"/>
    <mergeCell ref="B7:I7"/>
    <mergeCell ref="J7:Q7"/>
    <mergeCell ref="U7:AB7"/>
    <mergeCell ref="AC7:AJ7"/>
    <mergeCell ref="AN7:AU7"/>
    <mergeCell ref="AV7:BC7"/>
    <mergeCell ref="AM53:BC53"/>
    <mergeCell ref="AM8:AM10"/>
  </mergeCells>
  <conditionalFormatting sqref="A1 AF1:XFD1">
    <cfRule type="cellIs" dxfId="1" priority="1" operator="equal">
      <formula>1</formula>
    </cfRule>
  </conditionalFormatting>
  <conditionalFormatting sqref="A2:XFD3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4"/>
  <sheetViews>
    <sheetView workbookViewId="0">
      <selection activeCell="F31" sqref="F31"/>
    </sheetView>
  </sheetViews>
  <sheetFormatPr defaultColWidth="8.85546875" defaultRowHeight="15" x14ac:dyDescent="0.25"/>
  <cols>
    <col min="1" max="1" width="41.28515625" customWidth="1"/>
  </cols>
  <sheetData>
    <row r="1" spans="1:33" x14ac:dyDescent="0.25">
      <c r="A1" t="s">
        <v>40</v>
      </c>
      <c r="B1" t="s">
        <v>3</v>
      </c>
      <c r="C1" t="s">
        <v>63</v>
      </c>
    </row>
    <row r="2" spans="1:33" x14ac:dyDescent="0.25"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64</v>
      </c>
      <c r="Z2" t="s">
        <v>65</v>
      </c>
      <c r="AD2" t="s">
        <v>11</v>
      </c>
    </row>
    <row r="3" spans="1:33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33" x14ac:dyDescent="0.25">
      <c r="A4" t="s">
        <v>17</v>
      </c>
      <c r="B4">
        <v>2.5764784812927246</v>
      </c>
      <c r="C4">
        <v>1.2023565769195557</v>
      </c>
      <c r="D4">
        <v>2.9887149333953857</v>
      </c>
      <c r="E4">
        <v>42</v>
      </c>
      <c r="F4">
        <v>1.7176523208618164</v>
      </c>
      <c r="G4">
        <v>1.3741219043731689</v>
      </c>
      <c r="H4">
        <v>3.0917742252349854</v>
      </c>
      <c r="I4">
        <v>179</v>
      </c>
      <c r="J4">
        <v>3.0917742252349854</v>
      </c>
      <c r="K4">
        <v>1.7176523208618164</v>
      </c>
      <c r="L4">
        <v>4.8094263076782227</v>
      </c>
      <c r="M4">
        <v>1880</v>
      </c>
      <c r="N4">
        <v>2.0611827373504639</v>
      </c>
      <c r="O4">
        <v>1.3741219043731689</v>
      </c>
      <c r="P4">
        <v>2.2329480648040771</v>
      </c>
      <c r="Q4">
        <v>9</v>
      </c>
      <c r="R4">
        <v>1.7176523208618164</v>
      </c>
      <c r="S4">
        <v>1.2023565769195557</v>
      </c>
      <c r="T4">
        <v>2.7482438087463379</v>
      </c>
      <c r="U4">
        <v>7489</v>
      </c>
      <c r="V4">
        <v>1.5458871126174927</v>
      </c>
      <c r="W4">
        <v>1.0305913686752319</v>
      </c>
      <c r="X4">
        <v>2.5764784812927246</v>
      </c>
      <c r="Y4">
        <v>216</v>
      </c>
      <c r="Z4">
        <v>1.7176523208618164</v>
      </c>
      <c r="AA4">
        <v>1.2023565769195557</v>
      </c>
      <c r="AB4">
        <v>3.4353046417236328</v>
      </c>
      <c r="AC4">
        <v>9815</v>
      </c>
      <c r="AD4">
        <v>1.3741219043731689</v>
      </c>
      <c r="AE4">
        <v>0.8588261604309082</v>
      </c>
      <c r="AF4">
        <v>2.7482438087463379</v>
      </c>
      <c r="AG4">
        <v>166</v>
      </c>
    </row>
    <row r="5" spans="1:33" x14ac:dyDescent="0.25">
      <c r="A5" t="s">
        <v>18</v>
      </c>
      <c r="B5">
        <v>2.5764784812927246</v>
      </c>
      <c r="C5">
        <v>1.2023565769195557</v>
      </c>
      <c r="D5">
        <v>2.9887149333953857</v>
      </c>
      <c r="E5">
        <v>33</v>
      </c>
      <c r="F5">
        <v>1.7176523208618164</v>
      </c>
      <c r="G5">
        <v>1.3741219043731689</v>
      </c>
      <c r="H5">
        <v>2.5764784812927246</v>
      </c>
      <c r="I5">
        <v>148</v>
      </c>
      <c r="J5">
        <v>3.0917742252349854</v>
      </c>
      <c r="K5">
        <v>1.8894175291061401</v>
      </c>
      <c r="L5">
        <v>4.8094263076782227</v>
      </c>
      <c r="M5">
        <v>1726</v>
      </c>
      <c r="N5">
        <v>2.0611827373504639</v>
      </c>
      <c r="O5">
        <v>1.3741219043731689</v>
      </c>
      <c r="P5">
        <v>2.2329480648040771</v>
      </c>
      <c r="Q5">
        <v>8</v>
      </c>
      <c r="R5">
        <v>1.7176523208618164</v>
      </c>
      <c r="S5">
        <v>1.2023565769195557</v>
      </c>
      <c r="T5">
        <v>2.9200088977813721</v>
      </c>
      <c r="U5">
        <v>6608</v>
      </c>
      <c r="V5">
        <v>1.5458871126174927</v>
      </c>
      <c r="W5">
        <v>1.2023565769195557</v>
      </c>
      <c r="X5">
        <v>2.5764784812927246</v>
      </c>
      <c r="Y5">
        <v>182</v>
      </c>
      <c r="Z5">
        <v>2.0611827373504639</v>
      </c>
      <c r="AA5">
        <v>1.3741219043731689</v>
      </c>
      <c r="AB5">
        <v>3.4353046417236328</v>
      </c>
      <c r="AC5">
        <v>8705</v>
      </c>
      <c r="AD5">
        <v>1.7176523208618164</v>
      </c>
      <c r="AE5">
        <v>1.0305913686752319</v>
      </c>
      <c r="AF5">
        <v>3.0917742252349854</v>
      </c>
      <c r="AG5">
        <v>152</v>
      </c>
    </row>
    <row r="6" spans="1:33" x14ac:dyDescent="0.25">
      <c r="A6" t="s">
        <v>19</v>
      </c>
      <c r="B6">
        <v>2.5764784812927246</v>
      </c>
      <c r="C6">
        <v>1.2023565769195557</v>
      </c>
      <c r="D6">
        <v>2.9887149333953857</v>
      </c>
      <c r="E6">
        <v>27</v>
      </c>
      <c r="F6">
        <v>1.7176523208618164</v>
      </c>
      <c r="G6">
        <v>1.3741219043731689</v>
      </c>
      <c r="H6">
        <v>2.5764784812927246</v>
      </c>
      <c r="I6">
        <v>129</v>
      </c>
      <c r="J6">
        <v>3.2062842845916748</v>
      </c>
      <c r="K6">
        <v>1.7176523208618164</v>
      </c>
      <c r="L6">
        <v>4.9811916351318359</v>
      </c>
      <c r="M6">
        <v>1282</v>
      </c>
      <c r="N6">
        <v>2.0611827373504639</v>
      </c>
      <c r="O6">
        <v>1.3741219043731689</v>
      </c>
      <c r="P6">
        <v>2.2329480648040771</v>
      </c>
      <c r="Q6">
        <v>8</v>
      </c>
      <c r="R6">
        <v>1.7176523208618164</v>
      </c>
      <c r="S6">
        <v>1.2023565769195557</v>
      </c>
      <c r="T6">
        <v>2.7482438087463379</v>
      </c>
      <c r="U6">
        <v>5991</v>
      </c>
      <c r="V6">
        <v>1.5458871126174927</v>
      </c>
      <c r="W6">
        <v>1.2023565769195557</v>
      </c>
      <c r="X6">
        <v>2.5764784812927246</v>
      </c>
      <c r="Y6">
        <v>167</v>
      </c>
      <c r="Z6">
        <v>1.7176523208618164</v>
      </c>
      <c r="AA6">
        <v>1.3741219043731689</v>
      </c>
      <c r="AB6">
        <v>3.4353046417236328</v>
      </c>
      <c r="AC6">
        <v>7604</v>
      </c>
      <c r="AD6">
        <v>1.3741219043731689</v>
      </c>
      <c r="AE6">
        <v>0.8588261604309082</v>
      </c>
      <c r="AF6">
        <v>3.4353046417236328</v>
      </c>
      <c r="AG6">
        <v>129</v>
      </c>
    </row>
    <row r="7" spans="1:33" x14ac:dyDescent="0.25">
      <c r="A7" t="s">
        <v>20</v>
      </c>
      <c r="B7">
        <v>1.8894175291061401</v>
      </c>
      <c r="C7">
        <v>1.8894175291061401</v>
      </c>
      <c r="D7">
        <v>2.1470654010772705</v>
      </c>
      <c r="E7">
        <v>3</v>
      </c>
      <c r="F7">
        <v>1.7176523208618164</v>
      </c>
      <c r="G7">
        <v>1.7176523208618164</v>
      </c>
      <c r="H7">
        <v>2.4047131538391113</v>
      </c>
      <c r="I7">
        <v>6</v>
      </c>
      <c r="J7">
        <v>2.1470654010772705</v>
      </c>
      <c r="K7">
        <v>1.8894175291061401</v>
      </c>
      <c r="L7">
        <v>2.490595817565918</v>
      </c>
      <c r="M7">
        <v>122</v>
      </c>
      <c r="Q7">
        <v>0</v>
      </c>
      <c r="R7">
        <v>1.7176523208618164</v>
      </c>
      <c r="S7">
        <v>1.3741219043731689</v>
      </c>
      <c r="T7">
        <v>2.3188307285308838</v>
      </c>
      <c r="U7">
        <v>103</v>
      </c>
      <c r="V7">
        <v>2.1470654010772705</v>
      </c>
      <c r="W7">
        <v>2.1470654010772705</v>
      </c>
      <c r="X7">
        <v>2.1470654010772705</v>
      </c>
      <c r="Y7">
        <v>1</v>
      </c>
      <c r="Z7">
        <v>2.0611827373504639</v>
      </c>
      <c r="AA7">
        <v>1.7176523208618164</v>
      </c>
      <c r="AB7">
        <v>2.4047131538391113</v>
      </c>
      <c r="AC7">
        <v>235</v>
      </c>
      <c r="AD7">
        <v>0.8588261604309082</v>
      </c>
      <c r="AE7">
        <v>0.8588261604309082</v>
      </c>
      <c r="AF7">
        <v>2.2329480648040771</v>
      </c>
      <c r="AG7">
        <v>2</v>
      </c>
    </row>
    <row r="8" spans="1:33" x14ac:dyDescent="0.25">
      <c r="A8" t="s">
        <v>43</v>
      </c>
      <c r="B8">
        <v>5.1941804885864258</v>
      </c>
      <c r="C8">
        <v>5.1941804885864258</v>
      </c>
      <c r="D8">
        <v>5.1941804885864258</v>
      </c>
      <c r="E8">
        <v>1</v>
      </c>
      <c r="F8">
        <v>6.2330169677734375</v>
      </c>
      <c r="G8">
        <v>6.2330169677734375</v>
      </c>
      <c r="H8">
        <v>6.2330169677734375</v>
      </c>
      <c r="I8">
        <v>1</v>
      </c>
      <c r="J8">
        <v>8.3106889724731445</v>
      </c>
      <c r="K8">
        <v>5.5404596328735352</v>
      </c>
      <c r="L8">
        <v>9.5226640701293945</v>
      </c>
      <c r="M8">
        <v>56</v>
      </c>
      <c r="Q8">
        <v>0</v>
      </c>
      <c r="R8">
        <v>5.5404596328735352</v>
      </c>
      <c r="S8">
        <v>5.1941804885864258</v>
      </c>
      <c r="T8">
        <v>8.6569681167602539</v>
      </c>
      <c r="U8">
        <v>37</v>
      </c>
      <c r="V8">
        <v>12.119754791259766</v>
      </c>
      <c r="W8">
        <v>12.119754791259766</v>
      </c>
      <c r="X8">
        <v>12.119754791259766</v>
      </c>
      <c r="Y8">
        <v>1</v>
      </c>
      <c r="Z8">
        <v>7.6181316375732422</v>
      </c>
      <c r="AA8">
        <v>5.5404596328735352</v>
      </c>
      <c r="AB8">
        <v>9.5226640701293945</v>
      </c>
      <c r="AC8">
        <v>96</v>
      </c>
      <c r="AG8">
        <v>0</v>
      </c>
    </row>
    <row r="9" spans="1:33" x14ac:dyDescent="0.25">
      <c r="A9" t="s">
        <v>44</v>
      </c>
      <c r="B9">
        <v>4.294130802154541</v>
      </c>
      <c r="C9">
        <v>4.294130802154541</v>
      </c>
      <c r="D9">
        <v>4.294130802154541</v>
      </c>
      <c r="E9">
        <v>2</v>
      </c>
      <c r="F9">
        <v>3.4353046417236328</v>
      </c>
      <c r="G9">
        <v>2.9200088977813721</v>
      </c>
      <c r="H9">
        <v>4.294130802154541</v>
      </c>
      <c r="I9">
        <v>12</v>
      </c>
      <c r="J9">
        <v>3.0917742252349854</v>
      </c>
      <c r="K9">
        <v>2.5764784812927246</v>
      </c>
      <c r="L9">
        <v>3.4353046417236328</v>
      </c>
      <c r="M9">
        <v>244</v>
      </c>
      <c r="Q9">
        <v>0</v>
      </c>
      <c r="R9">
        <v>2.7482438087463379</v>
      </c>
      <c r="S9">
        <v>2.2329480648040771</v>
      </c>
      <c r="T9">
        <v>3.4353046417236328</v>
      </c>
      <c r="U9">
        <v>470</v>
      </c>
      <c r="V9">
        <v>2.4047131538391113</v>
      </c>
      <c r="W9">
        <v>1.0305913686752319</v>
      </c>
      <c r="X9">
        <v>2.5764784812927246</v>
      </c>
      <c r="Y9">
        <v>13</v>
      </c>
      <c r="Z9">
        <v>2.9200088977813721</v>
      </c>
      <c r="AA9">
        <v>2.4047131538391113</v>
      </c>
      <c r="AB9">
        <v>3.4353046417236328</v>
      </c>
      <c r="AC9">
        <v>741</v>
      </c>
      <c r="AD9">
        <v>2.2329480648040771</v>
      </c>
      <c r="AE9">
        <v>1.7176523208618164</v>
      </c>
      <c r="AF9">
        <v>2.7482438087463379</v>
      </c>
      <c r="AG9">
        <v>21</v>
      </c>
    </row>
    <row r="10" spans="1:33" x14ac:dyDescent="0.25">
      <c r="A10" t="s">
        <v>45</v>
      </c>
      <c r="E10">
        <v>0</v>
      </c>
      <c r="I10">
        <v>0</v>
      </c>
      <c r="J10">
        <v>8.0729656219482422</v>
      </c>
      <c r="K10">
        <v>7.9012007713317871</v>
      </c>
      <c r="L10">
        <v>9.447087287902832</v>
      </c>
      <c r="M10">
        <v>21</v>
      </c>
      <c r="Q10">
        <v>0</v>
      </c>
      <c r="R10">
        <v>7.9870834350585938</v>
      </c>
      <c r="S10">
        <v>7.7294354438781738</v>
      </c>
      <c r="T10">
        <v>9.447087287902832</v>
      </c>
      <c r="U10">
        <v>7</v>
      </c>
      <c r="Y10">
        <v>0</v>
      </c>
      <c r="Z10">
        <v>8.0729656219482422</v>
      </c>
      <c r="AA10">
        <v>7.9012007713317871</v>
      </c>
      <c r="AB10">
        <v>9.447087287902832</v>
      </c>
      <c r="AC10">
        <v>28</v>
      </c>
      <c r="AG10">
        <v>0</v>
      </c>
    </row>
    <row r="11" spans="1:33" x14ac:dyDescent="0.25">
      <c r="A11" t="s">
        <v>46</v>
      </c>
      <c r="E11">
        <v>0</v>
      </c>
      <c r="I11">
        <v>0</v>
      </c>
      <c r="J11">
        <v>1.2080820798873901</v>
      </c>
      <c r="K11">
        <v>1.2080820798873901</v>
      </c>
      <c r="L11">
        <v>1.2080820798873901</v>
      </c>
      <c r="M11">
        <v>1</v>
      </c>
      <c r="Q11">
        <v>0</v>
      </c>
      <c r="U11">
        <v>0</v>
      </c>
      <c r="Y11">
        <v>0</v>
      </c>
      <c r="Z11">
        <v>1.2080820798873901</v>
      </c>
      <c r="AA11">
        <v>1.2080820798873901</v>
      </c>
      <c r="AB11">
        <v>1.2080820798873901</v>
      </c>
      <c r="AC11">
        <v>1</v>
      </c>
      <c r="AG11">
        <v>0</v>
      </c>
    </row>
    <row r="12" spans="1:33" x14ac:dyDescent="0.25">
      <c r="A12" t="s">
        <v>21</v>
      </c>
      <c r="B12">
        <v>1.2023565769195557</v>
      </c>
      <c r="C12">
        <v>0.94470876455307007</v>
      </c>
      <c r="D12">
        <v>2.9887149333953857</v>
      </c>
      <c r="E12">
        <v>26</v>
      </c>
      <c r="F12">
        <v>1.7176523208618164</v>
      </c>
      <c r="G12">
        <v>1.3741219043731689</v>
      </c>
      <c r="H12">
        <v>2.5764784812927246</v>
      </c>
      <c r="I12">
        <v>117</v>
      </c>
      <c r="J12">
        <v>3.4353046417236328</v>
      </c>
      <c r="K12">
        <v>1.7176523208618164</v>
      </c>
      <c r="L12">
        <v>4.9811916351318359</v>
      </c>
      <c r="M12">
        <v>1124</v>
      </c>
      <c r="N12">
        <v>2.0611827373504639</v>
      </c>
      <c r="O12">
        <v>1.3741219043731689</v>
      </c>
      <c r="P12">
        <v>2.2329480648040771</v>
      </c>
      <c r="Q12">
        <v>8</v>
      </c>
      <c r="R12">
        <v>1.7176523208618164</v>
      </c>
      <c r="S12">
        <v>1.2023565769195557</v>
      </c>
      <c r="T12">
        <v>2.7482438087463379</v>
      </c>
      <c r="U12">
        <v>5109</v>
      </c>
      <c r="V12">
        <v>1.5458871126174927</v>
      </c>
      <c r="W12">
        <v>1.0305913686752319</v>
      </c>
      <c r="X12">
        <v>2.4047131538391113</v>
      </c>
      <c r="Y12">
        <v>131</v>
      </c>
      <c r="Z12">
        <v>1.7176523208618164</v>
      </c>
      <c r="AA12">
        <v>1.2023565769195557</v>
      </c>
      <c r="AB12">
        <v>3.4353046417236328</v>
      </c>
      <c r="AC12">
        <v>6515</v>
      </c>
      <c r="AD12">
        <v>1.3741219043731689</v>
      </c>
      <c r="AE12">
        <v>0.8588261604309082</v>
      </c>
      <c r="AF12">
        <v>3.4353046417236328</v>
      </c>
      <c r="AG12">
        <v>116</v>
      </c>
    </row>
    <row r="13" spans="1:33" x14ac:dyDescent="0.25">
      <c r="A13" t="s">
        <v>22</v>
      </c>
      <c r="B13">
        <v>1.7176523208618164</v>
      </c>
      <c r="C13">
        <v>0.8588261604309082</v>
      </c>
      <c r="D13">
        <v>1.7176523208618164</v>
      </c>
      <c r="E13">
        <v>2</v>
      </c>
      <c r="F13">
        <v>6.0117831230163574</v>
      </c>
      <c r="G13">
        <v>1.1451015472412109</v>
      </c>
      <c r="H13">
        <v>8.2447309494018555</v>
      </c>
      <c r="I13">
        <v>17</v>
      </c>
      <c r="J13">
        <v>6.0117831230163574</v>
      </c>
      <c r="K13">
        <v>3.7788350582122803</v>
      </c>
      <c r="L13">
        <v>9.1035575866699219</v>
      </c>
      <c r="M13">
        <v>123</v>
      </c>
      <c r="Q13">
        <v>0</v>
      </c>
      <c r="R13">
        <v>1.1451015472412109</v>
      </c>
      <c r="S13">
        <v>1.0305913686752319</v>
      </c>
      <c r="T13">
        <v>1.3741219043731689</v>
      </c>
      <c r="U13">
        <v>394</v>
      </c>
      <c r="V13">
        <v>1.2023565769195557</v>
      </c>
      <c r="W13">
        <v>1.2023565769195557</v>
      </c>
      <c r="X13">
        <v>1.3741219043731689</v>
      </c>
      <c r="Y13">
        <v>20</v>
      </c>
      <c r="Z13">
        <v>1.3741219043731689</v>
      </c>
      <c r="AA13">
        <v>1.0305913686752319</v>
      </c>
      <c r="AB13">
        <v>3.7788350582122803</v>
      </c>
      <c r="AC13">
        <v>556</v>
      </c>
      <c r="AD13">
        <v>7.5576701164245605</v>
      </c>
      <c r="AE13">
        <v>0.8588261604309082</v>
      </c>
      <c r="AF13">
        <v>7.5576701164245605</v>
      </c>
      <c r="AG13">
        <v>5</v>
      </c>
    </row>
    <row r="14" spans="1:33" x14ac:dyDescent="0.25">
      <c r="A14" t="s">
        <v>26</v>
      </c>
      <c r="B14">
        <v>0.8588261604309082</v>
      </c>
      <c r="C14">
        <v>0.8588261604309082</v>
      </c>
      <c r="D14">
        <v>0.8588261604309082</v>
      </c>
      <c r="E14">
        <v>1</v>
      </c>
      <c r="F14">
        <v>1.3741219043731689</v>
      </c>
      <c r="G14">
        <v>1.1451015472412109</v>
      </c>
      <c r="H14">
        <v>1.7176523208618164</v>
      </c>
      <c r="I14">
        <v>7</v>
      </c>
      <c r="J14">
        <v>2.5764784812927246</v>
      </c>
      <c r="K14">
        <v>2.0611827373504639</v>
      </c>
      <c r="L14">
        <v>5.0241332054138184</v>
      </c>
      <c r="M14">
        <v>11</v>
      </c>
      <c r="Q14">
        <v>0</v>
      </c>
      <c r="R14">
        <v>1.1451015472412109</v>
      </c>
      <c r="S14">
        <v>1.0305913686752319</v>
      </c>
      <c r="T14">
        <v>1.3741219043731689</v>
      </c>
      <c r="U14">
        <v>146</v>
      </c>
      <c r="V14">
        <v>1.3741219043731689</v>
      </c>
      <c r="W14">
        <v>1.3741219043731689</v>
      </c>
      <c r="X14">
        <v>1.3741219043731689</v>
      </c>
      <c r="Y14">
        <v>10</v>
      </c>
      <c r="Z14">
        <v>1.1680035591125488</v>
      </c>
      <c r="AA14">
        <v>1.0305913686752319</v>
      </c>
      <c r="AB14">
        <v>1.3741219043731689</v>
      </c>
      <c r="AC14">
        <v>175</v>
      </c>
      <c r="AD14">
        <v>0.8588261604309082</v>
      </c>
      <c r="AE14">
        <v>0.8588261604309082</v>
      </c>
      <c r="AF14">
        <v>1.3741219043731689</v>
      </c>
      <c r="AG14">
        <v>2</v>
      </c>
    </row>
    <row r="15" spans="1:33" x14ac:dyDescent="0.25">
      <c r="A15" t="s">
        <v>27</v>
      </c>
      <c r="B15">
        <v>1.7176523208618164</v>
      </c>
      <c r="C15">
        <v>1.7176523208618164</v>
      </c>
      <c r="D15">
        <v>1.7176523208618164</v>
      </c>
      <c r="E15">
        <v>1</v>
      </c>
      <c r="F15">
        <v>8.2447309494018555</v>
      </c>
      <c r="G15">
        <v>2.0611827373504639</v>
      </c>
      <c r="H15">
        <v>8.2447309494018555</v>
      </c>
      <c r="I15">
        <v>10</v>
      </c>
      <c r="J15">
        <v>6.8706092834472656</v>
      </c>
      <c r="K15">
        <v>4.294130802154541</v>
      </c>
      <c r="L15">
        <v>9.7047357559204102</v>
      </c>
      <c r="M15">
        <v>112</v>
      </c>
      <c r="Q15">
        <v>0</v>
      </c>
      <c r="R15">
        <v>1.2023565769195557</v>
      </c>
      <c r="S15">
        <v>1.0305913686752319</v>
      </c>
      <c r="T15">
        <v>1.3741219043731689</v>
      </c>
      <c r="U15">
        <v>248</v>
      </c>
      <c r="V15">
        <v>1.2023565769195557</v>
      </c>
      <c r="W15">
        <v>1.2023565769195557</v>
      </c>
      <c r="X15">
        <v>1.3741219043731689</v>
      </c>
      <c r="Y15">
        <v>10</v>
      </c>
      <c r="Z15">
        <v>1.3741219043731689</v>
      </c>
      <c r="AA15">
        <v>1.0305913686752319</v>
      </c>
      <c r="AB15">
        <v>6.0117831230163574</v>
      </c>
      <c r="AC15">
        <v>381</v>
      </c>
      <c r="AD15">
        <v>7.5576701164245605</v>
      </c>
      <c r="AE15">
        <v>7.5576701164245605</v>
      </c>
      <c r="AF15">
        <v>7.5576701164245605</v>
      </c>
      <c r="AG15">
        <v>3</v>
      </c>
    </row>
    <row r="16" spans="1:33" x14ac:dyDescent="0.25">
      <c r="A16" t="s">
        <v>28</v>
      </c>
      <c r="B16">
        <v>1.2023565769195557</v>
      </c>
      <c r="C16">
        <v>1.0305913686752319</v>
      </c>
      <c r="D16">
        <v>2.9887149333953857</v>
      </c>
      <c r="E16">
        <v>19</v>
      </c>
      <c r="F16">
        <v>1.7176523208618164</v>
      </c>
      <c r="G16">
        <v>1.3741219043731689</v>
      </c>
      <c r="H16">
        <v>2.5764784812927246</v>
      </c>
      <c r="I16">
        <v>99</v>
      </c>
      <c r="J16">
        <v>3.4353046417236328</v>
      </c>
      <c r="K16">
        <v>2.0611827373504639</v>
      </c>
      <c r="L16">
        <v>5.1529569625854492</v>
      </c>
      <c r="M16">
        <v>1054</v>
      </c>
      <c r="N16">
        <v>2.0611827373504639</v>
      </c>
      <c r="O16">
        <v>1.3741219043731689</v>
      </c>
      <c r="P16">
        <v>2.2329480648040771</v>
      </c>
      <c r="Q16">
        <v>8</v>
      </c>
      <c r="R16">
        <v>1.7176523208618164</v>
      </c>
      <c r="S16">
        <v>1.2023565769195557</v>
      </c>
      <c r="T16">
        <v>3.4353046417236328</v>
      </c>
      <c r="U16">
        <v>4570</v>
      </c>
      <c r="V16">
        <v>1.7176523208618164</v>
      </c>
      <c r="W16">
        <v>1.3741219043731689</v>
      </c>
      <c r="X16">
        <v>2.5764784812927246</v>
      </c>
      <c r="Y16">
        <v>106</v>
      </c>
      <c r="Z16">
        <v>2.0611827373504639</v>
      </c>
      <c r="AA16">
        <v>1.3741219043731689</v>
      </c>
      <c r="AB16">
        <v>3.9506003856658936</v>
      </c>
      <c r="AC16">
        <v>5856</v>
      </c>
      <c r="AD16">
        <v>1.3741219043731689</v>
      </c>
      <c r="AE16">
        <v>0.8588261604309082</v>
      </c>
      <c r="AF16">
        <v>3.4353046417236328</v>
      </c>
      <c r="AG16">
        <v>107</v>
      </c>
    </row>
    <row r="17" spans="1:33" x14ac:dyDescent="0.25">
      <c r="A17" t="s">
        <v>29</v>
      </c>
      <c r="B17">
        <v>2.5764784812927246</v>
      </c>
      <c r="C17">
        <v>2.5764784812927246</v>
      </c>
      <c r="D17">
        <v>2.9887149333953857</v>
      </c>
      <c r="E17">
        <v>12</v>
      </c>
      <c r="F17">
        <v>1.7176523208618164</v>
      </c>
      <c r="G17">
        <v>1.2023565769195557</v>
      </c>
      <c r="H17">
        <v>2.9200088977813721</v>
      </c>
      <c r="I17">
        <v>32</v>
      </c>
      <c r="J17">
        <v>2.4047131538391113</v>
      </c>
      <c r="K17">
        <v>1.7176523208618164</v>
      </c>
      <c r="L17">
        <v>3.4353046417236328</v>
      </c>
      <c r="M17">
        <v>549</v>
      </c>
      <c r="Q17">
        <v>0</v>
      </c>
      <c r="R17">
        <v>1.7176523208618164</v>
      </c>
      <c r="S17">
        <v>1.3741219043731689</v>
      </c>
      <c r="T17">
        <v>2.7482438087463379</v>
      </c>
      <c r="U17">
        <v>1644</v>
      </c>
      <c r="V17">
        <v>1.3741219043731689</v>
      </c>
      <c r="W17">
        <v>1.0305913686752319</v>
      </c>
      <c r="X17">
        <v>2.5764784812927246</v>
      </c>
      <c r="Y17">
        <v>56</v>
      </c>
      <c r="Z17">
        <v>2.0611827373504639</v>
      </c>
      <c r="AA17">
        <v>1.5458871126174927</v>
      </c>
      <c r="AB17">
        <v>3.0917742252349854</v>
      </c>
      <c r="AC17">
        <v>2293</v>
      </c>
      <c r="AD17">
        <v>1.7176523208618164</v>
      </c>
      <c r="AE17">
        <v>1.0305913686752319</v>
      </c>
      <c r="AF17">
        <v>2.7482438087463379</v>
      </c>
      <c r="AG17">
        <v>40</v>
      </c>
    </row>
    <row r="18" spans="1:33" x14ac:dyDescent="0.25">
      <c r="A18" t="s">
        <v>23</v>
      </c>
      <c r="B18">
        <v>1.7176523208618164</v>
      </c>
      <c r="C18">
        <v>0.68706095218658447</v>
      </c>
      <c r="D18">
        <v>5.959108829498291</v>
      </c>
      <c r="E18">
        <v>9</v>
      </c>
      <c r="F18">
        <v>0.8588261604309082</v>
      </c>
      <c r="G18">
        <v>0.77294355630874634</v>
      </c>
      <c r="H18">
        <v>10.821625709533691</v>
      </c>
      <c r="I18">
        <v>31</v>
      </c>
      <c r="J18">
        <v>1.0305913686752319</v>
      </c>
      <c r="K18">
        <v>0.82447308301925659</v>
      </c>
      <c r="L18">
        <v>20.611827850341797</v>
      </c>
      <c r="M18">
        <v>154</v>
      </c>
      <c r="N18">
        <v>0.34353047609329224</v>
      </c>
      <c r="O18">
        <v>0.34353047609329224</v>
      </c>
      <c r="P18">
        <v>0.34353047609329224</v>
      </c>
      <c r="Q18">
        <v>1</v>
      </c>
      <c r="R18">
        <v>0.68706095218658447</v>
      </c>
      <c r="S18">
        <v>0.51529568433761597</v>
      </c>
      <c r="T18">
        <v>1.0305913686752319</v>
      </c>
      <c r="U18">
        <v>881</v>
      </c>
      <c r="V18">
        <v>1.0305913686752319</v>
      </c>
      <c r="W18">
        <v>0.8588261604309082</v>
      </c>
      <c r="X18">
        <v>6.8706092834472656</v>
      </c>
      <c r="Y18">
        <v>34</v>
      </c>
      <c r="Z18">
        <v>0.8588261604309082</v>
      </c>
      <c r="AA18">
        <v>0.51529568433761597</v>
      </c>
      <c r="AB18">
        <v>1.3741219043731689</v>
      </c>
      <c r="AC18">
        <v>1110</v>
      </c>
      <c r="AD18">
        <v>0.4294130802154541</v>
      </c>
      <c r="AE18">
        <v>0.4294130802154541</v>
      </c>
      <c r="AF18">
        <v>0.51529568433761597</v>
      </c>
      <c r="AG18">
        <v>14</v>
      </c>
    </row>
    <row r="19" spans="1:33" x14ac:dyDescent="0.25">
      <c r="A19" t="s">
        <v>24</v>
      </c>
      <c r="B19">
        <v>5.959108829498291</v>
      </c>
      <c r="C19">
        <v>0.57715332508087158</v>
      </c>
      <c r="D19">
        <v>5.959108829498291</v>
      </c>
      <c r="E19">
        <v>2</v>
      </c>
      <c r="F19">
        <v>10.821625709533691</v>
      </c>
      <c r="G19">
        <v>5.7715334892272949</v>
      </c>
      <c r="H19">
        <v>10.821625709533691</v>
      </c>
      <c r="I19">
        <v>6</v>
      </c>
      <c r="J19">
        <v>2.9795544147491455</v>
      </c>
      <c r="K19">
        <v>2.9795544147491455</v>
      </c>
      <c r="L19">
        <v>5.959108829498291</v>
      </c>
      <c r="M19">
        <v>8</v>
      </c>
      <c r="Q19">
        <v>0</v>
      </c>
      <c r="R19">
        <v>5.7715334892272949</v>
      </c>
      <c r="S19">
        <v>4.3286504745483398</v>
      </c>
      <c r="T19">
        <v>5.7715334892272949</v>
      </c>
      <c r="U19">
        <v>21</v>
      </c>
      <c r="Y19">
        <v>0</v>
      </c>
      <c r="Z19">
        <v>5.7715334892272949</v>
      </c>
      <c r="AA19">
        <v>4.3286504745483398</v>
      </c>
      <c r="AB19">
        <v>5.7715334892272949</v>
      </c>
      <c r="AC19">
        <v>37</v>
      </c>
      <c r="AD19">
        <v>5.0500917434692383</v>
      </c>
      <c r="AE19">
        <v>5.0500917434692383</v>
      </c>
      <c r="AF19">
        <v>5.0500917434692383</v>
      </c>
      <c r="AG19">
        <v>1</v>
      </c>
    </row>
    <row r="20" spans="1:33" x14ac:dyDescent="0.25">
      <c r="A20" t="s">
        <v>30</v>
      </c>
      <c r="B20">
        <v>0.51529568433761597</v>
      </c>
      <c r="C20">
        <v>0.51529568433761597</v>
      </c>
      <c r="D20">
        <v>0.51529568433761597</v>
      </c>
      <c r="E20">
        <v>1</v>
      </c>
      <c r="I20">
        <v>0</v>
      </c>
      <c r="J20">
        <v>0.8588261604309082</v>
      </c>
      <c r="K20">
        <v>0.82447308301925659</v>
      </c>
      <c r="L20">
        <v>1.0305913686752319</v>
      </c>
      <c r="M20">
        <v>22</v>
      </c>
      <c r="Q20">
        <v>0</v>
      </c>
      <c r="R20">
        <v>0.68706095218658447</v>
      </c>
      <c r="S20">
        <v>0.51529568433761597</v>
      </c>
      <c r="T20">
        <v>1.2023565769195557</v>
      </c>
      <c r="U20">
        <v>105</v>
      </c>
      <c r="V20">
        <v>0.51529568433761597</v>
      </c>
      <c r="W20">
        <v>0.51529568433761597</v>
      </c>
      <c r="X20">
        <v>1.0305913686752319</v>
      </c>
      <c r="Y20">
        <v>5</v>
      </c>
      <c r="Z20">
        <v>0.8588261604309082</v>
      </c>
      <c r="AA20">
        <v>0.51529568433761597</v>
      </c>
      <c r="AB20">
        <v>1.0305913686752319</v>
      </c>
      <c r="AC20">
        <v>133</v>
      </c>
      <c r="AD20">
        <v>0.51529568433761597</v>
      </c>
      <c r="AE20">
        <v>0.51529568433761597</v>
      </c>
      <c r="AF20">
        <v>2.8627538681030273</v>
      </c>
      <c r="AG20">
        <v>2</v>
      </c>
    </row>
    <row r="21" spans="1:33" x14ac:dyDescent="0.25">
      <c r="A21" t="s">
        <v>66</v>
      </c>
      <c r="B21">
        <v>1.7176523208618164</v>
      </c>
      <c r="C21">
        <v>0.68706095218658447</v>
      </c>
      <c r="D21">
        <v>1.7176523208618164</v>
      </c>
      <c r="E21">
        <v>6</v>
      </c>
      <c r="F21">
        <v>0.8588261604309082</v>
      </c>
      <c r="G21">
        <v>0.77294355630874634</v>
      </c>
      <c r="H21">
        <v>20.611827850341797</v>
      </c>
      <c r="I21">
        <v>22</v>
      </c>
      <c r="J21">
        <v>1.0305913686752319</v>
      </c>
      <c r="K21">
        <v>0.68706095218658447</v>
      </c>
      <c r="L21">
        <v>25.76478385925293</v>
      </c>
      <c r="M21">
        <v>120</v>
      </c>
      <c r="N21">
        <v>0.34353047609329224</v>
      </c>
      <c r="O21">
        <v>0.34353047609329224</v>
      </c>
      <c r="P21">
        <v>0.34353047609329224</v>
      </c>
      <c r="Q21">
        <v>1</v>
      </c>
      <c r="R21">
        <v>0.60117828845977783</v>
      </c>
      <c r="S21">
        <v>0.4294130802154541</v>
      </c>
      <c r="T21">
        <v>0.8588261604309082</v>
      </c>
      <c r="U21">
        <v>722</v>
      </c>
      <c r="V21">
        <v>5.1529569625854492</v>
      </c>
      <c r="W21">
        <v>0.8588261604309082</v>
      </c>
      <c r="X21">
        <v>10.305913925170898</v>
      </c>
      <c r="Y21">
        <v>26</v>
      </c>
      <c r="Z21">
        <v>0.68706095218658447</v>
      </c>
      <c r="AA21">
        <v>0.51529568433761597</v>
      </c>
      <c r="AB21">
        <v>1.2023565769195557</v>
      </c>
      <c r="AC21">
        <v>897</v>
      </c>
      <c r="AD21">
        <v>0.4294130802154541</v>
      </c>
      <c r="AE21">
        <v>0.4294130802154541</v>
      </c>
      <c r="AF21">
        <v>0.51529568433761597</v>
      </c>
      <c r="AG21">
        <v>11</v>
      </c>
    </row>
    <row r="22" spans="1:33" x14ac:dyDescent="0.25">
      <c r="A22" t="s">
        <v>32</v>
      </c>
      <c r="E22">
        <v>0</v>
      </c>
      <c r="F22">
        <v>6.0623019933700562E-2</v>
      </c>
      <c r="G22">
        <v>6.0623019933700562E-2</v>
      </c>
      <c r="H22">
        <v>4.3783297538757324</v>
      </c>
      <c r="I22">
        <v>2</v>
      </c>
      <c r="J22">
        <v>16.489461898803711</v>
      </c>
      <c r="K22">
        <v>1.5155755281448364</v>
      </c>
      <c r="L22">
        <v>20.611827850341797</v>
      </c>
      <c r="M22">
        <v>3</v>
      </c>
      <c r="Q22">
        <v>0</v>
      </c>
      <c r="R22">
        <v>1.803534984588623</v>
      </c>
      <c r="S22">
        <v>1.0305913686752319</v>
      </c>
      <c r="T22">
        <v>2.5259592533111572</v>
      </c>
      <c r="U22">
        <v>33</v>
      </c>
      <c r="V22">
        <v>1.0305913686752319</v>
      </c>
      <c r="W22">
        <v>1.0305913686752319</v>
      </c>
      <c r="X22">
        <v>1.0305913686752319</v>
      </c>
      <c r="Y22">
        <v>3</v>
      </c>
      <c r="Z22">
        <v>1.0305913686752319</v>
      </c>
      <c r="AA22">
        <v>1.0305913686752319</v>
      </c>
      <c r="AB22">
        <v>2.0207674503326416</v>
      </c>
      <c r="AC22">
        <v>41</v>
      </c>
      <c r="AG22">
        <v>0</v>
      </c>
    </row>
    <row r="23" spans="1:33" x14ac:dyDescent="0.25">
      <c r="A23" t="s">
        <v>33</v>
      </c>
      <c r="E23">
        <v>0</v>
      </c>
      <c r="F23">
        <v>8.0830693244934082E-2</v>
      </c>
      <c r="G23">
        <v>8.0830693244934082E-2</v>
      </c>
      <c r="H23">
        <v>8.0830693244934082E-2</v>
      </c>
      <c r="I23">
        <v>1</v>
      </c>
      <c r="J23">
        <v>18.722410202026367</v>
      </c>
      <c r="K23">
        <v>18.722410202026367</v>
      </c>
      <c r="L23">
        <v>18.722410202026367</v>
      </c>
      <c r="M23">
        <v>1</v>
      </c>
      <c r="Q23">
        <v>0</v>
      </c>
      <c r="U23">
        <v>0</v>
      </c>
      <c r="Y23">
        <v>0</v>
      </c>
      <c r="Z23">
        <v>18.722410202026367</v>
      </c>
      <c r="AA23">
        <v>8.0830693244934082E-2</v>
      </c>
      <c r="AB23">
        <v>18.722410202026367</v>
      </c>
      <c r="AC23">
        <v>2</v>
      </c>
      <c r="AG23">
        <v>0</v>
      </c>
    </row>
    <row r="24" spans="1:33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M24"/>
  <sheetViews>
    <sheetView workbookViewId="0">
      <selection activeCell="D1" sqref="D1"/>
    </sheetView>
  </sheetViews>
  <sheetFormatPr defaultColWidth="8.85546875" defaultRowHeight="15" x14ac:dyDescent="0.25"/>
  <cols>
    <col min="62" max="62" width="10.42578125" bestFit="1" customWidth="1"/>
  </cols>
  <sheetData>
    <row r="1" spans="1:65" x14ac:dyDescent="0.25">
      <c r="A1" t="s">
        <v>47</v>
      </c>
      <c r="B1" t="s">
        <v>34</v>
      </c>
      <c r="C1" t="s">
        <v>67</v>
      </c>
      <c r="D1" t="s">
        <v>68</v>
      </c>
      <c r="F1" t="s">
        <v>34</v>
      </c>
      <c r="J1" t="s">
        <v>34</v>
      </c>
      <c r="N1" t="s">
        <v>34</v>
      </c>
      <c r="R1" t="s">
        <v>34</v>
      </c>
      <c r="V1" t="s">
        <v>34</v>
      </c>
      <c r="Z1" t="s">
        <v>34</v>
      </c>
      <c r="AD1" t="s">
        <v>34</v>
      </c>
      <c r="AH1" t="s">
        <v>35</v>
      </c>
      <c r="AL1" t="s">
        <v>35</v>
      </c>
      <c r="AP1" t="s">
        <v>35</v>
      </c>
      <c r="AT1" t="s">
        <v>35</v>
      </c>
      <c r="AX1" t="s">
        <v>35</v>
      </c>
      <c r="BB1" t="s">
        <v>35</v>
      </c>
      <c r="BF1" t="s">
        <v>35</v>
      </c>
      <c r="BJ1" t="s">
        <v>35</v>
      </c>
    </row>
    <row r="2" spans="1:65" x14ac:dyDescent="0.25"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64</v>
      </c>
      <c r="Z2" t="s">
        <v>65</v>
      </c>
      <c r="AD2" t="s">
        <v>11</v>
      </c>
      <c r="AH2" t="s">
        <v>4</v>
      </c>
      <c r="AL2" t="s">
        <v>5</v>
      </c>
      <c r="AP2" t="s">
        <v>6</v>
      </c>
      <c r="AT2" t="s">
        <v>7</v>
      </c>
      <c r="AX2" t="s">
        <v>41</v>
      </c>
      <c r="BB2" t="s">
        <v>64</v>
      </c>
      <c r="BF2" t="s">
        <v>65</v>
      </c>
      <c r="BJ2" t="s">
        <v>11</v>
      </c>
    </row>
    <row r="3" spans="1:6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65" x14ac:dyDescent="0.25">
      <c r="A4" t="s">
        <v>17</v>
      </c>
      <c r="B4">
        <v>1.7176523208618164</v>
      </c>
      <c r="C4">
        <v>1.2023565769195557</v>
      </c>
      <c r="D4">
        <v>2.5764784812927246</v>
      </c>
      <c r="E4">
        <v>42</v>
      </c>
      <c r="F4">
        <v>1.5458871126174927</v>
      </c>
      <c r="G4">
        <v>1.2023565769195557</v>
      </c>
      <c r="H4">
        <v>3.4353046417236328</v>
      </c>
      <c r="I4">
        <v>179</v>
      </c>
      <c r="J4">
        <v>2.9200088977813721</v>
      </c>
      <c r="K4">
        <v>1.7176523208618164</v>
      </c>
      <c r="L4">
        <v>4.6376614570617676</v>
      </c>
      <c r="M4">
        <v>1880</v>
      </c>
      <c r="Q4">
        <v>9</v>
      </c>
      <c r="R4">
        <v>1.3741219043731689</v>
      </c>
      <c r="S4">
        <v>1.0305913686752319</v>
      </c>
      <c r="T4">
        <v>2.5764784812927246</v>
      </c>
      <c r="U4">
        <v>7489</v>
      </c>
      <c r="V4">
        <v>1.2023565769195557</v>
      </c>
      <c r="W4">
        <v>0.94470876455307007</v>
      </c>
      <c r="X4">
        <v>1.5458871126174927</v>
      </c>
      <c r="Y4">
        <v>216</v>
      </c>
      <c r="Z4">
        <v>1.6317696571350098</v>
      </c>
      <c r="AA4">
        <v>1.0305913686752319</v>
      </c>
      <c r="AB4">
        <v>3.0917742252349854</v>
      </c>
      <c r="AC4">
        <v>9815</v>
      </c>
      <c r="AD4">
        <v>1.2023565769195557</v>
      </c>
      <c r="AE4">
        <v>0.51529568433761597</v>
      </c>
      <c r="AF4">
        <v>2.7482438087463379</v>
      </c>
      <c r="AG4">
        <v>166</v>
      </c>
      <c r="AH4">
        <v>2.5764784812927246</v>
      </c>
      <c r="AI4">
        <v>1.0305913686752319</v>
      </c>
      <c r="AJ4">
        <v>2.9887149333953857</v>
      </c>
      <c r="AK4">
        <v>42</v>
      </c>
      <c r="AL4">
        <v>1.7176523208618164</v>
      </c>
      <c r="AM4">
        <v>1.3741219043731689</v>
      </c>
      <c r="AN4">
        <v>2.9200088977813721</v>
      </c>
      <c r="AO4">
        <v>179</v>
      </c>
      <c r="AP4">
        <v>3.0917742252349854</v>
      </c>
      <c r="AQ4">
        <v>1.8321623802185059</v>
      </c>
      <c r="AR4">
        <v>4.9811916351318359</v>
      </c>
      <c r="AS4">
        <v>1880</v>
      </c>
      <c r="AT4">
        <v>2.0611827373504639</v>
      </c>
      <c r="AU4">
        <v>1.3741219043731689</v>
      </c>
      <c r="AV4">
        <v>2.2329480648040771</v>
      </c>
      <c r="AW4">
        <v>9</v>
      </c>
      <c r="AX4">
        <v>1.7176523208618164</v>
      </c>
      <c r="AY4">
        <v>1.2023565769195557</v>
      </c>
      <c r="AZ4">
        <v>3.0058915615081787</v>
      </c>
      <c r="BA4">
        <v>7489</v>
      </c>
      <c r="BB4">
        <v>1.7176523208618164</v>
      </c>
      <c r="BC4">
        <v>1.0305913686752319</v>
      </c>
      <c r="BD4">
        <v>3.4353046417236328</v>
      </c>
      <c r="BE4">
        <v>216</v>
      </c>
      <c r="BF4">
        <v>2.0611827373504639</v>
      </c>
      <c r="BG4">
        <v>1.3741219043731689</v>
      </c>
      <c r="BH4">
        <v>3.6070699691772461</v>
      </c>
      <c r="BI4">
        <v>9815</v>
      </c>
      <c r="BJ4" s="41">
        <v>1.3741219043731689</v>
      </c>
      <c r="BK4">
        <v>0.8588261604309082</v>
      </c>
      <c r="BL4">
        <v>2.7482438087463379</v>
      </c>
      <c r="BM4">
        <v>166</v>
      </c>
    </row>
    <row r="5" spans="1:65" x14ac:dyDescent="0.25">
      <c r="A5" t="s">
        <v>18</v>
      </c>
      <c r="B5">
        <v>1.7176523208618164</v>
      </c>
      <c r="C5">
        <v>1.2023565769195557</v>
      </c>
      <c r="D5">
        <v>2.5764784812927246</v>
      </c>
      <c r="E5">
        <v>33</v>
      </c>
      <c r="F5">
        <v>1.5458871126174927</v>
      </c>
      <c r="G5">
        <v>1.2023565769195557</v>
      </c>
      <c r="H5">
        <v>1.8894175291061401</v>
      </c>
      <c r="I5">
        <v>148</v>
      </c>
      <c r="J5">
        <v>2.7482438087463379</v>
      </c>
      <c r="K5">
        <v>1.7176523208618164</v>
      </c>
      <c r="L5">
        <v>4.294130802154541</v>
      </c>
      <c r="M5">
        <v>1726</v>
      </c>
      <c r="Q5">
        <v>8</v>
      </c>
      <c r="R5">
        <v>1.7176523208618164</v>
      </c>
      <c r="S5">
        <v>1.0305913686752319</v>
      </c>
      <c r="T5">
        <v>2.7482438087463379</v>
      </c>
      <c r="U5">
        <v>6608</v>
      </c>
      <c r="V5">
        <v>1.2023565769195557</v>
      </c>
      <c r="W5">
        <v>1.0305913686752319</v>
      </c>
      <c r="X5">
        <v>1.5458871126174927</v>
      </c>
      <c r="Y5">
        <v>182</v>
      </c>
      <c r="Z5">
        <v>1.7176523208618164</v>
      </c>
      <c r="AA5">
        <v>1.2023565769195557</v>
      </c>
      <c r="AB5">
        <v>3.0917742252349854</v>
      </c>
      <c r="AC5">
        <v>8705</v>
      </c>
      <c r="AD5">
        <v>2.0611827373504639</v>
      </c>
      <c r="AE5">
        <v>1.1164740324020386</v>
      </c>
      <c r="AF5">
        <v>3.7788350582122803</v>
      </c>
      <c r="AG5">
        <v>152</v>
      </c>
      <c r="AH5">
        <v>2.5764784812927246</v>
      </c>
      <c r="AI5">
        <v>1.2023565769195557</v>
      </c>
      <c r="AJ5">
        <v>2.9887149333953857</v>
      </c>
      <c r="AK5">
        <v>33</v>
      </c>
      <c r="AL5">
        <v>1.7176523208618164</v>
      </c>
      <c r="AM5">
        <v>1.3741219043731689</v>
      </c>
      <c r="AN5">
        <v>2.5764784812927246</v>
      </c>
      <c r="AO5">
        <v>148</v>
      </c>
      <c r="AP5">
        <v>3.177656888961792</v>
      </c>
      <c r="AQ5">
        <v>2.0611827373504639</v>
      </c>
      <c r="AR5">
        <v>4.9811916351318359</v>
      </c>
      <c r="AS5">
        <v>1726</v>
      </c>
      <c r="AT5">
        <v>2.0611827373504639</v>
      </c>
      <c r="AU5">
        <v>1.3741219043731689</v>
      </c>
      <c r="AV5">
        <v>2.2329480648040771</v>
      </c>
      <c r="AW5">
        <v>8</v>
      </c>
      <c r="AX5">
        <v>1.7176523208618164</v>
      </c>
      <c r="AY5">
        <v>1.3741219043731689</v>
      </c>
      <c r="AZ5">
        <v>3.0917742252349854</v>
      </c>
      <c r="BA5">
        <v>6608</v>
      </c>
      <c r="BB5">
        <v>1.7176523208618164</v>
      </c>
      <c r="BC5">
        <v>1.2023565769195557</v>
      </c>
      <c r="BD5">
        <v>2.5764784812927246</v>
      </c>
      <c r="BE5">
        <v>182</v>
      </c>
      <c r="BF5">
        <v>2.0611827373504639</v>
      </c>
      <c r="BG5">
        <v>1.3741219043731689</v>
      </c>
      <c r="BH5">
        <v>3.6070699691772461</v>
      </c>
      <c r="BI5">
        <v>8705</v>
      </c>
      <c r="BJ5">
        <v>1.5458871126174927</v>
      </c>
      <c r="BK5">
        <v>0.8588261604309082</v>
      </c>
      <c r="BL5">
        <v>2.7482438087463379</v>
      </c>
      <c r="BM5">
        <v>152</v>
      </c>
    </row>
    <row r="6" spans="1:65" x14ac:dyDescent="0.25">
      <c r="A6" t="s">
        <v>19</v>
      </c>
      <c r="B6">
        <v>1.7176523208618164</v>
      </c>
      <c r="C6">
        <v>1.2023565769195557</v>
      </c>
      <c r="D6">
        <v>2.5764784812927246</v>
      </c>
      <c r="E6">
        <v>27</v>
      </c>
      <c r="F6">
        <v>1.5458871126174927</v>
      </c>
      <c r="G6">
        <v>1.2023565769195557</v>
      </c>
      <c r="H6">
        <v>1.8894175291061401</v>
      </c>
      <c r="I6">
        <v>129</v>
      </c>
      <c r="J6">
        <v>2.0611827373504639</v>
      </c>
      <c r="K6">
        <v>1.460004448890686</v>
      </c>
      <c r="L6">
        <v>4.6376614570617676</v>
      </c>
      <c r="M6">
        <v>1282</v>
      </c>
      <c r="Q6">
        <v>8</v>
      </c>
      <c r="R6">
        <v>1.5458871126174927</v>
      </c>
      <c r="S6">
        <v>1.0305913686752319</v>
      </c>
      <c r="T6">
        <v>2.5764784812927246</v>
      </c>
      <c r="U6">
        <v>5991</v>
      </c>
      <c r="V6">
        <v>1.2023565769195557</v>
      </c>
      <c r="W6">
        <v>1.0305913686752319</v>
      </c>
      <c r="X6">
        <v>1.5458871126174927</v>
      </c>
      <c r="Y6">
        <v>167</v>
      </c>
      <c r="Z6">
        <v>1.7176523208618164</v>
      </c>
      <c r="AA6">
        <v>1.1451015472412109</v>
      </c>
      <c r="AB6">
        <v>2.7482438087463379</v>
      </c>
      <c r="AC6">
        <v>7604</v>
      </c>
      <c r="AD6">
        <v>1.6317696571350098</v>
      </c>
      <c r="AE6">
        <v>1.1164740324020386</v>
      </c>
      <c r="AF6">
        <v>3.7788350582122803</v>
      </c>
      <c r="AG6">
        <v>129</v>
      </c>
      <c r="AH6">
        <v>2.5764784812927246</v>
      </c>
      <c r="AI6">
        <v>1.2023565769195557</v>
      </c>
      <c r="AJ6">
        <v>2.9887149333953857</v>
      </c>
      <c r="AK6">
        <v>27</v>
      </c>
      <c r="AL6">
        <v>1.7176523208618164</v>
      </c>
      <c r="AM6">
        <v>1.3741219043731689</v>
      </c>
      <c r="AN6">
        <v>2.5764784812927246</v>
      </c>
      <c r="AO6">
        <v>129</v>
      </c>
      <c r="AP6">
        <v>3.4353046417236328</v>
      </c>
      <c r="AQ6">
        <v>1.8894175291061401</v>
      </c>
      <c r="AR6">
        <v>4.9811916351318359</v>
      </c>
      <c r="AS6">
        <v>1282</v>
      </c>
      <c r="AT6">
        <v>2.0611827373504639</v>
      </c>
      <c r="AU6">
        <v>1.3741219043731689</v>
      </c>
      <c r="AV6">
        <v>2.2329480648040771</v>
      </c>
      <c r="AW6">
        <v>8</v>
      </c>
      <c r="AX6">
        <v>1.7176523208618164</v>
      </c>
      <c r="AY6">
        <v>1.3741219043731689</v>
      </c>
      <c r="AZ6">
        <v>3.0917742252349854</v>
      </c>
      <c r="BA6">
        <v>5991</v>
      </c>
      <c r="BB6">
        <v>1.7176523208618164</v>
      </c>
      <c r="BC6">
        <v>1.2023565769195557</v>
      </c>
      <c r="BD6">
        <v>2.5764784812927246</v>
      </c>
      <c r="BE6">
        <v>167</v>
      </c>
      <c r="BF6">
        <v>2.0611827373504639</v>
      </c>
      <c r="BG6">
        <v>1.3741219043731689</v>
      </c>
      <c r="BH6">
        <v>3.6070699691772461</v>
      </c>
      <c r="BI6">
        <v>7604</v>
      </c>
      <c r="BJ6">
        <v>1.3741219043731689</v>
      </c>
      <c r="BK6">
        <v>0.8588261604309082</v>
      </c>
      <c r="BL6">
        <v>3.4353046417236328</v>
      </c>
      <c r="BM6">
        <v>129</v>
      </c>
    </row>
    <row r="7" spans="1:65" x14ac:dyDescent="0.25">
      <c r="A7" t="s">
        <v>20</v>
      </c>
      <c r="E7">
        <v>3</v>
      </c>
      <c r="I7">
        <v>6</v>
      </c>
      <c r="J7">
        <v>2.2329480648040771</v>
      </c>
      <c r="K7">
        <v>2.2329480648040771</v>
      </c>
      <c r="L7">
        <v>2.7482438087463379</v>
      </c>
      <c r="M7">
        <v>122</v>
      </c>
      <c r="Q7">
        <v>0</v>
      </c>
      <c r="R7">
        <v>1.7176523208618164</v>
      </c>
      <c r="S7">
        <v>1.3741219043731689</v>
      </c>
      <c r="T7">
        <v>2.0611827373504639</v>
      </c>
      <c r="U7">
        <v>103</v>
      </c>
      <c r="V7">
        <v>2.1470654010772705</v>
      </c>
      <c r="W7">
        <v>2.1470654010772705</v>
      </c>
      <c r="X7">
        <v>2.1470654010772705</v>
      </c>
      <c r="Y7">
        <v>1</v>
      </c>
      <c r="Z7">
        <v>2.2329480648040771</v>
      </c>
      <c r="AA7">
        <v>1.5029457807540894</v>
      </c>
      <c r="AB7">
        <v>2.7482438087463379</v>
      </c>
      <c r="AC7">
        <v>235</v>
      </c>
      <c r="AG7">
        <v>2</v>
      </c>
      <c r="AH7">
        <v>1.8894175291061401</v>
      </c>
      <c r="AI7">
        <v>1.8894175291061401</v>
      </c>
      <c r="AJ7">
        <v>2.1470654010772705</v>
      </c>
      <c r="AK7">
        <v>3</v>
      </c>
      <c r="AL7">
        <v>1.7176523208618164</v>
      </c>
      <c r="AM7">
        <v>1.7176523208618164</v>
      </c>
      <c r="AN7">
        <v>2.4047131538391113</v>
      </c>
      <c r="AO7">
        <v>6</v>
      </c>
      <c r="AP7">
        <v>2.1041240692138672</v>
      </c>
      <c r="AQ7">
        <v>1.7176523208618164</v>
      </c>
      <c r="AR7">
        <v>2.4047131538391113</v>
      </c>
      <c r="AS7">
        <v>122</v>
      </c>
      <c r="AW7">
        <v>0</v>
      </c>
      <c r="AX7">
        <v>1.7176523208618164</v>
      </c>
      <c r="AY7">
        <v>1.5029457807540894</v>
      </c>
      <c r="AZ7">
        <v>2.4047131538391113</v>
      </c>
      <c r="BA7">
        <v>103</v>
      </c>
      <c r="BE7">
        <v>1</v>
      </c>
      <c r="BF7">
        <v>2.0611827373504639</v>
      </c>
      <c r="BG7">
        <v>1.7176523208618164</v>
      </c>
      <c r="BH7">
        <v>2.4047131538391113</v>
      </c>
      <c r="BI7">
        <v>235</v>
      </c>
      <c r="BJ7">
        <v>0.8588261604309082</v>
      </c>
      <c r="BK7">
        <v>0.8588261604309082</v>
      </c>
      <c r="BL7">
        <v>2.2329480648040771</v>
      </c>
      <c r="BM7">
        <v>2</v>
      </c>
    </row>
    <row r="8" spans="1:65" x14ac:dyDescent="0.25">
      <c r="A8" t="s">
        <v>43</v>
      </c>
      <c r="E8">
        <v>1</v>
      </c>
      <c r="I8">
        <v>1</v>
      </c>
      <c r="J8">
        <v>11.773476600646973</v>
      </c>
      <c r="K8">
        <v>7.6181316375732422</v>
      </c>
      <c r="L8">
        <v>11.773476600646973</v>
      </c>
      <c r="M8">
        <v>56</v>
      </c>
      <c r="Q8">
        <v>0</v>
      </c>
      <c r="R8">
        <v>5.5404596328735352</v>
      </c>
      <c r="S8">
        <v>5.1941804885864258</v>
      </c>
      <c r="T8">
        <v>10.042082786560059</v>
      </c>
      <c r="U8">
        <v>37</v>
      </c>
      <c r="V8">
        <v>12.119754791259766</v>
      </c>
      <c r="W8">
        <v>12.119754791259766</v>
      </c>
      <c r="X8">
        <v>12.119754791259766</v>
      </c>
      <c r="Y8">
        <v>1</v>
      </c>
      <c r="Z8">
        <v>8.6569681167602539</v>
      </c>
      <c r="AA8">
        <v>5.5404596328735352</v>
      </c>
      <c r="AB8">
        <v>10.042082786560059</v>
      </c>
      <c r="AC8">
        <v>96</v>
      </c>
      <c r="AG8">
        <v>0</v>
      </c>
      <c r="AH8">
        <v>5.1941804885864258</v>
      </c>
      <c r="AI8">
        <v>5.1941804885864258</v>
      </c>
      <c r="AJ8">
        <v>5.1941804885864258</v>
      </c>
      <c r="AK8">
        <v>1</v>
      </c>
      <c r="AL8">
        <v>6.2330169677734375</v>
      </c>
      <c r="AM8">
        <v>6.2330169677734375</v>
      </c>
      <c r="AN8">
        <v>6.2330169677734375</v>
      </c>
      <c r="AO8">
        <v>1</v>
      </c>
      <c r="AP8">
        <v>7.6181316375732422</v>
      </c>
      <c r="AQ8">
        <v>5.1941804885864258</v>
      </c>
      <c r="AR8">
        <v>9.0032463073730469</v>
      </c>
      <c r="AS8">
        <v>56</v>
      </c>
      <c r="AW8">
        <v>0</v>
      </c>
      <c r="AX8">
        <v>6.9255743026733398</v>
      </c>
      <c r="AY8">
        <v>6.7524352073669434</v>
      </c>
      <c r="AZ8">
        <v>8.6569681167602539</v>
      </c>
      <c r="BA8">
        <v>37</v>
      </c>
      <c r="BE8">
        <v>1</v>
      </c>
      <c r="BF8">
        <v>7.6181316375732422</v>
      </c>
      <c r="BG8">
        <v>5.1941804885864258</v>
      </c>
      <c r="BH8">
        <v>8.8301076889038086</v>
      </c>
      <c r="BI8">
        <v>96</v>
      </c>
      <c r="BM8">
        <v>0</v>
      </c>
    </row>
    <row r="9" spans="1:65" x14ac:dyDescent="0.25">
      <c r="A9" t="s">
        <v>44</v>
      </c>
      <c r="E9">
        <v>2</v>
      </c>
      <c r="I9">
        <v>12</v>
      </c>
      <c r="J9">
        <v>3.4353046417236328</v>
      </c>
      <c r="K9">
        <v>2.7482438087463379</v>
      </c>
      <c r="L9">
        <v>3.4353046417236328</v>
      </c>
      <c r="M9">
        <v>244</v>
      </c>
      <c r="Q9">
        <v>0</v>
      </c>
      <c r="R9">
        <v>2.7482438087463379</v>
      </c>
      <c r="S9">
        <v>1.9323588609695435</v>
      </c>
      <c r="T9">
        <v>3.4353046417236328</v>
      </c>
      <c r="U9">
        <v>470</v>
      </c>
      <c r="V9">
        <v>1.0305913686752319</v>
      </c>
      <c r="W9">
        <v>1.0305913686752319</v>
      </c>
      <c r="X9">
        <v>2.4047131538391113</v>
      </c>
      <c r="Y9">
        <v>13</v>
      </c>
      <c r="Z9">
        <v>2.9200088977813721</v>
      </c>
      <c r="AA9">
        <v>2.0611827373504639</v>
      </c>
      <c r="AB9">
        <v>3.4353046417236328</v>
      </c>
      <c r="AC9">
        <v>741</v>
      </c>
      <c r="AD9">
        <v>2.7482438087463379</v>
      </c>
      <c r="AE9">
        <v>2.0611827373504639</v>
      </c>
      <c r="AF9">
        <v>2.7482438087463379</v>
      </c>
      <c r="AG9">
        <v>21</v>
      </c>
      <c r="AH9">
        <v>4.294130802154541</v>
      </c>
      <c r="AI9">
        <v>4.294130802154541</v>
      </c>
      <c r="AJ9">
        <v>4.294130802154541</v>
      </c>
      <c r="AK9">
        <v>2</v>
      </c>
      <c r="AL9">
        <v>3.4353046417236328</v>
      </c>
      <c r="AM9">
        <v>2.9200088977813721</v>
      </c>
      <c r="AN9">
        <v>4.294130802154541</v>
      </c>
      <c r="AO9">
        <v>12</v>
      </c>
      <c r="AP9">
        <v>3.0917742252349854</v>
      </c>
      <c r="AQ9">
        <v>2.5764784812927246</v>
      </c>
      <c r="AR9">
        <v>3.4353046417236328</v>
      </c>
      <c r="AS9">
        <v>244</v>
      </c>
      <c r="AW9">
        <v>0</v>
      </c>
      <c r="AX9">
        <v>2.7482438087463379</v>
      </c>
      <c r="AY9">
        <v>2.5764784812927246</v>
      </c>
      <c r="AZ9">
        <v>3.4353046417236328</v>
      </c>
      <c r="BA9">
        <v>470</v>
      </c>
      <c r="BB9">
        <v>2.5764784812927246</v>
      </c>
      <c r="BC9">
        <v>1.5458871126174927</v>
      </c>
      <c r="BD9">
        <v>4.6376614570617676</v>
      </c>
      <c r="BE9">
        <v>13</v>
      </c>
      <c r="BF9">
        <v>2.9200088977813721</v>
      </c>
      <c r="BG9">
        <v>2.5764784812927246</v>
      </c>
      <c r="BH9">
        <v>3.4353046417236328</v>
      </c>
      <c r="BI9">
        <v>741</v>
      </c>
      <c r="BJ9">
        <v>2.0611827373504639</v>
      </c>
      <c r="BK9">
        <v>1.7176523208618164</v>
      </c>
      <c r="BL9">
        <v>2.5764784812927246</v>
      </c>
      <c r="BM9">
        <v>21</v>
      </c>
    </row>
    <row r="10" spans="1:65" x14ac:dyDescent="0.25">
      <c r="A10" t="s">
        <v>45</v>
      </c>
      <c r="E10">
        <v>0</v>
      </c>
      <c r="I10">
        <v>0</v>
      </c>
      <c r="J10">
        <v>8.4164962768554688</v>
      </c>
      <c r="K10">
        <v>7.9012007713317871</v>
      </c>
      <c r="L10">
        <v>8.4164962768554688</v>
      </c>
      <c r="M10">
        <v>21</v>
      </c>
      <c r="Q10">
        <v>0</v>
      </c>
      <c r="U10">
        <v>7</v>
      </c>
      <c r="Y10">
        <v>0</v>
      </c>
      <c r="Z10">
        <v>8.4164962768554688</v>
      </c>
      <c r="AA10">
        <v>7.9012007713317871</v>
      </c>
      <c r="AB10">
        <v>8.4164962768554688</v>
      </c>
      <c r="AC10">
        <v>28</v>
      </c>
      <c r="AG10">
        <v>0</v>
      </c>
      <c r="AK10">
        <v>0</v>
      </c>
      <c r="AO10">
        <v>0</v>
      </c>
      <c r="AP10">
        <v>8.0729656219482422</v>
      </c>
      <c r="AQ10">
        <v>7.9012007713317871</v>
      </c>
      <c r="AR10">
        <v>9.447087287902832</v>
      </c>
      <c r="AS10">
        <v>21</v>
      </c>
      <c r="AW10">
        <v>0</v>
      </c>
      <c r="AX10">
        <v>7.9870834350585938</v>
      </c>
      <c r="AY10">
        <v>7.7294354438781738</v>
      </c>
      <c r="AZ10">
        <v>9.447087287902832</v>
      </c>
      <c r="BA10">
        <v>7</v>
      </c>
      <c r="BE10">
        <v>0</v>
      </c>
      <c r="BF10">
        <v>8.0729656219482422</v>
      </c>
      <c r="BG10">
        <v>7.9012007713317871</v>
      </c>
      <c r="BH10">
        <v>9.447087287902832</v>
      </c>
      <c r="BI10">
        <v>28</v>
      </c>
      <c r="BM10">
        <v>0</v>
      </c>
    </row>
    <row r="11" spans="1:65" x14ac:dyDescent="0.25">
      <c r="A11" t="s">
        <v>46</v>
      </c>
      <c r="E11">
        <v>0</v>
      </c>
      <c r="I11">
        <v>0</v>
      </c>
      <c r="M11">
        <v>1</v>
      </c>
      <c r="Q11">
        <v>0</v>
      </c>
      <c r="U11">
        <v>0</v>
      </c>
      <c r="Y11">
        <v>0</v>
      </c>
      <c r="AC11">
        <v>1</v>
      </c>
      <c r="AG11">
        <v>0</v>
      </c>
      <c r="AK11">
        <v>0</v>
      </c>
      <c r="AO11">
        <v>0</v>
      </c>
      <c r="AP11">
        <v>1.2080820798873901</v>
      </c>
      <c r="AQ11">
        <v>1.2080820798873901</v>
      </c>
      <c r="AR11">
        <v>1.2080820798873901</v>
      </c>
      <c r="AS11">
        <v>1</v>
      </c>
      <c r="AW11">
        <v>0</v>
      </c>
      <c r="BA11">
        <v>0</v>
      </c>
      <c r="BE11">
        <v>0</v>
      </c>
      <c r="BF11">
        <v>1.2080820798873901</v>
      </c>
      <c r="BG11">
        <v>1.2080820798873901</v>
      </c>
      <c r="BH11">
        <v>1.2080820798873901</v>
      </c>
      <c r="BI11">
        <v>1</v>
      </c>
      <c r="BM11">
        <v>0</v>
      </c>
    </row>
    <row r="12" spans="1:65" x14ac:dyDescent="0.25">
      <c r="A12" t="s">
        <v>21</v>
      </c>
      <c r="B12">
        <v>1.2023565769195557</v>
      </c>
      <c r="C12">
        <v>1.2023565769195557</v>
      </c>
      <c r="D12">
        <v>1.2023565769195557</v>
      </c>
      <c r="E12">
        <v>26</v>
      </c>
      <c r="F12">
        <v>1.8894175291061401</v>
      </c>
      <c r="G12">
        <v>1.5458871126174927</v>
      </c>
      <c r="H12">
        <v>3.4353046417236328</v>
      </c>
      <c r="I12">
        <v>117</v>
      </c>
      <c r="J12">
        <v>3.4353046417236328</v>
      </c>
      <c r="K12">
        <v>1.7176523208618164</v>
      </c>
      <c r="L12">
        <v>4.8094263076782227</v>
      </c>
      <c r="M12">
        <v>1124</v>
      </c>
      <c r="Q12">
        <v>8</v>
      </c>
      <c r="R12">
        <v>1.3741219043731689</v>
      </c>
      <c r="S12">
        <v>1.0305913686752319</v>
      </c>
      <c r="T12">
        <v>2.5764784812927246</v>
      </c>
      <c r="U12">
        <v>5109</v>
      </c>
      <c r="V12">
        <v>1.2023565769195557</v>
      </c>
      <c r="W12">
        <v>0.68706095218658447</v>
      </c>
      <c r="X12">
        <v>1.5458871126174927</v>
      </c>
      <c r="Y12">
        <v>131</v>
      </c>
      <c r="Z12">
        <v>1.5458871126174927</v>
      </c>
      <c r="AA12">
        <v>1.0305913686752319</v>
      </c>
      <c r="AB12">
        <v>3.0917742252349854</v>
      </c>
      <c r="AC12">
        <v>6515</v>
      </c>
      <c r="AD12">
        <v>1.2023565769195557</v>
      </c>
      <c r="AE12">
        <v>0.8588261604309082</v>
      </c>
      <c r="AF12">
        <v>3.7788350582122803</v>
      </c>
      <c r="AG12">
        <v>116</v>
      </c>
      <c r="AH12">
        <v>1.7176523208618164</v>
      </c>
      <c r="AI12">
        <v>0.94470876455307007</v>
      </c>
      <c r="AJ12">
        <v>2.9887149333953857</v>
      </c>
      <c r="AK12">
        <v>26</v>
      </c>
      <c r="AL12">
        <v>1.7176523208618164</v>
      </c>
      <c r="AM12">
        <v>1.3741219043731689</v>
      </c>
      <c r="AN12">
        <v>2.5764784812927246</v>
      </c>
      <c r="AO12">
        <v>117</v>
      </c>
      <c r="AP12">
        <v>3.4353046417236328</v>
      </c>
      <c r="AQ12">
        <v>2.0611827373504639</v>
      </c>
      <c r="AR12">
        <v>5.1529569625854492</v>
      </c>
      <c r="AS12">
        <v>1124</v>
      </c>
      <c r="AT12">
        <v>2.0611827373504639</v>
      </c>
      <c r="AU12">
        <v>1.3741219043731689</v>
      </c>
      <c r="AV12">
        <v>2.2329480648040771</v>
      </c>
      <c r="AW12">
        <v>8</v>
      </c>
      <c r="AX12">
        <v>1.7176523208618164</v>
      </c>
      <c r="AY12">
        <v>1.2023565769195557</v>
      </c>
      <c r="AZ12">
        <v>3.0917742252349854</v>
      </c>
      <c r="BA12">
        <v>5109</v>
      </c>
      <c r="BB12">
        <v>1.7176523208618164</v>
      </c>
      <c r="BC12">
        <v>1.2023565769195557</v>
      </c>
      <c r="BD12">
        <v>2.4047131538391113</v>
      </c>
      <c r="BE12">
        <v>131</v>
      </c>
      <c r="BF12">
        <v>2.0611827373504639</v>
      </c>
      <c r="BG12">
        <v>1.3741219043731689</v>
      </c>
      <c r="BH12">
        <v>3.9506003856658936</v>
      </c>
      <c r="BI12">
        <v>6515</v>
      </c>
      <c r="BJ12">
        <v>1.3741219043731689</v>
      </c>
      <c r="BK12">
        <v>0.8588261604309082</v>
      </c>
      <c r="BL12">
        <v>2.7482438087463379</v>
      </c>
      <c r="BM12">
        <v>116</v>
      </c>
    </row>
    <row r="13" spans="1:65" x14ac:dyDescent="0.25">
      <c r="A13" t="s">
        <v>22</v>
      </c>
      <c r="B13">
        <v>1.7176523208618164</v>
      </c>
      <c r="C13">
        <v>1.7176523208618164</v>
      </c>
      <c r="D13">
        <v>1.7176523208618164</v>
      </c>
      <c r="E13">
        <v>2</v>
      </c>
      <c r="F13">
        <v>0.60117828845977783</v>
      </c>
      <c r="G13">
        <v>0.60117828845977783</v>
      </c>
      <c r="H13">
        <v>6.0117831230163574</v>
      </c>
      <c r="I13">
        <v>17</v>
      </c>
      <c r="J13">
        <v>2.0611827373504639</v>
      </c>
      <c r="K13">
        <v>1.1451015472412109</v>
      </c>
      <c r="L13">
        <v>8.588261604309082</v>
      </c>
      <c r="M13">
        <v>123</v>
      </c>
      <c r="Q13">
        <v>0</v>
      </c>
      <c r="R13">
        <v>1.1451015472412109</v>
      </c>
      <c r="S13">
        <v>1.0305913686752319</v>
      </c>
      <c r="T13">
        <v>1.3741219043731689</v>
      </c>
      <c r="U13">
        <v>394</v>
      </c>
      <c r="V13">
        <v>1.3741219043731689</v>
      </c>
      <c r="W13">
        <v>1.3741219043731689</v>
      </c>
      <c r="X13">
        <v>1.3741219043731689</v>
      </c>
      <c r="Y13">
        <v>20</v>
      </c>
      <c r="Z13">
        <v>1.1451015472412109</v>
      </c>
      <c r="AA13">
        <v>1.0305913686752319</v>
      </c>
      <c r="AB13">
        <v>1.3741219043731689</v>
      </c>
      <c r="AC13">
        <v>556</v>
      </c>
      <c r="AG13">
        <v>5</v>
      </c>
      <c r="AH13">
        <v>0.8588261604309082</v>
      </c>
      <c r="AI13">
        <v>0.8588261604309082</v>
      </c>
      <c r="AJ13">
        <v>0.8588261604309082</v>
      </c>
      <c r="AK13">
        <v>2</v>
      </c>
      <c r="AL13">
        <v>8.2447309494018555</v>
      </c>
      <c r="AM13">
        <v>1.3741219043731689</v>
      </c>
      <c r="AN13">
        <v>8.2447309494018555</v>
      </c>
      <c r="AO13">
        <v>17</v>
      </c>
      <c r="AP13">
        <v>6.1835484504699707</v>
      </c>
      <c r="AQ13">
        <v>4.9811916351318359</v>
      </c>
      <c r="AR13">
        <v>9.8478736877441406</v>
      </c>
      <c r="AS13">
        <v>123</v>
      </c>
      <c r="AW13">
        <v>0</v>
      </c>
      <c r="AX13">
        <v>1.3741219043731689</v>
      </c>
      <c r="AY13">
        <v>1.0305913686752319</v>
      </c>
      <c r="AZ13">
        <v>1.7176523208618164</v>
      </c>
      <c r="BA13">
        <v>394</v>
      </c>
      <c r="BB13">
        <v>1.2023565769195557</v>
      </c>
      <c r="BC13">
        <v>1.2023565769195557</v>
      </c>
      <c r="BD13">
        <v>1.3741219043731689</v>
      </c>
      <c r="BE13">
        <v>20</v>
      </c>
      <c r="BF13">
        <v>2.5764784812927246</v>
      </c>
      <c r="BG13">
        <v>1.2023565769195557</v>
      </c>
      <c r="BH13">
        <v>7.2141399383544922</v>
      </c>
      <c r="BI13">
        <v>556</v>
      </c>
      <c r="BJ13">
        <v>7.5576701164245605</v>
      </c>
      <c r="BK13">
        <v>0.8588261604309082</v>
      </c>
      <c r="BL13">
        <v>7.5576701164245605</v>
      </c>
      <c r="BM13">
        <v>5</v>
      </c>
    </row>
    <row r="14" spans="1:65" x14ac:dyDescent="0.25">
      <c r="A14" t="s">
        <v>26</v>
      </c>
      <c r="E14">
        <v>1</v>
      </c>
      <c r="I14">
        <v>7</v>
      </c>
      <c r="J14">
        <v>2.0611827373504639</v>
      </c>
      <c r="K14">
        <v>2.0611827373504639</v>
      </c>
      <c r="L14">
        <v>2.0611827373504639</v>
      </c>
      <c r="M14">
        <v>11</v>
      </c>
      <c r="Q14">
        <v>0</v>
      </c>
      <c r="R14">
        <v>1.1451015472412109</v>
      </c>
      <c r="S14">
        <v>1.0305913686752319</v>
      </c>
      <c r="T14">
        <v>1.3741219043731689</v>
      </c>
      <c r="U14">
        <v>146</v>
      </c>
      <c r="V14">
        <v>1.3741219043731689</v>
      </c>
      <c r="W14">
        <v>1.3741219043731689</v>
      </c>
      <c r="X14">
        <v>1.3741219043731689</v>
      </c>
      <c r="Y14">
        <v>10</v>
      </c>
      <c r="Z14">
        <v>1.2596116065979004</v>
      </c>
      <c r="AA14">
        <v>1.0305913686752319</v>
      </c>
      <c r="AB14">
        <v>1.3741219043731689</v>
      </c>
      <c r="AC14">
        <v>175</v>
      </c>
      <c r="AG14">
        <v>2</v>
      </c>
      <c r="AH14">
        <v>0.8588261604309082</v>
      </c>
      <c r="AI14">
        <v>0.8588261604309082</v>
      </c>
      <c r="AJ14">
        <v>0.8588261604309082</v>
      </c>
      <c r="AK14">
        <v>1</v>
      </c>
      <c r="AL14">
        <v>1.3741219043731689</v>
      </c>
      <c r="AM14">
        <v>1.1451015472412109</v>
      </c>
      <c r="AN14">
        <v>1.7176523208618164</v>
      </c>
      <c r="AO14">
        <v>7</v>
      </c>
      <c r="AP14">
        <v>2.5764784812927246</v>
      </c>
      <c r="AQ14">
        <v>2.5764784812927246</v>
      </c>
      <c r="AR14">
        <v>5.0241332054138184</v>
      </c>
      <c r="AS14">
        <v>11</v>
      </c>
      <c r="AW14">
        <v>0</v>
      </c>
      <c r="AX14">
        <v>1.0305913686752319</v>
      </c>
      <c r="AY14">
        <v>0.8588261604309082</v>
      </c>
      <c r="AZ14">
        <v>1.3741219043731689</v>
      </c>
      <c r="BA14">
        <v>146</v>
      </c>
      <c r="BB14">
        <v>1.3741219043731689</v>
      </c>
      <c r="BC14">
        <v>1.0305913686752319</v>
      </c>
      <c r="BD14">
        <v>1.7176523208618164</v>
      </c>
      <c r="BE14">
        <v>10</v>
      </c>
      <c r="BF14">
        <v>1.1680035591125488</v>
      </c>
      <c r="BG14">
        <v>0.91608119010925293</v>
      </c>
      <c r="BH14">
        <v>2.0611827373504639</v>
      </c>
      <c r="BI14">
        <v>175</v>
      </c>
      <c r="BJ14">
        <v>0.8588261604309082</v>
      </c>
      <c r="BK14">
        <v>0.8588261604309082</v>
      </c>
      <c r="BL14">
        <v>1.3741219043731689</v>
      </c>
      <c r="BM14">
        <v>2</v>
      </c>
    </row>
    <row r="15" spans="1:65" x14ac:dyDescent="0.25">
      <c r="A15" t="s">
        <v>27</v>
      </c>
      <c r="B15">
        <v>1.7176523208618164</v>
      </c>
      <c r="C15">
        <v>1.7176523208618164</v>
      </c>
      <c r="D15">
        <v>1.7176523208618164</v>
      </c>
      <c r="E15">
        <v>1</v>
      </c>
      <c r="F15">
        <v>0.60117828845977783</v>
      </c>
      <c r="G15">
        <v>0.60117828845977783</v>
      </c>
      <c r="H15">
        <v>6.0117831230163574</v>
      </c>
      <c r="I15">
        <v>10</v>
      </c>
      <c r="J15">
        <v>1.3741219043731689</v>
      </c>
      <c r="K15">
        <v>1.1451015472412109</v>
      </c>
      <c r="L15">
        <v>8.588261604309082</v>
      </c>
      <c r="M15">
        <v>112</v>
      </c>
      <c r="Q15">
        <v>0</v>
      </c>
      <c r="R15">
        <v>1.0305913686752319</v>
      </c>
      <c r="S15">
        <v>0.94470876455307007</v>
      </c>
      <c r="T15">
        <v>1.3741219043731689</v>
      </c>
      <c r="U15">
        <v>248</v>
      </c>
      <c r="Y15">
        <v>10</v>
      </c>
      <c r="Z15">
        <v>1.1451015472412109</v>
      </c>
      <c r="AA15">
        <v>1.0305913686752319</v>
      </c>
      <c r="AB15">
        <v>1.3741219043731689</v>
      </c>
      <c r="AC15">
        <v>381</v>
      </c>
      <c r="AG15">
        <v>3</v>
      </c>
      <c r="AK15">
        <v>1</v>
      </c>
      <c r="AL15">
        <v>8.2447309494018555</v>
      </c>
      <c r="AM15">
        <v>8.2447309494018555</v>
      </c>
      <c r="AN15">
        <v>8.2447309494018555</v>
      </c>
      <c r="AO15">
        <v>10</v>
      </c>
      <c r="AP15">
        <v>7.2141399383544922</v>
      </c>
      <c r="AQ15">
        <v>4.9811916351318359</v>
      </c>
      <c r="AR15">
        <v>10.305913925170898</v>
      </c>
      <c r="AS15">
        <v>112</v>
      </c>
      <c r="AW15">
        <v>0</v>
      </c>
      <c r="AX15">
        <v>1.3741219043731689</v>
      </c>
      <c r="AY15">
        <v>1.0305913686752319</v>
      </c>
      <c r="AZ15">
        <v>2.0611827373504639</v>
      </c>
      <c r="BA15">
        <v>248</v>
      </c>
      <c r="BB15">
        <v>1.2023565769195557</v>
      </c>
      <c r="BC15">
        <v>1.2023565769195557</v>
      </c>
      <c r="BD15">
        <v>1.3741219043731689</v>
      </c>
      <c r="BE15">
        <v>10</v>
      </c>
      <c r="BF15">
        <v>4.294130802154541</v>
      </c>
      <c r="BG15">
        <v>1.3741219043731689</v>
      </c>
      <c r="BH15">
        <v>8.2447309494018555</v>
      </c>
      <c r="BI15">
        <v>381</v>
      </c>
      <c r="BJ15">
        <v>7.5576701164245605</v>
      </c>
      <c r="BK15">
        <v>7.5576701164245605</v>
      </c>
      <c r="BL15">
        <v>7.5576701164245605</v>
      </c>
      <c r="BM15">
        <v>3</v>
      </c>
    </row>
    <row r="16" spans="1:65" x14ac:dyDescent="0.25">
      <c r="A16" t="s">
        <v>28</v>
      </c>
      <c r="B16">
        <v>1.2023565769195557</v>
      </c>
      <c r="C16">
        <v>1.2023565769195557</v>
      </c>
      <c r="D16">
        <v>1.2023565769195557</v>
      </c>
      <c r="E16">
        <v>19</v>
      </c>
      <c r="F16">
        <v>1.7176523208618164</v>
      </c>
      <c r="G16">
        <v>1.5458871126174927</v>
      </c>
      <c r="H16">
        <v>3.4353046417236328</v>
      </c>
      <c r="I16">
        <v>99</v>
      </c>
      <c r="J16">
        <v>3.4353046417236328</v>
      </c>
      <c r="K16">
        <v>1.7176523208618164</v>
      </c>
      <c r="L16">
        <v>4.9811916351318359</v>
      </c>
      <c r="M16">
        <v>1054</v>
      </c>
      <c r="Q16">
        <v>8</v>
      </c>
      <c r="R16">
        <v>1.7176523208618164</v>
      </c>
      <c r="S16">
        <v>1.2023565769195557</v>
      </c>
      <c r="T16">
        <v>2.7482438087463379</v>
      </c>
      <c r="U16">
        <v>4570</v>
      </c>
      <c r="V16">
        <v>1.3741219043731689</v>
      </c>
      <c r="W16">
        <v>1.0305913686752319</v>
      </c>
      <c r="X16">
        <v>3.0917742252349854</v>
      </c>
      <c r="Y16">
        <v>106</v>
      </c>
      <c r="Z16">
        <v>1.7176523208618164</v>
      </c>
      <c r="AA16">
        <v>1.2023565769195557</v>
      </c>
      <c r="AB16">
        <v>3.4353046417236328</v>
      </c>
      <c r="AC16">
        <v>5856</v>
      </c>
      <c r="AD16">
        <v>1.7176523208618164</v>
      </c>
      <c r="AE16">
        <v>1.1164740324020386</v>
      </c>
      <c r="AF16">
        <v>3.7788350582122803</v>
      </c>
      <c r="AG16">
        <v>107</v>
      </c>
      <c r="AH16">
        <v>1.3741219043731689</v>
      </c>
      <c r="AI16">
        <v>0.94470876455307007</v>
      </c>
      <c r="AJ16">
        <v>2.9887149333953857</v>
      </c>
      <c r="AK16">
        <v>19</v>
      </c>
      <c r="AL16">
        <v>1.7176523208618164</v>
      </c>
      <c r="AM16">
        <v>1.3741219043731689</v>
      </c>
      <c r="AN16">
        <v>2.5764784812927246</v>
      </c>
      <c r="AO16">
        <v>99</v>
      </c>
      <c r="AP16">
        <v>3.7788350582122803</v>
      </c>
      <c r="AQ16">
        <v>2.2329480648040771</v>
      </c>
      <c r="AR16">
        <v>5.1529569625854492</v>
      </c>
      <c r="AS16">
        <v>1054</v>
      </c>
      <c r="AT16">
        <v>2.0611827373504639</v>
      </c>
      <c r="AU16">
        <v>1.3741219043731689</v>
      </c>
      <c r="AV16">
        <v>2.2329480648040771</v>
      </c>
      <c r="AW16">
        <v>8</v>
      </c>
      <c r="AX16">
        <v>1.8321623802185059</v>
      </c>
      <c r="AY16">
        <v>1.3741219043731689</v>
      </c>
      <c r="AZ16">
        <v>3.4353046417236328</v>
      </c>
      <c r="BA16">
        <v>4570</v>
      </c>
      <c r="BB16">
        <v>1.8321623802185059</v>
      </c>
      <c r="BC16">
        <v>1.460004448890686</v>
      </c>
      <c r="BD16">
        <v>2.5764784812927246</v>
      </c>
      <c r="BE16">
        <v>106</v>
      </c>
      <c r="BF16">
        <v>2.2329480648040771</v>
      </c>
      <c r="BG16">
        <v>1.3741219043731689</v>
      </c>
      <c r="BH16">
        <v>4.294130802154541</v>
      </c>
      <c r="BI16">
        <v>5856</v>
      </c>
      <c r="BJ16">
        <v>1.3741219043731689</v>
      </c>
      <c r="BK16">
        <v>0.8588261604309082</v>
      </c>
      <c r="BL16">
        <v>2.7482438087463379</v>
      </c>
      <c r="BM16">
        <v>107</v>
      </c>
    </row>
    <row r="17" spans="1:65" x14ac:dyDescent="0.25">
      <c r="A17" t="s">
        <v>29</v>
      </c>
      <c r="B17">
        <v>2.5764784812927246</v>
      </c>
      <c r="C17">
        <v>2.5764784812927246</v>
      </c>
      <c r="D17">
        <v>2.5764784812927246</v>
      </c>
      <c r="E17">
        <v>12</v>
      </c>
      <c r="F17">
        <v>1.2023565769195557</v>
      </c>
      <c r="G17">
        <v>1.2023565769195557</v>
      </c>
      <c r="H17">
        <v>1.2023565769195557</v>
      </c>
      <c r="I17">
        <v>32</v>
      </c>
      <c r="J17">
        <v>2.4047131538391113</v>
      </c>
      <c r="K17">
        <v>1.7176523208618164</v>
      </c>
      <c r="L17">
        <v>3.4353046417236328</v>
      </c>
      <c r="M17">
        <v>549</v>
      </c>
      <c r="Q17">
        <v>0</v>
      </c>
      <c r="R17">
        <v>1.7176523208618164</v>
      </c>
      <c r="S17">
        <v>1.3741219043731689</v>
      </c>
      <c r="T17">
        <v>3.0917742252349854</v>
      </c>
      <c r="U17">
        <v>1644</v>
      </c>
      <c r="V17">
        <v>1.2023565769195557</v>
      </c>
      <c r="W17">
        <v>1.0305913686752319</v>
      </c>
      <c r="X17">
        <v>1.2023565769195557</v>
      </c>
      <c r="Y17">
        <v>56</v>
      </c>
      <c r="Z17">
        <v>2.0611827373504639</v>
      </c>
      <c r="AA17">
        <v>1.3741219043731689</v>
      </c>
      <c r="AB17">
        <v>3.0917742252349854</v>
      </c>
      <c r="AC17">
        <v>2293</v>
      </c>
      <c r="AD17">
        <v>2.0611827373504639</v>
      </c>
      <c r="AE17">
        <v>1.7176523208618164</v>
      </c>
      <c r="AF17">
        <v>2.7482438087463379</v>
      </c>
      <c r="AG17">
        <v>40</v>
      </c>
      <c r="AH17">
        <v>2.9887149333953857</v>
      </c>
      <c r="AI17">
        <v>2.5764784812927246</v>
      </c>
      <c r="AJ17">
        <v>3.4353046417236328</v>
      </c>
      <c r="AK17">
        <v>12</v>
      </c>
      <c r="AL17">
        <v>2.0611827373504639</v>
      </c>
      <c r="AM17">
        <v>1.7176523208618164</v>
      </c>
      <c r="AN17">
        <v>3.4353046417236328</v>
      </c>
      <c r="AO17">
        <v>32</v>
      </c>
      <c r="AP17">
        <v>2.4047131538391113</v>
      </c>
      <c r="AQ17">
        <v>1.7176523208618164</v>
      </c>
      <c r="AR17">
        <v>3.4353046417236328</v>
      </c>
      <c r="AS17">
        <v>549</v>
      </c>
      <c r="AW17">
        <v>0</v>
      </c>
      <c r="AX17">
        <v>1.7176523208618164</v>
      </c>
      <c r="AY17">
        <v>1.460004448890686</v>
      </c>
      <c r="AZ17">
        <v>2.7482438087463379</v>
      </c>
      <c r="BA17">
        <v>1644</v>
      </c>
      <c r="BB17">
        <v>1.3741219043731689</v>
      </c>
      <c r="BC17">
        <v>0.77294355630874634</v>
      </c>
      <c r="BD17">
        <v>3.4353046417236328</v>
      </c>
      <c r="BE17">
        <v>56</v>
      </c>
      <c r="BF17">
        <v>2.0611827373504639</v>
      </c>
      <c r="BG17">
        <v>1.5458871126174927</v>
      </c>
      <c r="BH17">
        <v>2.9200088977813721</v>
      </c>
      <c r="BI17">
        <v>2293</v>
      </c>
      <c r="BJ17">
        <v>1.7176523208618164</v>
      </c>
      <c r="BK17">
        <v>1.0305913686752319</v>
      </c>
      <c r="BL17">
        <v>2.5764784812927246</v>
      </c>
      <c r="BM17">
        <v>40</v>
      </c>
    </row>
    <row r="18" spans="1:65" x14ac:dyDescent="0.25">
      <c r="A18" t="s">
        <v>23</v>
      </c>
      <c r="E18">
        <v>9</v>
      </c>
      <c r="F18">
        <v>0.34353047609329224</v>
      </c>
      <c r="G18">
        <v>0.34353047609329224</v>
      </c>
      <c r="H18">
        <v>10.821625709533691</v>
      </c>
      <c r="I18">
        <v>31</v>
      </c>
      <c r="J18">
        <v>20.611827850341797</v>
      </c>
      <c r="K18">
        <v>1.7176523208618164</v>
      </c>
      <c r="L18">
        <v>25.76478385925293</v>
      </c>
      <c r="M18">
        <v>154</v>
      </c>
      <c r="Q18">
        <v>1</v>
      </c>
      <c r="R18">
        <v>0.51529568433761597</v>
      </c>
      <c r="S18">
        <v>0.4294130802154541</v>
      </c>
      <c r="T18">
        <v>0.77294355630874634</v>
      </c>
      <c r="U18">
        <v>881</v>
      </c>
      <c r="V18">
        <v>0.51529568433761597</v>
      </c>
      <c r="W18">
        <v>0.4294130802154541</v>
      </c>
      <c r="X18">
        <v>0.68706095218658447</v>
      </c>
      <c r="Y18">
        <v>34</v>
      </c>
      <c r="Z18">
        <v>0.51529568433761597</v>
      </c>
      <c r="AA18">
        <v>0.4294130802154541</v>
      </c>
      <c r="AB18">
        <v>0.8588261604309082</v>
      </c>
      <c r="AC18">
        <v>1110</v>
      </c>
      <c r="AD18">
        <v>0.4294130802154541</v>
      </c>
      <c r="AE18">
        <v>0.34353047609329224</v>
      </c>
      <c r="AF18">
        <v>0.4294130802154541</v>
      </c>
      <c r="AG18">
        <v>14</v>
      </c>
      <c r="AH18">
        <v>1.7176523208618164</v>
      </c>
      <c r="AI18">
        <v>0.68706095218658447</v>
      </c>
      <c r="AJ18">
        <v>5.959108829498291</v>
      </c>
      <c r="AK18">
        <v>9</v>
      </c>
      <c r="AL18">
        <v>0.8588261604309082</v>
      </c>
      <c r="AM18">
        <v>0.8588261604309082</v>
      </c>
      <c r="AN18">
        <v>17.176523208618164</v>
      </c>
      <c r="AO18">
        <v>31</v>
      </c>
      <c r="AP18">
        <v>0.8588261604309082</v>
      </c>
      <c r="AQ18">
        <v>0.82447308301925659</v>
      </c>
      <c r="AR18">
        <v>18.722410202026367</v>
      </c>
      <c r="AS18">
        <v>154</v>
      </c>
      <c r="AT18">
        <v>0.34353047609329224</v>
      </c>
      <c r="AU18">
        <v>0.34353047609329224</v>
      </c>
      <c r="AV18">
        <v>0.34353047609329224</v>
      </c>
      <c r="AW18">
        <v>1</v>
      </c>
      <c r="AX18">
        <v>0.8588261604309082</v>
      </c>
      <c r="AY18">
        <v>0.51529568433761597</v>
      </c>
      <c r="AZ18">
        <v>1.2023565769195557</v>
      </c>
      <c r="BA18">
        <v>881</v>
      </c>
      <c r="BB18">
        <v>5.1529569625854492</v>
      </c>
      <c r="BC18">
        <v>1.0305913686752319</v>
      </c>
      <c r="BD18">
        <v>6.8706092834472656</v>
      </c>
      <c r="BE18">
        <v>34</v>
      </c>
      <c r="BF18">
        <v>0.8588261604309082</v>
      </c>
      <c r="BG18">
        <v>0.61491954326629639</v>
      </c>
      <c r="BH18">
        <v>2.5250458717346191</v>
      </c>
      <c r="BI18">
        <v>1110</v>
      </c>
      <c r="BJ18">
        <v>0.51529568433761597</v>
      </c>
      <c r="BK18">
        <v>0.51529568433761597</v>
      </c>
      <c r="BL18">
        <v>0.60117828845977783</v>
      </c>
      <c r="BM18">
        <v>14</v>
      </c>
    </row>
    <row r="19" spans="1:65" x14ac:dyDescent="0.25">
      <c r="A19" t="s">
        <v>24</v>
      </c>
      <c r="E19">
        <v>2</v>
      </c>
      <c r="F19">
        <v>10.821625709533691</v>
      </c>
      <c r="G19">
        <v>10.821625709533691</v>
      </c>
      <c r="H19">
        <v>10.821625709533691</v>
      </c>
      <c r="I19">
        <v>6</v>
      </c>
      <c r="J19">
        <v>5.959108829498291</v>
      </c>
      <c r="K19">
        <v>5.959108829498291</v>
      </c>
      <c r="L19">
        <v>5.959108829498291</v>
      </c>
      <c r="M19">
        <v>8</v>
      </c>
      <c r="Q19">
        <v>0</v>
      </c>
      <c r="R19">
        <v>5.7715334892272949</v>
      </c>
      <c r="S19">
        <v>4.3286504745483398</v>
      </c>
      <c r="T19">
        <v>5.7715334892272949</v>
      </c>
      <c r="U19">
        <v>21</v>
      </c>
      <c r="Y19">
        <v>0</v>
      </c>
      <c r="Z19">
        <v>5.7715334892272949</v>
      </c>
      <c r="AA19">
        <v>4.3286504745483398</v>
      </c>
      <c r="AB19">
        <v>5.7715334892272949</v>
      </c>
      <c r="AC19">
        <v>37</v>
      </c>
      <c r="AG19">
        <v>1</v>
      </c>
      <c r="AH19">
        <v>5.959108829498291</v>
      </c>
      <c r="AI19">
        <v>0.57715332508087158</v>
      </c>
      <c r="AJ19">
        <v>5.959108829498291</v>
      </c>
      <c r="AK19">
        <v>2</v>
      </c>
      <c r="AL19">
        <v>5.7715334892272949</v>
      </c>
      <c r="AM19">
        <v>5.7715334892272949</v>
      </c>
      <c r="AN19">
        <v>5.959108829498291</v>
      </c>
      <c r="AO19">
        <v>6</v>
      </c>
      <c r="AP19">
        <v>2.9795544147491455</v>
      </c>
      <c r="AQ19">
        <v>2.5250458717346191</v>
      </c>
      <c r="AR19">
        <v>2.9795544147491455</v>
      </c>
      <c r="AS19">
        <v>8</v>
      </c>
      <c r="AW19">
        <v>0</v>
      </c>
      <c r="AX19">
        <v>4.3286504745483398</v>
      </c>
      <c r="AY19">
        <v>3.6072087287902832</v>
      </c>
      <c r="AZ19">
        <v>7.2144174575805664</v>
      </c>
      <c r="BA19">
        <v>21</v>
      </c>
      <c r="BE19">
        <v>0</v>
      </c>
      <c r="BF19">
        <v>3.6072087287902832</v>
      </c>
      <c r="BG19">
        <v>2.9795544147491455</v>
      </c>
      <c r="BH19">
        <v>5.7715334892272949</v>
      </c>
      <c r="BI19">
        <v>37</v>
      </c>
      <c r="BJ19">
        <v>5.0500917434692383</v>
      </c>
      <c r="BK19">
        <v>5.0500917434692383</v>
      </c>
      <c r="BL19">
        <v>5.0500917434692383</v>
      </c>
      <c r="BM19">
        <v>1</v>
      </c>
    </row>
    <row r="20" spans="1:65" x14ac:dyDescent="0.25">
      <c r="A20" t="s">
        <v>30</v>
      </c>
      <c r="E20">
        <v>1</v>
      </c>
      <c r="I20">
        <v>0</v>
      </c>
      <c r="J20">
        <v>1.7176523208618164</v>
      </c>
      <c r="K20">
        <v>1.7176523208618164</v>
      </c>
      <c r="L20">
        <v>1.7176523208618164</v>
      </c>
      <c r="M20">
        <v>22</v>
      </c>
      <c r="Q20">
        <v>0</v>
      </c>
      <c r="R20">
        <v>0.61835485696792603</v>
      </c>
      <c r="S20">
        <v>0.30917742848396301</v>
      </c>
      <c r="T20">
        <v>0.68706095218658447</v>
      </c>
      <c r="U20">
        <v>105</v>
      </c>
      <c r="V20">
        <v>0.51529568433761597</v>
      </c>
      <c r="W20">
        <v>0.51529568433761597</v>
      </c>
      <c r="X20">
        <v>0.51529568433761597</v>
      </c>
      <c r="Y20">
        <v>5</v>
      </c>
      <c r="Z20">
        <v>0.61835485696792603</v>
      </c>
      <c r="AA20">
        <v>0.30917742848396301</v>
      </c>
      <c r="AB20">
        <v>0.68706095218658447</v>
      </c>
      <c r="AC20">
        <v>133</v>
      </c>
      <c r="AG20">
        <v>2</v>
      </c>
      <c r="AH20">
        <v>0.51529568433761597</v>
      </c>
      <c r="AI20">
        <v>0.51529568433761597</v>
      </c>
      <c r="AJ20">
        <v>0.51529568433761597</v>
      </c>
      <c r="AK20">
        <v>1</v>
      </c>
      <c r="AO20">
        <v>0</v>
      </c>
      <c r="AP20">
        <v>0.8588261604309082</v>
      </c>
      <c r="AQ20">
        <v>0.82447308301925659</v>
      </c>
      <c r="AR20">
        <v>0.8588261604309082</v>
      </c>
      <c r="AS20">
        <v>22</v>
      </c>
      <c r="AW20">
        <v>0</v>
      </c>
      <c r="AX20">
        <v>1.0305913686752319</v>
      </c>
      <c r="AY20">
        <v>0.60117828845977783</v>
      </c>
      <c r="AZ20">
        <v>1.2023565769195557</v>
      </c>
      <c r="BA20">
        <v>105</v>
      </c>
      <c r="BB20">
        <v>1.0305913686752319</v>
      </c>
      <c r="BC20">
        <v>0.8588261604309082</v>
      </c>
      <c r="BD20">
        <v>1.0305913686752319</v>
      </c>
      <c r="BE20">
        <v>5</v>
      </c>
      <c r="BF20">
        <v>0.8588261604309082</v>
      </c>
      <c r="BG20">
        <v>0.82447308301925659</v>
      </c>
      <c r="BH20">
        <v>1.0305913686752319</v>
      </c>
      <c r="BI20">
        <v>133</v>
      </c>
      <c r="BJ20">
        <v>0.51529568433761597</v>
      </c>
      <c r="BK20">
        <v>0.51529568433761597</v>
      </c>
      <c r="BL20">
        <v>2.8627538681030273</v>
      </c>
      <c r="BM20">
        <v>2</v>
      </c>
    </row>
    <row r="21" spans="1:65" x14ac:dyDescent="0.25">
      <c r="A21" t="s">
        <v>66</v>
      </c>
      <c r="E21">
        <v>6</v>
      </c>
      <c r="F21">
        <v>0.34353047609329224</v>
      </c>
      <c r="G21">
        <v>0.34353047609329224</v>
      </c>
      <c r="H21">
        <v>0.34353047609329224</v>
      </c>
      <c r="I21">
        <v>22</v>
      </c>
      <c r="J21">
        <v>25.76478385925293</v>
      </c>
      <c r="K21">
        <v>0.68706095218658447</v>
      </c>
      <c r="L21">
        <v>25.76478385925293</v>
      </c>
      <c r="M21">
        <v>120</v>
      </c>
      <c r="Q21">
        <v>1</v>
      </c>
      <c r="R21">
        <v>0.51529568433761597</v>
      </c>
      <c r="S21">
        <v>0.4294130802154541</v>
      </c>
      <c r="T21">
        <v>0.68706095218658447</v>
      </c>
      <c r="U21">
        <v>722</v>
      </c>
      <c r="V21">
        <v>0.68706095218658447</v>
      </c>
      <c r="W21">
        <v>0.25764784216880798</v>
      </c>
      <c r="X21">
        <v>0.68706095218658447</v>
      </c>
      <c r="Y21">
        <v>26</v>
      </c>
      <c r="Z21">
        <v>0.51529568433761597</v>
      </c>
      <c r="AA21">
        <v>0.4294130802154541</v>
      </c>
      <c r="AB21">
        <v>0.77294355630874634</v>
      </c>
      <c r="AC21">
        <v>897</v>
      </c>
      <c r="AD21">
        <v>0.4294130802154541</v>
      </c>
      <c r="AE21">
        <v>0.34353047609329224</v>
      </c>
      <c r="AF21">
        <v>0.4294130802154541</v>
      </c>
      <c r="AG21">
        <v>11</v>
      </c>
      <c r="AH21">
        <v>1.7176523208618164</v>
      </c>
      <c r="AI21">
        <v>0.68706095218658447</v>
      </c>
      <c r="AJ21">
        <v>1.7176523208618164</v>
      </c>
      <c r="AK21">
        <v>6</v>
      </c>
      <c r="AL21">
        <v>0.8588261604309082</v>
      </c>
      <c r="AM21">
        <v>0.8588261604309082</v>
      </c>
      <c r="AN21">
        <v>24.04713249206543</v>
      </c>
      <c r="AO21">
        <v>22</v>
      </c>
      <c r="AP21">
        <v>0.8588261604309082</v>
      </c>
      <c r="AQ21">
        <v>0.68706095218658447</v>
      </c>
      <c r="AR21">
        <v>24.04713249206543</v>
      </c>
      <c r="AS21">
        <v>120</v>
      </c>
      <c r="AT21">
        <v>0.34353047609329224</v>
      </c>
      <c r="AU21">
        <v>0.34353047609329224</v>
      </c>
      <c r="AV21">
        <v>0.34353047609329224</v>
      </c>
      <c r="AW21">
        <v>1</v>
      </c>
      <c r="AX21">
        <v>0.8588261604309082</v>
      </c>
      <c r="AY21">
        <v>0.51529568433761597</v>
      </c>
      <c r="AZ21">
        <v>1.0305913686752319</v>
      </c>
      <c r="BA21">
        <v>722</v>
      </c>
      <c r="BB21">
        <v>6.8706092834472656</v>
      </c>
      <c r="BC21">
        <v>5.1529569625854492</v>
      </c>
      <c r="BD21">
        <v>10.305913925170898</v>
      </c>
      <c r="BE21">
        <v>26</v>
      </c>
      <c r="BF21">
        <v>0.8588261604309082</v>
      </c>
      <c r="BG21">
        <v>0.51529568433761597</v>
      </c>
      <c r="BH21">
        <v>5.1529569625854492</v>
      </c>
      <c r="BI21">
        <v>897</v>
      </c>
      <c r="BJ21">
        <v>0.51529568433761597</v>
      </c>
      <c r="BK21">
        <v>0.51529568433761597</v>
      </c>
      <c r="BL21">
        <v>0.51529568433761597</v>
      </c>
      <c r="BM21">
        <v>11</v>
      </c>
    </row>
    <row r="22" spans="1:65" x14ac:dyDescent="0.25">
      <c r="A22" t="s">
        <v>32</v>
      </c>
      <c r="E22">
        <v>0</v>
      </c>
      <c r="I22">
        <v>2</v>
      </c>
      <c r="M22">
        <v>3</v>
      </c>
      <c r="Q22">
        <v>0</v>
      </c>
      <c r="R22">
        <v>2.5764784812927246</v>
      </c>
      <c r="S22">
        <v>2.0207674503326416</v>
      </c>
      <c r="T22">
        <v>2.5764784812927246</v>
      </c>
      <c r="U22">
        <v>33</v>
      </c>
      <c r="Y22">
        <v>3</v>
      </c>
      <c r="Z22">
        <v>2.5764784812927246</v>
      </c>
      <c r="AA22">
        <v>2.0207674503326416</v>
      </c>
      <c r="AB22">
        <v>2.5764784812927246</v>
      </c>
      <c r="AC22">
        <v>41</v>
      </c>
      <c r="AG22">
        <v>0</v>
      </c>
      <c r="AK22">
        <v>0</v>
      </c>
      <c r="AL22">
        <v>6.0623019933700562E-2</v>
      </c>
      <c r="AM22">
        <v>6.0623019933700562E-2</v>
      </c>
      <c r="AN22">
        <v>4.3783297538757324</v>
      </c>
      <c r="AO22">
        <v>2</v>
      </c>
      <c r="AP22">
        <v>16.489461898803711</v>
      </c>
      <c r="AQ22">
        <v>1.5155755281448364</v>
      </c>
      <c r="AR22">
        <v>20.611827850341797</v>
      </c>
      <c r="AS22">
        <v>3</v>
      </c>
      <c r="AW22">
        <v>0</v>
      </c>
      <c r="AX22">
        <v>1.0305913686752319</v>
      </c>
      <c r="AY22">
        <v>1.0103837251663208</v>
      </c>
      <c r="AZ22">
        <v>2.0611827373504639</v>
      </c>
      <c r="BA22">
        <v>33</v>
      </c>
      <c r="BB22">
        <v>1.0305913686752319</v>
      </c>
      <c r="BC22">
        <v>1.0305913686752319</v>
      </c>
      <c r="BD22">
        <v>1.0305913686752319</v>
      </c>
      <c r="BE22">
        <v>3</v>
      </c>
      <c r="BF22">
        <v>1.0305913686752319</v>
      </c>
      <c r="BG22">
        <v>1.0305913686752319</v>
      </c>
      <c r="BH22">
        <v>2.0207674503326416</v>
      </c>
      <c r="BI22">
        <v>41</v>
      </c>
      <c r="BM22">
        <v>0</v>
      </c>
    </row>
    <row r="23" spans="1:65" x14ac:dyDescent="0.25">
      <c r="A23" t="s">
        <v>33</v>
      </c>
      <c r="E23">
        <v>0</v>
      </c>
      <c r="I23">
        <v>1</v>
      </c>
      <c r="M23">
        <v>1</v>
      </c>
      <c r="Q23">
        <v>0</v>
      </c>
      <c r="U23">
        <v>0</v>
      </c>
      <c r="Y23">
        <v>0</v>
      </c>
      <c r="AC23">
        <v>2</v>
      </c>
      <c r="AG23">
        <v>0</v>
      </c>
      <c r="AK23">
        <v>0</v>
      </c>
      <c r="AL23">
        <v>8.0830693244934082E-2</v>
      </c>
      <c r="AM23">
        <v>8.0830693244934082E-2</v>
      </c>
      <c r="AN23">
        <v>8.0830693244934082E-2</v>
      </c>
      <c r="AO23">
        <v>1</v>
      </c>
      <c r="AP23">
        <v>18.722410202026367</v>
      </c>
      <c r="AQ23">
        <v>18.722410202026367</v>
      </c>
      <c r="AR23">
        <v>18.722410202026367</v>
      </c>
      <c r="AS23">
        <v>1</v>
      </c>
      <c r="AW23">
        <v>0</v>
      </c>
      <c r="BA23">
        <v>0</v>
      </c>
      <c r="BE23">
        <v>0</v>
      </c>
      <c r="BF23">
        <v>18.722410202026367</v>
      </c>
      <c r="BG23">
        <v>8.0830693244934082E-2</v>
      </c>
      <c r="BH23">
        <v>18.722410202026367</v>
      </c>
      <c r="BI23">
        <v>2</v>
      </c>
      <c r="BM23">
        <v>0</v>
      </c>
    </row>
    <row r="24" spans="1:65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  <c r="AK24">
        <v>0</v>
      </c>
      <c r="AO24">
        <v>0</v>
      </c>
      <c r="AS24">
        <v>0</v>
      </c>
      <c r="AW24">
        <v>0</v>
      </c>
      <c r="BA24">
        <v>0</v>
      </c>
      <c r="BE24">
        <v>0</v>
      </c>
      <c r="BI24">
        <v>0</v>
      </c>
      <c r="BM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workbookViewId="0">
      <selection activeCell="E28" sqref="E28"/>
    </sheetView>
  </sheetViews>
  <sheetFormatPr defaultColWidth="8.85546875" defaultRowHeight="15" x14ac:dyDescent="0.25"/>
  <sheetData>
    <row r="1" spans="1:33" x14ac:dyDescent="0.25">
      <c r="A1" t="s">
        <v>48</v>
      </c>
      <c r="B1" t="s">
        <v>36</v>
      </c>
      <c r="C1" t="s">
        <v>49</v>
      </c>
    </row>
    <row r="2" spans="1:33" x14ac:dyDescent="0.25">
      <c r="A2" s="14" t="s">
        <v>37</v>
      </c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42</v>
      </c>
      <c r="Z2" t="s">
        <v>10</v>
      </c>
      <c r="AD2" t="s">
        <v>11</v>
      </c>
    </row>
    <row r="3" spans="1:33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33" x14ac:dyDescent="0.25">
      <c r="A4" t="s">
        <v>17</v>
      </c>
      <c r="B4">
        <v>0.63162058591842651</v>
      </c>
      <c r="C4">
        <v>0.50529646873474121</v>
      </c>
      <c r="D4">
        <v>0.94743084907531738</v>
      </c>
      <c r="E4">
        <v>11</v>
      </c>
      <c r="F4">
        <v>0.63162058591842651</v>
      </c>
      <c r="G4">
        <v>0.50529646873474121</v>
      </c>
      <c r="H4">
        <v>1.5158894062042236</v>
      </c>
      <c r="I4">
        <v>27</v>
      </c>
      <c r="J4">
        <v>0.82110673189163208</v>
      </c>
      <c r="K4">
        <v>0.56845849752426147</v>
      </c>
      <c r="L4">
        <v>1.263241171836853</v>
      </c>
      <c r="M4">
        <v>559</v>
      </c>
      <c r="Q4">
        <v>0</v>
      </c>
      <c r="R4">
        <v>0.75794470310211182</v>
      </c>
      <c r="S4">
        <v>0.56845849752426147</v>
      </c>
      <c r="T4">
        <v>1.1369169950485229</v>
      </c>
      <c r="U4">
        <v>3796</v>
      </c>
      <c r="V4">
        <v>0.63162058591842651</v>
      </c>
      <c r="W4">
        <v>0.14737813174724579</v>
      </c>
      <c r="X4">
        <v>0.94743084907531738</v>
      </c>
      <c r="Y4">
        <v>35</v>
      </c>
      <c r="Z4">
        <v>0.75794470310211182</v>
      </c>
      <c r="AA4">
        <v>0.56845849752426147</v>
      </c>
      <c r="AB4">
        <v>1.1369169950485229</v>
      </c>
      <c r="AC4">
        <v>4428</v>
      </c>
      <c r="AD4">
        <v>0.50529646873474121</v>
      </c>
      <c r="AE4">
        <v>0.31581029295921326</v>
      </c>
      <c r="AF4">
        <v>0.94743084907531738</v>
      </c>
      <c r="AG4">
        <v>67</v>
      </c>
    </row>
    <row r="5" spans="1:33" x14ac:dyDescent="0.25">
      <c r="A5" t="s">
        <v>18</v>
      </c>
      <c r="B5">
        <v>0.63162058591842651</v>
      </c>
      <c r="C5">
        <v>0.44213441014289856</v>
      </c>
      <c r="D5">
        <v>0.94743084907531738</v>
      </c>
      <c r="E5">
        <v>10</v>
      </c>
      <c r="F5">
        <v>0.63162058591842651</v>
      </c>
      <c r="G5">
        <v>0.50529646873474121</v>
      </c>
      <c r="H5">
        <v>1.263241171836853</v>
      </c>
      <c r="I5">
        <v>23</v>
      </c>
      <c r="J5">
        <v>0.87163639068603516</v>
      </c>
      <c r="K5">
        <v>0.56845849752426147</v>
      </c>
      <c r="L5">
        <v>1.263241171836853</v>
      </c>
      <c r="M5">
        <v>522</v>
      </c>
      <c r="Q5">
        <v>0</v>
      </c>
      <c r="R5">
        <v>0.75794470310211182</v>
      </c>
      <c r="S5">
        <v>0.56845849752426147</v>
      </c>
      <c r="T5">
        <v>1.1369169950485229</v>
      </c>
      <c r="U5">
        <v>3599</v>
      </c>
      <c r="V5">
        <v>0.63162058591842651</v>
      </c>
      <c r="W5">
        <v>0.14737813174724579</v>
      </c>
      <c r="X5">
        <v>0.94743084907531738</v>
      </c>
      <c r="Y5">
        <v>30</v>
      </c>
      <c r="Z5">
        <v>0.75794470310211182</v>
      </c>
      <c r="AA5">
        <v>0.56845849752426147</v>
      </c>
      <c r="AB5">
        <v>1.1369169950485229</v>
      </c>
      <c r="AC5">
        <v>4184</v>
      </c>
      <c r="AD5">
        <v>0.50529646873474121</v>
      </c>
      <c r="AE5">
        <v>0.37897235155105591</v>
      </c>
      <c r="AF5">
        <v>1.1369169950485229</v>
      </c>
      <c r="AG5">
        <v>63</v>
      </c>
    </row>
    <row r="6" spans="1:33" x14ac:dyDescent="0.25">
      <c r="A6" t="s">
        <v>19</v>
      </c>
      <c r="B6">
        <v>0.63162058591842651</v>
      </c>
      <c r="C6">
        <v>0.44213441014289856</v>
      </c>
      <c r="D6">
        <v>0.94743084907531738</v>
      </c>
      <c r="E6">
        <v>10</v>
      </c>
      <c r="F6">
        <v>0.63162058591842651</v>
      </c>
      <c r="G6">
        <v>0.50529646873474121</v>
      </c>
      <c r="H6">
        <v>0.94743084907531738</v>
      </c>
      <c r="I6">
        <v>20</v>
      </c>
      <c r="J6">
        <v>0.82110673189163208</v>
      </c>
      <c r="K6">
        <v>0.56845849752426147</v>
      </c>
      <c r="L6">
        <v>1.3895652294158936</v>
      </c>
      <c r="M6">
        <v>402</v>
      </c>
      <c r="Q6">
        <v>0</v>
      </c>
      <c r="R6">
        <v>0.75794470310211182</v>
      </c>
      <c r="S6">
        <v>0.56845849752426147</v>
      </c>
      <c r="T6">
        <v>1.1369169950485229</v>
      </c>
      <c r="U6">
        <v>3263</v>
      </c>
      <c r="V6">
        <v>0.63162058591842651</v>
      </c>
      <c r="W6">
        <v>0.14737813174724579</v>
      </c>
      <c r="X6">
        <v>0.82110673189163208</v>
      </c>
      <c r="Y6">
        <v>26</v>
      </c>
      <c r="Z6">
        <v>0.75794470310211182</v>
      </c>
      <c r="AA6">
        <v>0.56845849752426147</v>
      </c>
      <c r="AB6">
        <v>1.1369169950485229</v>
      </c>
      <c r="AC6">
        <v>3721</v>
      </c>
      <c r="AD6">
        <v>0.50529646873474121</v>
      </c>
      <c r="AE6">
        <v>0.37897235155105591</v>
      </c>
      <c r="AF6">
        <v>1.1369169950485229</v>
      </c>
      <c r="AG6">
        <v>59</v>
      </c>
    </row>
    <row r="7" spans="1:33" x14ac:dyDescent="0.25">
      <c r="A7" t="s">
        <v>20</v>
      </c>
      <c r="E7">
        <v>0</v>
      </c>
      <c r="F7">
        <v>0.37897235155105591</v>
      </c>
      <c r="G7">
        <v>0.37897235155105591</v>
      </c>
      <c r="H7">
        <v>0.37897235155105591</v>
      </c>
      <c r="I7">
        <v>1</v>
      </c>
      <c r="J7">
        <v>0.53687751293182373</v>
      </c>
      <c r="K7">
        <v>0.47371542453765869</v>
      </c>
      <c r="L7">
        <v>0.75794470310211182</v>
      </c>
      <c r="M7">
        <v>19</v>
      </c>
      <c r="Q7">
        <v>0</v>
      </c>
      <c r="R7">
        <v>0.63162058591842651</v>
      </c>
      <c r="S7">
        <v>0.50529646873474121</v>
      </c>
      <c r="T7">
        <v>0.94743084907531738</v>
      </c>
      <c r="U7">
        <v>61</v>
      </c>
      <c r="V7">
        <v>0.78952574729919434</v>
      </c>
      <c r="W7">
        <v>0.78952574729919434</v>
      </c>
      <c r="X7">
        <v>0.78952574729919434</v>
      </c>
      <c r="Y7">
        <v>1</v>
      </c>
      <c r="Z7">
        <v>0.63162058591842651</v>
      </c>
      <c r="AA7">
        <v>0.50529646873474121</v>
      </c>
      <c r="AB7">
        <v>0.87163639068603516</v>
      </c>
      <c r="AC7">
        <v>82</v>
      </c>
      <c r="AD7">
        <v>0.31581029295921326</v>
      </c>
      <c r="AE7">
        <v>0.31581029295921326</v>
      </c>
      <c r="AF7">
        <v>0.31581029295921326</v>
      </c>
      <c r="AG7">
        <v>1</v>
      </c>
    </row>
    <row r="8" spans="1:33" x14ac:dyDescent="0.25">
      <c r="A8" t="s">
        <v>43</v>
      </c>
      <c r="E8">
        <v>0</v>
      </c>
      <c r="I8">
        <v>0</v>
      </c>
      <c r="J8">
        <v>1.5280164480209351</v>
      </c>
      <c r="K8">
        <v>1.5280164480209351</v>
      </c>
      <c r="L8">
        <v>2.9286985397338867</v>
      </c>
      <c r="M8">
        <v>11</v>
      </c>
      <c r="Q8">
        <v>0</v>
      </c>
      <c r="R8">
        <v>2.546694278717041</v>
      </c>
      <c r="S8">
        <v>2.4830269813537598</v>
      </c>
      <c r="T8">
        <v>3.1833677291870117</v>
      </c>
      <c r="U8">
        <v>8</v>
      </c>
      <c r="V8">
        <v>2.0373554229736328</v>
      </c>
      <c r="W8">
        <v>2.0373554229736328</v>
      </c>
      <c r="X8">
        <v>2.0373554229736328</v>
      </c>
      <c r="Y8">
        <v>1</v>
      </c>
      <c r="Z8">
        <v>2.4830269813537598</v>
      </c>
      <c r="AA8">
        <v>1.5280164480209351</v>
      </c>
      <c r="AB8">
        <v>2.9286985397338867</v>
      </c>
      <c r="AC8">
        <v>20</v>
      </c>
      <c r="AG8">
        <v>0</v>
      </c>
    </row>
    <row r="9" spans="1:33" x14ac:dyDescent="0.25">
      <c r="A9" t="s">
        <v>44</v>
      </c>
      <c r="E9">
        <v>0</v>
      </c>
      <c r="F9">
        <v>1.263241171836853</v>
      </c>
      <c r="G9">
        <v>0.44213441014289856</v>
      </c>
      <c r="H9">
        <v>1.263241171836853</v>
      </c>
      <c r="I9">
        <v>2</v>
      </c>
      <c r="J9">
        <v>0.94743084907531738</v>
      </c>
      <c r="K9">
        <v>0.75794470310211182</v>
      </c>
      <c r="L9">
        <v>1.1369169950485229</v>
      </c>
      <c r="M9">
        <v>82</v>
      </c>
      <c r="Q9">
        <v>0</v>
      </c>
      <c r="R9">
        <v>0.94743084907531738</v>
      </c>
      <c r="S9">
        <v>0.75794470310211182</v>
      </c>
      <c r="T9">
        <v>1.1369169950485229</v>
      </c>
      <c r="U9">
        <v>265</v>
      </c>
      <c r="V9">
        <v>0.73899605870246887</v>
      </c>
      <c r="W9">
        <v>0.53056126832962036</v>
      </c>
      <c r="X9">
        <v>0.94743084907531738</v>
      </c>
      <c r="Y9">
        <v>2</v>
      </c>
      <c r="Z9">
        <v>0.94743084907531738</v>
      </c>
      <c r="AA9">
        <v>0.75794470310211182</v>
      </c>
      <c r="AB9">
        <v>1.1369169950485229</v>
      </c>
      <c r="AC9">
        <v>351</v>
      </c>
      <c r="AD9">
        <v>0.63162058591842651</v>
      </c>
      <c r="AE9">
        <v>0.50529646873474121</v>
      </c>
      <c r="AF9">
        <v>0.63162058591842651</v>
      </c>
      <c r="AG9">
        <v>3</v>
      </c>
    </row>
    <row r="10" spans="1:33" x14ac:dyDescent="0.25">
      <c r="A10" t="s">
        <v>45</v>
      </c>
      <c r="E10">
        <v>0</v>
      </c>
      <c r="I10">
        <v>0</v>
      </c>
      <c r="J10">
        <v>0.63162058591842651</v>
      </c>
      <c r="K10">
        <v>0.56845849752426147</v>
      </c>
      <c r="L10">
        <v>1.263241171836853</v>
      </c>
      <c r="M10">
        <v>7</v>
      </c>
      <c r="Q10">
        <v>0</v>
      </c>
      <c r="R10">
        <v>2.9370357990264893</v>
      </c>
      <c r="S10">
        <v>2.9370357990264893</v>
      </c>
      <c r="T10">
        <v>2.9370357990264893</v>
      </c>
      <c r="U10">
        <v>1</v>
      </c>
      <c r="Y10">
        <v>0</v>
      </c>
      <c r="Z10">
        <v>0.94743084907531738</v>
      </c>
      <c r="AA10">
        <v>0.63162058591842651</v>
      </c>
      <c r="AB10">
        <v>1.263241171836853</v>
      </c>
      <c r="AC10">
        <v>8</v>
      </c>
      <c r="AG10">
        <v>0</v>
      </c>
    </row>
    <row r="11" spans="1:33" x14ac:dyDescent="0.25">
      <c r="A11" t="s">
        <v>46</v>
      </c>
      <c r="E11">
        <v>0</v>
      </c>
      <c r="I11">
        <v>0</v>
      </c>
      <c r="J11">
        <v>0.10527010262012482</v>
      </c>
      <c r="K11">
        <v>0.10527010262012482</v>
      </c>
      <c r="L11">
        <v>0.10527010262012482</v>
      </c>
      <c r="M11">
        <v>1</v>
      </c>
      <c r="Q11">
        <v>0</v>
      </c>
      <c r="R11">
        <v>0.73689067363739014</v>
      </c>
      <c r="S11">
        <v>0.73689067363739014</v>
      </c>
      <c r="T11">
        <v>0.73689067363739014</v>
      </c>
      <c r="U11">
        <v>1</v>
      </c>
      <c r="Y11">
        <v>0</v>
      </c>
      <c r="Z11">
        <v>0.42108038812875748</v>
      </c>
      <c r="AA11">
        <v>0.10527010262012482</v>
      </c>
      <c r="AB11">
        <v>0.73689067363739014</v>
      </c>
      <c r="AC11">
        <v>2</v>
      </c>
      <c r="AG11">
        <v>0</v>
      </c>
    </row>
    <row r="12" spans="1:33" x14ac:dyDescent="0.25">
      <c r="A12" t="s">
        <v>21</v>
      </c>
      <c r="B12">
        <v>0.56845849752426147</v>
      </c>
      <c r="C12">
        <v>0.44213441014289856</v>
      </c>
      <c r="D12">
        <v>0.94743084907531738</v>
      </c>
      <c r="E12">
        <v>6</v>
      </c>
      <c r="F12">
        <v>0.56845849752426147</v>
      </c>
      <c r="G12">
        <v>0.44213441014289856</v>
      </c>
      <c r="H12">
        <v>1.263241171836853</v>
      </c>
      <c r="I12">
        <v>18</v>
      </c>
      <c r="J12">
        <v>0.94743084907531738</v>
      </c>
      <c r="K12">
        <v>0.63162058591842651</v>
      </c>
      <c r="L12">
        <v>1.5158894062042236</v>
      </c>
      <c r="M12">
        <v>322</v>
      </c>
      <c r="Q12">
        <v>0</v>
      </c>
      <c r="R12">
        <v>0.75794470310211182</v>
      </c>
      <c r="S12">
        <v>0.56845849752426147</v>
      </c>
      <c r="T12">
        <v>1.263241171836853</v>
      </c>
      <c r="U12">
        <v>2443</v>
      </c>
      <c r="V12">
        <v>0.58951252698898315</v>
      </c>
      <c r="W12">
        <v>0.1263241171836853</v>
      </c>
      <c r="X12">
        <v>0.94743084907531738</v>
      </c>
      <c r="Y12">
        <v>19</v>
      </c>
      <c r="Z12">
        <v>0.75794470310211182</v>
      </c>
      <c r="AA12">
        <v>0.56845849752426147</v>
      </c>
      <c r="AB12">
        <v>1.263241171836853</v>
      </c>
      <c r="AC12">
        <v>2808</v>
      </c>
      <c r="AD12">
        <v>0.50529640913009644</v>
      </c>
      <c r="AE12">
        <v>0.31581029295921326</v>
      </c>
      <c r="AF12">
        <v>1.263241171836853</v>
      </c>
      <c r="AG12">
        <v>48</v>
      </c>
    </row>
    <row r="13" spans="1:33" x14ac:dyDescent="0.25">
      <c r="A13" t="s">
        <v>22</v>
      </c>
      <c r="E13">
        <v>0</v>
      </c>
      <c r="I13">
        <v>0</v>
      </c>
      <c r="J13">
        <v>0.63162058591842651</v>
      </c>
      <c r="K13">
        <v>0.50529646873474121</v>
      </c>
      <c r="L13">
        <v>0.94743084907531738</v>
      </c>
      <c r="M13">
        <v>11</v>
      </c>
      <c r="Q13">
        <v>0</v>
      </c>
      <c r="R13">
        <v>0.63162058591842651</v>
      </c>
      <c r="S13">
        <v>0.50529646873474121</v>
      </c>
      <c r="T13">
        <v>0.88426882028579712</v>
      </c>
      <c r="U13">
        <v>59</v>
      </c>
      <c r="Y13">
        <v>0</v>
      </c>
      <c r="Z13">
        <v>0.63162058591842651</v>
      </c>
      <c r="AA13">
        <v>0.50529646873474121</v>
      </c>
      <c r="AB13">
        <v>0.88426882028579712</v>
      </c>
      <c r="AC13">
        <v>70</v>
      </c>
      <c r="AG13">
        <v>0</v>
      </c>
    </row>
    <row r="14" spans="1:33" x14ac:dyDescent="0.25">
      <c r="A14" t="s">
        <v>26</v>
      </c>
      <c r="E14">
        <v>0</v>
      </c>
      <c r="I14">
        <v>0</v>
      </c>
      <c r="M14">
        <v>0</v>
      </c>
      <c r="Q14">
        <v>0</v>
      </c>
      <c r="U14">
        <v>0</v>
      </c>
      <c r="Y14">
        <v>0</v>
      </c>
      <c r="AC14">
        <v>0</v>
      </c>
      <c r="AG14">
        <v>0</v>
      </c>
    </row>
    <row r="15" spans="1:33" x14ac:dyDescent="0.25">
      <c r="A15" t="s">
        <v>27</v>
      </c>
      <c r="E15">
        <v>0</v>
      </c>
      <c r="I15">
        <v>0</v>
      </c>
      <c r="J15">
        <v>0.63162058591842651</v>
      </c>
      <c r="K15">
        <v>0.50529646873474121</v>
      </c>
      <c r="L15">
        <v>0.94743084907531738</v>
      </c>
      <c r="M15">
        <v>11</v>
      </c>
      <c r="Q15">
        <v>0</v>
      </c>
      <c r="R15">
        <v>0.63162058591842651</v>
      </c>
      <c r="S15">
        <v>0.50529646873474121</v>
      </c>
      <c r="T15">
        <v>0.88426882028579712</v>
      </c>
      <c r="U15">
        <v>59</v>
      </c>
      <c r="Y15">
        <v>0</v>
      </c>
      <c r="Z15">
        <v>0.63162058591842651</v>
      </c>
      <c r="AA15">
        <v>0.50529646873474121</v>
      </c>
      <c r="AB15">
        <v>0.88426882028579712</v>
      </c>
      <c r="AC15">
        <v>70</v>
      </c>
      <c r="AG15">
        <v>0</v>
      </c>
    </row>
    <row r="16" spans="1:33" x14ac:dyDescent="0.25">
      <c r="A16" t="s">
        <v>28</v>
      </c>
      <c r="B16">
        <v>0.56845849752426147</v>
      </c>
      <c r="C16">
        <v>0.44213441014289856</v>
      </c>
      <c r="D16">
        <v>0.94743084907531738</v>
      </c>
      <c r="E16">
        <v>6</v>
      </c>
      <c r="F16">
        <v>0.56845849752426147</v>
      </c>
      <c r="G16">
        <v>0.44213441014289856</v>
      </c>
      <c r="H16">
        <v>1.200079083442688</v>
      </c>
      <c r="I16">
        <v>17</v>
      </c>
      <c r="J16">
        <v>0.94743084907531738</v>
      </c>
      <c r="K16">
        <v>0.63162058591842651</v>
      </c>
      <c r="L16">
        <v>1.5158894062042236</v>
      </c>
      <c r="M16">
        <v>318</v>
      </c>
      <c r="Q16">
        <v>0</v>
      </c>
      <c r="R16">
        <v>0.75794470310211182</v>
      </c>
      <c r="S16">
        <v>0.63162058591842651</v>
      </c>
      <c r="T16">
        <v>1.263241171836853</v>
      </c>
      <c r="U16">
        <v>2410</v>
      </c>
      <c r="V16">
        <v>0.58951252698898315</v>
      </c>
      <c r="W16">
        <v>0.1263241171836853</v>
      </c>
      <c r="X16">
        <v>0.94743084907531738</v>
      </c>
      <c r="Y16">
        <v>19</v>
      </c>
      <c r="Z16">
        <v>0.75794470310211182</v>
      </c>
      <c r="AA16">
        <v>0.63162058591842651</v>
      </c>
      <c r="AB16">
        <v>1.263241171836853</v>
      </c>
      <c r="AC16">
        <v>2770</v>
      </c>
      <c r="AD16">
        <v>0.50529646873474121</v>
      </c>
      <c r="AE16">
        <v>0.37897235155105591</v>
      </c>
      <c r="AF16">
        <v>1.263241171836853</v>
      </c>
      <c r="AG16">
        <v>46</v>
      </c>
    </row>
    <row r="17" spans="1:33" x14ac:dyDescent="0.25">
      <c r="A17" t="s">
        <v>29</v>
      </c>
      <c r="B17">
        <v>0.63162058591842651</v>
      </c>
      <c r="C17">
        <v>0.50529646873474121</v>
      </c>
      <c r="D17">
        <v>0.94743084907531738</v>
      </c>
      <c r="E17">
        <v>4</v>
      </c>
      <c r="F17">
        <v>0.75794470310211182</v>
      </c>
      <c r="G17">
        <v>0.63162058591842651</v>
      </c>
      <c r="H17">
        <v>1.263241171836853</v>
      </c>
      <c r="I17">
        <v>6</v>
      </c>
      <c r="J17">
        <v>0.75794470310211182</v>
      </c>
      <c r="K17">
        <v>0.56845849752426147</v>
      </c>
      <c r="L17">
        <v>1.0105929374694824</v>
      </c>
      <c r="M17">
        <v>193</v>
      </c>
      <c r="Q17">
        <v>0</v>
      </c>
      <c r="R17">
        <v>0.75794470310211182</v>
      </c>
      <c r="S17">
        <v>0.56845849752426147</v>
      </c>
      <c r="T17">
        <v>1.0105929374694824</v>
      </c>
      <c r="U17">
        <v>1130</v>
      </c>
      <c r="V17">
        <v>0.75794470310211182</v>
      </c>
      <c r="W17">
        <v>0.53056126832962036</v>
      </c>
      <c r="X17">
        <v>0.82110673189163208</v>
      </c>
      <c r="Y17">
        <v>11</v>
      </c>
      <c r="Z17">
        <v>0.75794470310211182</v>
      </c>
      <c r="AA17">
        <v>0.56845849752426147</v>
      </c>
      <c r="AB17">
        <v>1.0105929374694824</v>
      </c>
      <c r="AC17">
        <v>1344</v>
      </c>
      <c r="AD17">
        <v>0.50529646873474121</v>
      </c>
      <c r="AE17">
        <v>0.37897235155105591</v>
      </c>
      <c r="AF17">
        <v>0.94743084907531738</v>
      </c>
      <c r="AG17">
        <v>17</v>
      </c>
    </row>
    <row r="18" spans="1:33" x14ac:dyDescent="0.25">
      <c r="A18" t="s">
        <v>23</v>
      </c>
      <c r="B18">
        <v>10.105929374694824</v>
      </c>
      <c r="C18">
        <v>10.105929374694824</v>
      </c>
      <c r="D18">
        <v>10.105929374694824</v>
      </c>
      <c r="E18">
        <v>1</v>
      </c>
      <c r="F18">
        <v>15.158893585205078</v>
      </c>
      <c r="G18">
        <v>0.50529646873474121</v>
      </c>
      <c r="H18">
        <v>15.158893585205078</v>
      </c>
      <c r="I18">
        <v>4</v>
      </c>
      <c r="J18">
        <v>0.44213441014289856</v>
      </c>
      <c r="K18">
        <v>0.31581029295921326</v>
      </c>
      <c r="L18">
        <v>5.6845850944519043</v>
      </c>
      <c r="M18">
        <v>37</v>
      </c>
      <c r="Q18">
        <v>0</v>
      </c>
      <c r="R18">
        <v>0.37897235155105591</v>
      </c>
      <c r="S18">
        <v>0.31581029295921326</v>
      </c>
      <c r="T18">
        <v>6.3162059783935547</v>
      </c>
      <c r="U18">
        <v>197</v>
      </c>
      <c r="V18">
        <v>0.31581029295921326</v>
      </c>
      <c r="W18">
        <v>0.31581029295921326</v>
      </c>
      <c r="X18">
        <v>5.0529646873474121</v>
      </c>
      <c r="Y18">
        <v>5</v>
      </c>
      <c r="Z18">
        <v>0.37897235155105591</v>
      </c>
      <c r="AA18">
        <v>0.31581029295921326</v>
      </c>
      <c r="AB18">
        <v>6.3162059783935547</v>
      </c>
      <c r="AC18">
        <v>244</v>
      </c>
      <c r="AD18">
        <v>0.18948617577552795</v>
      </c>
      <c r="AE18">
        <v>0.18948617577552795</v>
      </c>
      <c r="AF18">
        <v>0.31581029295921326</v>
      </c>
      <c r="AG18">
        <v>4</v>
      </c>
    </row>
    <row r="19" spans="1:33" x14ac:dyDescent="0.25">
      <c r="A19" t="s">
        <v>24</v>
      </c>
      <c r="E19">
        <v>0</v>
      </c>
      <c r="F19">
        <v>2.1223266124725342</v>
      </c>
      <c r="G19">
        <v>2.1223266124725342</v>
      </c>
      <c r="H19">
        <v>2.1223266124725342</v>
      </c>
      <c r="I19">
        <v>1</v>
      </c>
      <c r="J19">
        <v>1.5512881875038147</v>
      </c>
      <c r="K19">
        <v>1.4590996503829956</v>
      </c>
      <c r="L19">
        <v>1.6434767246246338</v>
      </c>
      <c r="M19">
        <v>2</v>
      </c>
      <c r="Q19">
        <v>0</v>
      </c>
      <c r="R19">
        <v>1.3264542818069458</v>
      </c>
      <c r="S19">
        <v>1.3264542818069458</v>
      </c>
      <c r="T19">
        <v>3.9793627262115479</v>
      </c>
      <c r="U19">
        <v>2</v>
      </c>
      <c r="Y19">
        <v>0</v>
      </c>
      <c r="Z19">
        <v>1.6434767246246338</v>
      </c>
      <c r="AA19">
        <v>1.3264542818069458</v>
      </c>
      <c r="AB19">
        <v>3.9793627262115479</v>
      </c>
      <c r="AC19">
        <v>5</v>
      </c>
      <c r="AG19">
        <v>0</v>
      </c>
    </row>
    <row r="20" spans="1:33" x14ac:dyDescent="0.25">
      <c r="A20" t="s">
        <v>30</v>
      </c>
      <c r="E20">
        <v>0</v>
      </c>
      <c r="I20">
        <v>0</v>
      </c>
      <c r="J20">
        <v>0.31581029295921326</v>
      </c>
      <c r="K20">
        <v>0.31581029295921326</v>
      </c>
      <c r="L20">
        <v>0.31581029295921326</v>
      </c>
      <c r="M20">
        <v>3</v>
      </c>
      <c r="Q20">
        <v>0</v>
      </c>
      <c r="R20">
        <v>2.2738341242074966E-2</v>
      </c>
      <c r="S20">
        <v>2.2738341242074966E-2</v>
      </c>
      <c r="T20">
        <v>0.31581029295921326</v>
      </c>
      <c r="U20">
        <v>3</v>
      </c>
      <c r="Y20">
        <v>0</v>
      </c>
      <c r="Z20">
        <v>0.31581029295921326</v>
      </c>
      <c r="AA20">
        <v>2.2738341242074966E-2</v>
      </c>
      <c r="AB20">
        <v>0.31581029295921326</v>
      </c>
      <c r="AC20">
        <v>6</v>
      </c>
      <c r="AD20">
        <v>1.2632411380764097E-4</v>
      </c>
      <c r="AE20">
        <v>1.2632411380764097E-4</v>
      </c>
      <c r="AF20">
        <v>1.2632411380764097E-4</v>
      </c>
      <c r="AG20">
        <v>1</v>
      </c>
    </row>
    <row r="21" spans="1:33" x14ac:dyDescent="0.25">
      <c r="A21" t="s">
        <v>31</v>
      </c>
      <c r="B21">
        <v>10.105929374694824</v>
      </c>
      <c r="C21">
        <v>10.105929374694824</v>
      </c>
      <c r="D21">
        <v>10.105929374694824</v>
      </c>
      <c r="E21">
        <v>1</v>
      </c>
      <c r="F21">
        <v>15.158893585205078</v>
      </c>
      <c r="G21">
        <v>0.50529646873474121</v>
      </c>
      <c r="H21">
        <v>15.158893585205078</v>
      </c>
      <c r="I21">
        <v>2</v>
      </c>
      <c r="J21">
        <v>0.44213441014289856</v>
      </c>
      <c r="K21">
        <v>0.31581029295921326</v>
      </c>
      <c r="L21">
        <v>6.3162059783935547</v>
      </c>
      <c r="M21">
        <v>32</v>
      </c>
      <c r="Q21">
        <v>0</v>
      </c>
      <c r="R21">
        <v>0.37897235155105591</v>
      </c>
      <c r="S21">
        <v>0.31581029295921326</v>
      </c>
      <c r="T21">
        <v>6.3162059783935547</v>
      </c>
      <c r="U21">
        <v>174</v>
      </c>
      <c r="V21">
        <v>0.31581029295921326</v>
      </c>
      <c r="W21">
        <v>0.31581029295921326</v>
      </c>
      <c r="X21">
        <v>5.0529646873474121</v>
      </c>
      <c r="Y21">
        <v>5</v>
      </c>
      <c r="Z21">
        <v>0.37897235155105591</v>
      </c>
      <c r="AA21">
        <v>0.31581029295921326</v>
      </c>
      <c r="AB21">
        <v>6.3162059783935547</v>
      </c>
      <c r="AC21">
        <v>214</v>
      </c>
      <c r="AD21">
        <v>0.18948617577552795</v>
      </c>
      <c r="AE21">
        <v>0.18948617577552795</v>
      </c>
      <c r="AF21">
        <v>0.31581029295921326</v>
      </c>
      <c r="AG21">
        <v>3</v>
      </c>
    </row>
    <row r="22" spans="1:33" x14ac:dyDescent="0.25">
      <c r="A22" t="s">
        <v>32</v>
      </c>
      <c r="E22">
        <v>0</v>
      </c>
      <c r="F22">
        <v>1.6100133657455444</v>
      </c>
      <c r="G22">
        <v>1.6100133657455444</v>
      </c>
      <c r="H22">
        <v>1.6100133657455444</v>
      </c>
      <c r="I22">
        <v>1</v>
      </c>
      <c r="M22">
        <v>0</v>
      </c>
      <c r="Q22">
        <v>0</v>
      </c>
      <c r="R22">
        <v>0.66051828861236572</v>
      </c>
      <c r="S22">
        <v>0.37897235155105591</v>
      </c>
      <c r="T22">
        <v>0.75794470310211182</v>
      </c>
      <c r="U22">
        <v>15</v>
      </c>
      <c r="Y22">
        <v>0</v>
      </c>
      <c r="Z22">
        <v>0.66051828861236572</v>
      </c>
      <c r="AA22">
        <v>0.37897235155105591</v>
      </c>
      <c r="AB22">
        <v>0.75794470310211182</v>
      </c>
      <c r="AC22">
        <v>16</v>
      </c>
      <c r="AG22">
        <v>0</v>
      </c>
    </row>
    <row r="23" spans="1:33" x14ac:dyDescent="0.25">
      <c r="A23" t="s">
        <v>33</v>
      </c>
      <c r="E23">
        <v>0</v>
      </c>
      <c r="I23">
        <v>0</v>
      </c>
      <c r="M23">
        <v>0</v>
      </c>
      <c r="Q23">
        <v>0</v>
      </c>
      <c r="R23">
        <v>1.4861661475151777E-4</v>
      </c>
      <c r="S23">
        <v>1.4861661475151777E-4</v>
      </c>
      <c r="T23">
        <v>5.3501981310546398E-3</v>
      </c>
      <c r="U23">
        <v>3</v>
      </c>
      <c r="Y23">
        <v>0</v>
      </c>
      <c r="Z23">
        <v>1.4861661475151777E-4</v>
      </c>
      <c r="AA23">
        <v>1.4861661475151777E-4</v>
      </c>
      <c r="AB23">
        <v>5.3501981310546398E-3</v>
      </c>
      <c r="AC23">
        <v>3</v>
      </c>
      <c r="AG23">
        <v>0</v>
      </c>
    </row>
    <row r="24" spans="1:33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"/>
  <sheetViews>
    <sheetView workbookViewId="0">
      <selection activeCell="B1" sqref="B1"/>
    </sheetView>
  </sheetViews>
  <sheetFormatPr defaultColWidth="8.85546875" defaultRowHeight="15" x14ac:dyDescent="0.25"/>
  <cols>
    <col min="1" max="1" width="36.140625" customWidth="1"/>
  </cols>
  <sheetData>
    <row r="1" spans="1:33" x14ac:dyDescent="0.25">
      <c r="A1" t="s">
        <v>50</v>
      </c>
      <c r="B1" t="s">
        <v>36</v>
      </c>
      <c r="C1" t="s">
        <v>51</v>
      </c>
    </row>
    <row r="2" spans="1:33" x14ac:dyDescent="0.25">
      <c r="A2" s="14" t="s">
        <v>38</v>
      </c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42</v>
      </c>
      <c r="Z2" t="s">
        <v>10</v>
      </c>
      <c r="AD2" t="s">
        <v>11</v>
      </c>
    </row>
    <row r="3" spans="1:33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33" x14ac:dyDescent="0.25">
      <c r="A4" t="s">
        <v>17</v>
      </c>
      <c r="B4">
        <v>0.69478261470794678</v>
      </c>
      <c r="C4">
        <v>0.44213441014289856</v>
      </c>
      <c r="D4">
        <v>1.5790514945983887</v>
      </c>
      <c r="E4">
        <v>35</v>
      </c>
      <c r="F4">
        <v>0.44213441014289856</v>
      </c>
      <c r="G4">
        <v>0.31581029295921326</v>
      </c>
      <c r="H4">
        <v>0.94743084907531738</v>
      </c>
      <c r="I4">
        <v>163</v>
      </c>
      <c r="J4">
        <v>0.94743084907531738</v>
      </c>
      <c r="K4">
        <v>0.63162058591842651</v>
      </c>
      <c r="L4">
        <v>1.8316997289657593</v>
      </c>
      <c r="M4">
        <v>846</v>
      </c>
      <c r="N4">
        <v>0.25264823436737061</v>
      </c>
      <c r="O4">
        <v>0.1263241171836853</v>
      </c>
      <c r="P4">
        <v>0.37897235155105591</v>
      </c>
      <c r="Q4">
        <v>2</v>
      </c>
      <c r="R4">
        <v>0.44213441014289856</v>
      </c>
      <c r="S4">
        <v>0.31581029295921326</v>
      </c>
      <c r="T4">
        <v>0.75794470310211182</v>
      </c>
      <c r="U4">
        <v>3799</v>
      </c>
      <c r="V4">
        <v>0.44213441014289856</v>
      </c>
      <c r="W4">
        <v>0.33686429262161255</v>
      </c>
      <c r="X4">
        <v>1.0737550258636475</v>
      </c>
      <c r="Y4">
        <v>94</v>
      </c>
      <c r="Z4">
        <v>0.44213441014289856</v>
      </c>
      <c r="AA4">
        <v>0.37897235155105591</v>
      </c>
      <c r="AB4">
        <v>0.94743084907531738</v>
      </c>
      <c r="AC4">
        <v>4939</v>
      </c>
      <c r="AD4">
        <v>0.44213441014289856</v>
      </c>
      <c r="AE4">
        <v>0.31581029295921326</v>
      </c>
      <c r="AF4">
        <v>1.0105929374694824</v>
      </c>
      <c r="AG4">
        <v>87</v>
      </c>
    </row>
    <row r="5" spans="1:33" x14ac:dyDescent="0.25">
      <c r="A5" t="s">
        <v>18</v>
      </c>
      <c r="B5">
        <v>0.75794470310211182</v>
      </c>
      <c r="C5">
        <v>0.44213441014289856</v>
      </c>
      <c r="D5">
        <v>1.5790514945983887</v>
      </c>
      <c r="E5">
        <v>28</v>
      </c>
      <c r="F5">
        <v>0.63162058591842651</v>
      </c>
      <c r="G5">
        <v>0.37897235155105591</v>
      </c>
      <c r="H5">
        <v>0.94743084907531738</v>
      </c>
      <c r="I5">
        <v>137</v>
      </c>
      <c r="J5">
        <v>0.94743084907531738</v>
      </c>
      <c r="K5">
        <v>0.63162058591842651</v>
      </c>
      <c r="L5">
        <v>1.7053755521774292</v>
      </c>
      <c r="M5">
        <v>752</v>
      </c>
      <c r="N5">
        <v>0.37897235155105591</v>
      </c>
      <c r="O5">
        <v>0.37897235155105591</v>
      </c>
      <c r="P5">
        <v>0.37897235155105591</v>
      </c>
      <c r="Q5">
        <v>1</v>
      </c>
      <c r="R5">
        <v>0.44213441014289856</v>
      </c>
      <c r="S5">
        <v>0.37897235155105591</v>
      </c>
      <c r="T5">
        <v>0.88426882028579712</v>
      </c>
      <c r="U5">
        <v>3179</v>
      </c>
      <c r="V5">
        <v>0.44213441014289856</v>
      </c>
      <c r="W5">
        <v>0.37897235155105591</v>
      </c>
      <c r="X5">
        <v>1.0737550258636475</v>
      </c>
      <c r="Y5">
        <v>81</v>
      </c>
      <c r="Z5">
        <v>0.50529646873474121</v>
      </c>
      <c r="AA5">
        <v>0.37897235155105591</v>
      </c>
      <c r="AB5">
        <v>1.0105929374694824</v>
      </c>
      <c r="AC5">
        <v>4178</v>
      </c>
      <c r="AD5">
        <v>0.50529646873474121</v>
      </c>
      <c r="AE5">
        <v>0.31581029295921326</v>
      </c>
      <c r="AF5">
        <v>1.0105929374694824</v>
      </c>
      <c r="AG5">
        <v>72</v>
      </c>
    </row>
    <row r="6" spans="1:33" x14ac:dyDescent="0.25">
      <c r="A6" t="s">
        <v>19</v>
      </c>
      <c r="B6">
        <v>0.63162058591842651</v>
      </c>
      <c r="C6">
        <v>0.44213441014289856</v>
      </c>
      <c r="D6">
        <v>1.263241171836853</v>
      </c>
      <c r="E6">
        <v>21</v>
      </c>
      <c r="F6">
        <v>0.50529646873474121</v>
      </c>
      <c r="G6">
        <v>0.37897235155105591</v>
      </c>
      <c r="H6">
        <v>0.88426882028579712</v>
      </c>
      <c r="I6">
        <v>114</v>
      </c>
      <c r="J6">
        <v>0.75794470310211182</v>
      </c>
      <c r="K6">
        <v>0.53687751293182373</v>
      </c>
      <c r="L6">
        <v>1.8316997289657593</v>
      </c>
      <c r="M6">
        <v>561</v>
      </c>
      <c r="N6">
        <v>0.37897235155105591</v>
      </c>
      <c r="O6">
        <v>0.37897235155105591</v>
      </c>
      <c r="P6">
        <v>0.37897235155105591</v>
      </c>
      <c r="Q6">
        <v>1</v>
      </c>
      <c r="R6">
        <v>0.44213441014289856</v>
      </c>
      <c r="S6">
        <v>0.37897235155105591</v>
      </c>
      <c r="T6">
        <v>0.63162058591842651</v>
      </c>
      <c r="U6">
        <v>2835</v>
      </c>
      <c r="V6">
        <v>0.44213441014289856</v>
      </c>
      <c r="W6">
        <v>0.37897235155105591</v>
      </c>
      <c r="X6">
        <v>0.50529646873474121</v>
      </c>
      <c r="Y6">
        <v>70</v>
      </c>
      <c r="Z6">
        <v>0.44213441014289856</v>
      </c>
      <c r="AA6">
        <v>0.37897235155105591</v>
      </c>
      <c r="AB6">
        <v>0.94743084907531738</v>
      </c>
      <c r="AC6">
        <v>3602</v>
      </c>
      <c r="AD6">
        <v>0.44213441014289856</v>
      </c>
      <c r="AE6">
        <v>0.31581029295921326</v>
      </c>
      <c r="AF6">
        <v>1.3895652294158936</v>
      </c>
      <c r="AG6">
        <v>59</v>
      </c>
    </row>
    <row r="7" spans="1:33" x14ac:dyDescent="0.25">
      <c r="A7" t="s">
        <v>20</v>
      </c>
      <c r="B7">
        <v>0.69478261470794678</v>
      </c>
      <c r="C7">
        <v>0.69478261470794678</v>
      </c>
      <c r="D7">
        <v>0.78952574729919434</v>
      </c>
      <c r="E7">
        <v>3</v>
      </c>
      <c r="F7">
        <v>1.0737550258636475</v>
      </c>
      <c r="G7">
        <v>0.88426882028579712</v>
      </c>
      <c r="H7">
        <v>1.3895652294158936</v>
      </c>
      <c r="I7">
        <v>8</v>
      </c>
      <c r="J7">
        <v>0.88426882028579712</v>
      </c>
      <c r="K7">
        <v>0.82110673189163208</v>
      </c>
      <c r="L7">
        <v>1.0105929374694824</v>
      </c>
      <c r="M7">
        <v>68</v>
      </c>
      <c r="Q7">
        <v>0</v>
      </c>
      <c r="R7">
        <v>0.63162058591842651</v>
      </c>
      <c r="S7">
        <v>0.50529646873474121</v>
      </c>
      <c r="T7">
        <v>0.82110673189163208</v>
      </c>
      <c r="U7">
        <v>51</v>
      </c>
      <c r="Y7">
        <v>0</v>
      </c>
      <c r="Z7">
        <v>0.88426882028579712</v>
      </c>
      <c r="AA7">
        <v>0.75794470310211182</v>
      </c>
      <c r="AB7">
        <v>0.94743084907531738</v>
      </c>
      <c r="AC7">
        <v>130</v>
      </c>
      <c r="AD7">
        <v>0.82110673189163208</v>
      </c>
      <c r="AE7">
        <v>0.82110673189163208</v>
      </c>
      <c r="AF7">
        <v>0.82110673189163208</v>
      </c>
      <c r="AG7">
        <v>1</v>
      </c>
    </row>
    <row r="8" spans="1:33" x14ac:dyDescent="0.25">
      <c r="A8" t="s">
        <v>43</v>
      </c>
      <c r="B8">
        <v>1.9100205898284912</v>
      </c>
      <c r="C8">
        <v>1.9100205898284912</v>
      </c>
      <c r="D8">
        <v>1.9100205898284912</v>
      </c>
      <c r="E8">
        <v>1</v>
      </c>
      <c r="F8">
        <v>2.2920248508453369</v>
      </c>
      <c r="G8">
        <v>2.2920248508453369</v>
      </c>
      <c r="H8">
        <v>2.2920248508453369</v>
      </c>
      <c r="I8">
        <v>1</v>
      </c>
      <c r="J8">
        <v>4.3293805122375488</v>
      </c>
      <c r="K8">
        <v>3.4380371570587158</v>
      </c>
      <c r="L8">
        <v>4.3293805122375488</v>
      </c>
      <c r="M8">
        <v>23</v>
      </c>
      <c r="Q8">
        <v>0</v>
      </c>
      <c r="R8">
        <v>2.0373554229736328</v>
      </c>
      <c r="S8">
        <v>1.9100205898284912</v>
      </c>
      <c r="T8">
        <v>3.692706823348999</v>
      </c>
      <c r="U8">
        <v>31</v>
      </c>
      <c r="V8">
        <v>4.4567146301269531</v>
      </c>
      <c r="W8">
        <v>4.4567146301269531</v>
      </c>
      <c r="X8">
        <v>4.4567146301269531</v>
      </c>
      <c r="Y8">
        <v>1</v>
      </c>
      <c r="Z8">
        <v>3.4380371570587158</v>
      </c>
      <c r="AA8">
        <v>2.0373554229736328</v>
      </c>
      <c r="AB8">
        <v>3.8200411796569824</v>
      </c>
      <c r="AC8">
        <v>57</v>
      </c>
      <c r="AG8">
        <v>0</v>
      </c>
    </row>
    <row r="9" spans="1:33" x14ac:dyDescent="0.25">
      <c r="A9" t="s">
        <v>44</v>
      </c>
      <c r="B9">
        <v>1.5790514945983887</v>
      </c>
      <c r="C9">
        <v>1.5790514945983887</v>
      </c>
      <c r="D9">
        <v>1.5790514945983887</v>
      </c>
      <c r="E9">
        <v>2</v>
      </c>
      <c r="F9">
        <v>1.263241171836853</v>
      </c>
      <c r="G9">
        <v>1.0737550258636475</v>
      </c>
      <c r="H9">
        <v>1.263241171836853</v>
      </c>
      <c r="I9">
        <v>14</v>
      </c>
      <c r="J9">
        <v>1.263241171836853</v>
      </c>
      <c r="K9">
        <v>0.94743084907531738</v>
      </c>
      <c r="L9">
        <v>1.263241171836853</v>
      </c>
      <c r="M9">
        <v>93</v>
      </c>
      <c r="Q9">
        <v>0</v>
      </c>
      <c r="R9">
        <v>0.94743084907531738</v>
      </c>
      <c r="S9">
        <v>0.66320163011550903</v>
      </c>
      <c r="T9">
        <v>1.1369169950485229</v>
      </c>
      <c r="U9">
        <v>256</v>
      </c>
      <c r="V9">
        <v>0.88426882028579712</v>
      </c>
      <c r="W9">
        <v>0.37897235155105591</v>
      </c>
      <c r="X9">
        <v>1.0737550258636475</v>
      </c>
      <c r="Y9">
        <v>10</v>
      </c>
      <c r="Z9">
        <v>1.0105929374694824</v>
      </c>
      <c r="AA9">
        <v>0.82110673189163208</v>
      </c>
      <c r="AB9">
        <v>1.263241171836853</v>
      </c>
      <c r="AC9">
        <v>375</v>
      </c>
      <c r="AD9">
        <v>0.94743084907531738</v>
      </c>
      <c r="AE9">
        <v>0.75794470310211182</v>
      </c>
      <c r="AF9">
        <v>1.0105929374694824</v>
      </c>
      <c r="AG9">
        <v>12</v>
      </c>
    </row>
    <row r="10" spans="1:33" x14ac:dyDescent="0.25">
      <c r="A10" t="s">
        <v>45</v>
      </c>
      <c r="E10">
        <v>0</v>
      </c>
      <c r="I10">
        <v>0</v>
      </c>
      <c r="J10">
        <v>2.7159686088562012</v>
      </c>
      <c r="K10">
        <v>2.21067214012146</v>
      </c>
      <c r="L10">
        <v>2.9054546356201172</v>
      </c>
      <c r="M10">
        <v>7</v>
      </c>
      <c r="Q10">
        <v>0</v>
      </c>
      <c r="R10">
        <v>3.1581029891967773</v>
      </c>
      <c r="S10">
        <v>3.1581029891967773</v>
      </c>
      <c r="T10">
        <v>10.105929374694824</v>
      </c>
      <c r="U10">
        <v>4</v>
      </c>
      <c r="Y10">
        <v>0</v>
      </c>
      <c r="Z10">
        <v>2.7159686088562012</v>
      </c>
      <c r="AA10">
        <v>2.21067214012146</v>
      </c>
      <c r="AB10">
        <v>3.1581029891967773</v>
      </c>
      <c r="AC10">
        <v>11</v>
      </c>
      <c r="AG10">
        <v>0</v>
      </c>
    </row>
    <row r="11" spans="1:33" x14ac:dyDescent="0.25">
      <c r="A11" t="s">
        <v>46</v>
      </c>
      <c r="B11">
        <v>1.5790514945983887</v>
      </c>
      <c r="C11">
        <v>1.5790514945983887</v>
      </c>
      <c r="D11">
        <v>1.5790514945983887</v>
      </c>
      <c r="E11">
        <v>1</v>
      </c>
      <c r="I11">
        <v>0</v>
      </c>
      <c r="M11">
        <v>0</v>
      </c>
      <c r="Q11">
        <v>0</v>
      </c>
      <c r="R11">
        <v>0.63162058591842651</v>
      </c>
      <c r="S11">
        <v>0.63162058591842651</v>
      </c>
      <c r="T11">
        <v>0.63162058591842651</v>
      </c>
      <c r="U11">
        <v>2</v>
      </c>
      <c r="Y11">
        <v>0</v>
      </c>
      <c r="Z11">
        <v>0.63162058591842651</v>
      </c>
      <c r="AA11">
        <v>0.63162058591842651</v>
      </c>
      <c r="AB11">
        <v>1.5790514945983887</v>
      </c>
      <c r="AC11">
        <v>3</v>
      </c>
      <c r="AG11">
        <v>0</v>
      </c>
    </row>
    <row r="12" spans="1:33" x14ac:dyDescent="0.25">
      <c r="A12" t="s">
        <v>21</v>
      </c>
      <c r="B12">
        <v>0.63162058591842651</v>
      </c>
      <c r="C12">
        <v>0.44213441014289856</v>
      </c>
      <c r="D12">
        <v>1.5790514945983887</v>
      </c>
      <c r="E12">
        <v>24</v>
      </c>
      <c r="F12">
        <v>0.47371542453765869</v>
      </c>
      <c r="G12">
        <v>0.37897235155105591</v>
      </c>
      <c r="H12">
        <v>0.87652099132537842</v>
      </c>
      <c r="I12">
        <v>100</v>
      </c>
      <c r="J12">
        <v>1.0105929374694824</v>
      </c>
      <c r="K12">
        <v>0.63162058591842651</v>
      </c>
      <c r="L12">
        <v>1.8316997289657593</v>
      </c>
      <c r="M12">
        <v>502</v>
      </c>
      <c r="N12">
        <v>0.37897235155105591</v>
      </c>
      <c r="O12">
        <v>0.37897235155105591</v>
      </c>
      <c r="P12">
        <v>0.37897235155105591</v>
      </c>
      <c r="Q12">
        <v>1</v>
      </c>
      <c r="R12">
        <v>0.44213441014289856</v>
      </c>
      <c r="S12">
        <v>0.37897235155105591</v>
      </c>
      <c r="T12">
        <v>0.69478261470794678</v>
      </c>
      <c r="U12">
        <v>2534</v>
      </c>
      <c r="V12">
        <v>0.44213441014289856</v>
      </c>
      <c r="W12">
        <v>0.31581029295921326</v>
      </c>
      <c r="X12">
        <v>1.1369169950485229</v>
      </c>
      <c r="Y12">
        <v>53</v>
      </c>
      <c r="Z12">
        <v>0.44213441014289856</v>
      </c>
      <c r="AA12">
        <v>0.37897235155105591</v>
      </c>
      <c r="AB12">
        <v>1.0105929374694824</v>
      </c>
      <c r="AC12">
        <v>3214</v>
      </c>
      <c r="AD12">
        <v>0.44213441014289856</v>
      </c>
      <c r="AE12">
        <v>0.31581029295921326</v>
      </c>
      <c r="AF12">
        <v>1.3895652294158936</v>
      </c>
      <c r="AG12">
        <v>58</v>
      </c>
    </row>
    <row r="13" spans="1:33" x14ac:dyDescent="0.25">
      <c r="A13" t="s">
        <v>22</v>
      </c>
      <c r="B13">
        <v>0.63162058591842651</v>
      </c>
      <c r="C13">
        <v>0.31581029295921326</v>
      </c>
      <c r="D13">
        <v>0.63162058591842651</v>
      </c>
      <c r="E13">
        <v>3</v>
      </c>
      <c r="F13">
        <v>0.50529646873474121</v>
      </c>
      <c r="G13">
        <v>0.25264823436737061</v>
      </c>
      <c r="H13">
        <v>2.21067214012146</v>
      </c>
      <c r="I13">
        <v>16</v>
      </c>
      <c r="J13">
        <v>2.3369960784912109</v>
      </c>
      <c r="K13">
        <v>0.42108041048049927</v>
      </c>
      <c r="L13">
        <v>3.4528591632843018</v>
      </c>
      <c r="M13">
        <v>82</v>
      </c>
      <c r="Q13">
        <v>0</v>
      </c>
      <c r="R13">
        <v>0.37897235155105591</v>
      </c>
      <c r="S13">
        <v>0.33686429262161255</v>
      </c>
      <c r="T13">
        <v>0.50529646873474121</v>
      </c>
      <c r="U13">
        <v>346</v>
      </c>
      <c r="V13">
        <v>0.50529646873474121</v>
      </c>
      <c r="W13">
        <v>0.37897235155105591</v>
      </c>
      <c r="X13">
        <v>0.50529646873474121</v>
      </c>
      <c r="Y13">
        <v>14</v>
      </c>
      <c r="Z13">
        <v>0.42108041048049927</v>
      </c>
      <c r="AA13">
        <v>0.37897235155105591</v>
      </c>
      <c r="AB13">
        <v>0.50529646873474121</v>
      </c>
      <c r="AC13">
        <v>461</v>
      </c>
      <c r="AD13">
        <v>0.31581029295921326</v>
      </c>
      <c r="AE13">
        <v>0.31581029295921326</v>
      </c>
      <c r="AF13">
        <v>0.33686429262161255</v>
      </c>
      <c r="AG13">
        <v>4</v>
      </c>
    </row>
    <row r="14" spans="1:33" x14ac:dyDescent="0.25">
      <c r="A14" t="s">
        <v>26</v>
      </c>
      <c r="B14">
        <v>0.31581029295921326</v>
      </c>
      <c r="C14">
        <v>0.31581029295921326</v>
      </c>
      <c r="D14">
        <v>0.31581029295921326</v>
      </c>
      <c r="E14">
        <v>1</v>
      </c>
      <c r="F14">
        <v>0.50529646873474121</v>
      </c>
      <c r="G14">
        <v>0.42108041048049927</v>
      </c>
      <c r="H14">
        <v>0.63162058591842651</v>
      </c>
      <c r="I14">
        <v>7</v>
      </c>
      <c r="J14">
        <v>0.75794470310211182</v>
      </c>
      <c r="K14">
        <v>0.50529646873474121</v>
      </c>
      <c r="L14">
        <v>0.75794470310211182</v>
      </c>
      <c r="M14">
        <v>9</v>
      </c>
      <c r="Q14">
        <v>0</v>
      </c>
      <c r="R14">
        <v>0.42108041048049927</v>
      </c>
      <c r="S14">
        <v>0.37897235155105591</v>
      </c>
      <c r="T14">
        <v>0.50529646873474121</v>
      </c>
      <c r="U14">
        <v>149</v>
      </c>
      <c r="V14">
        <v>0.50529646873474121</v>
      </c>
      <c r="W14">
        <v>0.37897235155105591</v>
      </c>
      <c r="X14">
        <v>0.50529646873474121</v>
      </c>
      <c r="Y14">
        <v>8</v>
      </c>
      <c r="Z14">
        <v>0.42108041048049927</v>
      </c>
      <c r="AA14">
        <v>0.37897235155105591</v>
      </c>
      <c r="AB14">
        <v>0.50529646873474121</v>
      </c>
      <c r="AC14">
        <v>174</v>
      </c>
      <c r="AD14">
        <v>0.31581029295921326</v>
      </c>
      <c r="AE14">
        <v>0.31581029295921326</v>
      </c>
      <c r="AF14">
        <v>0.50529646873474121</v>
      </c>
      <c r="AG14">
        <v>2</v>
      </c>
    </row>
    <row r="15" spans="1:33" x14ac:dyDescent="0.25">
      <c r="A15" t="s">
        <v>27</v>
      </c>
      <c r="B15">
        <v>0.63162058591842651</v>
      </c>
      <c r="C15">
        <v>0.63162058591842651</v>
      </c>
      <c r="D15">
        <v>0.63162058591842651</v>
      </c>
      <c r="E15">
        <v>2</v>
      </c>
      <c r="F15">
        <v>0.25264823436737061</v>
      </c>
      <c r="G15">
        <v>0.22106720507144928</v>
      </c>
      <c r="H15">
        <v>2.21067214012146</v>
      </c>
      <c r="I15">
        <v>9</v>
      </c>
      <c r="J15">
        <v>2.5264823436737061</v>
      </c>
      <c r="K15">
        <v>0.42108041048049927</v>
      </c>
      <c r="L15">
        <v>3.5370752811431885</v>
      </c>
      <c r="M15">
        <v>73</v>
      </c>
      <c r="Q15">
        <v>0</v>
      </c>
      <c r="R15">
        <v>0.37897235155105591</v>
      </c>
      <c r="S15">
        <v>0.33686429262161255</v>
      </c>
      <c r="T15">
        <v>0.50529646873474121</v>
      </c>
      <c r="U15">
        <v>197</v>
      </c>
      <c r="V15">
        <v>0.50529646873474121</v>
      </c>
      <c r="W15">
        <v>0.37897235155105591</v>
      </c>
      <c r="X15">
        <v>2.5264823436737061</v>
      </c>
      <c r="Y15">
        <v>6</v>
      </c>
      <c r="Z15">
        <v>0.37897235155105591</v>
      </c>
      <c r="AA15">
        <v>0.37897235155105591</v>
      </c>
      <c r="AB15">
        <v>0.58951252698898315</v>
      </c>
      <c r="AC15">
        <v>287</v>
      </c>
      <c r="AD15">
        <v>0.3263372927904129</v>
      </c>
      <c r="AE15">
        <v>0.31581029295921326</v>
      </c>
      <c r="AF15">
        <v>0.33686429262161255</v>
      </c>
      <c r="AG15">
        <v>2</v>
      </c>
    </row>
    <row r="16" spans="1:33" x14ac:dyDescent="0.25">
      <c r="A16" t="s">
        <v>28</v>
      </c>
      <c r="B16">
        <v>0.82110673189163208</v>
      </c>
      <c r="C16">
        <v>0.44213441014289856</v>
      </c>
      <c r="D16">
        <v>1.5790514945983887</v>
      </c>
      <c r="E16">
        <v>17</v>
      </c>
      <c r="F16">
        <v>0.56845849752426147</v>
      </c>
      <c r="G16">
        <v>0.37897235155105591</v>
      </c>
      <c r="H16">
        <v>0.94743084907531738</v>
      </c>
      <c r="I16">
        <v>82</v>
      </c>
      <c r="J16">
        <v>1.0105929374694824</v>
      </c>
      <c r="K16">
        <v>0.63162058591842651</v>
      </c>
      <c r="L16">
        <v>1.8316997289657593</v>
      </c>
      <c r="M16">
        <v>455</v>
      </c>
      <c r="N16">
        <v>0.37897235155105591</v>
      </c>
      <c r="O16">
        <v>0.37897235155105591</v>
      </c>
      <c r="P16">
        <v>0.37897235155105591</v>
      </c>
      <c r="Q16">
        <v>1</v>
      </c>
      <c r="R16">
        <v>0.44213441014289856</v>
      </c>
      <c r="S16">
        <v>0.37897235155105591</v>
      </c>
      <c r="T16">
        <v>0.94743084907531738</v>
      </c>
      <c r="U16">
        <v>2078</v>
      </c>
      <c r="V16">
        <v>0.44213441014289856</v>
      </c>
      <c r="W16">
        <v>0.34739130735397339</v>
      </c>
      <c r="X16">
        <v>1.5790514945983887</v>
      </c>
      <c r="Y16">
        <v>42</v>
      </c>
      <c r="Z16">
        <v>0.50529646873474121</v>
      </c>
      <c r="AA16">
        <v>0.37897235155105591</v>
      </c>
      <c r="AB16">
        <v>1.263241171836853</v>
      </c>
      <c r="AC16">
        <v>2675</v>
      </c>
      <c r="AD16">
        <v>0.44213441014289856</v>
      </c>
      <c r="AE16">
        <v>0.37897235155105591</v>
      </c>
      <c r="AF16">
        <v>1.3895652294158936</v>
      </c>
      <c r="AG16">
        <v>48</v>
      </c>
    </row>
    <row r="17" spans="1:33" x14ac:dyDescent="0.25">
      <c r="A17" t="s">
        <v>29</v>
      </c>
      <c r="B17">
        <v>0.94743084907531738</v>
      </c>
      <c r="C17">
        <v>0.75794470310211182</v>
      </c>
      <c r="D17">
        <v>1.5790514945983887</v>
      </c>
      <c r="E17">
        <v>8</v>
      </c>
      <c r="F17">
        <v>0.63162058591842651</v>
      </c>
      <c r="G17">
        <v>0.37897235155105591</v>
      </c>
      <c r="H17">
        <v>1.0105929374694824</v>
      </c>
      <c r="I17">
        <v>39</v>
      </c>
      <c r="J17">
        <v>0.82110673189163208</v>
      </c>
      <c r="K17">
        <v>0.63162058591842651</v>
      </c>
      <c r="L17">
        <v>1.263241171836853</v>
      </c>
      <c r="M17">
        <v>215</v>
      </c>
      <c r="Q17">
        <v>0</v>
      </c>
      <c r="R17">
        <v>0.50529646873474121</v>
      </c>
      <c r="S17">
        <v>0.37897235155105591</v>
      </c>
      <c r="T17">
        <v>0.94743084907531738</v>
      </c>
      <c r="U17">
        <v>755</v>
      </c>
      <c r="V17">
        <v>0.44213441014289856</v>
      </c>
      <c r="W17">
        <v>0.37897235155105591</v>
      </c>
      <c r="X17">
        <v>0.44213441014289856</v>
      </c>
      <c r="Y17">
        <v>25</v>
      </c>
      <c r="Z17">
        <v>0.63162058591842651</v>
      </c>
      <c r="AA17">
        <v>0.37897235155105591</v>
      </c>
      <c r="AB17">
        <v>0.94743084907531738</v>
      </c>
      <c r="AC17">
        <v>1042</v>
      </c>
      <c r="AD17">
        <v>0.75794470310211182</v>
      </c>
      <c r="AE17">
        <v>0.31581029295921326</v>
      </c>
      <c r="AF17">
        <v>1.0105929374694824</v>
      </c>
      <c r="AG17">
        <v>20</v>
      </c>
    </row>
    <row r="18" spans="1:33" x14ac:dyDescent="0.25">
      <c r="A18" t="s">
        <v>23</v>
      </c>
      <c r="B18">
        <v>0.63162058591842651</v>
      </c>
      <c r="C18">
        <v>0.25264823436737061</v>
      </c>
      <c r="D18">
        <v>2.1913025379180908</v>
      </c>
      <c r="E18">
        <v>7</v>
      </c>
      <c r="F18">
        <v>0.31581029295921326</v>
      </c>
      <c r="G18">
        <v>0.22106720507144928</v>
      </c>
      <c r="H18">
        <v>0.31581029295921326</v>
      </c>
      <c r="I18">
        <v>26</v>
      </c>
      <c r="J18">
        <v>2.1913025379180908</v>
      </c>
      <c r="K18">
        <v>0.25264823436737061</v>
      </c>
      <c r="L18">
        <v>9.474308967590332</v>
      </c>
      <c r="M18">
        <v>94</v>
      </c>
      <c r="N18">
        <v>0.1263241171836853</v>
      </c>
      <c r="O18">
        <v>0.1263241171836853</v>
      </c>
      <c r="P18">
        <v>0.1263241171836853</v>
      </c>
      <c r="Q18">
        <v>1</v>
      </c>
      <c r="R18">
        <v>0.18948617577552795</v>
      </c>
      <c r="S18">
        <v>0.15790514647960663</v>
      </c>
      <c r="T18">
        <v>0.25264823436737061</v>
      </c>
      <c r="U18">
        <v>620</v>
      </c>
      <c r="V18">
        <v>0.18948617577552795</v>
      </c>
      <c r="W18">
        <v>0.15790514647960663</v>
      </c>
      <c r="X18">
        <v>1.3147814273834229</v>
      </c>
      <c r="Y18">
        <v>13</v>
      </c>
      <c r="Z18">
        <v>0.18948617577552795</v>
      </c>
      <c r="AA18">
        <v>0.15790514647960663</v>
      </c>
      <c r="AB18">
        <v>0.31581029295921326</v>
      </c>
      <c r="AC18">
        <v>761</v>
      </c>
      <c r="AD18">
        <v>0.15790514647960663</v>
      </c>
      <c r="AE18">
        <v>0.15790514647960663</v>
      </c>
      <c r="AF18">
        <v>0.18948617577552795</v>
      </c>
      <c r="AG18">
        <v>15</v>
      </c>
    </row>
    <row r="19" spans="1:33" x14ac:dyDescent="0.25">
      <c r="A19" t="s">
        <v>24</v>
      </c>
      <c r="B19">
        <v>2.1913025379180908</v>
      </c>
      <c r="C19">
        <v>0.21223266422748566</v>
      </c>
      <c r="D19">
        <v>2.1913025379180908</v>
      </c>
      <c r="E19">
        <v>2</v>
      </c>
      <c r="F19">
        <v>2.1913025379180908</v>
      </c>
      <c r="G19">
        <v>0.87652099132537842</v>
      </c>
      <c r="H19">
        <v>2.6295628547668457</v>
      </c>
      <c r="I19">
        <v>4</v>
      </c>
      <c r="J19">
        <v>2.1913025379180908</v>
      </c>
      <c r="K19">
        <v>1.8570358753204346</v>
      </c>
      <c r="L19">
        <v>2.1913025379180908</v>
      </c>
      <c r="M19">
        <v>14</v>
      </c>
      <c r="Q19">
        <v>0</v>
      </c>
      <c r="R19">
        <v>1.591745138168335</v>
      </c>
      <c r="S19">
        <v>1.591745138168335</v>
      </c>
      <c r="T19">
        <v>2.1223266124725342</v>
      </c>
      <c r="U19">
        <v>20</v>
      </c>
      <c r="V19">
        <v>1.3147814273834229</v>
      </c>
      <c r="W19">
        <v>1.3147814273834229</v>
      </c>
      <c r="X19">
        <v>1.3147814273834229</v>
      </c>
      <c r="Y19">
        <v>1</v>
      </c>
      <c r="Z19">
        <v>1.8570358753204346</v>
      </c>
      <c r="AA19">
        <v>1.591745138168335</v>
      </c>
      <c r="AB19">
        <v>2.1223266124725342</v>
      </c>
      <c r="AC19">
        <v>41</v>
      </c>
      <c r="AD19">
        <v>1.1938087940216064</v>
      </c>
      <c r="AE19">
        <v>1.1938087940216064</v>
      </c>
      <c r="AF19">
        <v>1.1938087940216064</v>
      </c>
      <c r="AG19">
        <v>2</v>
      </c>
    </row>
    <row r="20" spans="1:33" x14ac:dyDescent="0.25">
      <c r="A20" t="s">
        <v>30</v>
      </c>
      <c r="B20">
        <v>0.18948617577552795</v>
      </c>
      <c r="C20">
        <v>0.18948617577552795</v>
      </c>
      <c r="D20">
        <v>0.18948617577552795</v>
      </c>
      <c r="E20">
        <v>1</v>
      </c>
      <c r="I20">
        <v>0</v>
      </c>
      <c r="J20">
        <v>0.31581029295921326</v>
      </c>
      <c r="K20">
        <v>0.23685771226882935</v>
      </c>
      <c r="L20">
        <v>0.73689067363739014</v>
      </c>
      <c r="M20">
        <v>7</v>
      </c>
      <c r="Q20">
        <v>0</v>
      </c>
      <c r="R20">
        <v>0.18948617577552795</v>
      </c>
      <c r="S20">
        <v>0.11369170248508453</v>
      </c>
      <c r="T20">
        <v>0.25264823436737061</v>
      </c>
      <c r="U20">
        <v>79</v>
      </c>
      <c r="V20">
        <v>0.18948617577552795</v>
      </c>
      <c r="W20">
        <v>0.18948617577552795</v>
      </c>
      <c r="X20">
        <v>0.18948617577552795</v>
      </c>
      <c r="Y20">
        <v>1</v>
      </c>
      <c r="Z20">
        <v>0.18948617577552795</v>
      </c>
      <c r="AA20">
        <v>0.13264031708240509</v>
      </c>
      <c r="AB20">
        <v>0.25264823436737061</v>
      </c>
      <c r="AC20">
        <v>88</v>
      </c>
      <c r="AD20">
        <v>0.15790514647960663</v>
      </c>
      <c r="AE20">
        <v>0.15790514647960663</v>
      </c>
      <c r="AF20">
        <v>0.15790514647960663</v>
      </c>
      <c r="AG20">
        <v>3</v>
      </c>
    </row>
    <row r="21" spans="1:33" x14ac:dyDescent="0.25">
      <c r="A21" t="s">
        <v>31</v>
      </c>
      <c r="B21">
        <v>0.63162058591842651</v>
      </c>
      <c r="C21">
        <v>0.25264823436737061</v>
      </c>
      <c r="D21">
        <v>0.63162058591842651</v>
      </c>
      <c r="E21">
        <v>4</v>
      </c>
      <c r="F21">
        <v>0.31581029295921326</v>
      </c>
      <c r="G21">
        <v>0.22106720507144928</v>
      </c>
      <c r="H21">
        <v>0.31581029295921326</v>
      </c>
      <c r="I21">
        <v>22</v>
      </c>
      <c r="J21">
        <v>7.5794467926025391</v>
      </c>
      <c r="K21">
        <v>0.22106720507144928</v>
      </c>
      <c r="L21">
        <v>9.474308967590332</v>
      </c>
      <c r="M21">
        <v>71</v>
      </c>
      <c r="N21">
        <v>0.1263241171836853</v>
      </c>
      <c r="O21">
        <v>0.1263241171836853</v>
      </c>
      <c r="P21">
        <v>0.1263241171836853</v>
      </c>
      <c r="Q21">
        <v>1</v>
      </c>
      <c r="R21">
        <v>0.18948617577552795</v>
      </c>
      <c r="S21">
        <v>0.15790514647960663</v>
      </c>
      <c r="T21">
        <v>0.22106720507144928</v>
      </c>
      <c r="U21">
        <v>506</v>
      </c>
      <c r="V21">
        <v>0.15790514647960663</v>
      </c>
      <c r="W21">
        <v>9.4743087887763977E-2</v>
      </c>
      <c r="X21">
        <v>9.474308967590332</v>
      </c>
      <c r="Y21">
        <v>11</v>
      </c>
      <c r="Z21">
        <v>0.18948617577552795</v>
      </c>
      <c r="AA21">
        <v>0.15790514647960663</v>
      </c>
      <c r="AB21">
        <v>0.25264823436737061</v>
      </c>
      <c r="AC21">
        <v>615</v>
      </c>
      <c r="AD21">
        <v>0.15790514647960663</v>
      </c>
      <c r="AE21">
        <v>0.1263241171836853</v>
      </c>
      <c r="AF21">
        <v>0.15790514647960663</v>
      </c>
      <c r="AG21">
        <v>10</v>
      </c>
    </row>
    <row r="22" spans="1:33" x14ac:dyDescent="0.25">
      <c r="A22" t="s">
        <v>32</v>
      </c>
      <c r="E22">
        <v>0</v>
      </c>
      <c r="I22">
        <v>0</v>
      </c>
      <c r="J22">
        <v>0.5573122501373291</v>
      </c>
      <c r="K22">
        <v>0.5573122501373291</v>
      </c>
      <c r="L22">
        <v>4.5476679801940918</v>
      </c>
      <c r="M22">
        <v>2</v>
      </c>
      <c r="Q22">
        <v>0</v>
      </c>
      <c r="R22">
        <v>0.18577076494693756</v>
      </c>
      <c r="S22">
        <v>0.18577076494693756</v>
      </c>
      <c r="T22">
        <v>0.24769434332847595</v>
      </c>
      <c r="U22">
        <v>15</v>
      </c>
      <c r="Y22">
        <v>0</v>
      </c>
      <c r="Z22">
        <v>0.18948617577552795</v>
      </c>
      <c r="AA22">
        <v>0.18577076494693756</v>
      </c>
      <c r="AB22">
        <v>0.5573122501373291</v>
      </c>
      <c r="AC22">
        <v>17</v>
      </c>
      <c r="AG22">
        <v>0</v>
      </c>
    </row>
    <row r="23" spans="1:33" x14ac:dyDescent="0.25">
      <c r="A23" t="s">
        <v>33</v>
      </c>
      <c r="E23">
        <v>0</v>
      </c>
      <c r="I23">
        <v>0</v>
      </c>
      <c r="M23">
        <v>0</v>
      </c>
      <c r="Q23">
        <v>0</v>
      </c>
      <c r="U23">
        <v>0</v>
      </c>
      <c r="Y23">
        <v>0</v>
      </c>
      <c r="AC23">
        <v>0</v>
      </c>
      <c r="AG23">
        <v>0</v>
      </c>
    </row>
    <row r="24" spans="1:33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"/>
  <sheetViews>
    <sheetView workbookViewId="0">
      <selection activeCell="A2" sqref="A2"/>
    </sheetView>
  </sheetViews>
  <sheetFormatPr defaultColWidth="8.85546875" defaultRowHeight="15" x14ac:dyDescent="0.25"/>
  <sheetData>
    <row r="1" spans="1:33" x14ac:dyDescent="0.25">
      <c r="A1" s="14" t="s">
        <v>52</v>
      </c>
      <c r="B1" t="s">
        <v>36</v>
      </c>
      <c r="C1" t="s">
        <v>53</v>
      </c>
    </row>
    <row r="2" spans="1:33" x14ac:dyDescent="0.25">
      <c r="A2" s="14" t="s">
        <v>39</v>
      </c>
      <c r="B2" t="s">
        <v>4</v>
      </c>
      <c r="F2" t="s">
        <v>5</v>
      </c>
      <c r="J2" t="s">
        <v>6</v>
      </c>
      <c r="N2" t="s">
        <v>7</v>
      </c>
      <c r="R2" t="s">
        <v>41</v>
      </c>
      <c r="V2" t="s">
        <v>42</v>
      </c>
      <c r="Z2" t="s">
        <v>10</v>
      </c>
      <c r="AD2" t="s">
        <v>11</v>
      </c>
    </row>
    <row r="3" spans="1:33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33" x14ac:dyDescent="0.25">
      <c r="A4" t="s">
        <v>17</v>
      </c>
      <c r="B4">
        <v>1.0990197658538818</v>
      </c>
      <c r="C4">
        <v>0.44213441014289856</v>
      </c>
      <c r="D4">
        <v>1.0990197658538818</v>
      </c>
      <c r="E4">
        <v>5</v>
      </c>
      <c r="F4">
        <v>1.1369169950485229</v>
      </c>
      <c r="G4">
        <v>0.63162058591842651</v>
      </c>
      <c r="H4">
        <v>3.0317788124084473</v>
      </c>
      <c r="I4">
        <v>76</v>
      </c>
      <c r="J4">
        <v>1.1369169950485229</v>
      </c>
      <c r="K4">
        <v>0.69478261470794678</v>
      </c>
      <c r="L4">
        <v>1.7685376405715942</v>
      </c>
      <c r="M4">
        <v>2372</v>
      </c>
      <c r="Q4">
        <v>0</v>
      </c>
      <c r="R4">
        <v>0.6737285852432251</v>
      </c>
      <c r="S4">
        <v>0.50529646873474121</v>
      </c>
      <c r="T4">
        <v>1.263241171836853</v>
      </c>
      <c r="U4">
        <v>2310</v>
      </c>
      <c r="V4">
        <v>0.63162058591842651</v>
      </c>
      <c r="W4">
        <v>0.44213441014289856</v>
      </c>
      <c r="X4">
        <v>0.94743084907531738</v>
      </c>
      <c r="Y4">
        <v>172</v>
      </c>
      <c r="Z4">
        <v>0.94743084907531738</v>
      </c>
      <c r="AA4">
        <v>0.56845849752426147</v>
      </c>
      <c r="AB4">
        <v>1.5790514945983887</v>
      </c>
      <c r="AC4">
        <v>4935</v>
      </c>
      <c r="AD4">
        <v>1.263241171836853</v>
      </c>
      <c r="AE4">
        <v>1.263241171836853</v>
      </c>
      <c r="AF4">
        <v>2.7791304588317871</v>
      </c>
      <c r="AG4">
        <v>3</v>
      </c>
    </row>
    <row r="5" spans="1:33" x14ac:dyDescent="0.25">
      <c r="A5" t="s">
        <v>18</v>
      </c>
      <c r="B5">
        <v>1.0990197658538818</v>
      </c>
      <c r="C5">
        <v>0.44213441014289856</v>
      </c>
      <c r="D5">
        <v>1.0990197658538818</v>
      </c>
      <c r="E5">
        <v>5</v>
      </c>
      <c r="F5">
        <v>1.1369169950485229</v>
      </c>
      <c r="G5">
        <v>0.63162058591842651</v>
      </c>
      <c r="H5">
        <v>2.21067214012146</v>
      </c>
      <c r="I5">
        <v>60</v>
      </c>
      <c r="J5">
        <v>1.1369169950485229</v>
      </c>
      <c r="K5">
        <v>0.75794470310211182</v>
      </c>
      <c r="L5">
        <v>1.7685376405715942</v>
      </c>
      <c r="M5">
        <v>2193</v>
      </c>
      <c r="Q5">
        <v>0</v>
      </c>
      <c r="R5">
        <v>0.75794470310211182</v>
      </c>
      <c r="S5">
        <v>0.50529646873474121</v>
      </c>
      <c r="T5">
        <v>1.263241171836853</v>
      </c>
      <c r="U5">
        <v>2006</v>
      </c>
      <c r="V5">
        <v>0.63162058591842651</v>
      </c>
      <c r="W5">
        <v>0.50529646873474121</v>
      </c>
      <c r="X5">
        <v>0.94743084907531738</v>
      </c>
      <c r="Y5">
        <v>145</v>
      </c>
      <c r="Z5">
        <v>0.94743084907531738</v>
      </c>
      <c r="AA5">
        <v>0.63162058591842651</v>
      </c>
      <c r="AB5">
        <v>1.5790514945983887</v>
      </c>
      <c r="AC5">
        <v>4409</v>
      </c>
      <c r="AD5">
        <v>1.263241171836853</v>
      </c>
      <c r="AE5">
        <v>1.263241171836853</v>
      </c>
      <c r="AF5">
        <v>2.7791304588317871</v>
      </c>
      <c r="AG5">
        <v>3</v>
      </c>
    </row>
    <row r="6" spans="1:33" x14ac:dyDescent="0.25">
      <c r="A6" t="s">
        <v>19</v>
      </c>
      <c r="B6">
        <v>1.0990197658538818</v>
      </c>
      <c r="C6">
        <v>0.34739130735397339</v>
      </c>
      <c r="D6">
        <v>1.0990197658538818</v>
      </c>
      <c r="E6">
        <v>4</v>
      </c>
      <c r="F6">
        <v>0.94743084907531738</v>
      </c>
      <c r="G6">
        <v>0.63162058591842651</v>
      </c>
      <c r="H6">
        <v>2.21067214012146</v>
      </c>
      <c r="I6">
        <v>55</v>
      </c>
      <c r="J6">
        <v>1.1790250539779663</v>
      </c>
      <c r="K6">
        <v>0.6737285852432251</v>
      </c>
      <c r="L6">
        <v>1.7685376405715942</v>
      </c>
      <c r="M6">
        <v>1599</v>
      </c>
      <c r="Q6">
        <v>0</v>
      </c>
      <c r="R6">
        <v>0.75794470310211182</v>
      </c>
      <c r="S6">
        <v>0.50529646873474121</v>
      </c>
      <c r="T6">
        <v>1.263241171836853</v>
      </c>
      <c r="U6">
        <v>1851</v>
      </c>
      <c r="V6">
        <v>0.63162058591842651</v>
      </c>
      <c r="W6">
        <v>0.50529646873474121</v>
      </c>
      <c r="X6">
        <v>0.94743084907531738</v>
      </c>
      <c r="Y6">
        <v>141</v>
      </c>
      <c r="Z6">
        <v>0.88426882028579712</v>
      </c>
      <c r="AA6">
        <v>0.58951252698898315</v>
      </c>
      <c r="AB6">
        <v>1.5790514945983887</v>
      </c>
      <c r="AC6">
        <v>3650</v>
      </c>
      <c r="AD6">
        <v>1.263241171836853</v>
      </c>
      <c r="AE6">
        <v>1.263241171836853</v>
      </c>
      <c r="AF6">
        <v>2.7791304588317871</v>
      </c>
      <c r="AG6">
        <v>3</v>
      </c>
    </row>
    <row r="7" spans="1:33" x14ac:dyDescent="0.25">
      <c r="A7" t="s">
        <v>20</v>
      </c>
      <c r="B7">
        <v>1.5790514945983887</v>
      </c>
      <c r="C7">
        <v>1.5790514945983887</v>
      </c>
      <c r="D7">
        <v>1.5790514945983887</v>
      </c>
      <c r="E7">
        <v>1</v>
      </c>
      <c r="F7">
        <v>0.63162058591842651</v>
      </c>
      <c r="G7">
        <v>0.63162058591842651</v>
      </c>
      <c r="H7">
        <v>0.63162058591842651</v>
      </c>
      <c r="I7">
        <v>1</v>
      </c>
      <c r="J7">
        <v>0.78952574729919434</v>
      </c>
      <c r="K7">
        <v>0.66320163011550903</v>
      </c>
      <c r="L7">
        <v>0.94743084907531738</v>
      </c>
      <c r="M7">
        <v>161</v>
      </c>
      <c r="Q7">
        <v>0</v>
      </c>
      <c r="R7">
        <v>0.78952574729919434</v>
      </c>
      <c r="S7">
        <v>0.63162058591842651</v>
      </c>
      <c r="T7">
        <v>0.88426882028579712</v>
      </c>
      <c r="U7">
        <v>47</v>
      </c>
      <c r="Y7">
        <v>0</v>
      </c>
      <c r="Z7">
        <v>0.78952574729919434</v>
      </c>
      <c r="AA7">
        <v>0.63162058591842651</v>
      </c>
      <c r="AB7">
        <v>0.94743084907531738</v>
      </c>
      <c r="AC7">
        <v>210</v>
      </c>
      <c r="AG7">
        <v>0</v>
      </c>
    </row>
    <row r="8" spans="1:33" x14ac:dyDescent="0.25">
      <c r="A8" t="s">
        <v>43</v>
      </c>
      <c r="E8">
        <v>0</v>
      </c>
      <c r="I8">
        <v>0</v>
      </c>
      <c r="J8">
        <v>3.1197004318237305</v>
      </c>
      <c r="K8">
        <v>2.546694278717041</v>
      </c>
      <c r="L8">
        <v>3.4380371570587158</v>
      </c>
      <c r="M8">
        <v>82</v>
      </c>
      <c r="Q8">
        <v>0</v>
      </c>
      <c r="R8">
        <v>2.8013637065887451</v>
      </c>
      <c r="S8">
        <v>2.2920248508453369</v>
      </c>
      <c r="T8">
        <v>4.838719367980957</v>
      </c>
      <c r="U8">
        <v>6</v>
      </c>
      <c r="Y8">
        <v>0</v>
      </c>
      <c r="Z8">
        <v>3.1197004318237305</v>
      </c>
      <c r="AA8">
        <v>2.546694278717041</v>
      </c>
      <c r="AB8">
        <v>3.4380371570587158</v>
      </c>
      <c r="AC8">
        <v>88</v>
      </c>
      <c r="AG8">
        <v>0</v>
      </c>
    </row>
    <row r="9" spans="1:33" x14ac:dyDescent="0.25">
      <c r="A9" t="s">
        <v>44</v>
      </c>
      <c r="E9">
        <v>0</v>
      </c>
      <c r="F9">
        <v>1.4211462736129761</v>
      </c>
      <c r="G9">
        <v>1.4211462736129761</v>
      </c>
      <c r="H9">
        <v>1.5790514945983887</v>
      </c>
      <c r="I9">
        <v>4</v>
      </c>
      <c r="J9">
        <v>1.1684980392456055</v>
      </c>
      <c r="K9">
        <v>0.94743084907531738</v>
      </c>
      <c r="L9">
        <v>1.263241171836853</v>
      </c>
      <c r="M9">
        <v>320</v>
      </c>
      <c r="Q9">
        <v>0</v>
      </c>
      <c r="R9">
        <v>1.1369169950485229</v>
      </c>
      <c r="S9">
        <v>0.94743084907531738</v>
      </c>
      <c r="T9">
        <v>1.3264032602310181</v>
      </c>
      <c r="U9">
        <v>102</v>
      </c>
      <c r="V9">
        <v>1.0232253074645996</v>
      </c>
      <c r="W9">
        <v>1.0105929374694824</v>
      </c>
      <c r="X9">
        <v>1.7053755521774292</v>
      </c>
      <c r="Y9">
        <v>4</v>
      </c>
      <c r="Z9">
        <v>1.1684980392456055</v>
      </c>
      <c r="AA9">
        <v>0.94743084907531738</v>
      </c>
      <c r="AB9">
        <v>1.2948222160339355</v>
      </c>
      <c r="AC9">
        <v>430</v>
      </c>
      <c r="AG9">
        <v>0</v>
      </c>
    </row>
    <row r="10" spans="1:33" x14ac:dyDescent="0.25">
      <c r="A10" t="s">
        <v>45</v>
      </c>
      <c r="E10">
        <v>0</v>
      </c>
      <c r="I10">
        <v>0</v>
      </c>
      <c r="J10">
        <v>3.0949409008026123</v>
      </c>
      <c r="K10">
        <v>2.9054546356201172</v>
      </c>
      <c r="L10">
        <v>3.4739131927490234</v>
      </c>
      <c r="M10">
        <v>30</v>
      </c>
      <c r="Q10">
        <v>0</v>
      </c>
      <c r="U10">
        <v>0</v>
      </c>
      <c r="Y10">
        <v>0</v>
      </c>
      <c r="Z10">
        <v>3.0949409008026123</v>
      </c>
      <c r="AA10">
        <v>2.9054546356201172</v>
      </c>
      <c r="AB10">
        <v>3.4739131927490234</v>
      </c>
      <c r="AC10">
        <v>30</v>
      </c>
      <c r="AG10">
        <v>0</v>
      </c>
    </row>
    <row r="11" spans="1:33" x14ac:dyDescent="0.25">
      <c r="A11" t="s">
        <v>46</v>
      </c>
      <c r="E11">
        <v>0</v>
      </c>
      <c r="I11">
        <v>0</v>
      </c>
      <c r="J11">
        <v>0.44423979520797729</v>
      </c>
      <c r="K11">
        <v>0.44423979520797729</v>
      </c>
      <c r="L11">
        <v>0.44423979520797729</v>
      </c>
      <c r="M11">
        <v>1</v>
      </c>
      <c r="Q11">
        <v>0</v>
      </c>
      <c r="U11">
        <v>0</v>
      </c>
      <c r="Y11">
        <v>0</v>
      </c>
      <c r="Z11">
        <v>0.44423979520797729</v>
      </c>
      <c r="AA11">
        <v>0.44423979520797729</v>
      </c>
      <c r="AB11">
        <v>0.44423979520797729</v>
      </c>
      <c r="AC11">
        <v>1</v>
      </c>
      <c r="AG11">
        <v>0</v>
      </c>
    </row>
    <row r="12" spans="1:33" x14ac:dyDescent="0.25">
      <c r="A12" t="s">
        <v>21</v>
      </c>
      <c r="B12">
        <v>1.0990197658538818</v>
      </c>
      <c r="C12">
        <v>0.34739130735397339</v>
      </c>
      <c r="D12">
        <v>1.5790514945983887</v>
      </c>
      <c r="E12">
        <v>4</v>
      </c>
      <c r="F12">
        <v>0.94743084907531738</v>
      </c>
      <c r="G12">
        <v>0.63162058591842651</v>
      </c>
      <c r="H12">
        <v>1.3895652294158936</v>
      </c>
      <c r="I12">
        <v>47</v>
      </c>
      <c r="J12">
        <v>1.263241171836853</v>
      </c>
      <c r="K12">
        <v>0.75794470310211182</v>
      </c>
      <c r="L12">
        <v>1.8948616981506348</v>
      </c>
      <c r="M12">
        <v>1295</v>
      </c>
      <c r="Q12">
        <v>0</v>
      </c>
      <c r="R12">
        <v>0.6737285852432251</v>
      </c>
      <c r="S12">
        <v>0.50529646873474121</v>
      </c>
      <c r="T12">
        <v>1.263241171836853</v>
      </c>
      <c r="U12">
        <v>1497</v>
      </c>
      <c r="V12">
        <v>0.63162058591842651</v>
      </c>
      <c r="W12">
        <v>0.50529646873474121</v>
      </c>
      <c r="X12">
        <v>0.88426882028579712</v>
      </c>
      <c r="Y12">
        <v>94</v>
      </c>
      <c r="Z12">
        <v>0.94743084907531738</v>
      </c>
      <c r="AA12">
        <v>0.50529646873474121</v>
      </c>
      <c r="AB12">
        <v>1.5790514945983887</v>
      </c>
      <c r="AC12">
        <v>2937</v>
      </c>
      <c r="AD12">
        <v>1.263241171836853</v>
      </c>
      <c r="AE12">
        <v>1.263241171836853</v>
      </c>
      <c r="AF12">
        <v>1.263241171836853</v>
      </c>
      <c r="AG12">
        <v>1</v>
      </c>
    </row>
    <row r="13" spans="1:33" x14ac:dyDescent="0.25">
      <c r="A13" t="s">
        <v>22</v>
      </c>
      <c r="E13">
        <v>0</v>
      </c>
      <c r="F13">
        <v>3.7897233963012695</v>
      </c>
      <c r="G13">
        <v>3.0317788124084473</v>
      </c>
      <c r="H13">
        <v>8.8426885604858398</v>
      </c>
      <c r="I13">
        <v>4</v>
      </c>
      <c r="J13">
        <v>2.8422925472259521</v>
      </c>
      <c r="K13">
        <v>1.8474901914596558</v>
      </c>
      <c r="L13">
        <v>3.7897233963012695</v>
      </c>
      <c r="M13">
        <v>110</v>
      </c>
      <c r="Q13">
        <v>0</v>
      </c>
      <c r="R13">
        <v>0.44213441014289856</v>
      </c>
      <c r="S13">
        <v>0.44213441014289856</v>
      </c>
      <c r="T13">
        <v>0.50529646873474121</v>
      </c>
      <c r="U13">
        <v>23</v>
      </c>
      <c r="V13">
        <v>0.44213441014289856</v>
      </c>
      <c r="W13">
        <v>0.44213441014289856</v>
      </c>
      <c r="X13">
        <v>0.50529646873474121</v>
      </c>
      <c r="Y13">
        <v>6</v>
      </c>
      <c r="Z13">
        <v>2.5264823436737061</v>
      </c>
      <c r="AA13">
        <v>1.1790250539779663</v>
      </c>
      <c r="AB13">
        <v>3.7581424713134766</v>
      </c>
      <c r="AC13">
        <v>143</v>
      </c>
      <c r="AD13">
        <v>2.7791304588317871</v>
      </c>
      <c r="AE13">
        <v>2.7791304588317871</v>
      </c>
      <c r="AF13">
        <v>2.7791304588317871</v>
      </c>
      <c r="AG13">
        <v>1</v>
      </c>
    </row>
    <row r="14" spans="1:33" x14ac:dyDescent="0.25">
      <c r="A14" t="s">
        <v>26</v>
      </c>
      <c r="E14">
        <v>0</v>
      </c>
      <c r="I14">
        <v>0</v>
      </c>
      <c r="J14">
        <v>1.5869467258453369</v>
      </c>
      <c r="K14">
        <v>1.5158894062042236</v>
      </c>
      <c r="L14">
        <v>1.8001186847686768</v>
      </c>
      <c r="M14">
        <v>7</v>
      </c>
      <c r="Q14">
        <v>0</v>
      </c>
      <c r="R14">
        <v>0.42108041048049927</v>
      </c>
      <c r="S14">
        <v>0.42108041048049927</v>
      </c>
      <c r="T14">
        <v>0.42108041048049927</v>
      </c>
      <c r="U14">
        <v>2</v>
      </c>
      <c r="V14">
        <v>0.63162058591842651</v>
      </c>
      <c r="W14">
        <v>0.63162058591842651</v>
      </c>
      <c r="X14">
        <v>0.75794470310211182</v>
      </c>
      <c r="Y14">
        <v>2</v>
      </c>
      <c r="Z14">
        <v>1.5869467258453369</v>
      </c>
      <c r="AA14">
        <v>0.94743084907531738</v>
      </c>
      <c r="AB14">
        <v>1.8001186847686768</v>
      </c>
      <c r="AC14">
        <v>11</v>
      </c>
      <c r="AG14">
        <v>0</v>
      </c>
    </row>
    <row r="15" spans="1:33" x14ac:dyDescent="0.25">
      <c r="A15" t="s">
        <v>27</v>
      </c>
      <c r="E15">
        <v>0</v>
      </c>
      <c r="F15">
        <v>3.7897233963012695</v>
      </c>
      <c r="G15">
        <v>3.0317788124084473</v>
      </c>
      <c r="H15">
        <v>8.8426885604858398</v>
      </c>
      <c r="I15">
        <v>4</v>
      </c>
      <c r="J15">
        <v>3.0317788124084473</v>
      </c>
      <c r="K15">
        <v>2.21067214012146</v>
      </c>
      <c r="L15">
        <v>3.9160475730895996</v>
      </c>
      <c r="M15">
        <v>103</v>
      </c>
      <c r="Q15">
        <v>0</v>
      </c>
      <c r="R15">
        <v>0.44213441014289856</v>
      </c>
      <c r="S15">
        <v>0.44213441014289856</v>
      </c>
      <c r="T15">
        <v>0.50529646873474121</v>
      </c>
      <c r="U15">
        <v>21</v>
      </c>
      <c r="V15">
        <v>0.44213441014289856</v>
      </c>
      <c r="W15">
        <v>0.44213441014289856</v>
      </c>
      <c r="X15">
        <v>0.50529646873474121</v>
      </c>
      <c r="Y15">
        <v>4</v>
      </c>
      <c r="Z15">
        <v>2.8422925472259521</v>
      </c>
      <c r="AA15">
        <v>1.263241171836853</v>
      </c>
      <c r="AB15">
        <v>3.7897233963012695</v>
      </c>
      <c r="AC15">
        <v>132</v>
      </c>
      <c r="AD15">
        <v>2.7791304588317871</v>
      </c>
      <c r="AE15">
        <v>2.7791304588317871</v>
      </c>
      <c r="AF15">
        <v>2.7791304588317871</v>
      </c>
      <c r="AG15">
        <v>1</v>
      </c>
    </row>
    <row r="16" spans="1:33" x14ac:dyDescent="0.25">
      <c r="A16" t="s">
        <v>28</v>
      </c>
      <c r="B16">
        <v>1.0990197658538818</v>
      </c>
      <c r="C16">
        <v>0.34739130735397339</v>
      </c>
      <c r="D16">
        <v>1.5790514945983887</v>
      </c>
      <c r="E16">
        <v>4</v>
      </c>
      <c r="F16">
        <v>0.94743084907531738</v>
      </c>
      <c r="G16">
        <v>0.63162058591842651</v>
      </c>
      <c r="H16">
        <v>1.3895652294158936</v>
      </c>
      <c r="I16">
        <v>42</v>
      </c>
      <c r="J16">
        <v>1.263241171836853</v>
      </c>
      <c r="K16">
        <v>0.82110673189163208</v>
      </c>
      <c r="L16">
        <v>1.8948616981506348</v>
      </c>
      <c r="M16">
        <v>1229</v>
      </c>
      <c r="Q16">
        <v>0</v>
      </c>
      <c r="R16">
        <v>0.75794470310211182</v>
      </c>
      <c r="S16">
        <v>0.50529646873474121</v>
      </c>
      <c r="T16">
        <v>1.3895652294158936</v>
      </c>
      <c r="U16">
        <v>1352</v>
      </c>
      <c r="V16">
        <v>0.6737285852432251</v>
      </c>
      <c r="W16">
        <v>0.56845849752426147</v>
      </c>
      <c r="X16">
        <v>0.88426882028579712</v>
      </c>
      <c r="Y16">
        <v>77</v>
      </c>
      <c r="Z16">
        <v>0.94743084907531738</v>
      </c>
      <c r="AA16">
        <v>0.63162058591842651</v>
      </c>
      <c r="AB16">
        <v>1.5790514945983887</v>
      </c>
      <c r="AC16">
        <v>2704</v>
      </c>
      <c r="AD16">
        <v>1.263241171836853</v>
      </c>
      <c r="AE16">
        <v>1.263241171836853</v>
      </c>
      <c r="AF16">
        <v>1.263241171836853</v>
      </c>
      <c r="AG16">
        <v>1</v>
      </c>
    </row>
    <row r="17" spans="1:33" x14ac:dyDescent="0.25">
      <c r="A17" t="s">
        <v>29</v>
      </c>
      <c r="B17">
        <v>1.0990197658538818</v>
      </c>
      <c r="C17">
        <v>1.0990197658538818</v>
      </c>
      <c r="D17">
        <v>1.0990197658538818</v>
      </c>
      <c r="E17">
        <v>1</v>
      </c>
      <c r="F17">
        <v>0.94743084907531738</v>
      </c>
      <c r="G17">
        <v>0.94743084907531738</v>
      </c>
      <c r="H17">
        <v>1.263241171836853</v>
      </c>
      <c r="I17">
        <v>14</v>
      </c>
      <c r="J17">
        <v>0.94743084907531738</v>
      </c>
      <c r="K17">
        <v>0.69478261470794678</v>
      </c>
      <c r="L17">
        <v>1.263241171836853</v>
      </c>
      <c r="M17">
        <v>854</v>
      </c>
      <c r="Q17">
        <v>0</v>
      </c>
      <c r="R17">
        <v>0.75794470310211182</v>
      </c>
      <c r="S17">
        <v>0.56845849752426147</v>
      </c>
      <c r="T17">
        <v>1.1369169950485229</v>
      </c>
      <c r="U17">
        <v>631</v>
      </c>
      <c r="V17">
        <v>0.56845849752426147</v>
      </c>
      <c r="W17">
        <v>0.50529646873474121</v>
      </c>
      <c r="X17">
        <v>1.0105929374694824</v>
      </c>
      <c r="Y17">
        <v>62</v>
      </c>
      <c r="Z17">
        <v>0.82110673189163208</v>
      </c>
      <c r="AA17">
        <v>0.63162058591842651</v>
      </c>
      <c r="AB17">
        <v>1.2316601276397705</v>
      </c>
      <c r="AC17">
        <v>1562</v>
      </c>
      <c r="AD17">
        <v>0.44213441014289856</v>
      </c>
      <c r="AE17">
        <v>0.44213441014289856</v>
      </c>
      <c r="AF17">
        <v>0.44213441014289856</v>
      </c>
      <c r="AG17">
        <v>1</v>
      </c>
    </row>
    <row r="18" spans="1:33" x14ac:dyDescent="0.25">
      <c r="A18" t="s">
        <v>23</v>
      </c>
      <c r="E18">
        <v>0</v>
      </c>
      <c r="F18">
        <v>3.9793627262115479</v>
      </c>
      <c r="G18">
        <v>0.31581029295921326</v>
      </c>
      <c r="H18">
        <v>12.632411956787109</v>
      </c>
      <c r="I18">
        <v>16</v>
      </c>
      <c r="J18">
        <v>0.37897235155105591</v>
      </c>
      <c r="K18">
        <v>0.30317789316177368</v>
      </c>
      <c r="L18">
        <v>8.6847829818725586</v>
      </c>
      <c r="M18">
        <v>179</v>
      </c>
      <c r="Q18">
        <v>0</v>
      </c>
      <c r="R18">
        <v>0.31581029295921326</v>
      </c>
      <c r="S18">
        <v>0.25264823436737061</v>
      </c>
      <c r="T18">
        <v>0.44213441014289856</v>
      </c>
      <c r="U18">
        <v>304</v>
      </c>
      <c r="V18">
        <v>0.37897235155105591</v>
      </c>
      <c r="W18">
        <v>0.31581029295921326</v>
      </c>
      <c r="X18">
        <v>2.5264823436737061</v>
      </c>
      <c r="Y18">
        <v>27</v>
      </c>
      <c r="Z18">
        <v>0.31581029295921326</v>
      </c>
      <c r="AA18">
        <v>0.25264823436737061</v>
      </c>
      <c r="AB18">
        <v>2.5264823436737061</v>
      </c>
      <c r="AC18">
        <v>526</v>
      </c>
      <c r="AG18">
        <v>0</v>
      </c>
    </row>
    <row r="19" spans="1:33" x14ac:dyDescent="0.25">
      <c r="A19" t="s">
        <v>24</v>
      </c>
      <c r="E19">
        <v>0</v>
      </c>
      <c r="F19">
        <v>3.9793627262115479</v>
      </c>
      <c r="G19">
        <v>3.9793627262115479</v>
      </c>
      <c r="H19">
        <v>3.9793627262115479</v>
      </c>
      <c r="I19">
        <v>1</v>
      </c>
      <c r="J19">
        <v>1.3264542818069458</v>
      </c>
      <c r="K19">
        <v>1.3147814273834229</v>
      </c>
      <c r="L19">
        <v>1.8570358753204346</v>
      </c>
      <c r="M19">
        <v>8</v>
      </c>
      <c r="Q19">
        <v>0</v>
      </c>
      <c r="R19">
        <v>2.6529085636138916</v>
      </c>
      <c r="S19">
        <v>2.6529085636138916</v>
      </c>
      <c r="T19">
        <v>2.6529085636138916</v>
      </c>
      <c r="U19">
        <v>1</v>
      </c>
      <c r="Y19">
        <v>0</v>
      </c>
      <c r="Z19">
        <v>1.591745138168335</v>
      </c>
      <c r="AA19">
        <v>1.3147814273834229</v>
      </c>
      <c r="AB19">
        <v>2.6529085636138916</v>
      </c>
      <c r="AC19">
        <v>10</v>
      </c>
      <c r="AG19">
        <v>0</v>
      </c>
    </row>
    <row r="20" spans="1:33" x14ac:dyDescent="0.25">
      <c r="A20" t="s">
        <v>30</v>
      </c>
      <c r="E20">
        <v>0</v>
      </c>
      <c r="F20">
        <v>0.44213441014289856</v>
      </c>
      <c r="G20">
        <v>0.44213441014289856</v>
      </c>
      <c r="H20">
        <v>0.44213441014289856</v>
      </c>
      <c r="I20">
        <v>1</v>
      </c>
      <c r="J20">
        <v>0.31581029295921326</v>
      </c>
      <c r="K20">
        <v>0.28422924876213074</v>
      </c>
      <c r="L20">
        <v>0.37897235155105591</v>
      </c>
      <c r="M20">
        <v>33</v>
      </c>
      <c r="Q20">
        <v>0</v>
      </c>
      <c r="R20">
        <v>0.34739130735397339</v>
      </c>
      <c r="S20">
        <v>0.31581029295921326</v>
      </c>
      <c r="T20">
        <v>0.44213441014289856</v>
      </c>
      <c r="U20">
        <v>69</v>
      </c>
      <c r="V20">
        <v>0.37897235155105591</v>
      </c>
      <c r="W20">
        <v>0.37897235155105591</v>
      </c>
      <c r="X20">
        <v>0.37897235155105591</v>
      </c>
      <c r="Y20">
        <v>6</v>
      </c>
      <c r="Z20">
        <v>0.31581029295921326</v>
      </c>
      <c r="AA20">
        <v>0.28422924876213074</v>
      </c>
      <c r="AB20">
        <v>0.41055336594581604</v>
      </c>
      <c r="AC20">
        <v>109</v>
      </c>
      <c r="AG20">
        <v>0</v>
      </c>
    </row>
    <row r="21" spans="1:33" x14ac:dyDescent="0.25">
      <c r="A21" t="s">
        <v>31</v>
      </c>
      <c r="E21">
        <v>0</v>
      </c>
      <c r="F21">
        <v>8.8426885604858398</v>
      </c>
      <c r="G21">
        <v>0.25264823436737061</v>
      </c>
      <c r="H21">
        <v>18.948617935180664</v>
      </c>
      <c r="I21">
        <v>14</v>
      </c>
      <c r="J21">
        <v>0.47371542453765869</v>
      </c>
      <c r="K21">
        <v>0.31581029295921326</v>
      </c>
      <c r="L21">
        <v>10.105929374694824</v>
      </c>
      <c r="M21">
        <v>135</v>
      </c>
      <c r="Q21">
        <v>0</v>
      </c>
      <c r="R21">
        <v>0.31581029295921326</v>
      </c>
      <c r="S21">
        <v>0.25264823436737061</v>
      </c>
      <c r="T21">
        <v>0.44213441014289856</v>
      </c>
      <c r="U21">
        <v>217</v>
      </c>
      <c r="V21">
        <v>1.8948616981506348</v>
      </c>
      <c r="W21">
        <v>0.25264823436737061</v>
      </c>
      <c r="X21">
        <v>3.7897233963012695</v>
      </c>
      <c r="Y21">
        <v>18</v>
      </c>
      <c r="Z21">
        <v>0.31581029295921326</v>
      </c>
      <c r="AA21">
        <v>0.25264823436737061</v>
      </c>
      <c r="AB21">
        <v>6.3162059783935547</v>
      </c>
      <c r="AC21">
        <v>384</v>
      </c>
      <c r="AG21">
        <v>0</v>
      </c>
    </row>
    <row r="22" spans="1:33" x14ac:dyDescent="0.25">
      <c r="A22" t="s">
        <v>32</v>
      </c>
      <c r="E22">
        <v>0</v>
      </c>
      <c r="I22">
        <v>0</v>
      </c>
      <c r="J22">
        <v>6.8215022087097168</v>
      </c>
      <c r="K22">
        <v>6.0635576248168945</v>
      </c>
      <c r="L22">
        <v>7.5794467926025391</v>
      </c>
      <c r="M22">
        <v>2</v>
      </c>
      <c r="Q22">
        <v>0</v>
      </c>
      <c r="R22">
        <v>0.74308305978775024</v>
      </c>
      <c r="S22">
        <v>0.5573122501373291</v>
      </c>
      <c r="T22">
        <v>0.92885380983352661</v>
      </c>
      <c r="U22">
        <v>17</v>
      </c>
      <c r="V22">
        <v>0.37897235155105591</v>
      </c>
      <c r="W22">
        <v>0.37897235155105591</v>
      </c>
      <c r="X22">
        <v>0.37897235155105591</v>
      </c>
      <c r="Y22">
        <v>3</v>
      </c>
      <c r="Z22">
        <v>0.5573122501373291</v>
      </c>
      <c r="AA22">
        <v>0.37897235155105591</v>
      </c>
      <c r="AB22">
        <v>0.86693024635314941</v>
      </c>
      <c r="AC22">
        <v>22</v>
      </c>
      <c r="AG22">
        <v>0</v>
      </c>
    </row>
    <row r="23" spans="1:33" x14ac:dyDescent="0.25">
      <c r="A23" t="s">
        <v>33</v>
      </c>
      <c r="E23">
        <v>0</v>
      </c>
      <c r="I23">
        <v>0</v>
      </c>
      <c r="J23">
        <v>6.8846645355224609</v>
      </c>
      <c r="K23">
        <v>6.8846645355224609</v>
      </c>
      <c r="L23">
        <v>6.8846645355224609</v>
      </c>
      <c r="M23">
        <v>1</v>
      </c>
      <c r="Q23">
        <v>0</v>
      </c>
      <c r="U23">
        <v>0</v>
      </c>
      <c r="Y23">
        <v>0</v>
      </c>
      <c r="Z23">
        <v>6.8846645355224609</v>
      </c>
      <c r="AA23">
        <v>6.8846645355224609</v>
      </c>
      <c r="AB23">
        <v>6.8846645355224609</v>
      </c>
      <c r="AC23">
        <v>1</v>
      </c>
      <c r="AG23">
        <v>0</v>
      </c>
    </row>
    <row r="24" spans="1:33" x14ac:dyDescent="0.25">
      <c r="A24" t="s">
        <v>25</v>
      </c>
      <c r="E24">
        <v>0</v>
      </c>
      <c r="I24">
        <v>0</v>
      </c>
      <c r="M24">
        <v>0</v>
      </c>
      <c r="Q24">
        <v>0</v>
      </c>
      <c r="U24">
        <v>0</v>
      </c>
      <c r="Y24">
        <v>0</v>
      </c>
      <c r="AC24">
        <v>0</v>
      </c>
      <c r="AG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F023CE14-7765-413C-AA65-20DF101DF2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826B5E-C42E-457B-B432-A32BAA4367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AD408C-053B-4B86-9A72-E0582F7C40C3}">
  <ds:schemaRefs>
    <ds:schemaRef ds:uri="http://purl.org/dc/terms/"/>
    <ds:schemaRef ds:uri="a72d8ac4-480f-42af-94c3-1b0dbed1eec5"/>
    <ds:schemaRef ds:uri="1011fb24-49a0-463f-ada9-a8217d0aa252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2024-12-18T10:22:29Z</dcterms:created>
  <dcterms:modified xsi:type="dcterms:W3CDTF">2025-06-11T17:45:19Z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