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3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4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psiorg.sharepoint.com/sites/ACTWatchLite/Shared Documents/2. Technical/0. Toolkit/ACTwatch Lite Toolkit v3 - FINAL FOR WHO REVIEW/X. Data Analysis Sandbox/13 Results output/workbooks/"/>
    </mc:Choice>
  </mc:AlternateContent>
  <xr:revisionPtr revIDLastSave="109" documentId="8_{4B1F6ED8-1160-44BF-B770-834FBA81A6D8}" xr6:coauthVersionLast="47" xr6:coauthVersionMax="47" xr10:uidLastSave="{02B92CF8-58DC-478C-816C-D4DA49DB401E}"/>
  <bookViews>
    <workbookView xWindow="-120" yWindow="-120" windowWidth="29040" windowHeight="15720" firstSheet="14" activeTab="15" xr2:uid="{00000000-000D-0000-FFFF-FFFF00000000}"/>
  </bookViews>
  <sheets>
    <sheet name="Figures i" sheetId="21" r:id="rId1"/>
    <sheet name="Figures ii" sheetId="26" r:id="rId2"/>
    <sheet name="Figures iii" sheetId="23" r:id="rId3"/>
    <sheet name="Figures Example" sheetId="9" state="hidden" r:id="rId4"/>
    <sheet name="Table i" sheetId="18" r:id="rId5"/>
    <sheet name="Table ii" sheetId="19" r:id="rId6"/>
    <sheet name="Table iii" sheetId="12" r:id="rId7"/>
    <sheet name="Table iv" sheetId="11" r:id="rId8"/>
    <sheet name="T_i" sheetId="16" r:id="rId9"/>
    <sheet name="T_ii" sheetId="17" r:id="rId10"/>
    <sheet name="T_iii_strat1" sheetId="1" r:id="rId11"/>
    <sheet name="T_iii_strat2" sheetId="2" r:id="rId12"/>
    <sheet name="T_iii_strat3" sheetId="3" r:id="rId13"/>
    <sheet name="T_iv_strat1" sheetId="13" r:id="rId14"/>
    <sheet name="T_iv_strat2" sheetId="14" r:id="rId15"/>
    <sheet name="T_iv_strat3" sheetId="15" r:id="rId16"/>
  </sheets>
  <externalReferences>
    <externalReference r:id="rId17"/>
  </externalReferences>
  <definedNames>
    <definedName name="_xlnm._FilterDatabase" localSheetId="4" hidden="1">'Table i'!$A$6:$I$68</definedName>
    <definedName name="_xlnm._FilterDatabase" localSheetId="5" hidden="1">'Table ii'!$B$12:$Q$71</definedName>
    <definedName name="_xlnm._FilterDatabase" localSheetId="6" hidden="1">'Table iii'!$A$6:$I$68</definedName>
    <definedName name="_xlnm._FilterDatabase" localSheetId="7" hidden="1">'Table iv'!$A$5:$R$71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71" i="11" l="1"/>
  <c r="T71" i="11"/>
  <c r="A71" i="11"/>
  <c r="AM70" i="11"/>
  <c r="T70" i="11"/>
  <c r="A70" i="11"/>
  <c r="BC69" i="11"/>
  <c r="BB69" i="11"/>
  <c r="BA69" i="11"/>
  <c r="AZ69" i="11"/>
  <c r="AY69" i="11"/>
  <c r="AX69" i="11"/>
  <c r="AW69" i="11"/>
  <c r="AV69" i="11"/>
  <c r="AU69" i="11"/>
  <c r="AT69" i="11"/>
  <c r="AS69" i="11"/>
  <c r="AR69" i="11"/>
  <c r="AQ69" i="11"/>
  <c r="AP69" i="11"/>
  <c r="AO69" i="11"/>
  <c r="AN69" i="11"/>
  <c r="AJ69" i="11"/>
  <c r="AI69" i="11"/>
  <c r="AH69" i="11"/>
  <c r="AG69" i="11"/>
  <c r="AF69" i="11"/>
  <c r="AE69" i="11"/>
  <c r="AD69" i="11"/>
  <c r="AC69" i="11"/>
  <c r="AB69" i="11"/>
  <c r="AA69" i="11"/>
  <c r="Z69" i="11"/>
  <c r="Y69" i="11"/>
  <c r="X69" i="11"/>
  <c r="W69" i="11"/>
  <c r="V69" i="11"/>
  <c r="U69" i="11"/>
  <c r="Q69" i="11"/>
  <c r="P69" i="11"/>
  <c r="O69" i="11"/>
  <c r="N69" i="11"/>
  <c r="M69" i="11"/>
  <c r="L69" i="11"/>
  <c r="K69" i="11"/>
  <c r="J69" i="11"/>
  <c r="I69" i="11"/>
  <c r="H69" i="11"/>
  <c r="G69" i="11"/>
  <c r="F69" i="11"/>
  <c r="E69" i="11"/>
  <c r="D69" i="11"/>
  <c r="C69" i="11"/>
  <c r="B69" i="11"/>
  <c r="BC68" i="11"/>
  <c r="BB68" i="11"/>
  <c r="BA68" i="11"/>
  <c r="AZ68" i="11"/>
  <c r="AY68" i="11"/>
  <c r="AX68" i="11"/>
  <c r="AW68" i="11"/>
  <c r="AV68" i="11"/>
  <c r="AU68" i="11"/>
  <c r="AT68" i="11"/>
  <c r="AS68" i="11"/>
  <c r="AR68" i="11"/>
  <c r="AQ68" i="11"/>
  <c r="AP68" i="11"/>
  <c r="AO68" i="11"/>
  <c r="AN68" i="11"/>
  <c r="AJ68" i="11"/>
  <c r="AI68" i="11"/>
  <c r="AH68" i="11"/>
  <c r="AG68" i="11"/>
  <c r="AF68" i="11"/>
  <c r="AE68" i="11"/>
  <c r="AD68" i="11"/>
  <c r="AC68" i="11"/>
  <c r="AB68" i="11"/>
  <c r="AA68" i="11"/>
  <c r="Z68" i="11"/>
  <c r="Y68" i="11"/>
  <c r="X68" i="11"/>
  <c r="W68" i="11"/>
  <c r="V68" i="11"/>
  <c r="U68" i="11"/>
  <c r="Q68" i="11"/>
  <c r="P68" i="11"/>
  <c r="O68" i="11"/>
  <c r="N68" i="11"/>
  <c r="M68" i="11"/>
  <c r="L68" i="11"/>
  <c r="K68" i="11"/>
  <c r="J68" i="11"/>
  <c r="I68" i="11"/>
  <c r="H68" i="11"/>
  <c r="G68" i="11"/>
  <c r="F68" i="11"/>
  <c r="E68" i="11"/>
  <c r="D68" i="11"/>
  <c r="C68" i="11"/>
  <c r="B68" i="11"/>
  <c r="BC67" i="11"/>
  <c r="BB67" i="11"/>
  <c r="BA67" i="11"/>
  <c r="AZ67" i="11"/>
  <c r="AY67" i="11"/>
  <c r="AX67" i="11"/>
  <c r="AW67" i="11"/>
  <c r="AV67" i="11"/>
  <c r="AU67" i="11"/>
  <c r="AT67" i="11"/>
  <c r="AS67" i="11"/>
  <c r="AR67" i="11"/>
  <c r="AQ67" i="11"/>
  <c r="AP67" i="11"/>
  <c r="AO67" i="11"/>
  <c r="AN67" i="11"/>
  <c r="AJ67" i="11"/>
  <c r="AI67" i="11"/>
  <c r="AH67" i="11"/>
  <c r="AG67" i="11"/>
  <c r="AF67" i="11"/>
  <c r="AE67" i="11"/>
  <c r="AD67" i="11"/>
  <c r="AC67" i="11"/>
  <c r="AB67" i="11"/>
  <c r="AA67" i="11"/>
  <c r="Z67" i="11"/>
  <c r="Y67" i="11"/>
  <c r="X67" i="11"/>
  <c r="W67" i="11"/>
  <c r="V67" i="11"/>
  <c r="U67" i="11"/>
  <c r="Q67" i="11"/>
  <c r="P67" i="11"/>
  <c r="O67" i="11"/>
  <c r="N67" i="11"/>
  <c r="M67" i="11"/>
  <c r="L67" i="11"/>
  <c r="K67" i="11"/>
  <c r="J67" i="11"/>
  <c r="I67" i="11"/>
  <c r="H67" i="11"/>
  <c r="G67" i="11"/>
  <c r="F67" i="11"/>
  <c r="E67" i="11"/>
  <c r="D67" i="11"/>
  <c r="C67" i="11"/>
  <c r="B67" i="11"/>
  <c r="BC66" i="11"/>
  <c r="BB66" i="11"/>
  <c r="BA66" i="11"/>
  <c r="AZ66" i="11"/>
  <c r="AY66" i="11"/>
  <c r="AX66" i="11"/>
  <c r="AW66" i="11"/>
  <c r="AV66" i="11"/>
  <c r="AU66" i="11"/>
  <c r="AT66" i="11"/>
  <c r="AS66" i="11"/>
  <c r="AR66" i="11"/>
  <c r="AQ66" i="11"/>
  <c r="AP66" i="11"/>
  <c r="AO66" i="11"/>
  <c r="AN66" i="11"/>
  <c r="AJ66" i="11"/>
  <c r="AI66" i="11"/>
  <c r="AH66" i="11"/>
  <c r="AG66" i="11"/>
  <c r="AF66" i="11"/>
  <c r="AE66" i="11"/>
  <c r="AD66" i="11"/>
  <c r="AC66" i="11"/>
  <c r="AB66" i="11"/>
  <c r="AA66" i="11"/>
  <c r="Z66" i="11"/>
  <c r="Y66" i="11"/>
  <c r="X66" i="11"/>
  <c r="W66" i="11"/>
  <c r="V66" i="11"/>
  <c r="U66" i="11"/>
  <c r="Q66" i="11"/>
  <c r="P66" i="11"/>
  <c r="O66" i="11"/>
  <c r="N66" i="11"/>
  <c r="M66" i="11"/>
  <c r="L66" i="11"/>
  <c r="K66" i="11"/>
  <c r="J66" i="11"/>
  <c r="I66" i="11"/>
  <c r="H66" i="11"/>
  <c r="G66" i="11"/>
  <c r="F66" i="11"/>
  <c r="E66" i="11"/>
  <c r="D66" i="11"/>
  <c r="C66" i="11"/>
  <c r="B66" i="11"/>
  <c r="BC65" i="11"/>
  <c r="BB65" i="11"/>
  <c r="BA65" i="11"/>
  <c r="AZ65" i="11"/>
  <c r="AY65" i="11"/>
  <c r="AX65" i="11"/>
  <c r="AW65" i="11"/>
  <c r="AV65" i="11"/>
  <c r="AU65" i="11"/>
  <c r="AT65" i="11"/>
  <c r="AS65" i="11"/>
  <c r="AR65" i="11"/>
  <c r="AQ65" i="11"/>
  <c r="AP65" i="11"/>
  <c r="AO65" i="11"/>
  <c r="AN65" i="11"/>
  <c r="AJ65" i="11"/>
  <c r="AI65" i="11"/>
  <c r="AH65" i="11"/>
  <c r="AG65" i="11"/>
  <c r="AF65" i="11"/>
  <c r="AE65" i="11"/>
  <c r="AD65" i="11"/>
  <c r="AC65" i="11"/>
  <c r="AB65" i="11"/>
  <c r="AA65" i="11"/>
  <c r="Z65" i="11"/>
  <c r="Y65" i="11"/>
  <c r="X65" i="11"/>
  <c r="W65" i="11"/>
  <c r="V65" i="11"/>
  <c r="U65" i="11"/>
  <c r="Q65" i="11"/>
  <c r="P65" i="11"/>
  <c r="O65" i="11"/>
  <c r="N65" i="11"/>
  <c r="M65" i="11"/>
  <c r="L65" i="11"/>
  <c r="K65" i="11"/>
  <c r="J65" i="11"/>
  <c r="I65" i="11"/>
  <c r="H65" i="11"/>
  <c r="G65" i="11"/>
  <c r="F65" i="11"/>
  <c r="E65" i="11"/>
  <c r="D65" i="11"/>
  <c r="C65" i="11"/>
  <c r="B65" i="11"/>
  <c r="BC64" i="11"/>
  <c r="BB64" i="11"/>
  <c r="BA64" i="11"/>
  <c r="AZ64" i="11"/>
  <c r="AY64" i="11"/>
  <c r="AX64" i="11"/>
  <c r="AW64" i="11"/>
  <c r="AV64" i="11"/>
  <c r="AU64" i="11"/>
  <c r="AT64" i="11"/>
  <c r="AS64" i="11"/>
  <c r="AR64" i="11"/>
  <c r="AQ64" i="11"/>
  <c r="AP64" i="11"/>
  <c r="AO64" i="11"/>
  <c r="AN64" i="11"/>
  <c r="AJ64" i="11"/>
  <c r="AI64" i="11"/>
  <c r="AH64" i="11"/>
  <c r="AG64" i="11"/>
  <c r="AF64" i="11"/>
  <c r="AE64" i="11"/>
  <c r="AD64" i="11"/>
  <c r="AC64" i="11"/>
  <c r="AB64" i="11"/>
  <c r="AA64" i="11"/>
  <c r="Z64" i="11"/>
  <c r="Y64" i="11"/>
  <c r="X64" i="11"/>
  <c r="W64" i="11"/>
  <c r="V64" i="11"/>
  <c r="U64" i="11"/>
  <c r="Q64" i="11"/>
  <c r="P64" i="11"/>
  <c r="O64" i="11"/>
  <c r="N64" i="11"/>
  <c r="M64" i="11"/>
  <c r="L64" i="11"/>
  <c r="K64" i="11"/>
  <c r="J64" i="11"/>
  <c r="I64" i="11"/>
  <c r="H64" i="11"/>
  <c r="G64" i="11"/>
  <c r="F64" i="11"/>
  <c r="E64" i="11"/>
  <c r="D64" i="11"/>
  <c r="C64" i="11"/>
  <c r="B64" i="11"/>
  <c r="BC63" i="11"/>
  <c r="BB63" i="11"/>
  <c r="BA63" i="11"/>
  <c r="AZ63" i="11"/>
  <c r="AY63" i="11"/>
  <c r="AX63" i="11"/>
  <c r="AW63" i="11"/>
  <c r="AV63" i="11"/>
  <c r="AU63" i="11"/>
  <c r="AT63" i="11"/>
  <c r="AS63" i="11"/>
  <c r="AR63" i="11"/>
  <c r="AQ63" i="11"/>
  <c r="AP63" i="11"/>
  <c r="AO63" i="11"/>
  <c r="AN63" i="11"/>
  <c r="AJ63" i="11"/>
  <c r="AI63" i="11"/>
  <c r="AH63" i="11"/>
  <c r="AG63" i="11"/>
  <c r="AF63" i="11"/>
  <c r="AE63" i="11"/>
  <c r="AD63" i="11"/>
  <c r="AC63" i="11"/>
  <c r="AB63" i="11"/>
  <c r="AA63" i="11"/>
  <c r="Z63" i="11"/>
  <c r="Y63" i="11"/>
  <c r="X63" i="11"/>
  <c r="W63" i="11"/>
  <c r="V63" i="11"/>
  <c r="U63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D63" i="11"/>
  <c r="C63" i="11"/>
  <c r="B63" i="11"/>
  <c r="BC62" i="11"/>
  <c r="BB62" i="11"/>
  <c r="BA62" i="11"/>
  <c r="AZ62" i="11"/>
  <c r="AY62" i="11"/>
  <c r="AX62" i="11"/>
  <c r="AW62" i="11"/>
  <c r="AV62" i="11"/>
  <c r="AU62" i="11"/>
  <c r="AT62" i="11"/>
  <c r="AS62" i="11"/>
  <c r="AR62" i="11"/>
  <c r="AQ62" i="11"/>
  <c r="AP62" i="11"/>
  <c r="AO62" i="11"/>
  <c r="AN62" i="11"/>
  <c r="AJ62" i="11"/>
  <c r="AI62" i="11"/>
  <c r="AH62" i="11"/>
  <c r="AG62" i="11"/>
  <c r="AF62" i="11"/>
  <c r="AE62" i="11"/>
  <c r="AD62" i="11"/>
  <c r="AC62" i="11"/>
  <c r="AB62" i="11"/>
  <c r="AA62" i="11"/>
  <c r="Z62" i="11"/>
  <c r="Y62" i="11"/>
  <c r="X62" i="11"/>
  <c r="W62" i="11"/>
  <c r="V62" i="11"/>
  <c r="U62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C62" i="11"/>
  <c r="B62" i="11"/>
  <c r="BC61" i="11"/>
  <c r="BB61" i="11"/>
  <c r="BA61" i="11"/>
  <c r="AZ61" i="11"/>
  <c r="AY61" i="11"/>
  <c r="AX61" i="11"/>
  <c r="AW61" i="11"/>
  <c r="AV61" i="11"/>
  <c r="AU61" i="11"/>
  <c r="AT61" i="11"/>
  <c r="AS61" i="11"/>
  <c r="AR61" i="11"/>
  <c r="AQ61" i="11"/>
  <c r="AP61" i="11"/>
  <c r="AO61" i="11"/>
  <c r="AN61" i="11"/>
  <c r="AJ61" i="11"/>
  <c r="AI61" i="11"/>
  <c r="AH61" i="11"/>
  <c r="AG61" i="11"/>
  <c r="AF61" i="11"/>
  <c r="AE61" i="11"/>
  <c r="AD61" i="11"/>
  <c r="AC61" i="11"/>
  <c r="AB61" i="11"/>
  <c r="AA61" i="11"/>
  <c r="Z61" i="11"/>
  <c r="Y61" i="11"/>
  <c r="X61" i="11"/>
  <c r="W61" i="11"/>
  <c r="V61" i="11"/>
  <c r="U61" i="11"/>
  <c r="Q61" i="11"/>
  <c r="P61" i="11"/>
  <c r="O61" i="11"/>
  <c r="N61" i="11"/>
  <c r="M61" i="11"/>
  <c r="L61" i="11"/>
  <c r="K61" i="11"/>
  <c r="J61" i="11"/>
  <c r="I61" i="11"/>
  <c r="H61" i="11"/>
  <c r="G61" i="11"/>
  <c r="F61" i="11"/>
  <c r="E61" i="11"/>
  <c r="D61" i="11"/>
  <c r="C61" i="11"/>
  <c r="B61" i="11"/>
  <c r="BC60" i="11"/>
  <c r="BB60" i="11"/>
  <c r="BA60" i="11"/>
  <c r="AZ60" i="11"/>
  <c r="AY60" i="11"/>
  <c r="AX60" i="11"/>
  <c r="AW60" i="11"/>
  <c r="AV60" i="11"/>
  <c r="AU60" i="11"/>
  <c r="AT60" i="11"/>
  <c r="AS60" i="11"/>
  <c r="AR60" i="11"/>
  <c r="AQ60" i="11"/>
  <c r="AP60" i="11"/>
  <c r="AO60" i="11"/>
  <c r="AN60" i="11"/>
  <c r="AJ60" i="11"/>
  <c r="AI60" i="11"/>
  <c r="AH60" i="11"/>
  <c r="AG60" i="11"/>
  <c r="AF60" i="11"/>
  <c r="AE60" i="11"/>
  <c r="AD60" i="11"/>
  <c r="AC60" i="11"/>
  <c r="AB60" i="11"/>
  <c r="AA60" i="11"/>
  <c r="Z60" i="11"/>
  <c r="Y60" i="11"/>
  <c r="X60" i="11"/>
  <c r="W60" i="11"/>
  <c r="V60" i="11"/>
  <c r="U60" i="11"/>
  <c r="Q60" i="11"/>
  <c r="P60" i="11"/>
  <c r="O60" i="11"/>
  <c r="N60" i="11"/>
  <c r="M60" i="11"/>
  <c r="L60" i="11"/>
  <c r="K60" i="11"/>
  <c r="J60" i="11"/>
  <c r="I60" i="11"/>
  <c r="H60" i="11"/>
  <c r="G60" i="11"/>
  <c r="F60" i="11"/>
  <c r="E60" i="11"/>
  <c r="D60" i="11"/>
  <c r="C60" i="11"/>
  <c r="B60" i="11"/>
  <c r="BC59" i="11"/>
  <c r="BB59" i="11"/>
  <c r="BA59" i="11"/>
  <c r="AZ59" i="11"/>
  <c r="AY59" i="11"/>
  <c r="AX59" i="11"/>
  <c r="AW59" i="11"/>
  <c r="AV59" i="11"/>
  <c r="AU59" i="11"/>
  <c r="AT59" i="11"/>
  <c r="AS59" i="11"/>
  <c r="AR59" i="11"/>
  <c r="AQ59" i="11"/>
  <c r="AP59" i="11"/>
  <c r="AO59" i="11"/>
  <c r="AN59" i="11"/>
  <c r="AJ59" i="11"/>
  <c r="AI59" i="11"/>
  <c r="AH59" i="11"/>
  <c r="AG59" i="11"/>
  <c r="AF59" i="11"/>
  <c r="AE59" i="11"/>
  <c r="AD59" i="11"/>
  <c r="AC59" i="11"/>
  <c r="AB59" i="11"/>
  <c r="AA59" i="11"/>
  <c r="Z59" i="11"/>
  <c r="Y59" i="11"/>
  <c r="X59" i="11"/>
  <c r="W59" i="11"/>
  <c r="V59" i="11"/>
  <c r="U59" i="11"/>
  <c r="Q59" i="11"/>
  <c r="P59" i="11"/>
  <c r="O59" i="11"/>
  <c r="N59" i="11"/>
  <c r="M59" i="11"/>
  <c r="L59" i="11"/>
  <c r="K59" i="11"/>
  <c r="J59" i="11"/>
  <c r="I59" i="11"/>
  <c r="H59" i="11"/>
  <c r="G59" i="11"/>
  <c r="F59" i="11"/>
  <c r="E59" i="11"/>
  <c r="D59" i="11"/>
  <c r="C59" i="11"/>
  <c r="B59" i="11"/>
  <c r="BC58" i="11"/>
  <c r="BB58" i="11"/>
  <c r="BA58" i="11"/>
  <c r="AZ58" i="11"/>
  <c r="AY58" i="11"/>
  <c r="AX58" i="11"/>
  <c r="AW58" i="11"/>
  <c r="AV58" i="11"/>
  <c r="AU58" i="11"/>
  <c r="AT58" i="11"/>
  <c r="AS58" i="11"/>
  <c r="AR58" i="11"/>
  <c r="AQ58" i="11"/>
  <c r="AP58" i="11"/>
  <c r="AO58" i="11"/>
  <c r="AN58" i="11"/>
  <c r="AJ58" i="11"/>
  <c r="AI58" i="11"/>
  <c r="AH58" i="11"/>
  <c r="AG58" i="11"/>
  <c r="AF58" i="11"/>
  <c r="AE58" i="11"/>
  <c r="AD58" i="11"/>
  <c r="AC58" i="11"/>
  <c r="AB58" i="11"/>
  <c r="AA58" i="11"/>
  <c r="Z58" i="11"/>
  <c r="Y58" i="11"/>
  <c r="X58" i="11"/>
  <c r="W58" i="11"/>
  <c r="V58" i="11"/>
  <c r="U58" i="11"/>
  <c r="Q58" i="11"/>
  <c r="P58" i="11"/>
  <c r="O58" i="11"/>
  <c r="N58" i="11"/>
  <c r="M58" i="11"/>
  <c r="L58" i="11"/>
  <c r="K58" i="11"/>
  <c r="J58" i="11"/>
  <c r="I58" i="11"/>
  <c r="H58" i="11"/>
  <c r="G58" i="11"/>
  <c r="F58" i="11"/>
  <c r="E58" i="11"/>
  <c r="D58" i="11"/>
  <c r="C58" i="11"/>
  <c r="B58" i="11"/>
  <c r="BC57" i="11"/>
  <c r="BB57" i="11"/>
  <c r="BA57" i="11"/>
  <c r="AZ57" i="11"/>
  <c r="AY57" i="11"/>
  <c r="AX57" i="11"/>
  <c r="AW57" i="11"/>
  <c r="AV57" i="11"/>
  <c r="AU57" i="11"/>
  <c r="AT57" i="11"/>
  <c r="AS57" i="11"/>
  <c r="AR57" i="11"/>
  <c r="AQ57" i="11"/>
  <c r="AP57" i="11"/>
  <c r="AO57" i="11"/>
  <c r="AN57" i="11"/>
  <c r="AJ57" i="11"/>
  <c r="AI57" i="11"/>
  <c r="AH57" i="11"/>
  <c r="AG57" i="11"/>
  <c r="AF57" i="11"/>
  <c r="AE57" i="11"/>
  <c r="AD57" i="11"/>
  <c r="AC57" i="11"/>
  <c r="AB57" i="11"/>
  <c r="AA57" i="11"/>
  <c r="Z57" i="11"/>
  <c r="Y57" i="11"/>
  <c r="X57" i="11"/>
  <c r="W57" i="11"/>
  <c r="V57" i="11"/>
  <c r="U57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C57" i="11"/>
  <c r="B57" i="11"/>
  <c r="BC56" i="11"/>
  <c r="BB56" i="11"/>
  <c r="BA56" i="11"/>
  <c r="AZ56" i="11"/>
  <c r="AY56" i="11"/>
  <c r="AX56" i="11"/>
  <c r="AW56" i="11"/>
  <c r="AV56" i="11"/>
  <c r="AU56" i="11"/>
  <c r="AT56" i="11"/>
  <c r="AS56" i="11"/>
  <c r="AR56" i="11"/>
  <c r="AQ56" i="11"/>
  <c r="AP56" i="11"/>
  <c r="AO56" i="11"/>
  <c r="AN56" i="11"/>
  <c r="AJ56" i="11"/>
  <c r="AI56" i="11"/>
  <c r="AH56" i="11"/>
  <c r="AG56" i="11"/>
  <c r="AF56" i="11"/>
  <c r="AE56" i="11"/>
  <c r="AD56" i="11"/>
  <c r="AC56" i="11"/>
  <c r="AB56" i="11"/>
  <c r="AA56" i="11"/>
  <c r="Z56" i="11"/>
  <c r="Y56" i="11"/>
  <c r="X56" i="11"/>
  <c r="W56" i="11"/>
  <c r="V56" i="11"/>
  <c r="U56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C56" i="11"/>
  <c r="B56" i="11"/>
  <c r="BC55" i="11"/>
  <c r="BB55" i="11"/>
  <c r="BA55" i="11"/>
  <c r="AZ55" i="11"/>
  <c r="AY55" i="11"/>
  <c r="AX55" i="11"/>
  <c r="AW55" i="11"/>
  <c r="AV55" i="11"/>
  <c r="AU55" i="11"/>
  <c r="AT55" i="11"/>
  <c r="AS55" i="11"/>
  <c r="AR55" i="11"/>
  <c r="AQ55" i="11"/>
  <c r="AP55" i="11"/>
  <c r="AO55" i="11"/>
  <c r="AN55" i="11"/>
  <c r="AJ55" i="11"/>
  <c r="AI55" i="11"/>
  <c r="AH55" i="11"/>
  <c r="AG55" i="11"/>
  <c r="AF55" i="11"/>
  <c r="AE55" i="11"/>
  <c r="AD55" i="11"/>
  <c r="AC55" i="11"/>
  <c r="AB55" i="11"/>
  <c r="AA55" i="11"/>
  <c r="Z55" i="11"/>
  <c r="Y55" i="11"/>
  <c r="X55" i="11"/>
  <c r="W55" i="11"/>
  <c r="V55" i="11"/>
  <c r="U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1"/>
  <c r="B55" i="11"/>
  <c r="BC54" i="11"/>
  <c r="BB54" i="11"/>
  <c r="BA54" i="11"/>
  <c r="AZ54" i="11"/>
  <c r="AY54" i="11"/>
  <c r="AX54" i="11"/>
  <c r="AW54" i="11"/>
  <c r="AV54" i="11"/>
  <c r="AU54" i="11"/>
  <c r="AT54" i="11"/>
  <c r="AS54" i="11"/>
  <c r="AR54" i="11"/>
  <c r="AQ54" i="11"/>
  <c r="AP54" i="11"/>
  <c r="AO54" i="11"/>
  <c r="AN54" i="11"/>
  <c r="AJ54" i="11"/>
  <c r="AI54" i="11"/>
  <c r="AH54" i="11"/>
  <c r="AG54" i="11"/>
  <c r="AF54" i="11"/>
  <c r="AE54" i="11"/>
  <c r="AD54" i="11"/>
  <c r="AC54" i="11"/>
  <c r="AB54" i="11"/>
  <c r="AA54" i="11"/>
  <c r="Z54" i="11"/>
  <c r="Y54" i="11"/>
  <c r="X54" i="11"/>
  <c r="W54" i="11"/>
  <c r="V54" i="11"/>
  <c r="U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C54" i="11"/>
  <c r="B54" i="11"/>
  <c r="BC53" i="11"/>
  <c r="BB53" i="11"/>
  <c r="BA53" i="11"/>
  <c r="AZ53" i="11"/>
  <c r="AY53" i="11"/>
  <c r="AX53" i="11"/>
  <c r="AW53" i="11"/>
  <c r="AV53" i="11"/>
  <c r="AU53" i="11"/>
  <c r="AT53" i="11"/>
  <c r="AS53" i="11"/>
  <c r="AR53" i="11"/>
  <c r="AQ53" i="11"/>
  <c r="AP53" i="11"/>
  <c r="AO53" i="11"/>
  <c r="AN53" i="11"/>
  <c r="AJ53" i="11"/>
  <c r="AI53" i="11"/>
  <c r="AH53" i="11"/>
  <c r="AG53" i="11"/>
  <c r="AF53" i="11"/>
  <c r="AE53" i="11"/>
  <c r="AD53" i="11"/>
  <c r="AC53" i="11"/>
  <c r="AB53" i="11"/>
  <c r="AA53" i="11"/>
  <c r="Z53" i="11"/>
  <c r="Y53" i="11"/>
  <c r="X53" i="11"/>
  <c r="W53" i="11"/>
  <c r="V53" i="11"/>
  <c r="U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B53" i="11"/>
  <c r="BC52" i="11"/>
  <c r="BB52" i="11"/>
  <c r="BA52" i="11"/>
  <c r="AZ52" i="11"/>
  <c r="AY52" i="11"/>
  <c r="AX52" i="11"/>
  <c r="AW52" i="11"/>
  <c r="AV52" i="11"/>
  <c r="AU52" i="11"/>
  <c r="AT52" i="11"/>
  <c r="AS52" i="11"/>
  <c r="AR52" i="11"/>
  <c r="AQ52" i="11"/>
  <c r="AP52" i="11"/>
  <c r="AO52" i="11"/>
  <c r="AN52" i="11"/>
  <c r="AJ52" i="11"/>
  <c r="AI52" i="11"/>
  <c r="AH52" i="11"/>
  <c r="AG52" i="11"/>
  <c r="AF52" i="11"/>
  <c r="AE52" i="11"/>
  <c r="AD52" i="11"/>
  <c r="AC52" i="11"/>
  <c r="AB52" i="11"/>
  <c r="AA52" i="11"/>
  <c r="Z52" i="11"/>
  <c r="Y52" i="11"/>
  <c r="X52" i="11"/>
  <c r="W52" i="11"/>
  <c r="V52" i="11"/>
  <c r="U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B52" i="11"/>
  <c r="BC51" i="11"/>
  <c r="BB51" i="11"/>
  <c r="BA51" i="11"/>
  <c r="AZ51" i="11"/>
  <c r="AY51" i="11"/>
  <c r="AX51" i="11"/>
  <c r="AW51" i="11"/>
  <c r="AV51" i="11"/>
  <c r="AU51" i="11"/>
  <c r="AT51" i="11"/>
  <c r="AS51" i="11"/>
  <c r="AR51" i="11"/>
  <c r="AQ51" i="11"/>
  <c r="AP51" i="11"/>
  <c r="AO51" i="11"/>
  <c r="AN51" i="11"/>
  <c r="AJ51" i="11"/>
  <c r="AI51" i="11"/>
  <c r="AH51" i="11"/>
  <c r="AG51" i="11"/>
  <c r="AF51" i="11"/>
  <c r="AE51" i="11"/>
  <c r="AD51" i="11"/>
  <c r="AC51" i="11"/>
  <c r="AB51" i="11"/>
  <c r="AA51" i="11"/>
  <c r="Z51" i="11"/>
  <c r="Y51" i="11"/>
  <c r="X51" i="11"/>
  <c r="W51" i="11"/>
  <c r="V51" i="11"/>
  <c r="U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1"/>
  <c r="B51" i="11"/>
  <c r="BC50" i="11"/>
  <c r="BB50" i="11"/>
  <c r="BA50" i="11"/>
  <c r="AZ50" i="11"/>
  <c r="AY50" i="11"/>
  <c r="AX50" i="11"/>
  <c r="AW50" i="11"/>
  <c r="AV50" i="11"/>
  <c r="AU50" i="11"/>
  <c r="AT50" i="11"/>
  <c r="AS50" i="11"/>
  <c r="AR50" i="11"/>
  <c r="AQ50" i="11"/>
  <c r="AP50" i="11"/>
  <c r="AO50" i="11"/>
  <c r="AN50" i="11"/>
  <c r="AJ50" i="11"/>
  <c r="AI50" i="11"/>
  <c r="AH50" i="11"/>
  <c r="AG50" i="11"/>
  <c r="AF50" i="11"/>
  <c r="AE50" i="11"/>
  <c r="AD50" i="11"/>
  <c r="AC50" i="11"/>
  <c r="AB50" i="11"/>
  <c r="AA50" i="11"/>
  <c r="Z50" i="11"/>
  <c r="Y50" i="11"/>
  <c r="X50" i="11"/>
  <c r="W50" i="11"/>
  <c r="V50" i="11"/>
  <c r="U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B50" i="11"/>
  <c r="BC49" i="11"/>
  <c r="BB49" i="11"/>
  <c r="BA49" i="11"/>
  <c r="AZ49" i="11"/>
  <c r="AY49" i="11"/>
  <c r="AX49" i="11"/>
  <c r="AW49" i="11"/>
  <c r="AV49" i="11"/>
  <c r="AU49" i="11"/>
  <c r="AT49" i="11"/>
  <c r="AS49" i="11"/>
  <c r="AR49" i="11"/>
  <c r="AQ49" i="11"/>
  <c r="AP49" i="11"/>
  <c r="AO49" i="11"/>
  <c r="AN49" i="11"/>
  <c r="AJ49" i="11"/>
  <c r="AI49" i="11"/>
  <c r="AH49" i="11"/>
  <c r="AG49" i="11"/>
  <c r="AF49" i="11"/>
  <c r="AE49" i="11"/>
  <c r="AD49" i="11"/>
  <c r="AC49" i="11"/>
  <c r="AB49" i="11"/>
  <c r="AA49" i="11"/>
  <c r="Z49" i="11"/>
  <c r="Y49" i="11"/>
  <c r="X49" i="11"/>
  <c r="W49" i="11"/>
  <c r="V49" i="11"/>
  <c r="U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BC48" i="11"/>
  <c r="BB48" i="11"/>
  <c r="BA48" i="11"/>
  <c r="AZ48" i="11"/>
  <c r="AY48" i="11"/>
  <c r="AX48" i="11"/>
  <c r="AW48" i="11"/>
  <c r="AV48" i="11"/>
  <c r="AU48" i="11"/>
  <c r="AT48" i="11"/>
  <c r="AS48" i="11"/>
  <c r="AR48" i="11"/>
  <c r="AQ48" i="11"/>
  <c r="AP48" i="11"/>
  <c r="AO48" i="11"/>
  <c r="AN48" i="11"/>
  <c r="AJ48" i="11"/>
  <c r="AI48" i="11"/>
  <c r="AH48" i="11"/>
  <c r="AG48" i="11"/>
  <c r="AF48" i="11"/>
  <c r="AE48" i="11"/>
  <c r="AD48" i="11"/>
  <c r="AC48" i="11"/>
  <c r="AB48" i="11"/>
  <c r="AA48" i="11"/>
  <c r="Z48" i="11"/>
  <c r="Y48" i="11"/>
  <c r="X48" i="11"/>
  <c r="W48" i="11"/>
  <c r="V48" i="11"/>
  <c r="U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B48" i="11"/>
  <c r="BC47" i="11"/>
  <c r="BB47" i="11"/>
  <c r="BA47" i="11"/>
  <c r="AZ47" i="11"/>
  <c r="AY47" i="11"/>
  <c r="AX47" i="11"/>
  <c r="AW47" i="11"/>
  <c r="AV47" i="11"/>
  <c r="AU47" i="11"/>
  <c r="AT47" i="11"/>
  <c r="AS47" i="11"/>
  <c r="AR47" i="11"/>
  <c r="AQ47" i="11"/>
  <c r="AP47" i="11"/>
  <c r="AO47" i="11"/>
  <c r="AN47" i="11"/>
  <c r="AJ47" i="11"/>
  <c r="AI47" i="11"/>
  <c r="AH47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U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BC46" i="11"/>
  <c r="BB46" i="11"/>
  <c r="BA46" i="11"/>
  <c r="AZ46" i="11"/>
  <c r="AY46" i="11"/>
  <c r="AX46" i="11"/>
  <c r="AW46" i="11"/>
  <c r="AV46" i="11"/>
  <c r="AU46" i="11"/>
  <c r="AT46" i="11"/>
  <c r="AS46" i="11"/>
  <c r="AR46" i="11"/>
  <c r="AQ46" i="11"/>
  <c r="AP46" i="11"/>
  <c r="AO46" i="11"/>
  <c r="AN46" i="11"/>
  <c r="AJ46" i="11"/>
  <c r="AI46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B46" i="11"/>
  <c r="BC45" i="11"/>
  <c r="BB45" i="11"/>
  <c r="BA45" i="11"/>
  <c r="AZ45" i="11"/>
  <c r="AY45" i="11"/>
  <c r="AX45" i="11"/>
  <c r="AW45" i="11"/>
  <c r="AV45" i="11"/>
  <c r="AU45" i="11"/>
  <c r="AT45" i="11"/>
  <c r="AS45" i="11"/>
  <c r="AR45" i="11"/>
  <c r="AQ45" i="11"/>
  <c r="AP45" i="11"/>
  <c r="AO45" i="11"/>
  <c r="AN45" i="11"/>
  <c r="AJ45" i="11"/>
  <c r="AI45" i="11"/>
  <c r="AH45" i="11"/>
  <c r="AG45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B45" i="11"/>
  <c r="BC44" i="11"/>
  <c r="BB44" i="11"/>
  <c r="BA44" i="11"/>
  <c r="AZ44" i="11"/>
  <c r="AY44" i="11"/>
  <c r="AX44" i="11"/>
  <c r="AW44" i="11"/>
  <c r="AV44" i="11"/>
  <c r="AU44" i="11"/>
  <c r="AT44" i="11"/>
  <c r="AS44" i="11"/>
  <c r="AR44" i="11"/>
  <c r="AQ44" i="11"/>
  <c r="AP44" i="11"/>
  <c r="AO44" i="11"/>
  <c r="AN44" i="11"/>
  <c r="AJ44" i="11"/>
  <c r="AI44" i="11"/>
  <c r="AH44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B44" i="11"/>
  <c r="BC43" i="11"/>
  <c r="BB43" i="11"/>
  <c r="BA43" i="11"/>
  <c r="AZ43" i="11"/>
  <c r="AY43" i="11"/>
  <c r="AX43" i="11"/>
  <c r="AW43" i="11"/>
  <c r="AV43" i="11"/>
  <c r="AU43" i="11"/>
  <c r="AT43" i="11"/>
  <c r="AS43" i="11"/>
  <c r="AR43" i="11"/>
  <c r="AQ43" i="11"/>
  <c r="AP43" i="11"/>
  <c r="AO43" i="11"/>
  <c r="AN43" i="11"/>
  <c r="AJ43" i="11"/>
  <c r="AI43" i="11"/>
  <c r="AH43" i="11"/>
  <c r="AG43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BC42" i="11"/>
  <c r="BB42" i="11"/>
  <c r="BA42" i="11"/>
  <c r="AZ42" i="11"/>
  <c r="AY42" i="11"/>
  <c r="AX42" i="11"/>
  <c r="AW42" i="11"/>
  <c r="AV42" i="11"/>
  <c r="AU42" i="11"/>
  <c r="AT42" i="11"/>
  <c r="AS42" i="11"/>
  <c r="AR42" i="11"/>
  <c r="AQ42" i="11"/>
  <c r="AP42" i="11"/>
  <c r="AO42" i="11"/>
  <c r="AN42" i="11"/>
  <c r="AJ42" i="11"/>
  <c r="AI42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BC41" i="11"/>
  <c r="BB41" i="11"/>
  <c r="BA41" i="11"/>
  <c r="AZ41" i="11"/>
  <c r="AY41" i="11"/>
  <c r="AX41" i="11"/>
  <c r="AW41" i="11"/>
  <c r="AV41" i="11"/>
  <c r="AU41" i="11"/>
  <c r="AT41" i="11"/>
  <c r="AS41" i="11"/>
  <c r="AR41" i="11"/>
  <c r="AQ41" i="11"/>
  <c r="AP41" i="11"/>
  <c r="AO41" i="11"/>
  <c r="AN41" i="11"/>
  <c r="AJ41" i="11"/>
  <c r="AI41" i="11"/>
  <c r="AH41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B41" i="11"/>
  <c r="BC40" i="11"/>
  <c r="BB40" i="11"/>
  <c r="BA40" i="11"/>
  <c r="AZ40" i="11"/>
  <c r="AY40" i="11"/>
  <c r="AX40" i="11"/>
  <c r="AW40" i="11"/>
  <c r="AV40" i="11"/>
  <c r="AU40" i="11"/>
  <c r="AT40" i="11"/>
  <c r="AS40" i="11"/>
  <c r="AR40" i="11"/>
  <c r="AQ40" i="11"/>
  <c r="AP40" i="11"/>
  <c r="AO40" i="11"/>
  <c r="AN40" i="11"/>
  <c r="AJ40" i="11"/>
  <c r="AI40" i="11"/>
  <c r="AH40" i="11"/>
  <c r="AG40" i="11"/>
  <c r="AF40" i="11"/>
  <c r="AE40" i="11"/>
  <c r="AD40" i="11"/>
  <c r="AC40" i="11"/>
  <c r="AB40" i="11"/>
  <c r="AA40" i="11"/>
  <c r="Z40" i="11"/>
  <c r="Y40" i="11"/>
  <c r="X40" i="11"/>
  <c r="W40" i="11"/>
  <c r="V40" i="11"/>
  <c r="U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BC39" i="11"/>
  <c r="BB39" i="11"/>
  <c r="BA39" i="11"/>
  <c r="AZ39" i="11"/>
  <c r="AY39" i="11"/>
  <c r="AX39" i="11"/>
  <c r="AW39" i="11"/>
  <c r="AV39" i="11"/>
  <c r="AU39" i="11"/>
  <c r="AT39" i="11"/>
  <c r="AS39" i="11"/>
  <c r="AR39" i="11"/>
  <c r="AQ39" i="11"/>
  <c r="AP39" i="11"/>
  <c r="AO39" i="11"/>
  <c r="AN39" i="11"/>
  <c r="AJ39" i="11"/>
  <c r="AI39" i="11"/>
  <c r="AH39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BC38" i="11"/>
  <c r="BB38" i="11"/>
  <c r="BA38" i="11"/>
  <c r="AZ38" i="11"/>
  <c r="AY38" i="11"/>
  <c r="AX38" i="11"/>
  <c r="AW38" i="11"/>
  <c r="AV38" i="11"/>
  <c r="AU38" i="11"/>
  <c r="AT38" i="11"/>
  <c r="AS38" i="11"/>
  <c r="AR38" i="11"/>
  <c r="AQ38" i="11"/>
  <c r="AP38" i="11"/>
  <c r="AO38" i="11"/>
  <c r="AN38" i="11"/>
  <c r="AJ38" i="11"/>
  <c r="AI38" i="11"/>
  <c r="AH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BC37" i="11"/>
  <c r="BB37" i="11"/>
  <c r="BA37" i="11"/>
  <c r="AZ37" i="11"/>
  <c r="AY37" i="11"/>
  <c r="AX37" i="11"/>
  <c r="AW37" i="11"/>
  <c r="AV37" i="11"/>
  <c r="AU37" i="11"/>
  <c r="AT37" i="11"/>
  <c r="AS37" i="11"/>
  <c r="AR37" i="11"/>
  <c r="AQ37" i="11"/>
  <c r="AP37" i="11"/>
  <c r="AO37" i="11"/>
  <c r="AN37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B37" i="11"/>
  <c r="BC36" i="11"/>
  <c r="BB36" i="11"/>
  <c r="BA36" i="11"/>
  <c r="AZ36" i="11"/>
  <c r="AY36" i="11"/>
  <c r="AX36" i="11"/>
  <c r="AW36" i="11"/>
  <c r="AV36" i="11"/>
  <c r="AU36" i="11"/>
  <c r="AT36" i="11"/>
  <c r="AS36" i="11"/>
  <c r="AR36" i="11"/>
  <c r="AQ36" i="11"/>
  <c r="AP36" i="11"/>
  <c r="AO36" i="11"/>
  <c r="AN36" i="11"/>
  <c r="AJ36" i="11"/>
  <c r="AI36" i="11"/>
  <c r="AH36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B36" i="11"/>
  <c r="BC35" i="11"/>
  <c r="BB35" i="11"/>
  <c r="BA35" i="11"/>
  <c r="AZ35" i="11"/>
  <c r="AY35" i="11"/>
  <c r="AX35" i="11"/>
  <c r="AW35" i="11"/>
  <c r="AV35" i="11"/>
  <c r="AU35" i="11"/>
  <c r="AT35" i="11"/>
  <c r="AS35" i="11"/>
  <c r="AR35" i="11"/>
  <c r="AQ35" i="11"/>
  <c r="AP35" i="11"/>
  <c r="AO35" i="11"/>
  <c r="AN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B35" i="11"/>
  <c r="BC34" i="11"/>
  <c r="BB34" i="11"/>
  <c r="BA34" i="11"/>
  <c r="AZ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B34" i="11"/>
  <c r="BC33" i="11"/>
  <c r="BB33" i="11"/>
  <c r="BA33" i="11"/>
  <c r="AZ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B33" i="11"/>
  <c r="BC32" i="11"/>
  <c r="BB32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B32" i="11"/>
  <c r="BC31" i="11"/>
  <c r="BB31" i="11"/>
  <c r="BA31" i="11"/>
  <c r="AZ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BC30" i="11"/>
  <c r="BB30" i="11"/>
  <c r="BA30" i="11"/>
  <c r="AZ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BC29" i="11"/>
  <c r="BB29" i="11"/>
  <c r="BA29" i="11"/>
  <c r="AZ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BC28" i="11"/>
  <c r="BB28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BC27" i="11"/>
  <c r="BB27" i="11"/>
  <c r="BA27" i="11"/>
  <c r="AZ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BC26" i="11"/>
  <c r="BB26" i="11"/>
  <c r="BA26" i="11"/>
  <c r="AZ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BC25" i="11"/>
  <c r="BB25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BC24" i="11"/>
  <c r="BB24" i="11"/>
  <c r="BA24" i="11"/>
  <c r="AZ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BC23" i="11"/>
  <c r="BB23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BC22" i="11"/>
  <c r="BB22" i="11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BC21" i="11"/>
  <c r="BB21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BC19" i="11"/>
  <c r="BB19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BC18" i="11"/>
  <c r="BB18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BC17" i="11"/>
  <c r="BB17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BC15" i="11"/>
  <c r="BB15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BC14" i="11"/>
  <c r="BB14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BC13" i="11"/>
  <c r="BB13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BC12" i="11"/>
  <c r="BB12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BC11" i="11"/>
  <c r="BB11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BC10" i="11"/>
  <c r="BB10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BC9" i="11"/>
  <c r="BB9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Q9" i="11"/>
  <c r="BC1" i="11" s="1"/>
  <c r="P9" i="11"/>
  <c r="BB1" i="11" s="1"/>
  <c r="O9" i="11"/>
  <c r="AH1" i="11" s="1"/>
  <c r="N9" i="11"/>
  <c r="AZ1" i="11" s="1"/>
  <c r="M9" i="11"/>
  <c r="M1" i="11" s="1"/>
  <c r="L9" i="11"/>
  <c r="AX1" i="11" s="1"/>
  <c r="K9" i="11"/>
  <c r="AW1" i="11" s="1"/>
  <c r="J9" i="11"/>
  <c r="I9" i="11"/>
  <c r="H9" i="11"/>
  <c r="G9" i="11"/>
  <c r="F9" i="11"/>
  <c r="Y1" i="11" s="1"/>
  <c r="E9" i="11"/>
  <c r="AQ1" i="11" s="1"/>
  <c r="D9" i="11"/>
  <c r="AP1" i="11" s="1"/>
  <c r="C9" i="11"/>
  <c r="V1" i="11" s="1"/>
  <c r="B9" i="11"/>
  <c r="AN1" i="11" s="1"/>
  <c r="BC8" i="11"/>
  <c r="BB8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A8" i="11"/>
  <c r="T8" i="11" s="1"/>
  <c r="AW7" i="11"/>
  <c r="T5" i="11"/>
  <c r="AM3" i="11"/>
  <c r="AM5" i="11" s="1"/>
  <c r="T3" i="11"/>
  <c r="A3" i="11"/>
  <c r="A5" i="11" s="1"/>
  <c r="BA1" i="11"/>
  <c r="AY1" i="11"/>
  <c r="AV1" i="11"/>
  <c r="AU1" i="11"/>
  <c r="AS1" i="11"/>
  <c r="AR1" i="11"/>
  <c r="AO1" i="11"/>
  <c r="AJ1" i="11"/>
  <c r="AG1" i="11"/>
  <c r="AF1" i="11"/>
  <c r="AE1" i="11"/>
  <c r="AD1" i="11"/>
  <c r="AC1" i="11"/>
  <c r="AB1" i="11"/>
  <c r="Z1" i="11"/>
  <c r="X1" i="11"/>
  <c r="U1" i="11"/>
  <c r="Q1" i="11"/>
  <c r="P1" i="11"/>
  <c r="O1" i="11"/>
  <c r="N1" i="11"/>
  <c r="L1" i="11"/>
  <c r="K1" i="11"/>
  <c r="J1" i="11"/>
  <c r="I1" i="11"/>
  <c r="G1" i="11"/>
  <c r="F1" i="11"/>
  <c r="E1" i="11"/>
  <c r="D1" i="11"/>
  <c r="C1" i="11"/>
  <c r="B1" i="11"/>
  <c r="W68" i="12"/>
  <c r="L68" i="12"/>
  <c r="A68" i="12"/>
  <c r="AE67" i="12"/>
  <c r="AD67" i="12"/>
  <c r="AC67" i="12"/>
  <c r="AB67" i="12"/>
  <c r="AA67" i="12"/>
  <c r="Z67" i="12"/>
  <c r="Y67" i="12"/>
  <c r="X67" i="12"/>
  <c r="T67" i="12"/>
  <c r="S67" i="12"/>
  <c r="R67" i="12"/>
  <c r="Q67" i="12"/>
  <c r="P67" i="12"/>
  <c r="O67" i="12"/>
  <c r="N67" i="12"/>
  <c r="M67" i="12"/>
  <c r="I67" i="12"/>
  <c r="H67" i="12"/>
  <c r="G67" i="12"/>
  <c r="F67" i="12"/>
  <c r="E67" i="12"/>
  <c r="D67" i="12"/>
  <c r="C67" i="12"/>
  <c r="B67" i="12"/>
  <c r="AE66" i="12"/>
  <c r="AD66" i="12"/>
  <c r="AC66" i="12"/>
  <c r="AB66" i="12"/>
  <c r="AA66" i="12"/>
  <c r="Z66" i="12"/>
  <c r="Y66" i="12"/>
  <c r="X66" i="12"/>
  <c r="T66" i="12"/>
  <c r="S66" i="12"/>
  <c r="R66" i="12"/>
  <c r="Q66" i="12"/>
  <c r="P66" i="12"/>
  <c r="O66" i="12"/>
  <c r="N66" i="12"/>
  <c r="M66" i="12"/>
  <c r="I66" i="12"/>
  <c r="H66" i="12"/>
  <c r="G66" i="12"/>
  <c r="F66" i="12"/>
  <c r="E66" i="12"/>
  <c r="D66" i="12"/>
  <c r="C66" i="12"/>
  <c r="B66" i="12"/>
  <c r="AE65" i="12"/>
  <c r="AD65" i="12"/>
  <c r="AC65" i="12"/>
  <c r="AB65" i="12"/>
  <c r="AA65" i="12"/>
  <c r="Z65" i="12"/>
  <c r="Y65" i="12"/>
  <c r="X65" i="12"/>
  <c r="T65" i="12"/>
  <c r="S65" i="12"/>
  <c r="R65" i="12"/>
  <c r="Q65" i="12"/>
  <c r="P65" i="12"/>
  <c r="O65" i="12"/>
  <c r="N65" i="12"/>
  <c r="M65" i="12"/>
  <c r="I65" i="12"/>
  <c r="H65" i="12"/>
  <c r="G65" i="12"/>
  <c r="F65" i="12"/>
  <c r="E65" i="12"/>
  <c r="D65" i="12"/>
  <c r="C65" i="12"/>
  <c r="B65" i="12"/>
  <c r="AE64" i="12"/>
  <c r="AD64" i="12"/>
  <c r="AC64" i="12"/>
  <c r="AB64" i="12"/>
  <c r="AA64" i="12"/>
  <c r="Z64" i="12"/>
  <c r="Y64" i="12"/>
  <c r="X64" i="12"/>
  <c r="T64" i="12"/>
  <c r="S64" i="12"/>
  <c r="R64" i="12"/>
  <c r="Q64" i="12"/>
  <c r="P64" i="12"/>
  <c r="O64" i="12"/>
  <c r="N64" i="12"/>
  <c r="M64" i="12"/>
  <c r="I64" i="12"/>
  <c r="H64" i="12"/>
  <c r="G64" i="12"/>
  <c r="F64" i="12"/>
  <c r="E64" i="12"/>
  <c r="D64" i="12"/>
  <c r="C64" i="12"/>
  <c r="B64" i="12"/>
  <c r="AE63" i="12"/>
  <c r="AD63" i="12"/>
  <c r="AC63" i="12"/>
  <c r="AB63" i="12"/>
  <c r="AA63" i="12"/>
  <c r="Z63" i="12"/>
  <c r="Y63" i="12"/>
  <c r="X63" i="12"/>
  <c r="T63" i="12"/>
  <c r="S63" i="12"/>
  <c r="R63" i="12"/>
  <c r="Q63" i="12"/>
  <c r="P63" i="12"/>
  <c r="O63" i="12"/>
  <c r="N63" i="12"/>
  <c r="M63" i="12"/>
  <c r="I63" i="12"/>
  <c r="H63" i="12"/>
  <c r="G63" i="12"/>
  <c r="F63" i="12"/>
  <c r="E63" i="12"/>
  <c r="D63" i="12"/>
  <c r="C63" i="12"/>
  <c r="B63" i="12"/>
  <c r="AE62" i="12"/>
  <c r="AD62" i="12"/>
  <c r="AC62" i="12"/>
  <c r="AB62" i="12"/>
  <c r="AA62" i="12"/>
  <c r="Z62" i="12"/>
  <c r="Y62" i="12"/>
  <c r="X62" i="12"/>
  <c r="T62" i="12"/>
  <c r="S62" i="12"/>
  <c r="R62" i="12"/>
  <c r="Q62" i="12"/>
  <c r="P62" i="12"/>
  <c r="O62" i="12"/>
  <c r="N62" i="12"/>
  <c r="M62" i="12"/>
  <c r="I62" i="12"/>
  <c r="H62" i="12"/>
  <c r="G62" i="12"/>
  <c r="F62" i="12"/>
  <c r="E62" i="12"/>
  <c r="D62" i="12"/>
  <c r="C62" i="12"/>
  <c r="B62" i="12"/>
  <c r="AE61" i="12"/>
  <c r="AD61" i="12"/>
  <c r="AC61" i="12"/>
  <c r="AB61" i="12"/>
  <c r="AA61" i="12"/>
  <c r="Z61" i="12"/>
  <c r="Y61" i="12"/>
  <c r="X61" i="12"/>
  <c r="T61" i="12"/>
  <c r="S61" i="12"/>
  <c r="R61" i="12"/>
  <c r="Q61" i="12"/>
  <c r="P61" i="12"/>
  <c r="O61" i="12"/>
  <c r="N61" i="12"/>
  <c r="M61" i="12"/>
  <c r="I61" i="12"/>
  <c r="H61" i="12"/>
  <c r="G61" i="12"/>
  <c r="F61" i="12"/>
  <c r="E61" i="12"/>
  <c r="D61" i="12"/>
  <c r="C61" i="12"/>
  <c r="B61" i="12"/>
  <c r="AE60" i="12"/>
  <c r="AD60" i="12"/>
  <c r="AC60" i="12"/>
  <c r="AB60" i="12"/>
  <c r="AA60" i="12"/>
  <c r="Z60" i="12"/>
  <c r="Y60" i="12"/>
  <c r="X60" i="12"/>
  <c r="T60" i="12"/>
  <c r="S60" i="12"/>
  <c r="R60" i="12"/>
  <c r="Q60" i="12"/>
  <c r="P60" i="12"/>
  <c r="O60" i="12"/>
  <c r="N60" i="12"/>
  <c r="M60" i="12"/>
  <c r="I60" i="12"/>
  <c r="H60" i="12"/>
  <c r="G60" i="12"/>
  <c r="F60" i="12"/>
  <c r="E60" i="12"/>
  <c r="D60" i="12"/>
  <c r="C60" i="12"/>
  <c r="B60" i="12"/>
  <c r="AE59" i="12"/>
  <c r="AD59" i="12"/>
  <c r="AC59" i="12"/>
  <c r="AB59" i="12"/>
  <c r="AA59" i="12"/>
  <c r="Z59" i="12"/>
  <c r="Y59" i="12"/>
  <c r="X59" i="12"/>
  <c r="T59" i="12"/>
  <c r="S59" i="12"/>
  <c r="R59" i="12"/>
  <c r="Q59" i="12"/>
  <c r="P59" i="12"/>
  <c r="O59" i="12"/>
  <c r="N59" i="12"/>
  <c r="M59" i="12"/>
  <c r="I59" i="12"/>
  <c r="H59" i="12"/>
  <c r="G59" i="12"/>
  <c r="F59" i="12"/>
  <c r="E59" i="12"/>
  <c r="D59" i="12"/>
  <c r="C59" i="12"/>
  <c r="B59" i="12"/>
  <c r="AE58" i="12"/>
  <c r="AD58" i="12"/>
  <c r="AC58" i="12"/>
  <c r="AB58" i="12"/>
  <c r="AA58" i="12"/>
  <c r="Z58" i="12"/>
  <c r="Y58" i="12"/>
  <c r="X58" i="12"/>
  <c r="T58" i="12"/>
  <c r="S58" i="12"/>
  <c r="R58" i="12"/>
  <c r="Q58" i="12"/>
  <c r="P58" i="12"/>
  <c r="O58" i="12"/>
  <c r="N58" i="12"/>
  <c r="M58" i="12"/>
  <c r="I58" i="12"/>
  <c r="H58" i="12"/>
  <c r="G58" i="12"/>
  <c r="F58" i="12"/>
  <c r="E58" i="12"/>
  <c r="D58" i="12"/>
  <c r="C58" i="12"/>
  <c r="B58" i="12"/>
  <c r="AE57" i="12"/>
  <c r="AD57" i="12"/>
  <c r="AC57" i="12"/>
  <c r="AB57" i="12"/>
  <c r="AA57" i="12"/>
  <c r="Z57" i="12"/>
  <c r="Y57" i="12"/>
  <c r="X57" i="12"/>
  <c r="T57" i="12"/>
  <c r="S57" i="12"/>
  <c r="R57" i="12"/>
  <c r="Q57" i="12"/>
  <c r="P57" i="12"/>
  <c r="O57" i="12"/>
  <c r="N57" i="12"/>
  <c r="M57" i="12"/>
  <c r="I57" i="12"/>
  <c r="H57" i="12"/>
  <c r="G57" i="12"/>
  <c r="F57" i="12"/>
  <c r="E57" i="12"/>
  <c r="D57" i="12"/>
  <c r="C57" i="12"/>
  <c r="B57" i="12"/>
  <c r="AE56" i="12"/>
  <c r="AD56" i="12"/>
  <c r="AC56" i="12"/>
  <c r="AB56" i="12"/>
  <c r="AA56" i="12"/>
  <c r="Z56" i="12"/>
  <c r="Y56" i="12"/>
  <c r="X56" i="12"/>
  <c r="T56" i="12"/>
  <c r="S56" i="12"/>
  <c r="R56" i="12"/>
  <c r="Q56" i="12"/>
  <c r="P56" i="12"/>
  <c r="O56" i="12"/>
  <c r="N56" i="12"/>
  <c r="M56" i="12"/>
  <c r="I56" i="12"/>
  <c r="H56" i="12"/>
  <c r="G56" i="12"/>
  <c r="F56" i="12"/>
  <c r="E56" i="12"/>
  <c r="D56" i="12"/>
  <c r="C56" i="12"/>
  <c r="B56" i="12"/>
  <c r="AE55" i="12"/>
  <c r="AD55" i="12"/>
  <c r="AC55" i="12"/>
  <c r="AB55" i="12"/>
  <c r="AA55" i="12"/>
  <c r="Z55" i="12"/>
  <c r="Y55" i="12"/>
  <c r="X55" i="12"/>
  <c r="T55" i="12"/>
  <c r="S55" i="12"/>
  <c r="R55" i="12"/>
  <c r="Q55" i="12"/>
  <c r="P55" i="12"/>
  <c r="O55" i="12"/>
  <c r="N55" i="12"/>
  <c r="M55" i="12"/>
  <c r="I55" i="12"/>
  <c r="H55" i="12"/>
  <c r="G55" i="12"/>
  <c r="F55" i="12"/>
  <c r="E55" i="12"/>
  <c r="D55" i="12"/>
  <c r="C55" i="12"/>
  <c r="B55" i="12"/>
  <c r="AE54" i="12"/>
  <c r="AD54" i="12"/>
  <c r="AC54" i="12"/>
  <c r="AB54" i="12"/>
  <c r="AA54" i="12"/>
  <c r="Z54" i="12"/>
  <c r="Y54" i="12"/>
  <c r="X54" i="12"/>
  <c r="T54" i="12"/>
  <c r="S54" i="12"/>
  <c r="R54" i="12"/>
  <c r="Q54" i="12"/>
  <c r="P54" i="12"/>
  <c r="O54" i="12"/>
  <c r="N54" i="12"/>
  <c r="M54" i="12"/>
  <c r="I54" i="12"/>
  <c r="H54" i="12"/>
  <c r="G54" i="12"/>
  <c r="F54" i="12"/>
  <c r="E54" i="12"/>
  <c r="D54" i="12"/>
  <c r="C54" i="12"/>
  <c r="B54" i="12"/>
  <c r="AE53" i="12"/>
  <c r="AD53" i="12"/>
  <c r="AC53" i="12"/>
  <c r="AB53" i="12"/>
  <c r="AA53" i="12"/>
  <c r="Z53" i="12"/>
  <c r="Y53" i="12"/>
  <c r="X53" i="12"/>
  <c r="T53" i="12"/>
  <c r="S53" i="12"/>
  <c r="R53" i="12"/>
  <c r="Q53" i="12"/>
  <c r="P53" i="12"/>
  <c r="O53" i="12"/>
  <c r="N53" i="12"/>
  <c r="M53" i="12"/>
  <c r="I53" i="12"/>
  <c r="H53" i="12"/>
  <c r="G53" i="12"/>
  <c r="F53" i="12"/>
  <c r="E53" i="12"/>
  <c r="D53" i="12"/>
  <c r="C53" i="12"/>
  <c r="B53" i="12"/>
  <c r="AE52" i="12"/>
  <c r="AD52" i="12"/>
  <c r="AC52" i="12"/>
  <c r="AB52" i="12"/>
  <c r="AA52" i="12"/>
  <c r="Z52" i="12"/>
  <c r="Y52" i="12"/>
  <c r="X52" i="12"/>
  <c r="T52" i="12"/>
  <c r="S52" i="12"/>
  <c r="R52" i="12"/>
  <c r="Q52" i="12"/>
  <c r="P52" i="12"/>
  <c r="O52" i="12"/>
  <c r="N52" i="12"/>
  <c r="M52" i="12"/>
  <c r="I52" i="12"/>
  <c r="H52" i="12"/>
  <c r="G52" i="12"/>
  <c r="F52" i="12"/>
  <c r="E52" i="12"/>
  <c r="D52" i="12"/>
  <c r="C52" i="12"/>
  <c r="B52" i="12"/>
  <c r="AE51" i="12"/>
  <c r="AD51" i="12"/>
  <c r="AC51" i="12"/>
  <c r="AB51" i="12"/>
  <c r="AA51" i="12"/>
  <c r="Z51" i="12"/>
  <c r="Y51" i="12"/>
  <c r="X51" i="12"/>
  <c r="T51" i="12"/>
  <c r="S51" i="12"/>
  <c r="R51" i="12"/>
  <c r="Q51" i="12"/>
  <c r="P51" i="12"/>
  <c r="O51" i="12"/>
  <c r="N51" i="12"/>
  <c r="M51" i="12"/>
  <c r="I51" i="12"/>
  <c r="H51" i="12"/>
  <c r="G51" i="12"/>
  <c r="F51" i="12"/>
  <c r="E51" i="12"/>
  <c r="D51" i="12"/>
  <c r="C51" i="12"/>
  <c r="B51" i="12"/>
  <c r="AE50" i="12"/>
  <c r="AD50" i="12"/>
  <c r="AC50" i="12"/>
  <c r="AB50" i="12"/>
  <c r="AA50" i="12"/>
  <c r="Z50" i="12"/>
  <c r="Y50" i="12"/>
  <c r="X50" i="12"/>
  <c r="T50" i="12"/>
  <c r="S50" i="12"/>
  <c r="R50" i="12"/>
  <c r="Q50" i="12"/>
  <c r="P50" i="12"/>
  <c r="O50" i="12"/>
  <c r="N50" i="12"/>
  <c r="M50" i="12"/>
  <c r="I50" i="12"/>
  <c r="H50" i="12"/>
  <c r="G50" i="12"/>
  <c r="F50" i="12"/>
  <c r="E50" i="12"/>
  <c r="D50" i="12"/>
  <c r="C50" i="12"/>
  <c r="B50" i="12"/>
  <c r="AE49" i="12"/>
  <c r="AD49" i="12"/>
  <c r="AC49" i="12"/>
  <c r="AB49" i="12"/>
  <c r="AA49" i="12"/>
  <c r="Z49" i="12"/>
  <c r="Y49" i="12"/>
  <c r="X49" i="12"/>
  <c r="T49" i="12"/>
  <c r="S49" i="12"/>
  <c r="R49" i="12"/>
  <c r="Q49" i="12"/>
  <c r="P49" i="12"/>
  <c r="O49" i="12"/>
  <c r="N49" i="12"/>
  <c r="M49" i="12"/>
  <c r="I49" i="12"/>
  <c r="H49" i="12"/>
  <c r="G49" i="12"/>
  <c r="F49" i="12"/>
  <c r="E49" i="12"/>
  <c r="D49" i="12"/>
  <c r="C49" i="12"/>
  <c r="B49" i="12"/>
  <c r="AE48" i="12"/>
  <c r="AD48" i="12"/>
  <c r="AC48" i="12"/>
  <c r="AB48" i="12"/>
  <c r="AA48" i="12"/>
  <c r="Z48" i="12"/>
  <c r="Y48" i="12"/>
  <c r="X48" i="12"/>
  <c r="T48" i="12"/>
  <c r="S48" i="12"/>
  <c r="R48" i="12"/>
  <c r="Q48" i="12"/>
  <c r="P48" i="12"/>
  <c r="O48" i="12"/>
  <c r="N48" i="12"/>
  <c r="M48" i="12"/>
  <c r="I48" i="12"/>
  <c r="H48" i="12"/>
  <c r="G48" i="12"/>
  <c r="F48" i="12"/>
  <c r="E48" i="12"/>
  <c r="D48" i="12"/>
  <c r="C48" i="12"/>
  <c r="B48" i="12"/>
  <c r="AE47" i="12"/>
  <c r="AD47" i="12"/>
  <c r="AC47" i="12"/>
  <c r="AB47" i="12"/>
  <c r="AA47" i="12"/>
  <c r="Z47" i="12"/>
  <c r="Y47" i="12"/>
  <c r="X47" i="12"/>
  <c r="T47" i="12"/>
  <c r="S47" i="12"/>
  <c r="R47" i="12"/>
  <c r="Q47" i="12"/>
  <c r="P47" i="12"/>
  <c r="O47" i="12"/>
  <c r="N47" i="12"/>
  <c r="M47" i="12"/>
  <c r="I47" i="12"/>
  <c r="H47" i="12"/>
  <c r="G47" i="12"/>
  <c r="F47" i="12"/>
  <c r="E47" i="12"/>
  <c r="D47" i="12"/>
  <c r="C47" i="12"/>
  <c r="B47" i="12"/>
  <c r="AE46" i="12"/>
  <c r="AD46" i="12"/>
  <c r="AC46" i="12"/>
  <c r="AB46" i="12"/>
  <c r="AA46" i="12"/>
  <c r="Z46" i="12"/>
  <c r="Y46" i="12"/>
  <c r="X46" i="12"/>
  <c r="T46" i="12"/>
  <c r="S46" i="12"/>
  <c r="R46" i="12"/>
  <c r="Q46" i="12"/>
  <c r="P46" i="12"/>
  <c r="O46" i="12"/>
  <c r="N46" i="12"/>
  <c r="M46" i="12"/>
  <c r="I46" i="12"/>
  <c r="H46" i="12"/>
  <c r="G46" i="12"/>
  <c r="F46" i="12"/>
  <c r="E46" i="12"/>
  <c r="D46" i="12"/>
  <c r="C46" i="12"/>
  <c r="B46" i="12"/>
  <c r="AE45" i="12"/>
  <c r="AD45" i="12"/>
  <c r="AC45" i="12"/>
  <c r="AB45" i="12"/>
  <c r="AA45" i="12"/>
  <c r="Z45" i="12"/>
  <c r="Y45" i="12"/>
  <c r="X45" i="12"/>
  <c r="T45" i="12"/>
  <c r="S45" i="12"/>
  <c r="R45" i="12"/>
  <c r="Q45" i="12"/>
  <c r="P45" i="12"/>
  <c r="O45" i="12"/>
  <c r="N45" i="12"/>
  <c r="M45" i="12"/>
  <c r="I45" i="12"/>
  <c r="H45" i="12"/>
  <c r="G45" i="12"/>
  <c r="F45" i="12"/>
  <c r="E45" i="12"/>
  <c r="D45" i="12"/>
  <c r="C45" i="12"/>
  <c r="B45" i="12"/>
  <c r="AE44" i="12"/>
  <c r="AD44" i="12"/>
  <c r="AC44" i="12"/>
  <c r="AB44" i="12"/>
  <c r="AA44" i="12"/>
  <c r="Z44" i="12"/>
  <c r="Y44" i="12"/>
  <c r="X44" i="12"/>
  <c r="T44" i="12"/>
  <c r="S44" i="12"/>
  <c r="R44" i="12"/>
  <c r="Q44" i="12"/>
  <c r="P44" i="12"/>
  <c r="O44" i="12"/>
  <c r="N44" i="12"/>
  <c r="M44" i="12"/>
  <c r="I44" i="12"/>
  <c r="H44" i="12"/>
  <c r="G44" i="12"/>
  <c r="F44" i="12"/>
  <c r="E44" i="12"/>
  <c r="D44" i="12"/>
  <c r="C44" i="12"/>
  <c r="B44" i="12"/>
  <c r="AE43" i="12"/>
  <c r="AD43" i="12"/>
  <c r="AC43" i="12"/>
  <c r="AB43" i="12"/>
  <c r="AA43" i="12"/>
  <c r="Z43" i="12"/>
  <c r="Y43" i="12"/>
  <c r="X43" i="12"/>
  <c r="T43" i="12"/>
  <c r="S43" i="12"/>
  <c r="R43" i="12"/>
  <c r="Q43" i="12"/>
  <c r="P43" i="12"/>
  <c r="O43" i="12"/>
  <c r="N43" i="12"/>
  <c r="M43" i="12"/>
  <c r="I43" i="12"/>
  <c r="H43" i="12"/>
  <c r="G43" i="12"/>
  <c r="F43" i="12"/>
  <c r="E43" i="12"/>
  <c r="D43" i="12"/>
  <c r="C43" i="12"/>
  <c r="B43" i="12"/>
  <c r="AE42" i="12"/>
  <c r="AD42" i="12"/>
  <c r="AC42" i="12"/>
  <c r="AB42" i="12"/>
  <c r="AA42" i="12"/>
  <c r="Z42" i="12"/>
  <c r="Y42" i="12"/>
  <c r="X42" i="12"/>
  <c r="T42" i="12"/>
  <c r="S42" i="12"/>
  <c r="R42" i="12"/>
  <c r="Q42" i="12"/>
  <c r="P42" i="12"/>
  <c r="O42" i="12"/>
  <c r="N42" i="12"/>
  <c r="M42" i="12"/>
  <c r="I42" i="12"/>
  <c r="H42" i="12"/>
  <c r="G42" i="12"/>
  <c r="F42" i="12"/>
  <c r="E42" i="12"/>
  <c r="D42" i="12"/>
  <c r="C42" i="12"/>
  <c r="B42" i="12"/>
  <c r="AE41" i="12"/>
  <c r="AD41" i="12"/>
  <c r="AC41" i="12"/>
  <c r="AB41" i="12"/>
  <c r="AA41" i="12"/>
  <c r="Z41" i="12"/>
  <c r="Y41" i="12"/>
  <c r="X41" i="12"/>
  <c r="T41" i="12"/>
  <c r="S41" i="12"/>
  <c r="R41" i="12"/>
  <c r="Q41" i="12"/>
  <c r="P41" i="12"/>
  <c r="O41" i="12"/>
  <c r="N41" i="12"/>
  <c r="M41" i="12"/>
  <c r="I41" i="12"/>
  <c r="H41" i="12"/>
  <c r="G41" i="12"/>
  <c r="F41" i="12"/>
  <c r="E41" i="12"/>
  <c r="D41" i="12"/>
  <c r="C41" i="12"/>
  <c r="B41" i="12"/>
  <c r="AE40" i="12"/>
  <c r="AD40" i="12"/>
  <c r="AC40" i="12"/>
  <c r="AB40" i="12"/>
  <c r="AA40" i="12"/>
  <c r="Z40" i="12"/>
  <c r="Y40" i="12"/>
  <c r="X40" i="12"/>
  <c r="T40" i="12"/>
  <c r="S40" i="12"/>
  <c r="R40" i="12"/>
  <c r="Q40" i="12"/>
  <c r="P40" i="12"/>
  <c r="O40" i="12"/>
  <c r="N40" i="12"/>
  <c r="M40" i="12"/>
  <c r="I40" i="12"/>
  <c r="H40" i="12"/>
  <c r="G40" i="12"/>
  <c r="F40" i="12"/>
  <c r="E40" i="12"/>
  <c r="D40" i="12"/>
  <c r="C40" i="12"/>
  <c r="B40" i="12"/>
  <c r="AE39" i="12"/>
  <c r="AD39" i="12"/>
  <c r="AC39" i="12"/>
  <c r="AB39" i="12"/>
  <c r="AA39" i="12"/>
  <c r="Z39" i="12"/>
  <c r="Y39" i="12"/>
  <c r="X39" i="12"/>
  <c r="T39" i="12"/>
  <c r="S39" i="12"/>
  <c r="R39" i="12"/>
  <c r="Q39" i="12"/>
  <c r="P39" i="12"/>
  <c r="O39" i="12"/>
  <c r="N39" i="12"/>
  <c r="M39" i="12"/>
  <c r="I39" i="12"/>
  <c r="H39" i="12"/>
  <c r="G39" i="12"/>
  <c r="F39" i="12"/>
  <c r="E39" i="12"/>
  <c r="D39" i="12"/>
  <c r="C39" i="12"/>
  <c r="B39" i="12"/>
  <c r="AE38" i="12"/>
  <c r="AD38" i="12"/>
  <c r="AC38" i="12"/>
  <c r="AB38" i="12"/>
  <c r="AA38" i="12"/>
  <c r="Z38" i="12"/>
  <c r="Y38" i="12"/>
  <c r="X38" i="12"/>
  <c r="T38" i="12"/>
  <c r="S38" i="12"/>
  <c r="R38" i="12"/>
  <c r="Q38" i="12"/>
  <c r="P38" i="12"/>
  <c r="O38" i="12"/>
  <c r="N38" i="12"/>
  <c r="M38" i="12"/>
  <c r="I38" i="12"/>
  <c r="H38" i="12"/>
  <c r="G38" i="12"/>
  <c r="F38" i="12"/>
  <c r="E38" i="12"/>
  <c r="D38" i="12"/>
  <c r="C38" i="12"/>
  <c r="B38" i="12"/>
  <c r="AE37" i="12"/>
  <c r="AD37" i="12"/>
  <c r="AC37" i="12"/>
  <c r="AB37" i="12"/>
  <c r="AA37" i="12"/>
  <c r="Z37" i="12"/>
  <c r="Y37" i="12"/>
  <c r="X37" i="12"/>
  <c r="T37" i="12"/>
  <c r="S37" i="12"/>
  <c r="R37" i="12"/>
  <c r="Q37" i="12"/>
  <c r="P37" i="12"/>
  <c r="O37" i="12"/>
  <c r="N37" i="12"/>
  <c r="M37" i="12"/>
  <c r="I37" i="12"/>
  <c r="H37" i="12"/>
  <c r="G37" i="12"/>
  <c r="F37" i="12"/>
  <c r="E37" i="12"/>
  <c r="D37" i="12"/>
  <c r="C37" i="12"/>
  <c r="B37" i="12"/>
  <c r="AE36" i="12"/>
  <c r="AD36" i="12"/>
  <c r="AC36" i="12"/>
  <c r="AB36" i="12"/>
  <c r="AA36" i="12"/>
  <c r="Z36" i="12"/>
  <c r="Y36" i="12"/>
  <c r="X36" i="12"/>
  <c r="T36" i="12"/>
  <c r="S36" i="12"/>
  <c r="R36" i="12"/>
  <c r="Q36" i="12"/>
  <c r="P36" i="12"/>
  <c r="O36" i="12"/>
  <c r="N36" i="12"/>
  <c r="M36" i="12"/>
  <c r="I36" i="12"/>
  <c r="H36" i="12"/>
  <c r="G36" i="12"/>
  <c r="F36" i="12"/>
  <c r="E36" i="12"/>
  <c r="D36" i="12"/>
  <c r="C36" i="12"/>
  <c r="B36" i="12"/>
  <c r="AE35" i="12"/>
  <c r="AD35" i="12"/>
  <c r="AC35" i="12"/>
  <c r="AB35" i="12"/>
  <c r="AA35" i="12"/>
  <c r="Z35" i="12"/>
  <c r="Y35" i="12"/>
  <c r="X35" i="12"/>
  <c r="T35" i="12"/>
  <c r="S35" i="12"/>
  <c r="R35" i="12"/>
  <c r="Q35" i="12"/>
  <c r="P35" i="12"/>
  <c r="O35" i="12"/>
  <c r="N35" i="12"/>
  <c r="M35" i="12"/>
  <c r="I35" i="12"/>
  <c r="H35" i="12"/>
  <c r="G35" i="12"/>
  <c r="F35" i="12"/>
  <c r="E35" i="12"/>
  <c r="D35" i="12"/>
  <c r="C35" i="12"/>
  <c r="B35" i="12"/>
  <c r="AE34" i="12"/>
  <c r="AD34" i="12"/>
  <c r="AC34" i="12"/>
  <c r="AB34" i="12"/>
  <c r="AA34" i="12"/>
  <c r="Z34" i="12"/>
  <c r="Y34" i="12"/>
  <c r="X34" i="12"/>
  <c r="T34" i="12"/>
  <c r="S34" i="12"/>
  <c r="R34" i="12"/>
  <c r="Q34" i="12"/>
  <c r="P34" i="12"/>
  <c r="O34" i="12"/>
  <c r="N34" i="12"/>
  <c r="M34" i="12"/>
  <c r="I34" i="12"/>
  <c r="H34" i="12"/>
  <c r="G34" i="12"/>
  <c r="F34" i="12"/>
  <c r="E34" i="12"/>
  <c r="D34" i="12"/>
  <c r="C34" i="12"/>
  <c r="B34" i="12"/>
  <c r="AE33" i="12"/>
  <c r="AD33" i="12"/>
  <c r="AC33" i="12"/>
  <c r="AB33" i="12"/>
  <c r="AA33" i="12"/>
  <c r="Z33" i="12"/>
  <c r="Y33" i="12"/>
  <c r="X33" i="12"/>
  <c r="T33" i="12"/>
  <c r="S33" i="12"/>
  <c r="R33" i="12"/>
  <c r="Q33" i="12"/>
  <c r="P33" i="12"/>
  <c r="O33" i="12"/>
  <c r="N33" i="12"/>
  <c r="M33" i="12"/>
  <c r="I33" i="12"/>
  <c r="H33" i="12"/>
  <c r="G33" i="12"/>
  <c r="F33" i="12"/>
  <c r="E33" i="12"/>
  <c r="D33" i="12"/>
  <c r="C33" i="12"/>
  <c r="B33" i="12"/>
  <c r="AE32" i="12"/>
  <c r="AD32" i="12"/>
  <c r="AC32" i="12"/>
  <c r="AB32" i="12"/>
  <c r="AA32" i="12"/>
  <c r="Z32" i="12"/>
  <c r="Y32" i="12"/>
  <c r="X32" i="12"/>
  <c r="T32" i="12"/>
  <c r="S32" i="12"/>
  <c r="R32" i="12"/>
  <c r="Q32" i="12"/>
  <c r="P32" i="12"/>
  <c r="O32" i="12"/>
  <c r="N32" i="12"/>
  <c r="M32" i="12"/>
  <c r="I32" i="12"/>
  <c r="H32" i="12"/>
  <c r="G32" i="12"/>
  <c r="F32" i="12"/>
  <c r="E32" i="12"/>
  <c r="D32" i="12"/>
  <c r="C32" i="12"/>
  <c r="B32" i="12"/>
  <c r="AE31" i="12"/>
  <c r="AD31" i="12"/>
  <c r="AC31" i="12"/>
  <c r="AB31" i="12"/>
  <c r="AA31" i="12"/>
  <c r="Z31" i="12"/>
  <c r="Y31" i="12"/>
  <c r="X31" i="12"/>
  <c r="T31" i="12"/>
  <c r="S31" i="12"/>
  <c r="R31" i="12"/>
  <c r="Q31" i="12"/>
  <c r="P31" i="12"/>
  <c r="O31" i="12"/>
  <c r="N31" i="12"/>
  <c r="M31" i="12"/>
  <c r="I31" i="12"/>
  <c r="H31" i="12"/>
  <c r="G31" i="12"/>
  <c r="F31" i="12"/>
  <c r="E31" i="12"/>
  <c r="D31" i="12"/>
  <c r="C31" i="12"/>
  <c r="B31" i="12"/>
  <c r="AE30" i="12"/>
  <c r="AD30" i="12"/>
  <c r="AC30" i="12"/>
  <c r="AB30" i="12"/>
  <c r="AA30" i="12"/>
  <c r="Z30" i="12"/>
  <c r="Y30" i="12"/>
  <c r="X30" i="12"/>
  <c r="T30" i="12"/>
  <c r="S30" i="12"/>
  <c r="R30" i="12"/>
  <c r="Q30" i="12"/>
  <c r="P30" i="12"/>
  <c r="O30" i="12"/>
  <c r="N30" i="12"/>
  <c r="M30" i="12"/>
  <c r="I30" i="12"/>
  <c r="H30" i="12"/>
  <c r="G30" i="12"/>
  <c r="F30" i="12"/>
  <c r="E30" i="12"/>
  <c r="D30" i="12"/>
  <c r="C30" i="12"/>
  <c r="B30" i="12"/>
  <c r="AE29" i="12"/>
  <c r="AD29" i="12"/>
  <c r="AC29" i="12"/>
  <c r="AB29" i="12"/>
  <c r="AA29" i="12"/>
  <c r="Z29" i="12"/>
  <c r="Y29" i="12"/>
  <c r="X29" i="12"/>
  <c r="T29" i="12"/>
  <c r="S29" i="12"/>
  <c r="R29" i="12"/>
  <c r="Q29" i="12"/>
  <c r="P29" i="12"/>
  <c r="O29" i="12"/>
  <c r="N29" i="12"/>
  <c r="M29" i="12"/>
  <c r="I29" i="12"/>
  <c r="H29" i="12"/>
  <c r="G29" i="12"/>
  <c r="F29" i="12"/>
  <c r="E29" i="12"/>
  <c r="D29" i="12"/>
  <c r="C29" i="12"/>
  <c r="B29" i="12"/>
  <c r="AE28" i="12"/>
  <c r="AD28" i="12"/>
  <c r="AC28" i="12"/>
  <c r="AB28" i="12"/>
  <c r="AA28" i="12"/>
  <c r="Z28" i="12"/>
  <c r="Y28" i="12"/>
  <c r="X28" i="12"/>
  <c r="T28" i="12"/>
  <c r="S28" i="12"/>
  <c r="R28" i="12"/>
  <c r="Q28" i="12"/>
  <c r="P28" i="12"/>
  <c r="O28" i="12"/>
  <c r="N28" i="12"/>
  <c r="M28" i="12"/>
  <c r="I28" i="12"/>
  <c r="H28" i="12"/>
  <c r="G28" i="12"/>
  <c r="F28" i="12"/>
  <c r="E28" i="12"/>
  <c r="D28" i="12"/>
  <c r="C28" i="12"/>
  <c r="B28" i="12"/>
  <c r="AE27" i="12"/>
  <c r="AD27" i="12"/>
  <c r="AC27" i="12"/>
  <c r="AB27" i="12"/>
  <c r="AA27" i="12"/>
  <c r="Z27" i="12"/>
  <c r="Y27" i="12"/>
  <c r="X27" i="12"/>
  <c r="T27" i="12"/>
  <c r="S27" i="12"/>
  <c r="R27" i="12"/>
  <c r="Q27" i="12"/>
  <c r="P27" i="12"/>
  <c r="O27" i="12"/>
  <c r="N27" i="12"/>
  <c r="M27" i="12"/>
  <c r="I27" i="12"/>
  <c r="H27" i="12"/>
  <c r="G27" i="12"/>
  <c r="F27" i="12"/>
  <c r="E27" i="12"/>
  <c r="D27" i="12"/>
  <c r="C27" i="12"/>
  <c r="B27" i="12"/>
  <c r="AE26" i="12"/>
  <c r="AD26" i="12"/>
  <c r="AC26" i="12"/>
  <c r="AB26" i="12"/>
  <c r="AA26" i="12"/>
  <c r="Z26" i="12"/>
  <c r="Y26" i="12"/>
  <c r="X26" i="12"/>
  <c r="T26" i="12"/>
  <c r="S26" i="12"/>
  <c r="R26" i="12"/>
  <c r="Q26" i="12"/>
  <c r="P26" i="12"/>
  <c r="O26" i="12"/>
  <c r="N26" i="12"/>
  <c r="M26" i="12"/>
  <c r="I26" i="12"/>
  <c r="H26" i="12"/>
  <c r="G26" i="12"/>
  <c r="F26" i="12"/>
  <c r="E26" i="12"/>
  <c r="D26" i="12"/>
  <c r="C26" i="12"/>
  <c r="B26" i="12"/>
  <c r="AE25" i="12"/>
  <c r="AD25" i="12"/>
  <c r="AC25" i="12"/>
  <c r="AB25" i="12"/>
  <c r="AA25" i="12"/>
  <c r="Z25" i="12"/>
  <c r="Y25" i="12"/>
  <c r="X25" i="12"/>
  <c r="T25" i="12"/>
  <c r="S25" i="12"/>
  <c r="R25" i="12"/>
  <c r="Q25" i="12"/>
  <c r="P25" i="12"/>
  <c r="O25" i="12"/>
  <c r="N25" i="12"/>
  <c r="M25" i="12"/>
  <c r="I25" i="12"/>
  <c r="H25" i="12"/>
  <c r="G25" i="12"/>
  <c r="F25" i="12"/>
  <c r="E25" i="12"/>
  <c r="D25" i="12"/>
  <c r="C25" i="12"/>
  <c r="B25" i="12"/>
  <c r="AE24" i="12"/>
  <c r="AD24" i="12"/>
  <c r="AC24" i="12"/>
  <c r="AB24" i="12"/>
  <c r="AA24" i="12"/>
  <c r="Z24" i="12"/>
  <c r="Y24" i="12"/>
  <c r="X24" i="12"/>
  <c r="T24" i="12"/>
  <c r="S24" i="12"/>
  <c r="R24" i="12"/>
  <c r="Q24" i="12"/>
  <c r="P24" i="12"/>
  <c r="O24" i="12"/>
  <c r="N24" i="12"/>
  <c r="M24" i="12"/>
  <c r="I24" i="12"/>
  <c r="H24" i="12"/>
  <c r="G24" i="12"/>
  <c r="F24" i="12"/>
  <c r="E24" i="12"/>
  <c r="D24" i="12"/>
  <c r="C24" i="12"/>
  <c r="B24" i="12"/>
  <c r="AE23" i="12"/>
  <c r="AD23" i="12"/>
  <c r="AC23" i="12"/>
  <c r="AB23" i="12"/>
  <c r="AA23" i="12"/>
  <c r="Z23" i="12"/>
  <c r="Y23" i="12"/>
  <c r="X23" i="12"/>
  <c r="T23" i="12"/>
  <c r="S23" i="12"/>
  <c r="R23" i="12"/>
  <c r="Q23" i="12"/>
  <c r="P23" i="12"/>
  <c r="O23" i="12"/>
  <c r="N23" i="12"/>
  <c r="M23" i="12"/>
  <c r="I23" i="12"/>
  <c r="H23" i="12"/>
  <c r="G23" i="12"/>
  <c r="F23" i="12"/>
  <c r="E23" i="12"/>
  <c r="D23" i="12"/>
  <c r="C23" i="12"/>
  <c r="B23" i="12"/>
  <c r="AE22" i="12"/>
  <c r="AD22" i="12"/>
  <c r="AC22" i="12"/>
  <c r="AB22" i="12"/>
  <c r="AA22" i="12"/>
  <c r="Z22" i="12"/>
  <c r="Y22" i="12"/>
  <c r="X22" i="12"/>
  <c r="T22" i="12"/>
  <c r="S22" i="12"/>
  <c r="R22" i="12"/>
  <c r="Q22" i="12"/>
  <c r="P22" i="12"/>
  <c r="O22" i="12"/>
  <c r="N22" i="12"/>
  <c r="M22" i="12"/>
  <c r="I22" i="12"/>
  <c r="H22" i="12"/>
  <c r="G22" i="12"/>
  <c r="F22" i="12"/>
  <c r="E22" i="12"/>
  <c r="D22" i="12"/>
  <c r="C22" i="12"/>
  <c r="B22" i="12"/>
  <c r="AE21" i="12"/>
  <c r="AD21" i="12"/>
  <c r="AC21" i="12"/>
  <c r="AB21" i="12"/>
  <c r="AA21" i="12"/>
  <c r="Z21" i="12"/>
  <c r="Y21" i="12"/>
  <c r="X21" i="12"/>
  <c r="T21" i="12"/>
  <c r="S21" i="12"/>
  <c r="R21" i="12"/>
  <c r="Q21" i="12"/>
  <c r="P21" i="12"/>
  <c r="O21" i="12"/>
  <c r="N21" i="12"/>
  <c r="M21" i="12"/>
  <c r="I21" i="12"/>
  <c r="H21" i="12"/>
  <c r="G21" i="12"/>
  <c r="F21" i="12"/>
  <c r="E21" i="12"/>
  <c r="D21" i="12"/>
  <c r="C21" i="12"/>
  <c r="B21" i="12"/>
  <c r="AE20" i="12"/>
  <c r="AD20" i="12"/>
  <c r="AC20" i="12"/>
  <c r="AB20" i="12"/>
  <c r="AA20" i="12"/>
  <c r="Z20" i="12"/>
  <c r="Y20" i="12"/>
  <c r="X20" i="12"/>
  <c r="T20" i="12"/>
  <c r="S20" i="12"/>
  <c r="R20" i="12"/>
  <c r="Q20" i="12"/>
  <c r="P20" i="12"/>
  <c r="O20" i="12"/>
  <c r="N20" i="12"/>
  <c r="M20" i="12"/>
  <c r="I20" i="12"/>
  <c r="H20" i="12"/>
  <c r="G20" i="12"/>
  <c r="F20" i="12"/>
  <c r="E20" i="12"/>
  <c r="D20" i="12"/>
  <c r="C20" i="12"/>
  <c r="B20" i="12"/>
  <c r="AE19" i="12"/>
  <c r="AD19" i="12"/>
  <c r="AC19" i="12"/>
  <c r="AB19" i="12"/>
  <c r="AA19" i="12"/>
  <c r="Z19" i="12"/>
  <c r="Y19" i="12"/>
  <c r="X19" i="12"/>
  <c r="T19" i="12"/>
  <c r="S19" i="12"/>
  <c r="R19" i="12"/>
  <c r="Q19" i="12"/>
  <c r="P19" i="12"/>
  <c r="O19" i="12"/>
  <c r="N19" i="12"/>
  <c r="M19" i="12"/>
  <c r="I19" i="12"/>
  <c r="H19" i="12"/>
  <c r="G19" i="12"/>
  <c r="F19" i="12"/>
  <c r="E19" i="12"/>
  <c r="D19" i="12"/>
  <c r="C19" i="12"/>
  <c r="B19" i="12"/>
  <c r="AE18" i="12"/>
  <c r="AD18" i="12"/>
  <c r="AC18" i="12"/>
  <c r="AB18" i="12"/>
  <c r="AA18" i="12"/>
  <c r="Z18" i="12"/>
  <c r="Y18" i="12"/>
  <c r="X18" i="12"/>
  <c r="T18" i="12"/>
  <c r="S18" i="12"/>
  <c r="R18" i="12"/>
  <c r="Q18" i="12"/>
  <c r="P18" i="12"/>
  <c r="O18" i="12"/>
  <c r="N18" i="12"/>
  <c r="M18" i="12"/>
  <c r="I18" i="12"/>
  <c r="H18" i="12"/>
  <c r="G18" i="12"/>
  <c r="F18" i="12"/>
  <c r="E18" i="12"/>
  <c r="D18" i="12"/>
  <c r="C18" i="12"/>
  <c r="B18" i="12"/>
  <c r="AE17" i="12"/>
  <c r="AD17" i="12"/>
  <c r="AC17" i="12"/>
  <c r="AB17" i="12"/>
  <c r="AA17" i="12"/>
  <c r="Z17" i="12"/>
  <c r="Y17" i="12"/>
  <c r="X17" i="12"/>
  <c r="T17" i="12"/>
  <c r="S17" i="12"/>
  <c r="R17" i="12"/>
  <c r="Q17" i="12"/>
  <c r="P17" i="12"/>
  <c r="O17" i="12"/>
  <c r="N17" i="12"/>
  <c r="M17" i="12"/>
  <c r="I17" i="12"/>
  <c r="H17" i="12"/>
  <c r="G17" i="12"/>
  <c r="F17" i="12"/>
  <c r="E17" i="12"/>
  <c r="D17" i="12"/>
  <c r="C17" i="12"/>
  <c r="B17" i="12"/>
  <c r="AE16" i="12"/>
  <c r="AD16" i="12"/>
  <c r="AC16" i="12"/>
  <c r="AB16" i="12"/>
  <c r="AA16" i="12"/>
  <c r="Z16" i="12"/>
  <c r="Y16" i="12"/>
  <c r="X16" i="12"/>
  <c r="T16" i="12"/>
  <c r="S16" i="12"/>
  <c r="R16" i="12"/>
  <c r="Q16" i="12"/>
  <c r="P16" i="12"/>
  <c r="O16" i="12"/>
  <c r="N16" i="12"/>
  <c r="M16" i="12"/>
  <c r="I16" i="12"/>
  <c r="H16" i="12"/>
  <c r="G16" i="12"/>
  <c r="F16" i="12"/>
  <c r="E16" i="12"/>
  <c r="D16" i="12"/>
  <c r="C16" i="12"/>
  <c r="B16" i="12"/>
  <c r="AE15" i="12"/>
  <c r="AD15" i="12"/>
  <c r="AC15" i="12"/>
  <c r="AB15" i="12"/>
  <c r="AA15" i="12"/>
  <c r="Z15" i="12"/>
  <c r="Y15" i="12"/>
  <c r="X15" i="12"/>
  <c r="T15" i="12"/>
  <c r="S15" i="12"/>
  <c r="R15" i="12"/>
  <c r="Q15" i="12"/>
  <c r="P15" i="12"/>
  <c r="O15" i="12"/>
  <c r="N15" i="12"/>
  <c r="M15" i="12"/>
  <c r="I15" i="12"/>
  <c r="H15" i="12"/>
  <c r="G15" i="12"/>
  <c r="F15" i="12"/>
  <c r="E15" i="12"/>
  <c r="D15" i="12"/>
  <c r="C15" i="12"/>
  <c r="B15" i="12"/>
  <c r="AE14" i="12"/>
  <c r="AD14" i="12"/>
  <c r="AC14" i="12"/>
  <c r="AB14" i="12"/>
  <c r="AA14" i="12"/>
  <c r="Z14" i="12"/>
  <c r="Y14" i="12"/>
  <c r="X14" i="12"/>
  <c r="T14" i="12"/>
  <c r="S14" i="12"/>
  <c r="R14" i="12"/>
  <c r="Q14" i="12"/>
  <c r="P14" i="12"/>
  <c r="O14" i="12"/>
  <c r="N14" i="12"/>
  <c r="M14" i="12"/>
  <c r="I14" i="12"/>
  <c r="H14" i="12"/>
  <c r="G14" i="12"/>
  <c r="F14" i="12"/>
  <c r="E14" i="12"/>
  <c r="D14" i="12"/>
  <c r="C14" i="12"/>
  <c r="B14" i="12"/>
  <c r="AE13" i="12"/>
  <c r="AD13" i="12"/>
  <c r="AC13" i="12"/>
  <c r="AB13" i="12"/>
  <c r="AA13" i="12"/>
  <c r="Z13" i="12"/>
  <c r="Y13" i="12"/>
  <c r="X13" i="12"/>
  <c r="T13" i="12"/>
  <c r="S13" i="12"/>
  <c r="R13" i="12"/>
  <c r="Q13" i="12"/>
  <c r="P13" i="12"/>
  <c r="O13" i="12"/>
  <c r="N13" i="12"/>
  <c r="M13" i="12"/>
  <c r="I13" i="12"/>
  <c r="H13" i="12"/>
  <c r="G13" i="12"/>
  <c r="F13" i="12"/>
  <c r="E13" i="12"/>
  <c r="D13" i="12"/>
  <c r="C13" i="12"/>
  <c r="B13" i="12"/>
  <c r="AE12" i="12"/>
  <c r="AD12" i="12"/>
  <c r="AC12" i="12"/>
  <c r="AB12" i="12"/>
  <c r="AA12" i="12"/>
  <c r="Z12" i="12"/>
  <c r="Y12" i="12"/>
  <c r="X12" i="12"/>
  <c r="T12" i="12"/>
  <c r="S12" i="12"/>
  <c r="R12" i="12"/>
  <c r="Q12" i="12"/>
  <c r="P12" i="12"/>
  <c r="O12" i="12"/>
  <c r="N12" i="12"/>
  <c r="M12" i="12"/>
  <c r="I12" i="12"/>
  <c r="H12" i="12"/>
  <c r="G12" i="12"/>
  <c r="F12" i="12"/>
  <c r="E12" i="12"/>
  <c r="D12" i="12"/>
  <c r="C12" i="12"/>
  <c r="B12" i="12"/>
  <c r="AE11" i="12"/>
  <c r="AD11" i="12"/>
  <c r="AC11" i="12"/>
  <c r="AB11" i="12"/>
  <c r="AA11" i="12"/>
  <c r="Z11" i="12"/>
  <c r="Y11" i="12"/>
  <c r="X11" i="12"/>
  <c r="T11" i="12"/>
  <c r="S11" i="12"/>
  <c r="R11" i="12"/>
  <c r="Q11" i="12"/>
  <c r="P11" i="12"/>
  <c r="O11" i="12"/>
  <c r="N11" i="12"/>
  <c r="M11" i="12"/>
  <c r="I11" i="12"/>
  <c r="H11" i="12"/>
  <c r="G11" i="12"/>
  <c r="F11" i="12"/>
  <c r="E11" i="12"/>
  <c r="D11" i="12"/>
  <c r="C11" i="12"/>
  <c r="B11" i="12"/>
  <c r="AE10" i="12"/>
  <c r="AD10" i="12"/>
  <c r="AC10" i="12"/>
  <c r="AB10" i="12"/>
  <c r="AA10" i="12"/>
  <c r="Z10" i="12"/>
  <c r="Y10" i="12"/>
  <c r="X10" i="12"/>
  <c r="T10" i="12"/>
  <c r="S10" i="12"/>
  <c r="R10" i="12"/>
  <c r="Q10" i="12"/>
  <c r="P10" i="12"/>
  <c r="O10" i="12"/>
  <c r="N10" i="12"/>
  <c r="M10" i="12"/>
  <c r="I10" i="12"/>
  <c r="H10" i="12"/>
  <c r="G10" i="12"/>
  <c r="F10" i="12"/>
  <c r="E10" i="12"/>
  <c r="D10" i="12"/>
  <c r="C10" i="12"/>
  <c r="B10" i="12"/>
  <c r="AE9" i="12"/>
  <c r="AD9" i="12"/>
  <c r="AC9" i="12"/>
  <c r="AB9" i="12"/>
  <c r="AA9" i="12"/>
  <c r="Z9" i="12"/>
  <c r="Y9" i="12"/>
  <c r="X9" i="12"/>
  <c r="T9" i="12"/>
  <c r="S9" i="12"/>
  <c r="R9" i="12"/>
  <c r="Q9" i="12"/>
  <c r="P9" i="12"/>
  <c r="O9" i="12"/>
  <c r="N9" i="12"/>
  <c r="M9" i="12"/>
  <c r="I9" i="12"/>
  <c r="H9" i="12"/>
  <c r="G9" i="12"/>
  <c r="F9" i="12"/>
  <c r="E9" i="12"/>
  <c r="D9" i="12"/>
  <c r="C9" i="12"/>
  <c r="B9" i="12"/>
  <c r="AE8" i="12"/>
  <c r="AD8" i="12"/>
  <c r="AC8" i="12"/>
  <c r="AB8" i="12"/>
  <c r="AA8" i="12"/>
  <c r="Z8" i="12"/>
  <c r="Y8" i="12"/>
  <c r="X8" i="12"/>
  <c r="T8" i="12"/>
  <c r="S8" i="12"/>
  <c r="R8" i="12"/>
  <c r="Q8" i="12"/>
  <c r="P8" i="12"/>
  <c r="O8" i="12"/>
  <c r="N8" i="12"/>
  <c r="M8" i="12"/>
  <c r="I8" i="12"/>
  <c r="H8" i="12"/>
  <c r="G8" i="12"/>
  <c r="F8" i="12"/>
  <c r="E8" i="12"/>
  <c r="D8" i="12"/>
  <c r="C8" i="12"/>
  <c r="B8" i="12"/>
  <c r="AE7" i="12"/>
  <c r="AE1" i="12" s="1"/>
  <c r="AD7" i="12"/>
  <c r="AD1" i="12" s="1"/>
  <c r="AC7" i="12"/>
  <c r="AB7" i="12"/>
  <c r="AA7" i="12"/>
  <c r="AA1" i="12" s="1"/>
  <c r="Z7" i="12"/>
  <c r="Z1" i="12" s="1"/>
  <c r="Y7" i="12"/>
  <c r="X7" i="12"/>
  <c r="X1" i="12" s="1"/>
  <c r="T7" i="12"/>
  <c r="T1" i="12" s="1"/>
  <c r="S7" i="12"/>
  <c r="R7" i="12"/>
  <c r="R1" i="12" s="1"/>
  <c r="Q7" i="12"/>
  <c r="P7" i="12"/>
  <c r="P1" i="12" s="1"/>
  <c r="O7" i="12"/>
  <c r="O1" i="12" s="1"/>
  <c r="N7" i="12"/>
  <c r="M7" i="12"/>
  <c r="I7" i="12"/>
  <c r="I1" i="12" s="1"/>
  <c r="H7" i="12"/>
  <c r="H1" i="12" s="1"/>
  <c r="G7" i="12"/>
  <c r="G1" i="12" s="1"/>
  <c r="F7" i="12"/>
  <c r="E7" i="12"/>
  <c r="E1" i="12" s="1"/>
  <c r="D7" i="12"/>
  <c r="C7" i="12"/>
  <c r="C1" i="12" s="1"/>
  <c r="B7" i="12"/>
  <c r="AE6" i="12"/>
  <c r="AD6" i="12"/>
  <c r="AC6" i="12"/>
  <c r="AB6" i="12"/>
  <c r="AA6" i="12"/>
  <c r="Z6" i="12"/>
  <c r="Y6" i="12"/>
  <c r="X6" i="12"/>
  <c r="T6" i="12"/>
  <c r="S6" i="12"/>
  <c r="R6" i="12"/>
  <c r="Q6" i="12"/>
  <c r="P6" i="12"/>
  <c r="O6" i="12"/>
  <c r="N6" i="12"/>
  <c r="M6" i="12"/>
  <c r="L6" i="12"/>
  <c r="I6" i="12"/>
  <c r="H6" i="12"/>
  <c r="G6" i="12"/>
  <c r="F6" i="12"/>
  <c r="E6" i="12"/>
  <c r="D6" i="12"/>
  <c r="C6" i="12"/>
  <c r="B6" i="12"/>
  <c r="A6" i="12"/>
  <c r="W6" i="12" s="1"/>
  <c r="L5" i="12"/>
  <c r="A5" i="12"/>
  <c r="W3" i="12"/>
  <c r="W5" i="12" s="1"/>
  <c r="L3" i="12"/>
  <c r="A3" i="12"/>
  <c r="BB1" i="12"/>
  <c r="BA1" i="12"/>
  <c r="AZ1" i="12"/>
  <c r="AY1" i="12"/>
  <c r="AX1" i="12"/>
  <c r="AW1" i="12"/>
  <c r="AV1" i="12"/>
  <c r="AU1" i="12"/>
  <c r="AT1" i="12"/>
  <c r="AS1" i="12"/>
  <c r="AR1" i="12"/>
  <c r="AQ1" i="12"/>
  <c r="AP1" i="12"/>
  <c r="AO1" i="12"/>
  <c r="AN1" i="12"/>
  <c r="AM1" i="12"/>
  <c r="AL1" i="12"/>
  <c r="AK1" i="12"/>
  <c r="AJ1" i="12"/>
  <c r="AI1" i="12"/>
  <c r="AH1" i="12"/>
  <c r="AG1" i="12"/>
  <c r="AF1" i="12"/>
  <c r="AC1" i="12"/>
  <c r="AB1" i="12"/>
  <c r="Y1" i="12"/>
  <c r="W1" i="12"/>
  <c r="V1" i="12"/>
  <c r="U1" i="12"/>
  <c r="S1" i="12"/>
  <c r="Q1" i="12"/>
  <c r="N1" i="12"/>
  <c r="M1" i="12"/>
  <c r="L1" i="12"/>
  <c r="K1" i="12"/>
  <c r="F1" i="12"/>
  <c r="D1" i="12"/>
  <c r="B1" i="12"/>
  <c r="A71" i="19"/>
  <c r="A70" i="19"/>
  <c r="Q69" i="19"/>
  <c r="P69" i="19"/>
  <c r="O69" i="19"/>
  <c r="N69" i="19"/>
  <c r="M69" i="19"/>
  <c r="L69" i="19"/>
  <c r="K69" i="19"/>
  <c r="J69" i="19"/>
  <c r="I69" i="19"/>
  <c r="H69" i="19"/>
  <c r="G69" i="19"/>
  <c r="F69" i="19"/>
  <c r="E69" i="19"/>
  <c r="D69" i="19"/>
  <c r="C69" i="19"/>
  <c r="B69" i="19"/>
  <c r="Q68" i="19"/>
  <c r="P68" i="19"/>
  <c r="O68" i="19"/>
  <c r="N68" i="19"/>
  <c r="M68" i="19"/>
  <c r="L68" i="19"/>
  <c r="K68" i="19"/>
  <c r="J68" i="19"/>
  <c r="I68" i="19"/>
  <c r="H68" i="19"/>
  <c r="G68" i="19"/>
  <c r="F68" i="19"/>
  <c r="E68" i="19"/>
  <c r="D68" i="19"/>
  <c r="C68" i="19"/>
  <c r="B68" i="19"/>
  <c r="Q67" i="19"/>
  <c r="P67" i="19"/>
  <c r="O67" i="19"/>
  <c r="N67" i="19"/>
  <c r="M67" i="19"/>
  <c r="L67" i="19"/>
  <c r="K67" i="19"/>
  <c r="J67" i="19"/>
  <c r="I67" i="19"/>
  <c r="H67" i="19"/>
  <c r="G67" i="19"/>
  <c r="F67" i="19"/>
  <c r="E67" i="19"/>
  <c r="D67" i="19"/>
  <c r="C67" i="19"/>
  <c r="B67" i="19"/>
  <c r="Q66" i="19"/>
  <c r="P66" i="19"/>
  <c r="O66" i="19"/>
  <c r="N66" i="19"/>
  <c r="M66" i="19"/>
  <c r="L66" i="19"/>
  <c r="K66" i="19"/>
  <c r="J66" i="19"/>
  <c r="I66" i="19"/>
  <c r="H66" i="19"/>
  <c r="G66" i="19"/>
  <c r="F66" i="19"/>
  <c r="E66" i="19"/>
  <c r="D66" i="19"/>
  <c r="C66" i="19"/>
  <c r="B66" i="19"/>
  <c r="Q65" i="19"/>
  <c r="P65" i="19"/>
  <c r="O65" i="19"/>
  <c r="N65" i="19"/>
  <c r="M65" i="19"/>
  <c r="L65" i="19"/>
  <c r="K65" i="19"/>
  <c r="J65" i="19"/>
  <c r="I65" i="19"/>
  <c r="H65" i="19"/>
  <c r="G65" i="19"/>
  <c r="F65" i="19"/>
  <c r="E65" i="19"/>
  <c r="D65" i="19"/>
  <c r="C65" i="19"/>
  <c r="B65" i="19"/>
  <c r="Q64" i="19"/>
  <c r="P64" i="19"/>
  <c r="O64" i="19"/>
  <c r="N64" i="19"/>
  <c r="M64" i="19"/>
  <c r="L64" i="19"/>
  <c r="K64" i="19"/>
  <c r="J64" i="19"/>
  <c r="I64" i="19"/>
  <c r="H64" i="19"/>
  <c r="G64" i="19"/>
  <c r="F64" i="19"/>
  <c r="E64" i="19"/>
  <c r="D64" i="19"/>
  <c r="C64" i="19"/>
  <c r="B64" i="19"/>
  <c r="Q63" i="19"/>
  <c r="P63" i="19"/>
  <c r="O63" i="19"/>
  <c r="N63" i="19"/>
  <c r="M63" i="19"/>
  <c r="L63" i="19"/>
  <c r="K63" i="19"/>
  <c r="J63" i="19"/>
  <c r="I63" i="19"/>
  <c r="H63" i="19"/>
  <c r="G63" i="19"/>
  <c r="F63" i="19"/>
  <c r="E63" i="19"/>
  <c r="D63" i="19"/>
  <c r="C63" i="19"/>
  <c r="B63" i="19"/>
  <c r="Q62" i="19"/>
  <c r="P62" i="19"/>
  <c r="O62" i="19"/>
  <c r="N62" i="19"/>
  <c r="M62" i="19"/>
  <c r="L62" i="19"/>
  <c r="K62" i="19"/>
  <c r="J62" i="19"/>
  <c r="I62" i="19"/>
  <c r="H62" i="19"/>
  <c r="G62" i="19"/>
  <c r="F62" i="19"/>
  <c r="E62" i="19"/>
  <c r="D62" i="19"/>
  <c r="C62" i="19"/>
  <c r="B62" i="19"/>
  <c r="Q61" i="19"/>
  <c r="P61" i="19"/>
  <c r="O61" i="19"/>
  <c r="N61" i="19"/>
  <c r="M61" i="19"/>
  <c r="L61" i="19"/>
  <c r="K61" i="19"/>
  <c r="J61" i="19"/>
  <c r="I61" i="19"/>
  <c r="H61" i="19"/>
  <c r="G61" i="19"/>
  <c r="F61" i="19"/>
  <c r="E61" i="19"/>
  <c r="D61" i="19"/>
  <c r="C61" i="19"/>
  <c r="B61" i="19"/>
  <c r="Q60" i="19"/>
  <c r="P60" i="19"/>
  <c r="O60" i="19"/>
  <c r="N60" i="19"/>
  <c r="M60" i="19"/>
  <c r="L60" i="19"/>
  <c r="K60" i="19"/>
  <c r="J60" i="19"/>
  <c r="I60" i="19"/>
  <c r="H60" i="19"/>
  <c r="G60" i="19"/>
  <c r="F60" i="19"/>
  <c r="E60" i="19"/>
  <c r="D60" i="19"/>
  <c r="C60" i="19"/>
  <c r="B60" i="19"/>
  <c r="Q59" i="19"/>
  <c r="P59" i="19"/>
  <c r="O59" i="19"/>
  <c r="N59" i="19"/>
  <c r="M59" i="19"/>
  <c r="L59" i="19"/>
  <c r="K59" i="19"/>
  <c r="J59" i="19"/>
  <c r="I59" i="19"/>
  <c r="H59" i="19"/>
  <c r="G59" i="19"/>
  <c r="F59" i="19"/>
  <c r="E59" i="19"/>
  <c r="D59" i="19"/>
  <c r="C59" i="19"/>
  <c r="B59" i="19"/>
  <c r="Q58" i="19"/>
  <c r="P58" i="19"/>
  <c r="O58" i="19"/>
  <c r="N58" i="19"/>
  <c r="M58" i="19"/>
  <c r="L58" i="19"/>
  <c r="K58" i="19"/>
  <c r="J58" i="19"/>
  <c r="I58" i="19"/>
  <c r="H58" i="19"/>
  <c r="G58" i="19"/>
  <c r="F58" i="19"/>
  <c r="E58" i="19"/>
  <c r="D58" i="19"/>
  <c r="C58" i="19"/>
  <c r="B58" i="19"/>
  <c r="Q57" i="19"/>
  <c r="P57" i="19"/>
  <c r="O57" i="19"/>
  <c r="N57" i="19"/>
  <c r="M57" i="19"/>
  <c r="L57" i="19"/>
  <c r="K57" i="19"/>
  <c r="J57" i="19"/>
  <c r="I57" i="19"/>
  <c r="H57" i="19"/>
  <c r="G57" i="19"/>
  <c r="F57" i="19"/>
  <c r="E57" i="19"/>
  <c r="D57" i="19"/>
  <c r="C57" i="19"/>
  <c r="B57" i="19"/>
  <c r="Q56" i="19"/>
  <c r="P56" i="19"/>
  <c r="O56" i="19"/>
  <c r="N56" i="19"/>
  <c r="M56" i="19"/>
  <c r="L56" i="19"/>
  <c r="K56" i="19"/>
  <c r="J56" i="19"/>
  <c r="I56" i="19"/>
  <c r="H56" i="19"/>
  <c r="G56" i="19"/>
  <c r="F56" i="19"/>
  <c r="E56" i="19"/>
  <c r="D56" i="19"/>
  <c r="C56" i="19"/>
  <c r="B56" i="19"/>
  <c r="Q55" i="19"/>
  <c r="P55" i="19"/>
  <c r="O55" i="19"/>
  <c r="N55" i="19"/>
  <c r="M55" i="19"/>
  <c r="L55" i="19"/>
  <c r="K55" i="19"/>
  <c r="J55" i="19"/>
  <c r="I55" i="19"/>
  <c r="H55" i="19"/>
  <c r="G55" i="19"/>
  <c r="F55" i="19"/>
  <c r="E55" i="19"/>
  <c r="D55" i="19"/>
  <c r="C55" i="19"/>
  <c r="B55" i="19"/>
  <c r="Q54" i="19"/>
  <c r="P54" i="19"/>
  <c r="O54" i="19"/>
  <c r="N54" i="19"/>
  <c r="M54" i="19"/>
  <c r="L54" i="19"/>
  <c r="K54" i="19"/>
  <c r="J54" i="19"/>
  <c r="I54" i="19"/>
  <c r="H54" i="19"/>
  <c r="G54" i="19"/>
  <c r="F54" i="19"/>
  <c r="E54" i="19"/>
  <c r="D54" i="19"/>
  <c r="C54" i="19"/>
  <c r="B54" i="19"/>
  <c r="Q53" i="19"/>
  <c r="P53" i="19"/>
  <c r="O53" i="19"/>
  <c r="N53" i="19"/>
  <c r="M53" i="19"/>
  <c r="L53" i="19"/>
  <c r="K53" i="19"/>
  <c r="J53" i="19"/>
  <c r="I53" i="19"/>
  <c r="H53" i="19"/>
  <c r="G53" i="19"/>
  <c r="F53" i="19"/>
  <c r="E53" i="19"/>
  <c r="D53" i="19"/>
  <c r="C53" i="19"/>
  <c r="B53" i="19"/>
  <c r="Q52" i="19"/>
  <c r="P52" i="19"/>
  <c r="O52" i="19"/>
  <c r="N52" i="19"/>
  <c r="M52" i="19"/>
  <c r="L52" i="19"/>
  <c r="K52" i="19"/>
  <c r="J52" i="19"/>
  <c r="I52" i="19"/>
  <c r="H52" i="19"/>
  <c r="G52" i="19"/>
  <c r="F52" i="19"/>
  <c r="E52" i="19"/>
  <c r="D52" i="19"/>
  <c r="C52" i="19"/>
  <c r="B52" i="19"/>
  <c r="Q51" i="19"/>
  <c r="P51" i="19"/>
  <c r="O51" i="19"/>
  <c r="N51" i="19"/>
  <c r="M51" i="19"/>
  <c r="L51" i="19"/>
  <c r="K51" i="19"/>
  <c r="J51" i="19"/>
  <c r="I51" i="19"/>
  <c r="H51" i="19"/>
  <c r="G51" i="19"/>
  <c r="F51" i="19"/>
  <c r="E51" i="19"/>
  <c r="D51" i="19"/>
  <c r="C51" i="19"/>
  <c r="B51" i="19"/>
  <c r="Q50" i="19"/>
  <c r="P50" i="19"/>
  <c r="O50" i="19"/>
  <c r="N50" i="19"/>
  <c r="M50" i="19"/>
  <c r="L50" i="19"/>
  <c r="K50" i="19"/>
  <c r="J50" i="19"/>
  <c r="I50" i="19"/>
  <c r="H50" i="19"/>
  <c r="G50" i="19"/>
  <c r="F50" i="19"/>
  <c r="E50" i="19"/>
  <c r="D50" i="19"/>
  <c r="C50" i="19"/>
  <c r="B50" i="19"/>
  <c r="Q49" i="19"/>
  <c r="P49" i="19"/>
  <c r="O49" i="19"/>
  <c r="N49" i="19"/>
  <c r="M49" i="19"/>
  <c r="L49" i="19"/>
  <c r="K49" i="19"/>
  <c r="J49" i="19"/>
  <c r="I49" i="19"/>
  <c r="H49" i="19"/>
  <c r="G49" i="19"/>
  <c r="F49" i="19"/>
  <c r="E49" i="19"/>
  <c r="D49" i="19"/>
  <c r="C49" i="19"/>
  <c r="B49" i="19"/>
  <c r="Q48" i="19"/>
  <c r="P48" i="19"/>
  <c r="O48" i="19"/>
  <c r="N48" i="19"/>
  <c r="M48" i="19"/>
  <c r="L48" i="19"/>
  <c r="K48" i="19"/>
  <c r="J48" i="19"/>
  <c r="I48" i="19"/>
  <c r="H48" i="19"/>
  <c r="G48" i="19"/>
  <c r="F48" i="19"/>
  <c r="E48" i="19"/>
  <c r="D48" i="19"/>
  <c r="C48" i="19"/>
  <c r="B48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C47" i="19"/>
  <c r="B47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C46" i="19"/>
  <c r="B46" i="19"/>
  <c r="Q45" i="19"/>
  <c r="P45" i="19"/>
  <c r="O45" i="19"/>
  <c r="N45" i="19"/>
  <c r="M45" i="19"/>
  <c r="L45" i="19"/>
  <c r="K45" i="19"/>
  <c r="J45" i="19"/>
  <c r="I45" i="19"/>
  <c r="H45" i="19"/>
  <c r="G45" i="19"/>
  <c r="F45" i="19"/>
  <c r="E45" i="19"/>
  <c r="D45" i="19"/>
  <c r="C45" i="19"/>
  <c r="B45" i="19"/>
  <c r="Q44" i="19"/>
  <c r="P44" i="19"/>
  <c r="O44" i="19"/>
  <c r="N44" i="19"/>
  <c r="M44" i="19"/>
  <c r="L44" i="19"/>
  <c r="K44" i="19"/>
  <c r="J44" i="19"/>
  <c r="I44" i="19"/>
  <c r="H44" i="19"/>
  <c r="G44" i="19"/>
  <c r="F44" i="19"/>
  <c r="E44" i="19"/>
  <c r="D44" i="19"/>
  <c r="C44" i="19"/>
  <c r="B44" i="19"/>
  <c r="Q43" i="19"/>
  <c r="P43" i="19"/>
  <c r="O43" i="19"/>
  <c r="N43" i="19"/>
  <c r="M43" i="19"/>
  <c r="L43" i="19"/>
  <c r="K43" i="19"/>
  <c r="J43" i="19"/>
  <c r="I43" i="19"/>
  <c r="H43" i="19"/>
  <c r="G43" i="19"/>
  <c r="F43" i="19"/>
  <c r="E43" i="19"/>
  <c r="D43" i="19"/>
  <c r="C43" i="19"/>
  <c r="B43" i="19"/>
  <c r="Q42" i="19"/>
  <c r="P42" i="19"/>
  <c r="O42" i="19"/>
  <c r="N42" i="19"/>
  <c r="M42" i="19"/>
  <c r="L42" i="19"/>
  <c r="K42" i="19"/>
  <c r="J42" i="19"/>
  <c r="I42" i="19"/>
  <c r="H42" i="19"/>
  <c r="G42" i="19"/>
  <c r="F42" i="19"/>
  <c r="E42" i="19"/>
  <c r="D42" i="19"/>
  <c r="C42" i="19"/>
  <c r="B42" i="19"/>
  <c r="Q41" i="19"/>
  <c r="P41" i="19"/>
  <c r="O41" i="19"/>
  <c r="N41" i="19"/>
  <c r="M41" i="19"/>
  <c r="L41" i="19"/>
  <c r="K41" i="19"/>
  <c r="J41" i="19"/>
  <c r="I41" i="19"/>
  <c r="H41" i="19"/>
  <c r="G41" i="19"/>
  <c r="F41" i="19"/>
  <c r="E41" i="19"/>
  <c r="D41" i="19"/>
  <c r="C41" i="19"/>
  <c r="B41" i="19"/>
  <c r="Q40" i="19"/>
  <c r="P40" i="19"/>
  <c r="O40" i="19"/>
  <c r="N40" i="19"/>
  <c r="M40" i="19"/>
  <c r="L40" i="19"/>
  <c r="K40" i="19"/>
  <c r="J40" i="19"/>
  <c r="I40" i="19"/>
  <c r="H40" i="19"/>
  <c r="G40" i="19"/>
  <c r="F40" i="19"/>
  <c r="E40" i="19"/>
  <c r="D40" i="19"/>
  <c r="C40" i="19"/>
  <c r="B40" i="19"/>
  <c r="Q39" i="19"/>
  <c r="P39" i="19"/>
  <c r="O39" i="19"/>
  <c r="N39" i="19"/>
  <c r="M39" i="19"/>
  <c r="L39" i="19"/>
  <c r="K39" i="19"/>
  <c r="J39" i="19"/>
  <c r="I39" i="19"/>
  <c r="H39" i="19"/>
  <c r="G39" i="19"/>
  <c r="F39" i="19"/>
  <c r="E39" i="19"/>
  <c r="D39" i="19"/>
  <c r="C39" i="19"/>
  <c r="B39" i="19"/>
  <c r="Q38" i="19"/>
  <c r="P38" i="19"/>
  <c r="O38" i="19"/>
  <c r="N38" i="19"/>
  <c r="M38" i="19"/>
  <c r="L38" i="19"/>
  <c r="K38" i="19"/>
  <c r="J38" i="19"/>
  <c r="I38" i="19"/>
  <c r="H38" i="19"/>
  <c r="G38" i="19"/>
  <c r="F38" i="19"/>
  <c r="E38" i="19"/>
  <c r="D38" i="19"/>
  <c r="C38" i="19"/>
  <c r="B38" i="19"/>
  <c r="Q37" i="19"/>
  <c r="P37" i="19"/>
  <c r="O37" i="19"/>
  <c r="N37" i="19"/>
  <c r="M37" i="19"/>
  <c r="L37" i="19"/>
  <c r="K37" i="19"/>
  <c r="J37" i="19"/>
  <c r="I37" i="19"/>
  <c r="H37" i="19"/>
  <c r="G37" i="19"/>
  <c r="F37" i="19"/>
  <c r="E37" i="19"/>
  <c r="D37" i="19"/>
  <c r="C37" i="19"/>
  <c r="B37" i="19"/>
  <c r="Q36" i="19"/>
  <c r="P36" i="19"/>
  <c r="O36" i="19"/>
  <c r="N36" i="19"/>
  <c r="M36" i="19"/>
  <c r="L36" i="19"/>
  <c r="K36" i="19"/>
  <c r="J36" i="19"/>
  <c r="I36" i="19"/>
  <c r="H36" i="19"/>
  <c r="G36" i="19"/>
  <c r="F36" i="19"/>
  <c r="E36" i="19"/>
  <c r="D36" i="19"/>
  <c r="C36" i="19"/>
  <c r="B36" i="19"/>
  <c r="Q35" i="19"/>
  <c r="P35" i="19"/>
  <c r="O35" i="19"/>
  <c r="N35" i="19"/>
  <c r="M35" i="19"/>
  <c r="L35" i="19"/>
  <c r="K35" i="19"/>
  <c r="J35" i="19"/>
  <c r="I35" i="19"/>
  <c r="H35" i="19"/>
  <c r="G35" i="19"/>
  <c r="F35" i="19"/>
  <c r="E35" i="19"/>
  <c r="D35" i="19"/>
  <c r="C35" i="19"/>
  <c r="B35" i="19"/>
  <c r="Q34" i="19"/>
  <c r="P34" i="19"/>
  <c r="O34" i="19"/>
  <c r="N34" i="19"/>
  <c r="M34" i="19"/>
  <c r="L34" i="19"/>
  <c r="K34" i="19"/>
  <c r="J34" i="19"/>
  <c r="I34" i="19"/>
  <c r="H34" i="19"/>
  <c r="G34" i="19"/>
  <c r="F34" i="19"/>
  <c r="E34" i="19"/>
  <c r="D34" i="19"/>
  <c r="C34" i="19"/>
  <c r="B34" i="19"/>
  <c r="Q33" i="19"/>
  <c r="P33" i="19"/>
  <c r="O33" i="19"/>
  <c r="N33" i="19"/>
  <c r="M33" i="19"/>
  <c r="L33" i="19"/>
  <c r="K33" i="19"/>
  <c r="J33" i="19"/>
  <c r="I33" i="19"/>
  <c r="H33" i="19"/>
  <c r="G33" i="19"/>
  <c r="F33" i="19"/>
  <c r="E33" i="19"/>
  <c r="D33" i="19"/>
  <c r="C33" i="19"/>
  <c r="B33" i="19"/>
  <c r="Q32" i="19"/>
  <c r="P32" i="19"/>
  <c r="O32" i="19"/>
  <c r="N32" i="19"/>
  <c r="M32" i="19"/>
  <c r="L32" i="19"/>
  <c r="K32" i="19"/>
  <c r="J32" i="19"/>
  <c r="I32" i="19"/>
  <c r="H32" i="19"/>
  <c r="G32" i="19"/>
  <c r="F32" i="19"/>
  <c r="E32" i="19"/>
  <c r="D32" i="19"/>
  <c r="C32" i="19"/>
  <c r="B32" i="19"/>
  <c r="Q31" i="19"/>
  <c r="P31" i="19"/>
  <c r="O31" i="19"/>
  <c r="N31" i="19"/>
  <c r="M31" i="19"/>
  <c r="L31" i="19"/>
  <c r="K31" i="19"/>
  <c r="J31" i="19"/>
  <c r="I31" i="19"/>
  <c r="H31" i="19"/>
  <c r="G31" i="19"/>
  <c r="F31" i="19"/>
  <c r="E31" i="19"/>
  <c r="D31" i="19"/>
  <c r="C31" i="19"/>
  <c r="B31" i="19"/>
  <c r="Q30" i="19"/>
  <c r="P30" i="19"/>
  <c r="O30" i="19"/>
  <c r="N30" i="19"/>
  <c r="M30" i="19"/>
  <c r="L30" i="19"/>
  <c r="K30" i="19"/>
  <c r="J30" i="19"/>
  <c r="I30" i="19"/>
  <c r="H30" i="19"/>
  <c r="G30" i="19"/>
  <c r="F30" i="19"/>
  <c r="E30" i="19"/>
  <c r="D30" i="19"/>
  <c r="C30" i="19"/>
  <c r="B30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Q27" i="19"/>
  <c r="P27" i="19"/>
  <c r="O27" i="19"/>
  <c r="N27" i="19"/>
  <c r="M27" i="19"/>
  <c r="L27" i="19"/>
  <c r="K27" i="19"/>
  <c r="J27" i="19"/>
  <c r="I27" i="19"/>
  <c r="H27" i="19"/>
  <c r="G27" i="19"/>
  <c r="F27" i="19"/>
  <c r="E27" i="19"/>
  <c r="D27" i="19"/>
  <c r="C27" i="19"/>
  <c r="B27" i="19"/>
  <c r="Q26" i="19"/>
  <c r="P26" i="19"/>
  <c r="O26" i="19"/>
  <c r="N26" i="19"/>
  <c r="M26" i="19"/>
  <c r="L26" i="19"/>
  <c r="K26" i="19"/>
  <c r="J26" i="19"/>
  <c r="I26" i="19"/>
  <c r="H26" i="19"/>
  <c r="G26" i="19"/>
  <c r="F26" i="19"/>
  <c r="E26" i="19"/>
  <c r="D26" i="19"/>
  <c r="C26" i="19"/>
  <c r="B26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C25" i="19"/>
  <c r="B25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B24" i="19"/>
  <c r="Q23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C23" i="19"/>
  <c r="B23" i="19"/>
  <c r="Q22" i="19"/>
  <c r="P22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C22" i="19"/>
  <c r="B22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B21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B15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C14" i="19"/>
  <c r="B14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C13" i="19"/>
  <c r="B13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B12" i="19"/>
  <c r="Q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C11" i="19"/>
  <c r="B11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C10" i="19"/>
  <c r="B10" i="19"/>
  <c r="Q9" i="19"/>
  <c r="P9" i="19"/>
  <c r="O9" i="19"/>
  <c r="O1" i="19" s="1"/>
  <c r="N9" i="19"/>
  <c r="M9" i="19"/>
  <c r="L9" i="19"/>
  <c r="K9" i="19"/>
  <c r="J9" i="19"/>
  <c r="J1" i="19" s="1"/>
  <c r="I9" i="19"/>
  <c r="I1" i="19" s="1"/>
  <c r="H9" i="19"/>
  <c r="H1" i="19" s="1"/>
  <c r="G9" i="19"/>
  <c r="G1" i="19" s="1"/>
  <c r="F9" i="19"/>
  <c r="F1" i="19" s="1"/>
  <c r="E9" i="19"/>
  <c r="D9" i="19"/>
  <c r="D1" i="19" s="1"/>
  <c r="C9" i="19"/>
  <c r="C1" i="19" s="1"/>
  <c r="B9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A8" i="19"/>
  <c r="A5" i="19"/>
  <c r="Q1" i="19"/>
  <c r="P1" i="19"/>
  <c r="N1" i="19"/>
  <c r="M1" i="19"/>
  <c r="L1" i="19"/>
  <c r="K1" i="19"/>
  <c r="E1" i="19"/>
  <c r="B1" i="19"/>
  <c r="A68" i="18"/>
  <c r="I67" i="18"/>
  <c r="H67" i="18"/>
  <c r="G67" i="18"/>
  <c r="F67" i="18"/>
  <c r="E67" i="18"/>
  <c r="D67" i="18"/>
  <c r="C67" i="18"/>
  <c r="B67" i="18"/>
  <c r="I66" i="18"/>
  <c r="H66" i="18"/>
  <c r="G66" i="18"/>
  <c r="F66" i="18"/>
  <c r="E66" i="18"/>
  <c r="D66" i="18"/>
  <c r="C66" i="18"/>
  <c r="B66" i="18"/>
  <c r="I65" i="18"/>
  <c r="H65" i="18"/>
  <c r="G65" i="18"/>
  <c r="F65" i="18"/>
  <c r="E65" i="18"/>
  <c r="D65" i="18"/>
  <c r="C65" i="18"/>
  <c r="B65" i="18"/>
  <c r="I64" i="18"/>
  <c r="H64" i="18"/>
  <c r="G64" i="18"/>
  <c r="F64" i="18"/>
  <c r="E64" i="18"/>
  <c r="D64" i="18"/>
  <c r="C64" i="18"/>
  <c r="B64" i="18"/>
  <c r="I63" i="18"/>
  <c r="H63" i="18"/>
  <c r="G63" i="18"/>
  <c r="F63" i="18"/>
  <c r="E63" i="18"/>
  <c r="D63" i="18"/>
  <c r="C63" i="18"/>
  <c r="B63" i="18"/>
  <c r="I62" i="18"/>
  <c r="H62" i="18"/>
  <c r="G62" i="18"/>
  <c r="F62" i="18"/>
  <c r="E62" i="18"/>
  <c r="D62" i="18"/>
  <c r="C62" i="18"/>
  <c r="B62" i="18"/>
  <c r="I61" i="18"/>
  <c r="H61" i="18"/>
  <c r="G61" i="18"/>
  <c r="F61" i="18"/>
  <c r="E61" i="18"/>
  <c r="D61" i="18"/>
  <c r="C61" i="18"/>
  <c r="B61" i="18"/>
  <c r="I60" i="18"/>
  <c r="H60" i="18"/>
  <c r="G60" i="18"/>
  <c r="F60" i="18"/>
  <c r="E60" i="18"/>
  <c r="D60" i="18"/>
  <c r="C60" i="18"/>
  <c r="B60" i="18"/>
  <c r="I59" i="18"/>
  <c r="H59" i="18"/>
  <c r="G59" i="18"/>
  <c r="F59" i="18"/>
  <c r="E59" i="18"/>
  <c r="D59" i="18"/>
  <c r="C59" i="18"/>
  <c r="B59" i="18"/>
  <c r="I58" i="18"/>
  <c r="H58" i="18"/>
  <c r="G58" i="18"/>
  <c r="F58" i="18"/>
  <c r="E58" i="18"/>
  <c r="D58" i="18"/>
  <c r="C58" i="18"/>
  <c r="B58" i="18"/>
  <c r="I57" i="18"/>
  <c r="H57" i="18"/>
  <c r="G57" i="18"/>
  <c r="F57" i="18"/>
  <c r="E57" i="18"/>
  <c r="D57" i="18"/>
  <c r="C57" i="18"/>
  <c r="B57" i="18"/>
  <c r="I56" i="18"/>
  <c r="H56" i="18"/>
  <c r="G56" i="18"/>
  <c r="F56" i="18"/>
  <c r="E56" i="18"/>
  <c r="D56" i="18"/>
  <c r="C56" i="18"/>
  <c r="B56" i="18"/>
  <c r="I55" i="18"/>
  <c r="H55" i="18"/>
  <c r="G55" i="18"/>
  <c r="F55" i="18"/>
  <c r="E55" i="18"/>
  <c r="D55" i="18"/>
  <c r="C55" i="18"/>
  <c r="B55" i="18"/>
  <c r="I54" i="18"/>
  <c r="H54" i="18"/>
  <c r="G54" i="18"/>
  <c r="F54" i="18"/>
  <c r="E54" i="18"/>
  <c r="D54" i="18"/>
  <c r="C54" i="18"/>
  <c r="B54" i="18"/>
  <c r="I53" i="18"/>
  <c r="H53" i="18"/>
  <c r="G53" i="18"/>
  <c r="F53" i="18"/>
  <c r="E53" i="18"/>
  <c r="D53" i="18"/>
  <c r="C53" i="18"/>
  <c r="B53" i="18"/>
  <c r="I52" i="18"/>
  <c r="H52" i="18"/>
  <c r="G52" i="18"/>
  <c r="F52" i="18"/>
  <c r="E52" i="18"/>
  <c r="D52" i="18"/>
  <c r="C52" i="18"/>
  <c r="B52" i="18"/>
  <c r="I51" i="18"/>
  <c r="H51" i="18"/>
  <c r="G51" i="18"/>
  <c r="F51" i="18"/>
  <c r="E51" i="18"/>
  <c r="D51" i="18"/>
  <c r="C51" i="18"/>
  <c r="B51" i="18"/>
  <c r="I50" i="18"/>
  <c r="H50" i="18"/>
  <c r="G50" i="18"/>
  <c r="F50" i="18"/>
  <c r="E50" i="18"/>
  <c r="D50" i="18"/>
  <c r="C50" i="18"/>
  <c r="B50" i="18"/>
  <c r="I49" i="18"/>
  <c r="H49" i="18"/>
  <c r="G49" i="18"/>
  <c r="F49" i="18"/>
  <c r="E49" i="18"/>
  <c r="D49" i="18"/>
  <c r="C49" i="18"/>
  <c r="B49" i="18"/>
  <c r="I48" i="18"/>
  <c r="H48" i="18"/>
  <c r="G48" i="18"/>
  <c r="F48" i="18"/>
  <c r="E48" i="18"/>
  <c r="D48" i="18"/>
  <c r="C48" i="18"/>
  <c r="B48" i="18"/>
  <c r="I47" i="18"/>
  <c r="H47" i="18"/>
  <c r="G47" i="18"/>
  <c r="F47" i="18"/>
  <c r="E47" i="18"/>
  <c r="D47" i="18"/>
  <c r="C47" i="18"/>
  <c r="B47" i="18"/>
  <c r="I46" i="18"/>
  <c r="H46" i="18"/>
  <c r="G46" i="18"/>
  <c r="F46" i="18"/>
  <c r="E46" i="18"/>
  <c r="D46" i="18"/>
  <c r="C46" i="18"/>
  <c r="B46" i="18"/>
  <c r="I45" i="18"/>
  <c r="H45" i="18"/>
  <c r="G45" i="18"/>
  <c r="F45" i="18"/>
  <c r="E45" i="18"/>
  <c r="D45" i="18"/>
  <c r="C45" i="18"/>
  <c r="B45" i="18"/>
  <c r="I44" i="18"/>
  <c r="H44" i="18"/>
  <c r="G44" i="18"/>
  <c r="F44" i="18"/>
  <c r="E44" i="18"/>
  <c r="D44" i="18"/>
  <c r="C44" i="18"/>
  <c r="B44" i="18"/>
  <c r="I43" i="18"/>
  <c r="H43" i="18"/>
  <c r="G43" i="18"/>
  <c r="F43" i="18"/>
  <c r="E43" i="18"/>
  <c r="D43" i="18"/>
  <c r="C43" i="18"/>
  <c r="B43" i="18"/>
  <c r="I42" i="18"/>
  <c r="H42" i="18"/>
  <c r="G42" i="18"/>
  <c r="F42" i="18"/>
  <c r="E42" i="18"/>
  <c r="D42" i="18"/>
  <c r="C42" i="18"/>
  <c r="B42" i="18"/>
  <c r="I41" i="18"/>
  <c r="H41" i="18"/>
  <c r="G41" i="18"/>
  <c r="F41" i="18"/>
  <c r="E41" i="18"/>
  <c r="D41" i="18"/>
  <c r="C41" i="18"/>
  <c r="B41" i="18"/>
  <c r="I40" i="18"/>
  <c r="H40" i="18"/>
  <c r="G40" i="18"/>
  <c r="F40" i="18"/>
  <c r="E40" i="18"/>
  <c r="D40" i="18"/>
  <c r="C40" i="18"/>
  <c r="B40" i="18"/>
  <c r="I39" i="18"/>
  <c r="H39" i="18"/>
  <c r="G39" i="18"/>
  <c r="F39" i="18"/>
  <c r="E39" i="18"/>
  <c r="D39" i="18"/>
  <c r="C39" i="18"/>
  <c r="B39" i="18"/>
  <c r="I38" i="18"/>
  <c r="H38" i="18"/>
  <c r="G38" i="18"/>
  <c r="F38" i="18"/>
  <c r="E38" i="18"/>
  <c r="D38" i="18"/>
  <c r="C38" i="18"/>
  <c r="B38" i="18"/>
  <c r="I37" i="18"/>
  <c r="H37" i="18"/>
  <c r="G37" i="18"/>
  <c r="F37" i="18"/>
  <c r="E37" i="18"/>
  <c r="D37" i="18"/>
  <c r="C37" i="18"/>
  <c r="B37" i="18"/>
  <c r="I36" i="18"/>
  <c r="H36" i="18"/>
  <c r="G36" i="18"/>
  <c r="F36" i="18"/>
  <c r="E36" i="18"/>
  <c r="D36" i="18"/>
  <c r="C36" i="18"/>
  <c r="B36" i="18"/>
  <c r="I35" i="18"/>
  <c r="H35" i="18"/>
  <c r="G35" i="18"/>
  <c r="F35" i="18"/>
  <c r="E35" i="18"/>
  <c r="D35" i="18"/>
  <c r="C35" i="18"/>
  <c r="B35" i="18"/>
  <c r="I34" i="18"/>
  <c r="H34" i="18"/>
  <c r="G34" i="18"/>
  <c r="F34" i="18"/>
  <c r="E34" i="18"/>
  <c r="D34" i="18"/>
  <c r="C34" i="18"/>
  <c r="B34" i="18"/>
  <c r="I33" i="18"/>
  <c r="H33" i="18"/>
  <c r="G33" i="18"/>
  <c r="F33" i="18"/>
  <c r="E33" i="18"/>
  <c r="D33" i="18"/>
  <c r="C33" i="18"/>
  <c r="B33" i="18"/>
  <c r="I32" i="18"/>
  <c r="H32" i="18"/>
  <c r="G32" i="18"/>
  <c r="F32" i="18"/>
  <c r="E32" i="18"/>
  <c r="D32" i="18"/>
  <c r="C32" i="18"/>
  <c r="B32" i="18"/>
  <c r="I31" i="18"/>
  <c r="H31" i="18"/>
  <c r="G31" i="18"/>
  <c r="F31" i="18"/>
  <c r="E31" i="18"/>
  <c r="D31" i="18"/>
  <c r="C31" i="18"/>
  <c r="B31" i="18"/>
  <c r="I30" i="18"/>
  <c r="H30" i="18"/>
  <c r="G30" i="18"/>
  <c r="F30" i="18"/>
  <c r="E30" i="18"/>
  <c r="D30" i="18"/>
  <c r="C30" i="18"/>
  <c r="B30" i="18"/>
  <c r="I29" i="18"/>
  <c r="H29" i="18"/>
  <c r="G29" i="18"/>
  <c r="F29" i="18"/>
  <c r="E29" i="18"/>
  <c r="D29" i="18"/>
  <c r="C29" i="18"/>
  <c r="B29" i="18"/>
  <c r="I28" i="18"/>
  <c r="H28" i="18"/>
  <c r="G28" i="18"/>
  <c r="F28" i="18"/>
  <c r="E28" i="18"/>
  <c r="D28" i="18"/>
  <c r="C28" i="18"/>
  <c r="B28" i="18"/>
  <c r="A28" i="18"/>
  <c r="I27" i="18"/>
  <c r="H27" i="18"/>
  <c r="G27" i="18"/>
  <c r="F27" i="18"/>
  <c r="E27" i="18"/>
  <c r="D27" i="18"/>
  <c r="C27" i="18"/>
  <c r="B27" i="18"/>
  <c r="I26" i="18"/>
  <c r="H26" i="18"/>
  <c r="G26" i="18"/>
  <c r="F26" i="18"/>
  <c r="E26" i="18"/>
  <c r="D26" i="18"/>
  <c r="C26" i="18"/>
  <c r="B26" i="18"/>
  <c r="A26" i="18"/>
  <c r="I25" i="18"/>
  <c r="H25" i="18"/>
  <c r="G25" i="18"/>
  <c r="F25" i="18"/>
  <c r="E25" i="18"/>
  <c r="D25" i="18"/>
  <c r="C25" i="18"/>
  <c r="B25" i="18"/>
  <c r="I24" i="18"/>
  <c r="H24" i="18"/>
  <c r="G24" i="18"/>
  <c r="F24" i="18"/>
  <c r="E24" i="18"/>
  <c r="D24" i="18"/>
  <c r="C24" i="18"/>
  <c r="B24" i="18"/>
  <c r="A24" i="18"/>
  <c r="I23" i="18"/>
  <c r="H23" i="18"/>
  <c r="G23" i="18"/>
  <c r="F23" i="18"/>
  <c r="E23" i="18"/>
  <c r="D23" i="18"/>
  <c r="C23" i="18"/>
  <c r="B23" i="18"/>
  <c r="I22" i="18"/>
  <c r="H22" i="18"/>
  <c r="G22" i="18"/>
  <c r="F22" i="18"/>
  <c r="E22" i="18"/>
  <c r="D22" i="18"/>
  <c r="C22" i="18"/>
  <c r="B22" i="18"/>
  <c r="A22" i="18"/>
  <c r="I21" i="18"/>
  <c r="H21" i="18"/>
  <c r="G21" i="18"/>
  <c r="F21" i="18"/>
  <c r="E21" i="18"/>
  <c r="D21" i="18"/>
  <c r="C21" i="18"/>
  <c r="B21" i="18"/>
  <c r="I20" i="18"/>
  <c r="H20" i="18"/>
  <c r="G20" i="18"/>
  <c r="F20" i="18"/>
  <c r="E20" i="18"/>
  <c r="D20" i="18"/>
  <c r="C20" i="18"/>
  <c r="B20" i="18"/>
  <c r="A20" i="18"/>
  <c r="I19" i="18"/>
  <c r="H19" i="18"/>
  <c r="G19" i="18"/>
  <c r="F19" i="18"/>
  <c r="E19" i="18"/>
  <c r="D19" i="18"/>
  <c r="C19" i="18"/>
  <c r="B19" i="18"/>
  <c r="I18" i="18"/>
  <c r="H18" i="18"/>
  <c r="G18" i="18"/>
  <c r="F18" i="18"/>
  <c r="E18" i="18"/>
  <c r="D18" i="18"/>
  <c r="C18" i="18"/>
  <c r="B18" i="18"/>
  <c r="A18" i="18"/>
  <c r="I17" i="18"/>
  <c r="H17" i="18"/>
  <c r="G17" i="18"/>
  <c r="F17" i="18"/>
  <c r="E17" i="18"/>
  <c r="D17" i="18"/>
  <c r="C17" i="18"/>
  <c r="B17" i="18"/>
  <c r="I16" i="18"/>
  <c r="H16" i="18"/>
  <c r="G16" i="18"/>
  <c r="F16" i="18"/>
  <c r="E16" i="18"/>
  <c r="D16" i="18"/>
  <c r="C16" i="18"/>
  <c r="B16" i="18"/>
  <c r="A16" i="18"/>
  <c r="I15" i="18"/>
  <c r="H15" i="18"/>
  <c r="G15" i="18"/>
  <c r="F15" i="18"/>
  <c r="E15" i="18"/>
  <c r="D15" i="18"/>
  <c r="C15" i="18"/>
  <c r="B15" i="18"/>
  <c r="I14" i="18"/>
  <c r="H14" i="18"/>
  <c r="G14" i="18"/>
  <c r="F14" i="18"/>
  <c r="E14" i="18"/>
  <c r="D14" i="18"/>
  <c r="C14" i="18"/>
  <c r="B14" i="18"/>
  <c r="A14" i="18"/>
  <c r="I13" i="18"/>
  <c r="H13" i="18"/>
  <c r="G13" i="18"/>
  <c r="F13" i="18"/>
  <c r="E13" i="18"/>
  <c r="D13" i="18"/>
  <c r="C13" i="18"/>
  <c r="B13" i="18"/>
  <c r="I12" i="18"/>
  <c r="H12" i="18"/>
  <c r="G12" i="18"/>
  <c r="F12" i="18"/>
  <c r="E12" i="18"/>
  <c r="D12" i="18"/>
  <c r="C12" i="18"/>
  <c r="B12" i="18"/>
  <c r="A12" i="18"/>
  <c r="I11" i="18"/>
  <c r="H11" i="18"/>
  <c r="G11" i="18"/>
  <c r="F11" i="18"/>
  <c r="E11" i="18"/>
  <c r="D11" i="18"/>
  <c r="C11" i="18"/>
  <c r="B11" i="18"/>
  <c r="I10" i="18"/>
  <c r="H10" i="18"/>
  <c r="G10" i="18"/>
  <c r="F10" i="18"/>
  <c r="E10" i="18"/>
  <c r="D10" i="18"/>
  <c r="C10" i="18"/>
  <c r="B10" i="18"/>
  <c r="A10" i="18"/>
  <c r="I9" i="18"/>
  <c r="H9" i="18"/>
  <c r="G9" i="18"/>
  <c r="F9" i="18"/>
  <c r="E9" i="18"/>
  <c r="D9" i="18"/>
  <c r="C9" i="18"/>
  <c r="B9" i="18"/>
  <c r="I8" i="18"/>
  <c r="H8" i="18"/>
  <c r="G8" i="18"/>
  <c r="F8" i="18"/>
  <c r="E8" i="18"/>
  <c r="D8" i="18"/>
  <c r="C8" i="18"/>
  <c r="B8" i="18"/>
  <c r="I7" i="18"/>
  <c r="I1" i="18" s="1"/>
  <c r="H7" i="18"/>
  <c r="H1" i="18" s="1"/>
  <c r="G7" i="18"/>
  <c r="F7" i="18"/>
  <c r="E7" i="18"/>
  <c r="E1" i="18" s="1"/>
  <c r="D7" i="18"/>
  <c r="C7" i="18"/>
  <c r="B7" i="18"/>
  <c r="B1" i="18" s="1"/>
  <c r="I6" i="18"/>
  <c r="H6" i="18"/>
  <c r="G6" i="18"/>
  <c r="F6" i="18"/>
  <c r="E6" i="18"/>
  <c r="D6" i="18"/>
  <c r="C6" i="18"/>
  <c r="B6" i="18"/>
  <c r="A6" i="18"/>
  <c r="A5" i="18"/>
  <c r="A3" i="18"/>
  <c r="AH1" i="18"/>
  <c r="AG1" i="18"/>
  <c r="AF1" i="18"/>
  <c r="AE1" i="18"/>
  <c r="AD1" i="18"/>
  <c r="AC1" i="18"/>
  <c r="AB1" i="18"/>
  <c r="AA1" i="18"/>
  <c r="Z1" i="18"/>
  <c r="Y1" i="18"/>
  <c r="X1" i="18"/>
  <c r="W1" i="18"/>
  <c r="V1" i="18"/>
  <c r="U1" i="18"/>
  <c r="T1" i="18"/>
  <c r="S1" i="18"/>
  <c r="R1" i="18"/>
  <c r="Q1" i="18"/>
  <c r="P1" i="18"/>
  <c r="O1" i="18"/>
  <c r="N1" i="18"/>
  <c r="M1" i="18"/>
  <c r="L1" i="18"/>
  <c r="K1" i="18"/>
  <c r="G1" i="18"/>
  <c r="F1" i="18"/>
  <c r="D1" i="18"/>
  <c r="C1" i="18"/>
  <c r="AA191" i="9"/>
  <c r="Z191" i="9"/>
  <c r="AB191" i="9" s="1"/>
  <c r="X191" i="9"/>
  <c r="W191" i="9"/>
  <c r="Y191" i="9" s="1"/>
  <c r="V191" i="9"/>
  <c r="U191" i="9"/>
  <c r="T191" i="9"/>
  <c r="S191" i="9"/>
  <c r="R191" i="9"/>
  <c r="Q191" i="9"/>
  <c r="O191" i="9"/>
  <c r="N191" i="9"/>
  <c r="P191" i="9" s="1"/>
  <c r="Z190" i="9"/>
  <c r="AA190" i="9" s="1"/>
  <c r="Y190" i="9"/>
  <c r="X190" i="9"/>
  <c r="W190" i="9"/>
  <c r="V190" i="9"/>
  <c r="U190" i="9"/>
  <c r="T190" i="9"/>
  <c r="R190" i="9"/>
  <c r="Q190" i="9"/>
  <c r="S190" i="9" s="1"/>
  <c r="P190" i="9"/>
  <c r="O190" i="9"/>
  <c r="N190" i="9"/>
  <c r="M190" i="9"/>
  <c r="L190" i="9"/>
  <c r="K190" i="9"/>
  <c r="J190" i="9"/>
  <c r="AB189" i="9"/>
  <c r="AA189" i="9"/>
  <c r="Z189" i="9"/>
  <c r="W189" i="9"/>
  <c r="V189" i="9"/>
  <c r="T189" i="9"/>
  <c r="U189" i="9" s="1"/>
  <c r="Q189" i="9"/>
  <c r="P189" i="9"/>
  <c r="O189" i="9"/>
  <c r="N189" i="9"/>
  <c r="K189" i="9"/>
  <c r="J189" i="9"/>
  <c r="AB188" i="9"/>
  <c r="Z188" i="9"/>
  <c r="AA188" i="9" s="1"/>
  <c r="X188" i="9"/>
  <c r="W188" i="9"/>
  <c r="Y188" i="9" s="1"/>
  <c r="T188" i="9"/>
  <c r="V188" i="9" s="1"/>
  <c r="Q188" i="9"/>
  <c r="S188" i="9" s="1"/>
  <c r="P188" i="9"/>
  <c r="O188" i="9"/>
  <c r="N188" i="9"/>
  <c r="K188" i="9"/>
  <c r="J188" i="9"/>
  <c r="AA187" i="9"/>
  <c r="Z187" i="9"/>
  <c r="AB187" i="9" s="1"/>
  <c r="Y187" i="9"/>
  <c r="W187" i="9"/>
  <c r="X187" i="9" s="1"/>
  <c r="V187" i="9"/>
  <c r="U187" i="9"/>
  <c r="T187" i="9"/>
  <c r="S187" i="9"/>
  <c r="R187" i="9"/>
  <c r="Q187" i="9"/>
  <c r="O187" i="9"/>
  <c r="N187" i="9"/>
  <c r="P187" i="9" s="1"/>
  <c r="M187" i="9"/>
  <c r="L187" i="9"/>
  <c r="K187" i="9"/>
  <c r="J187" i="9"/>
  <c r="AB186" i="9"/>
  <c r="Z186" i="9"/>
  <c r="AA186" i="9" s="1"/>
  <c r="Y186" i="9"/>
  <c r="X186" i="9"/>
  <c r="W186" i="9"/>
  <c r="T186" i="9"/>
  <c r="S186" i="9"/>
  <c r="R186" i="9"/>
  <c r="Q186" i="9"/>
  <c r="P186" i="9"/>
  <c r="N186" i="9"/>
  <c r="O186" i="9" s="1"/>
  <c r="M186" i="9"/>
  <c r="L186" i="9"/>
  <c r="K186" i="9"/>
  <c r="J186" i="9"/>
  <c r="Z185" i="9"/>
  <c r="AB185" i="9" s="1"/>
  <c r="W185" i="9"/>
  <c r="U185" i="9"/>
  <c r="T185" i="9"/>
  <c r="V185" i="9" s="1"/>
  <c r="Q185" i="9"/>
  <c r="S185" i="9" s="1"/>
  <c r="O185" i="9"/>
  <c r="N185" i="9"/>
  <c r="P185" i="9" s="1"/>
  <c r="M185" i="9"/>
  <c r="L185" i="9"/>
  <c r="K185" i="9"/>
  <c r="J185" i="9"/>
  <c r="AB184" i="9"/>
  <c r="AA184" i="9"/>
  <c r="Z184" i="9"/>
  <c r="X184" i="9"/>
  <c r="W184" i="9"/>
  <c r="Y184" i="9" s="1"/>
  <c r="T184" i="9"/>
  <c r="S184" i="9"/>
  <c r="R184" i="9"/>
  <c r="Q184" i="9"/>
  <c r="P184" i="9"/>
  <c r="O184" i="9"/>
  <c r="N184" i="9"/>
  <c r="L184" i="9"/>
  <c r="K184" i="9"/>
  <c r="M184" i="9" s="1"/>
  <c r="J184" i="9"/>
  <c r="Z183" i="9"/>
  <c r="AB183" i="9" s="1"/>
  <c r="Y183" i="9"/>
  <c r="W183" i="9"/>
  <c r="X183" i="9" s="1"/>
  <c r="V183" i="9"/>
  <c r="U183" i="9"/>
  <c r="T183" i="9"/>
  <c r="S183" i="9"/>
  <c r="Q183" i="9"/>
  <c r="R183" i="9" s="1"/>
  <c r="P183" i="9"/>
  <c r="O183" i="9"/>
  <c r="N183" i="9"/>
  <c r="K183" i="9"/>
  <c r="L183" i="9" s="1"/>
  <c r="J183" i="9"/>
  <c r="Z182" i="9"/>
  <c r="W182" i="9"/>
  <c r="Y182" i="9" s="1"/>
  <c r="T182" i="9"/>
  <c r="Q182" i="9"/>
  <c r="S182" i="9" s="1"/>
  <c r="N182" i="9"/>
  <c r="L182" i="9"/>
  <c r="K182" i="9"/>
  <c r="M182" i="9" s="1"/>
  <c r="J182" i="9"/>
  <c r="AB181" i="9"/>
  <c r="AA181" i="9"/>
  <c r="Z181" i="9"/>
  <c r="Y181" i="9"/>
  <c r="X181" i="9"/>
  <c r="W181" i="9"/>
  <c r="U181" i="9"/>
  <c r="T181" i="9"/>
  <c r="V181" i="9" s="1"/>
  <c r="Q181" i="9"/>
  <c r="S181" i="9" s="1"/>
  <c r="P181" i="9"/>
  <c r="O181" i="9"/>
  <c r="N181" i="9"/>
  <c r="M181" i="9"/>
  <c r="L181" i="9"/>
  <c r="K181" i="9"/>
  <c r="J181" i="9"/>
  <c r="AB180" i="9"/>
  <c r="Z180" i="9"/>
  <c r="AA180" i="9" s="1"/>
  <c r="W180" i="9"/>
  <c r="V180" i="9"/>
  <c r="T180" i="9"/>
  <c r="U180" i="9" s="1"/>
  <c r="S180" i="9"/>
  <c r="R180" i="9"/>
  <c r="Q180" i="9"/>
  <c r="P180" i="9"/>
  <c r="N180" i="9"/>
  <c r="O180" i="9" s="1"/>
  <c r="M180" i="9"/>
  <c r="L180" i="9"/>
  <c r="K180" i="9"/>
  <c r="J180" i="9"/>
  <c r="AA179" i="9"/>
  <c r="Z179" i="9"/>
  <c r="AB179" i="9" s="1"/>
  <c r="W179" i="9"/>
  <c r="T179" i="9"/>
  <c r="V179" i="9" s="1"/>
  <c r="S179" i="9"/>
  <c r="Q179" i="9"/>
  <c r="R179" i="9" s="1"/>
  <c r="N179" i="9"/>
  <c r="P179" i="9" s="1"/>
  <c r="K179" i="9"/>
  <c r="J179" i="9"/>
  <c r="AB178" i="9"/>
  <c r="AA178" i="9"/>
  <c r="Z178" i="9"/>
  <c r="Y178" i="9"/>
  <c r="X178" i="9"/>
  <c r="W178" i="9"/>
  <c r="V178" i="9"/>
  <c r="U178" i="9"/>
  <c r="T178" i="9"/>
  <c r="R178" i="9"/>
  <c r="Q178" i="9"/>
  <c r="S178" i="9" s="1"/>
  <c r="P178" i="9"/>
  <c r="O178" i="9"/>
  <c r="N178" i="9"/>
  <c r="M178" i="9"/>
  <c r="L178" i="9"/>
  <c r="K178" i="9"/>
  <c r="J178" i="9"/>
  <c r="AB177" i="9"/>
  <c r="AA177" i="9"/>
  <c r="Z177" i="9"/>
  <c r="Y177" i="9"/>
  <c r="W177" i="9"/>
  <c r="X177" i="9" s="1"/>
  <c r="V177" i="9"/>
  <c r="U177" i="9"/>
  <c r="T177" i="9"/>
  <c r="S177" i="9"/>
  <c r="Q177" i="9"/>
  <c r="R177" i="9" s="1"/>
  <c r="P177" i="9"/>
  <c r="O177" i="9"/>
  <c r="N177" i="9"/>
  <c r="M177" i="9"/>
  <c r="K177" i="9"/>
  <c r="L177" i="9" s="1"/>
  <c r="J177" i="9"/>
  <c r="L176" i="9"/>
  <c r="K176" i="9"/>
  <c r="M176" i="9" s="1"/>
  <c r="J176" i="9"/>
  <c r="B176" i="9"/>
  <c r="AB175" i="9"/>
  <c r="AA175" i="9"/>
  <c r="Z175" i="9"/>
  <c r="Y175" i="9"/>
  <c r="W175" i="9"/>
  <c r="X175" i="9" s="1"/>
  <c r="V175" i="9"/>
  <c r="U175" i="9"/>
  <c r="T175" i="9"/>
  <c r="S175" i="9"/>
  <c r="Q175" i="9"/>
  <c r="R175" i="9" s="1"/>
  <c r="P175" i="9"/>
  <c r="O175" i="9"/>
  <c r="N175" i="9"/>
  <c r="K175" i="9"/>
  <c r="J175" i="9"/>
  <c r="AB174" i="9"/>
  <c r="Z174" i="9"/>
  <c r="AA174" i="9" s="1"/>
  <c r="W174" i="9"/>
  <c r="T174" i="9"/>
  <c r="Q174" i="9"/>
  <c r="N174" i="9"/>
  <c r="K174" i="9"/>
  <c r="J174" i="9"/>
  <c r="AA173" i="9"/>
  <c r="Z173" i="9"/>
  <c r="AB173" i="9" s="1"/>
  <c r="Y173" i="9"/>
  <c r="X173" i="9"/>
  <c r="W173" i="9"/>
  <c r="V173" i="9"/>
  <c r="U173" i="9"/>
  <c r="T173" i="9"/>
  <c r="S173" i="9"/>
  <c r="R173" i="9"/>
  <c r="Q173" i="9"/>
  <c r="O173" i="9"/>
  <c r="N173" i="9"/>
  <c r="P173" i="9" s="1"/>
  <c r="K173" i="9"/>
  <c r="J173" i="9"/>
  <c r="AB172" i="9"/>
  <c r="Z172" i="9"/>
  <c r="AA172" i="9" s="1"/>
  <c r="Y172" i="9"/>
  <c r="X172" i="9"/>
  <c r="W172" i="9"/>
  <c r="T172" i="9"/>
  <c r="S172" i="9"/>
  <c r="Q172" i="9"/>
  <c r="R172" i="9" s="1"/>
  <c r="P172" i="9"/>
  <c r="N172" i="9"/>
  <c r="O172" i="9" s="1"/>
  <c r="M172" i="9"/>
  <c r="L172" i="9"/>
  <c r="K172" i="9"/>
  <c r="J172" i="9"/>
  <c r="AA171" i="9"/>
  <c r="Z171" i="9"/>
  <c r="AB171" i="9" s="1"/>
  <c r="Y171" i="9"/>
  <c r="X171" i="9"/>
  <c r="W171" i="9"/>
  <c r="T171" i="9"/>
  <c r="V171" i="9" s="1"/>
  <c r="Q171" i="9"/>
  <c r="N171" i="9"/>
  <c r="P171" i="9" s="1"/>
  <c r="M171" i="9"/>
  <c r="K171" i="9"/>
  <c r="L171" i="9" s="1"/>
  <c r="J171" i="9"/>
  <c r="Z170" i="9"/>
  <c r="AA170" i="9" s="1"/>
  <c r="X170" i="9"/>
  <c r="W170" i="9"/>
  <c r="Y170" i="9" s="1"/>
  <c r="V170" i="9"/>
  <c r="T170" i="9"/>
  <c r="U170" i="9" s="1"/>
  <c r="S170" i="9"/>
  <c r="R170" i="9"/>
  <c r="Q170" i="9"/>
  <c r="P170" i="9"/>
  <c r="O170" i="9"/>
  <c r="N170" i="9"/>
  <c r="L170" i="9"/>
  <c r="K170" i="9"/>
  <c r="M170" i="9" s="1"/>
  <c r="J170" i="9"/>
  <c r="AB169" i="9"/>
  <c r="Z169" i="9"/>
  <c r="AA169" i="9" s="1"/>
  <c r="W169" i="9"/>
  <c r="V169" i="9"/>
  <c r="U169" i="9"/>
  <c r="T169" i="9"/>
  <c r="Q169" i="9"/>
  <c r="P169" i="9"/>
  <c r="N169" i="9"/>
  <c r="O169" i="9" s="1"/>
  <c r="K169" i="9"/>
  <c r="L169" i="9" s="1"/>
  <c r="J169" i="9"/>
  <c r="AB168" i="9"/>
  <c r="Z168" i="9"/>
  <c r="AA168" i="9" s="1"/>
  <c r="W168" i="9"/>
  <c r="T168" i="9"/>
  <c r="V168" i="9" s="1"/>
  <c r="Q168" i="9"/>
  <c r="N168" i="9"/>
  <c r="O168" i="9" s="1"/>
  <c r="L168" i="9"/>
  <c r="K168" i="9"/>
  <c r="M168" i="9" s="1"/>
  <c r="J168" i="9"/>
  <c r="AB167" i="9"/>
  <c r="AA167" i="9"/>
  <c r="Z167" i="9"/>
  <c r="Y167" i="9"/>
  <c r="X167" i="9"/>
  <c r="W167" i="9"/>
  <c r="U167" i="9"/>
  <c r="T167" i="9"/>
  <c r="V167" i="9" s="1"/>
  <c r="Q167" i="9"/>
  <c r="P167" i="9"/>
  <c r="O167" i="9"/>
  <c r="N167" i="9"/>
  <c r="L167" i="9"/>
  <c r="K167" i="9"/>
  <c r="M167" i="9" s="1"/>
  <c r="J167" i="9"/>
  <c r="AB166" i="9"/>
  <c r="Z166" i="9"/>
  <c r="AA166" i="9" s="1"/>
  <c r="X166" i="9"/>
  <c r="W166" i="9"/>
  <c r="Y166" i="9" s="1"/>
  <c r="T166" i="9"/>
  <c r="S166" i="9"/>
  <c r="R166" i="9"/>
  <c r="Q166" i="9"/>
  <c r="P166" i="9"/>
  <c r="N166" i="9"/>
  <c r="O166" i="9" s="1"/>
  <c r="M166" i="9"/>
  <c r="K166" i="9"/>
  <c r="L166" i="9" s="1"/>
  <c r="J166" i="9"/>
  <c r="AA165" i="9"/>
  <c r="Z165" i="9"/>
  <c r="AB165" i="9" s="1"/>
  <c r="W165" i="9"/>
  <c r="T165" i="9"/>
  <c r="V165" i="9" s="1"/>
  <c r="Q165" i="9"/>
  <c r="R165" i="9" s="1"/>
  <c r="N165" i="9"/>
  <c r="P165" i="9" s="1"/>
  <c r="K165" i="9"/>
  <c r="J165" i="9"/>
  <c r="AB164" i="9"/>
  <c r="Z164" i="9"/>
  <c r="AA164" i="9" s="1"/>
  <c r="Y164" i="9"/>
  <c r="X164" i="9"/>
  <c r="W164" i="9"/>
  <c r="V164" i="9"/>
  <c r="T164" i="9"/>
  <c r="U164" i="9" s="1"/>
  <c r="R164" i="9"/>
  <c r="Q164" i="9"/>
  <c r="S164" i="9" s="1"/>
  <c r="P164" i="9"/>
  <c r="N164" i="9"/>
  <c r="O164" i="9" s="1"/>
  <c r="M164" i="9"/>
  <c r="L164" i="9"/>
  <c r="K164" i="9"/>
  <c r="J164" i="9"/>
  <c r="AB163" i="9"/>
  <c r="AA163" i="9"/>
  <c r="Z163" i="9"/>
  <c r="W163" i="9"/>
  <c r="X163" i="9" s="1"/>
  <c r="V163" i="9"/>
  <c r="T163" i="9"/>
  <c r="U163" i="9" s="1"/>
  <c r="Q163" i="9"/>
  <c r="R163" i="9" s="1"/>
  <c r="P163" i="9"/>
  <c r="O163" i="9"/>
  <c r="N163" i="9"/>
  <c r="K163" i="9"/>
  <c r="L163" i="9" s="1"/>
  <c r="J163" i="9"/>
  <c r="B152" i="9"/>
  <c r="R142" i="9"/>
  <c r="O142" i="9"/>
  <c r="Q142" i="9" s="1"/>
  <c r="N142" i="9"/>
  <c r="L142" i="9"/>
  <c r="K142" i="9"/>
  <c r="M142" i="9" s="1"/>
  <c r="R141" i="9"/>
  <c r="O141" i="9"/>
  <c r="N141" i="9"/>
  <c r="L141" i="9"/>
  <c r="K141" i="9"/>
  <c r="M141" i="9" s="1"/>
  <c r="J141" i="9"/>
  <c r="R140" i="9"/>
  <c r="O140" i="9"/>
  <c r="P140" i="9" s="1"/>
  <c r="N140" i="9"/>
  <c r="M140" i="9"/>
  <c r="K140" i="9"/>
  <c r="L140" i="9" s="1"/>
  <c r="J140" i="9"/>
  <c r="R139" i="9"/>
  <c r="Q139" i="9"/>
  <c r="P139" i="9"/>
  <c r="O139" i="9"/>
  <c r="N139" i="9"/>
  <c r="L139" i="9"/>
  <c r="K139" i="9"/>
  <c r="M139" i="9" s="1"/>
  <c r="J139" i="9"/>
  <c r="R138" i="9"/>
  <c r="O138" i="9"/>
  <c r="P138" i="9" s="1"/>
  <c r="N138" i="9"/>
  <c r="K138" i="9"/>
  <c r="L138" i="9" s="1"/>
  <c r="J138" i="9"/>
  <c r="R137" i="9"/>
  <c r="O137" i="9"/>
  <c r="N137" i="9"/>
  <c r="L137" i="9"/>
  <c r="K137" i="9"/>
  <c r="M137" i="9" s="1"/>
  <c r="J137" i="9"/>
  <c r="R136" i="9"/>
  <c r="O136" i="9"/>
  <c r="P136" i="9" s="1"/>
  <c r="N136" i="9"/>
  <c r="M136" i="9"/>
  <c r="K136" i="9"/>
  <c r="L136" i="9" s="1"/>
  <c r="J136" i="9"/>
  <c r="R135" i="9"/>
  <c r="Q135" i="9"/>
  <c r="P135" i="9"/>
  <c r="O135" i="9"/>
  <c r="N135" i="9"/>
  <c r="K135" i="9"/>
  <c r="M135" i="9" s="1"/>
  <c r="J135" i="9"/>
  <c r="B135" i="9"/>
  <c r="B134" i="9"/>
  <c r="R125" i="9"/>
  <c r="Q125" i="9"/>
  <c r="O125" i="9"/>
  <c r="P125" i="9" s="1"/>
  <c r="N125" i="9"/>
  <c r="K125" i="9"/>
  <c r="R124" i="9"/>
  <c r="Q124" i="9"/>
  <c r="O124" i="9"/>
  <c r="P124" i="9" s="1"/>
  <c r="N124" i="9"/>
  <c r="M124" i="9"/>
  <c r="L124" i="9"/>
  <c r="K124" i="9"/>
  <c r="J124" i="9"/>
  <c r="R123" i="9"/>
  <c r="O123" i="9"/>
  <c r="N123" i="9"/>
  <c r="M123" i="9"/>
  <c r="L123" i="9"/>
  <c r="K123" i="9"/>
  <c r="J123" i="9"/>
  <c r="R122" i="9"/>
  <c r="Q122" i="9"/>
  <c r="O122" i="9"/>
  <c r="P122" i="9" s="1"/>
  <c r="N122" i="9"/>
  <c r="K122" i="9"/>
  <c r="J122" i="9"/>
  <c r="R121" i="9"/>
  <c r="O121" i="9"/>
  <c r="Q121" i="9" s="1"/>
  <c r="N121" i="9"/>
  <c r="L121" i="9"/>
  <c r="K121" i="9"/>
  <c r="M121" i="9" s="1"/>
  <c r="J121" i="9"/>
  <c r="R120" i="9"/>
  <c r="O120" i="9"/>
  <c r="N120" i="9"/>
  <c r="M120" i="9"/>
  <c r="K120" i="9"/>
  <c r="L120" i="9" s="1"/>
  <c r="J120" i="9"/>
  <c r="R119" i="9"/>
  <c r="P119" i="9"/>
  <c r="O119" i="9"/>
  <c r="Q119" i="9" s="1"/>
  <c r="N119" i="9"/>
  <c r="M119" i="9"/>
  <c r="L119" i="9"/>
  <c r="K119" i="9"/>
  <c r="J119" i="9"/>
  <c r="R118" i="9"/>
  <c r="O118" i="9"/>
  <c r="P118" i="9" s="1"/>
  <c r="N118" i="9"/>
  <c r="M118" i="9"/>
  <c r="L118" i="9"/>
  <c r="K118" i="9"/>
  <c r="J118" i="9"/>
  <c r="B117" i="9"/>
  <c r="B116" i="9"/>
  <c r="R107" i="9"/>
  <c r="Q107" i="9"/>
  <c r="P107" i="9"/>
  <c r="O107" i="9"/>
  <c r="N107" i="9"/>
  <c r="K107" i="9"/>
  <c r="M107" i="9" s="1"/>
  <c r="J107" i="9"/>
  <c r="R106" i="9"/>
  <c r="Q106" i="9"/>
  <c r="P106" i="9"/>
  <c r="O106" i="9"/>
  <c r="N106" i="9"/>
  <c r="M106" i="9"/>
  <c r="K106" i="9"/>
  <c r="L106" i="9" s="1"/>
  <c r="J106" i="9"/>
  <c r="R105" i="9"/>
  <c r="O105" i="9"/>
  <c r="N105" i="9"/>
  <c r="M105" i="9"/>
  <c r="L105" i="9"/>
  <c r="K105" i="9"/>
  <c r="J105" i="9"/>
  <c r="R104" i="9"/>
  <c r="Q104" i="9"/>
  <c r="O104" i="9"/>
  <c r="P104" i="9" s="1"/>
  <c r="N104" i="9"/>
  <c r="K104" i="9"/>
  <c r="J104" i="9"/>
  <c r="R103" i="9"/>
  <c r="Q103" i="9"/>
  <c r="P103" i="9"/>
  <c r="O103" i="9"/>
  <c r="N103" i="9"/>
  <c r="K103" i="9"/>
  <c r="J103" i="9"/>
  <c r="R102" i="9"/>
  <c r="O102" i="9"/>
  <c r="N102" i="9"/>
  <c r="M102" i="9"/>
  <c r="L102" i="9"/>
  <c r="K102" i="9"/>
  <c r="J102" i="9"/>
  <c r="R101" i="9"/>
  <c r="P101" i="9"/>
  <c r="O101" i="9"/>
  <c r="Q101" i="9" s="1"/>
  <c r="N101" i="9"/>
  <c r="K101" i="9"/>
  <c r="J101" i="9"/>
  <c r="B99" i="9"/>
  <c r="B94" i="9"/>
  <c r="P80" i="9"/>
  <c r="O80" i="9"/>
  <c r="N80" i="9"/>
  <c r="M80" i="9"/>
  <c r="L80" i="9"/>
  <c r="K80" i="9"/>
  <c r="J80" i="9"/>
  <c r="P79" i="9"/>
  <c r="O79" i="9"/>
  <c r="N79" i="9"/>
  <c r="M79" i="9"/>
  <c r="L79" i="9"/>
  <c r="K79" i="9"/>
  <c r="J79" i="9"/>
  <c r="P78" i="9"/>
  <c r="O78" i="9"/>
  <c r="N78" i="9"/>
  <c r="M78" i="9"/>
  <c r="L78" i="9"/>
  <c r="K78" i="9"/>
  <c r="J78" i="9"/>
  <c r="Z70" i="9"/>
  <c r="X70" i="9"/>
  <c r="W70" i="9"/>
  <c r="Y70" i="9" s="1"/>
  <c r="V70" i="9"/>
  <c r="U70" i="9"/>
  <c r="T70" i="9"/>
  <c r="S70" i="9"/>
  <c r="R70" i="9"/>
  <c r="Q70" i="9"/>
  <c r="P70" i="9"/>
  <c r="O70" i="9"/>
  <c r="N70" i="9"/>
  <c r="Z69" i="9"/>
  <c r="W69" i="9"/>
  <c r="Y69" i="9" s="1"/>
  <c r="V69" i="9"/>
  <c r="U69" i="9"/>
  <c r="T69" i="9"/>
  <c r="Q69" i="9"/>
  <c r="N69" i="9"/>
  <c r="K69" i="9"/>
  <c r="M69" i="9" s="1"/>
  <c r="J69" i="9"/>
  <c r="AB68" i="9"/>
  <c r="AA68" i="9"/>
  <c r="Z68" i="9"/>
  <c r="Y68" i="9"/>
  <c r="X68" i="9"/>
  <c r="W68" i="9"/>
  <c r="U68" i="9"/>
  <c r="T68" i="9"/>
  <c r="V68" i="9" s="1"/>
  <c r="R68" i="9"/>
  <c r="Q68" i="9"/>
  <c r="S68" i="9" s="1"/>
  <c r="O68" i="9"/>
  <c r="N68" i="9"/>
  <c r="P68" i="9" s="1"/>
  <c r="M68" i="9"/>
  <c r="L68" i="9"/>
  <c r="K68" i="9"/>
  <c r="J68" i="9"/>
  <c r="AB67" i="9"/>
  <c r="Z67" i="9"/>
  <c r="AA67" i="9" s="1"/>
  <c r="Y67" i="9"/>
  <c r="X67" i="9"/>
  <c r="W67" i="9"/>
  <c r="V67" i="9"/>
  <c r="U67" i="9"/>
  <c r="T67" i="9"/>
  <c r="S67" i="9"/>
  <c r="Q67" i="9"/>
  <c r="R67" i="9" s="1"/>
  <c r="N67" i="9"/>
  <c r="K67" i="9"/>
  <c r="J67" i="9"/>
  <c r="AB66" i="9"/>
  <c r="AA66" i="9"/>
  <c r="Z66" i="9"/>
  <c r="W66" i="9"/>
  <c r="Y66" i="9" s="1"/>
  <c r="T66" i="9"/>
  <c r="V66" i="9" s="1"/>
  <c r="S66" i="9"/>
  <c r="Q66" i="9"/>
  <c r="R66" i="9" s="1"/>
  <c r="P66" i="9"/>
  <c r="O66" i="9"/>
  <c r="N66" i="9"/>
  <c r="K66" i="9"/>
  <c r="J66" i="9"/>
  <c r="Z65" i="9"/>
  <c r="AB65" i="9" s="1"/>
  <c r="W65" i="9"/>
  <c r="V65" i="9"/>
  <c r="U65" i="9"/>
  <c r="T65" i="9"/>
  <c r="R65" i="9"/>
  <c r="Q65" i="9"/>
  <c r="S65" i="9" s="1"/>
  <c r="N65" i="9"/>
  <c r="L65" i="9"/>
  <c r="K65" i="9"/>
  <c r="M65" i="9" s="1"/>
  <c r="J65" i="9"/>
  <c r="AB64" i="9"/>
  <c r="Z64" i="9"/>
  <c r="AA64" i="9" s="1"/>
  <c r="W64" i="9"/>
  <c r="U64" i="9"/>
  <c r="T64" i="9"/>
  <c r="V64" i="9" s="1"/>
  <c r="S64" i="9"/>
  <c r="R64" i="9"/>
  <c r="Q64" i="9"/>
  <c r="P64" i="9"/>
  <c r="N64" i="9"/>
  <c r="O64" i="9" s="1"/>
  <c r="K64" i="9"/>
  <c r="J64" i="9"/>
  <c r="Z63" i="9"/>
  <c r="W63" i="9"/>
  <c r="X63" i="9" s="1"/>
  <c r="U63" i="9"/>
  <c r="T63" i="9"/>
  <c r="V63" i="9" s="1"/>
  <c r="S63" i="9"/>
  <c r="Q63" i="9"/>
  <c r="R63" i="9" s="1"/>
  <c r="N63" i="9"/>
  <c r="K63" i="9"/>
  <c r="J63" i="9"/>
  <c r="Z62" i="9"/>
  <c r="W62" i="9"/>
  <c r="Y62" i="9" s="1"/>
  <c r="T62" i="9"/>
  <c r="V62" i="9" s="1"/>
  <c r="S62" i="9"/>
  <c r="R62" i="9"/>
  <c r="Q62" i="9"/>
  <c r="P62" i="9"/>
  <c r="O62" i="9"/>
  <c r="N62" i="9"/>
  <c r="L62" i="9"/>
  <c r="K62" i="9"/>
  <c r="M62" i="9" s="1"/>
  <c r="J62" i="9"/>
  <c r="AB61" i="9"/>
  <c r="Z61" i="9"/>
  <c r="AA61" i="9" s="1"/>
  <c r="Y61" i="9"/>
  <c r="W61" i="9"/>
  <c r="X61" i="9" s="1"/>
  <c r="U61" i="9"/>
  <c r="T61" i="9"/>
  <c r="V61" i="9" s="1"/>
  <c r="Q61" i="9"/>
  <c r="O61" i="9"/>
  <c r="N61" i="9"/>
  <c r="P61" i="9" s="1"/>
  <c r="M61" i="9"/>
  <c r="K61" i="9"/>
  <c r="L61" i="9" s="1"/>
  <c r="J61" i="9"/>
  <c r="AB60" i="9"/>
  <c r="Z60" i="9"/>
  <c r="AA60" i="9" s="1"/>
  <c r="W60" i="9"/>
  <c r="Y60" i="9" s="1"/>
  <c r="T60" i="9"/>
  <c r="R60" i="9"/>
  <c r="Q60" i="9"/>
  <c r="S60" i="9" s="1"/>
  <c r="P60" i="9"/>
  <c r="N60" i="9"/>
  <c r="O60" i="9" s="1"/>
  <c r="M60" i="9"/>
  <c r="K60" i="9"/>
  <c r="L60" i="9" s="1"/>
  <c r="J60" i="9"/>
  <c r="AB59" i="9"/>
  <c r="AA59" i="9"/>
  <c r="Z59" i="9"/>
  <c r="Y59" i="9"/>
  <c r="X59" i="9"/>
  <c r="W59" i="9"/>
  <c r="V59" i="9"/>
  <c r="T59" i="9"/>
  <c r="U59" i="9" s="1"/>
  <c r="R59" i="9"/>
  <c r="Q59" i="9"/>
  <c r="S59" i="9" s="1"/>
  <c r="P59" i="9"/>
  <c r="O59" i="9"/>
  <c r="N59" i="9"/>
  <c r="L59" i="9"/>
  <c r="K59" i="9"/>
  <c r="M59" i="9" s="1"/>
  <c r="J59" i="9"/>
  <c r="AB58" i="9"/>
  <c r="AA58" i="9"/>
  <c r="Z58" i="9"/>
  <c r="Y58" i="9"/>
  <c r="X58" i="9"/>
  <c r="W58" i="9"/>
  <c r="T58" i="9"/>
  <c r="U58" i="9" s="1"/>
  <c r="R58" i="9"/>
  <c r="Q58" i="9"/>
  <c r="S58" i="9" s="1"/>
  <c r="P58" i="9"/>
  <c r="O58" i="9"/>
  <c r="N58" i="9"/>
  <c r="K58" i="9"/>
  <c r="J58" i="9"/>
  <c r="Z57" i="9"/>
  <c r="W57" i="9"/>
  <c r="V57" i="9"/>
  <c r="T57" i="9"/>
  <c r="U57" i="9" s="1"/>
  <c r="Q57" i="9"/>
  <c r="S57" i="9" s="1"/>
  <c r="N57" i="9"/>
  <c r="K57" i="9"/>
  <c r="J57" i="9"/>
  <c r="AA56" i="9"/>
  <c r="Z56" i="9"/>
  <c r="AB56" i="9" s="1"/>
  <c r="Y56" i="9"/>
  <c r="X56" i="9"/>
  <c r="W56" i="9"/>
  <c r="T56" i="9"/>
  <c r="Q56" i="9"/>
  <c r="N56" i="9"/>
  <c r="M56" i="9"/>
  <c r="L56" i="9"/>
  <c r="K56" i="9"/>
  <c r="J56" i="9"/>
  <c r="B56" i="9"/>
  <c r="M55" i="9"/>
  <c r="K55" i="9"/>
  <c r="L55" i="9" s="1"/>
  <c r="J55" i="9"/>
  <c r="B55" i="9"/>
  <c r="AB54" i="9"/>
  <c r="AA54" i="9"/>
  <c r="Z54" i="9"/>
  <c r="W54" i="9"/>
  <c r="X54" i="9" s="1"/>
  <c r="T54" i="9"/>
  <c r="V54" i="9" s="1"/>
  <c r="S54" i="9"/>
  <c r="Q54" i="9"/>
  <c r="R54" i="9" s="1"/>
  <c r="P54" i="9"/>
  <c r="O54" i="9"/>
  <c r="N54" i="9"/>
  <c r="K54" i="9"/>
  <c r="J54" i="9"/>
  <c r="Z53" i="9"/>
  <c r="AB53" i="9" s="1"/>
  <c r="W53" i="9"/>
  <c r="T53" i="9"/>
  <c r="Q53" i="9"/>
  <c r="N53" i="9"/>
  <c r="M53" i="9"/>
  <c r="K53" i="9"/>
  <c r="L53" i="9" s="1"/>
  <c r="J53" i="9"/>
  <c r="AB52" i="9"/>
  <c r="AA52" i="9"/>
  <c r="Z52" i="9"/>
  <c r="W52" i="9"/>
  <c r="U52" i="9"/>
  <c r="T52" i="9"/>
  <c r="V52" i="9" s="1"/>
  <c r="S52" i="9"/>
  <c r="R52" i="9"/>
  <c r="Q52" i="9"/>
  <c r="P52" i="9"/>
  <c r="O52" i="9"/>
  <c r="N52" i="9"/>
  <c r="L52" i="9"/>
  <c r="K52" i="9"/>
  <c r="M52" i="9" s="1"/>
  <c r="J52" i="9"/>
  <c r="AB51" i="9"/>
  <c r="AA51" i="9"/>
  <c r="Z51" i="9"/>
  <c r="Y51" i="9"/>
  <c r="X51" i="9"/>
  <c r="W51" i="9"/>
  <c r="V51" i="9"/>
  <c r="T51" i="9"/>
  <c r="U51" i="9" s="1"/>
  <c r="Q51" i="9"/>
  <c r="N51" i="9"/>
  <c r="P51" i="9" s="1"/>
  <c r="M51" i="9"/>
  <c r="L51" i="9"/>
  <c r="K51" i="9"/>
  <c r="J51" i="9"/>
  <c r="AA50" i="9"/>
  <c r="Z50" i="9"/>
  <c r="AB50" i="9" s="1"/>
  <c r="X50" i="9"/>
  <c r="W50" i="9"/>
  <c r="Y50" i="9" s="1"/>
  <c r="T50" i="9"/>
  <c r="Q50" i="9"/>
  <c r="O50" i="9"/>
  <c r="N50" i="9"/>
  <c r="P50" i="9" s="1"/>
  <c r="K50" i="9"/>
  <c r="L50" i="9" s="1"/>
  <c r="J50" i="9"/>
  <c r="AA49" i="9"/>
  <c r="Z49" i="9"/>
  <c r="AB49" i="9" s="1"/>
  <c r="Y49" i="9"/>
  <c r="X49" i="9"/>
  <c r="W49" i="9"/>
  <c r="T49" i="9"/>
  <c r="V49" i="9" s="1"/>
  <c r="Q49" i="9"/>
  <c r="O49" i="9"/>
  <c r="N49" i="9"/>
  <c r="P49" i="9" s="1"/>
  <c r="M49" i="9"/>
  <c r="L49" i="9"/>
  <c r="K49" i="9"/>
  <c r="J49" i="9"/>
  <c r="AB48" i="9"/>
  <c r="AA48" i="9"/>
  <c r="Z48" i="9"/>
  <c r="Y48" i="9"/>
  <c r="X48" i="9"/>
  <c r="W48" i="9"/>
  <c r="V48" i="9"/>
  <c r="T48" i="9"/>
  <c r="U48" i="9" s="1"/>
  <c r="Q48" i="9"/>
  <c r="R48" i="9" s="1"/>
  <c r="P48" i="9"/>
  <c r="N48" i="9"/>
  <c r="O48" i="9" s="1"/>
  <c r="K48" i="9"/>
  <c r="J48" i="9"/>
  <c r="AB47" i="9"/>
  <c r="AA47" i="9"/>
  <c r="Z47" i="9"/>
  <c r="X47" i="9"/>
  <c r="W47" i="9"/>
  <c r="Y47" i="9" s="1"/>
  <c r="V47" i="9"/>
  <c r="U47" i="9"/>
  <c r="T47" i="9"/>
  <c r="Q47" i="9"/>
  <c r="O47" i="9"/>
  <c r="N47" i="9"/>
  <c r="P47" i="9" s="1"/>
  <c r="L47" i="9"/>
  <c r="K47" i="9"/>
  <c r="M47" i="9" s="1"/>
  <c r="J47" i="9"/>
  <c r="AB46" i="9"/>
  <c r="Z46" i="9"/>
  <c r="AA46" i="9" s="1"/>
  <c r="X46" i="9"/>
  <c r="W46" i="9"/>
  <c r="Y46" i="9" s="1"/>
  <c r="V46" i="9"/>
  <c r="U46" i="9"/>
  <c r="T46" i="9"/>
  <c r="Q46" i="9"/>
  <c r="P46" i="9"/>
  <c r="O46" i="9"/>
  <c r="N46" i="9"/>
  <c r="K46" i="9"/>
  <c r="J46" i="9"/>
  <c r="Z45" i="9"/>
  <c r="W45" i="9"/>
  <c r="X45" i="9" s="1"/>
  <c r="V45" i="9"/>
  <c r="T45" i="9"/>
  <c r="U45" i="9" s="1"/>
  <c r="Q45" i="9"/>
  <c r="S45" i="9" s="1"/>
  <c r="N45" i="9"/>
  <c r="K45" i="9"/>
  <c r="J45" i="9"/>
  <c r="Z44" i="9"/>
  <c r="AB44" i="9" s="1"/>
  <c r="W44" i="9"/>
  <c r="T44" i="9"/>
  <c r="S44" i="9"/>
  <c r="R44" i="9"/>
  <c r="Q44" i="9"/>
  <c r="N44" i="9"/>
  <c r="P44" i="9" s="1"/>
  <c r="K44" i="9"/>
  <c r="J44" i="9"/>
  <c r="Z43" i="9"/>
  <c r="W43" i="9"/>
  <c r="T43" i="9"/>
  <c r="S43" i="9"/>
  <c r="R43" i="9"/>
  <c r="Q43" i="9"/>
  <c r="O43" i="9"/>
  <c r="N43" i="9"/>
  <c r="P43" i="9" s="1"/>
  <c r="M43" i="9"/>
  <c r="K43" i="9"/>
  <c r="L43" i="9" s="1"/>
  <c r="J43" i="9"/>
  <c r="AB42" i="9"/>
  <c r="AA42" i="9"/>
  <c r="Z42" i="9"/>
  <c r="Y42" i="9"/>
  <c r="W42" i="9"/>
  <c r="X42" i="9" s="1"/>
  <c r="U42" i="9"/>
  <c r="T42" i="9"/>
  <c r="V42" i="9" s="1"/>
  <c r="S42" i="9"/>
  <c r="R42" i="9"/>
  <c r="Q42" i="9"/>
  <c r="P42" i="9"/>
  <c r="O42" i="9"/>
  <c r="N42" i="9"/>
  <c r="K42" i="9"/>
  <c r="J42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M40" i="9"/>
  <c r="L40" i="9"/>
  <c r="K40" i="9"/>
  <c r="Z38" i="9"/>
  <c r="W38" i="9"/>
  <c r="T38" i="9"/>
  <c r="Q38" i="9"/>
  <c r="N38" i="9"/>
  <c r="N40" i="9" s="1"/>
  <c r="K38" i="9"/>
  <c r="B31" i="9"/>
  <c r="R22" i="9"/>
  <c r="Q22" i="9"/>
  <c r="O22" i="9"/>
  <c r="P22" i="9" s="1"/>
  <c r="N22" i="9"/>
  <c r="M22" i="9"/>
  <c r="L22" i="9"/>
  <c r="K22" i="9"/>
  <c r="J22" i="9"/>
  <c r="R21" i="9"/>
  <c r="P21" i="9"/>
  <c r="O21" i="9"/>
  <c r="Q21" i="9" s="1"/>
  <c r="N21" i="9"/>
  <c r="K21" i="9"/>
  <c r="L21" i="9" s="1"/>
  <c r="J21" i="9"/>
  <c r="R20" i="9"/>
  <c r="O20" i="9"/>
  <c r="N20" i="9"/>
  <c r="K20" i="9"/>
  <c r="J20" i="9"/>
  <c r="R19" i="9"/>
  <c r="Q19" i="9"/>
  <c r="P19" i="9"/>
  <c r="O19" i="9"/>
  <c r="N19" i="9"/>
  <c r="K19" i="9"/>
  <c r="M19" i="9" s="1"/>
  <c r="J19" i="9"/>
  <c r="R18" i="9"/>
  <c r="P18" i="9"/>
  <c r="O18" i="9"/>
  <c r="Q18" i="9" s="1"/>
  <c r="N18" i="9"/>
  <c r="K18" i="9"/>
  <c r="J18" i="9"/>
  <c r="R17" i="9"/>
  <c r="P17" i="9"/>
  <c r="O17" i="9"/>
  <c r="Q17" i="9" s="1"/>
  <c r="N17" i="9"/>
  <c r="M17" i="9"/>
  <c r="K17" i="9"/>
  <c r="L17" i="9" s="1"/>
  <c r="J17" i="9"/>
  <c r="R16" i="9"/>
  <c r="Q16" i="9"/>
  <c r="P16" i="9"/>
  <c r="O16" i="9"/>
  <c r="N16" i="9"/>
  <c r="M16" i="9"/>
  <c r="L16" i="9"/>
  <c r="K16" i="9"/>
  <c r="J16" i="9"/>
  <c r="A2" i="9"/>
  <c r="B98" i="9" s="1"/>
  <c r="A1" i="9"/>
  <c r="B207" i="23"/>
  <c r="CT199" i="23"/>
  <c r="CS199" i="23"/>
  <c r="CR199" i="23"/>
  <c r="CO199" i="23"/>
  <c r="CL199" i="23"/>
  <c r="CN199" i="23" s="1"/>
  <c r="CK199" i="23"/>
  <c r="CI199" i="23"/>
  <c r="CJ199" i="23" s="1"/>
  <c r="CH199" i="23"/>
  <c r="CG199" i="23"/>
  <c r="CF199" i="23"/>
  <c r="CC199" i="23"/>
  <c r="CE199" i="23" s="1"/>
  <c r="BZ199" i="23"/>
  <c r="BW199" i="23"/>
  <c r="BV199" i="23"/>
  <c r="BU199" i="23"/>
  <c r="BT199" i="23"/>
  <c r="BR199" i="23"/>
  <c r="BQ199" i="23"/>
  <c r="BS199" i="23" s="1"/>
  <c r="BO199" i="23"/>
  <c r="BN199" i="23"/>
  <c r="BP199" i="23" s="1"/>
  <c r="BL199" i="23"/>
  <c r="BK199" i="23"/>
  <c r="BM199" i="23" s="1"/>
  <c r="BJ199" i="23"/>
  <c r="BI199" i="23"/>
  <c r="BH199" i="23"/>
  <c r="BE199" i="23"/>
  <c r="BC199" i="23"/>
  <c r="BB199" i="23"/>
  <c r="BD199" i="23" s="1"/>
  <c r="BA199" i="23"/>
  <c r="AZ199" i="23"/>
  <c r="AY199" i="23"/>
  <c r="AX199" i="23"/>
  <c r="AW199" i="23"/>
  <c r="AV199" i="23"/>
  <c r="AT199" i="23"/>
  <c r="AS199" i="23"/>
  <c r="AU199" i="23" s="1"/>
  <c r="AP199" i="23"/>
  <c r="AM199" i="23"/>
  <c r="AL199" i="23"/>
  <c r="AK199" i="23"/>
  <c r="AJ199" i="23"/>
  <c r="AG199" i="23"/>
  <c r="AI199" i="23" s="1"/>
  <c r="AE199" i="23"/>
  <c r="AD199" i="23"/>
  <c r="AF199" i="23" s="1"/>
  <c r="AA199" i="23"/>
  <c r="AC199" i="23" s="1"/>
  <c r="Z199" i="23"/>
  <c r="Y199" i="23"/>
  <c r="X199" i="23"/>
  <c r="U199" i="23"/>
  <c r="R199" i="23"/>
  <c r="T199" i="23" s="1"/>
  <c r="Q199" i="23"/>
  <c r="O199" i="23"/>
  <c r="P199" i="23" s="1"/>
  <c r="N199" i="23"/>
  <c r="M199" i="23"/>
  <c r="L199" i="23"/>
  <c r="K199" i="23"/>
  <c r="CT198" i="23"/>
  <c r="CS198" i="23"/>
  <c r="CR198" i="23"/>
  <c r="CO198" i="23"/>
  <c r="CL198" i="23"/>
  <c r="CK198" i="23"/>
  <c r="CI198" i="23"/>
  <c r="CJ198" i="23" s="1"/>
  <c r="CG198" i="23"/>
  <c r="CF198" i="23"/>
  <c r="CH198" i="23" s="1"/>
  <c r="CC198" i="23"/>
  <c r="BZ198" i="23"/>
  <c r="BW198" i="23"/>
  <c r="BX198" i="23" s="1"/>
  <c r="BT198" i="23"/>
  <c r="BQ198" i="23"/>
  <c r="BN198" i="23"/>
  <c r="BK198" i="23"/>
  <c r="BL198" i="23" s="1"/>
  <c r="BJ198" i="23"/>
  <c r="BI198" i="23"/>
  <c r="BH198" i="23"/>
  <c r="BG198" i="23"/>
  <c r="BF198" i="23"/>
  <c r="BE198" i="23"/>
  <c r="BD198" i="23"/>
  <c r="BC198" i="23"/>
  <c r="BB198" i="23"/>
  <c r="BA198" i="23"/>
  <c r="AY198" i="23"/>
  <c r="AZ198" i="23" s="1"/>
  <c r="AX198" i="23"/>
  <c r="AW198" i="23"/>
  <c r="AV198" i="23"/>
  <c r="AS198" i="23"/>
  <c r="AQ198" i="23"/>
  <c r="AP198" i="23"/>
  <c r="AR198" i="23" s="1"/>
  <c r="AM198" i="23"/>
  <c r="AN198" i="23" s="1"/>
  <c r="AK198" i="23"/>
  <c r="AJ198" i="23"/>
  <c r="AL198" i="23" s="1"/>
  <c r="AG198" i="23"/>
  <c r="AD198" i="23"/>
  <c r="AE198" i="23" s="1"/>
  <c r="AA198" i="23"/>
  <c r="AB198" i="23" s="1"/>
  <c r="Y198" i="23"/>
  <c r="X198" i="23"/>
  <c r="Z198" i="23" s="1"/>
  <c r="W198" i="23"/>
  <c r="V198" i="23"/>
  <c r="U198" i="23"/>
  <c r="T198" i="23"/>
  <c r="S198" i="23"/>
  <c r="R198" i="23"/>
  <c r="O198" i="23"/>
  <c r="L198" i="23"/>
  <c r="M198" i="23" s="1"/>
  <c r="K198" i="23"/>
  <c r="CT197" i="23"/>
  <c r="CS197" i="23"/>
  <c r="CR197" i="23"/>
  <c r="CQ197" i="23"/>
  <c r="CP197" i="23"/>
  <c r="CO197" i="23"/>
  <c r="CL197" i="23"/>
  <c r="CI197" i="23"/>
  <c r="CF197" i="23"/>
  <c r="CG197" i="23" s="1"/>
  <c r="CC197" i="23"/>
  <c r="BZ197" i="23"/>
  <c r="BW197" i="23"/>
  <c r="BV197" i="23"/>
  <c r="BT197" i="23"/>
  <c r="BU197" i="23" s="1"/>
  <c r="BS197" i="23"/>
  <c r="BQ197" i="23"/>
  <c r="BR197" i="23" s="1"/>
  <c r="BO197" i="23"/>
  <c r="BN197" i="23"/>
  <c r="BP197" i="23" s="1"/>
  <c r="BM197" i="23"/>
  <c r="BL197" i="23"/>
  <c r="BK197" i="23"/>
  <c r="BI197" i="23"/>
  <c r="BH197" i="23"/>
  <c r="BJ197" i="23" s="1"/>
  <c r="BG197" i="23"/>
  <c r="BF197" i="23"/>
  <c r="BE197" i="23"/>
  <c r="BD197" i="23"/>
  <c r="BC197" i="23"/>
  <c r="BB197" i="23"/>
  <c r="BA197" i="23"/>
  <c r="AZ197" i="23"/>
  <c r="AY197" i="23"/>
  <c r="AV197" i="23"/>
  <c r="AX197" i="23" s="1"/>
  <c r="AU197" i="23"/>
  <c r="AT197" i="23"/>
  <c r="AS197" i="23"/>
  <c r="AR197" i="23"/>
  <c r="AQ197" i="23"/>
  <c r="AP197" i="23"/>
  <c r="AO197" i="23"/>
  <c r="AN197" i="23"/>
  <c r="AM197" i="23"/>
  <c r="AJ197" i="23"/>
  <c r="AL197" i="23" s="1"/>
  <c r="AI197" i="23"/>
  <c r="AH197" i="23"/>
  <c r="AG197" i="23"/>
  <c r="AF197" i="23"/>
  <c r="AE197" i="23"/>
  <c r="AD197" i="23"/>
  <c r="AC197" i="23"/>
  <c r="AB197" i="23"/>
  <c r="AA197" i="23"/>
  <c r="Y197" i="23"/>
  <c r="X197" i="23"/>
  <c r="Z197" i="23" s="1"/>
  <c r="W197" i="23"/>
  <c r="V197" i="23"/>
  <c r="U197" i="23"/>
  <c r="T197" i="23"/>
  <c r="S197" i="23"/>
  <c r="R197" i="23"/>
  <c r="Q197" i="23"/>
  <c r="P197" i="23"/>
  <c r="O197" i="23"/>
  <c r="L197" i="23"/>
  <c r="K197" i="23"/>
  <c r="CR196" i="23"/>
  <c r="CS196" i="23" s="1"/>
  <c r="CO196" i="23"/>
  <c r="CL196" i="23"/>
  <c r="CN196" i="23" s="1"/>
  <c r="CI196" i="23"/>
  <c r="CH196" i="23"/>
  <c r="CF196" i="23"/>
  <c r="CG196" i="23" s="1"/>
  <c r="CC196" i="23"/>
  <c r="CD196" i="23" s="1"/>
  <c r="CB196" i="23"/>
  <c r="CA196" i="23"/>
  <c r="BZ196" i="23"/>
  <c r="BY196" i="23"/>
  <c r="BX196" i="23"/>
  <c r="BW196" i="23"/>
  <c r="BT196" i="23"/>
  <c r="BS196" i="23"/>
  <c r="BQ196" i="23"/>
  <c r="BR196" i="23" s="1"/>
  <c r="BP196" i="23"/>
  <c r="BO196" i="23"/>
  <c r="BN196" i="23"/>
  <c r="BM196" i="23"/>
  <c r="BK196" i="23"/>
  <c r="BL196" i="23" s="1"/>
  <c r="BJ196" i="23"/>
  <c r="BH196" i="23"/>
  <c r="BI196" i="23" s="1"/>
  <c r="BE196" i="23"/>
  <c r="BB196" i="23"/>
  <c r="BC196" i="23" s="1"/>
  <c r="AY196" i="23"/>
  <c r="AZ196" i="23" s="1"/>
  <c r="AV196" i="23"/>
  <c r="AU196" i="23"/>
  <c r="AS196" i="23"/>
  <c r="AT196" i="23" s="1"/>
  <c r="AQ196" i="23"/>
  <c r="AP196" i="23"/>
  <c r="AR196" i="23" s="1"/>
  <c r="AM196" i="23"/>
  <c r="AO196" i="23" s="1"/>
  <c r="AJ196" i="23"/>
  <c r="AG196" i="23"/>
  <c r="AF196" i="23"/>
  <c r="AD196" i="23"/>
  <c r="AE196" i="23" s="1"/>
  <c r="AC196" i="23"/>
  <c r="AB196" i="23"/>
  <c r="AA196" i="23"/>
  <c r="X196" i="23"/>
  <c r="U196" i="23"/>
  <c r="R196" i="23"/>
  <c r="T196" i="23" s="1"/>
  <c r="O196" i="23"/>
  <c r="N196" i="23"/>
  <c r="L196" i="23"/>
  <c r="M196" i="23" s="1"/>
  <c r="K196" i="23"/>
  <c r="CS195" i="23"/>
  <c r="CR195" i="23"/>
  <c r="CT195" i="23" s="1"/>
  <c r="CO195" i="23"/>
  <c r="CP195" i="23" s="1"/>
  <c r="CN195" i="23"/>
  <c r="CL195" i="23"/>
  <c r="CM195" i="23" s="1"/>
  <c r="CI195" i="23"/>
  <c r="CK195" i="23" s="1"/>
  <c r="CF195" i="23"/>
  <c r="CC195" i="23"/>
  <c r="CD195" i="23" s="1"/>
  <c r="BZ195" i="23"/>
  <c r="CB195" i="23" s="1"/>
  <c r="BW195" i="23"/>
  <c r="BY195" i="23" s="1"/>
  <c r="BT195" i="23"/>
  <c r="BV195" i="23" s="1"/>
  <c r="BR195" i="23"/>
  <c r="BQ195" i="23"/>
  <c r="BS195" i="23" s="1"/>
  <c r="BP195" i="23"/>
  <c r="BO195" i="23"/>
  <c r="BN195" i="23"/>
  <c r="BK195" i="23"/>
  <c r="BH195" i="23"/>
  <c r="BJ195" i="23" s="1"/>
  <c r="BG195" i="23"/>
  <c r="BF195" i="23"/>
  <c r="BE195" i="23"/>
  <c r="BD195" i="23"/>
  <c r="BC195" i="23"/>
  <c r="BB195" i="23"/>
  <c r="AZ195" i="23"/>
  <c r="AY195" i="23"/>
  <c r="BA195" i="23" s="1"/>
  <c r="AW195" i="23"/>
  <c r="AV195" i="23"/>
  <c r="AX195" i="23" s="1"/>
  <c r="AS195" i="23"/>
  <c r="AP195" i="23"/>
  <c r="AQ195" i="23" s="1"/>
  <c r="AN195" i="23"/>
  <c r="AM195" i="23"/>
  <c r="AO195" i="23" s="1"/>
  <c r="AK195" i="23"/>
  <c r="AJ195" i="23"/>
  <c r="AL195" i="23" s="1"/>
  <c r="AI195" i="23"/>
  <c r="AH195" i="23"/>
  <c r="AG195" i="23"/>
  <c r="AE195" i="23"/>
  <c r="AD195" i="23"/>
  <c r="AF195" i="23" s="1"/>
  <c r="AA195" i="23"/>
  <c r="Y195" i="23"/>
  <c r="X195" i="23"/>
  <c r="Z195" i="23" s="1"/>
  <c r="W195" i="23"/>
  <c r="U195" i="23"/>
  <c r="V195" i="23" s="1"/>
  <c r="T195" i="23"/>
  <c r="R195" i="23"/>
  <c r="S195" i="23" s="1"/>
  <c r="O195" i="23"/>
  <c r="Q195" i="23" s="1"/>
  <c r="L195" i="23"/>
  <c r="K195" i="23"/>
  <c r="CT194" i="23"/>
  <c r="CS194" i="23"/>
  <c r="CR194" i="23"/>
  <c r="CQ194" i="23"/>
  <c r="CP194" i="23"/>
  <c r="CO194" i="23"/>
  <c r="CN194" i="23"/>
  <c r="CM194" i="23"/>
  <c r="CL194" i="23"/>
  <c r="CI194" i="23"/>
  <c r="CK194" i="23" s="1"/>
  <c r="CH194" i="23"/>
  <c r="CG194" i="23"/>
  <c r="CF194" i="23"/>
  <c r="CE194" i="23"/>
  <c r="CD194" i="23"/>
  <c r="CC194" i="23"/>
  <c r="CB194" i="23"/>
  <c r="CA194" i="23"/>
  <c r="BZ194" i="23"/>
  <c r="BW194" i="23"/>
  <c r="BY194" i="23" s="1"/>
  <c r="BV194" i="23"/>
  <c r="BU194" i="23"/>
  <c r="BT194" i="23"/>
  <c r="BS194" i="23"/>
  <c r="BR194" i="23"/>
  <c r="BQ194" i="23"/>
  <c r="BP194" i="23"/>
  <c r="BO194" i="23"/>
  <c r="BN194" i="23"/>
  <c r="BL194" i="23"/>
  <c r="BK194" i="23"/>
  <c r="BM194" i="23" s="1"/>
  <c r="BJ194" i="23"/>
  <c r="BI194" i="23"/>
  <c r="BH194" i="23"/>
  <c r="BG194" i="23"/>
  <c r="BF194" i="23"/>
  <c r="BE194" i="23"/>
  <c r="BD194" i="23"/>
  <c r="BC194" i="23"/>
  <c r="BB194" i="23"/>
  <c r="AY194" i="23"/>
  <c r="AX194" i="23"/>
  <c r="AW194" i="23"/>
  <c r="AV194" i="23"/>
  <c r="AU194" i="23"/>
  <c r="AT194" i="23"/>
  <c r="AS194" i="23"/>
  <c r="AR194" i="23"/>
  <c r="AQ194" i="23"/>
  <c r="AP194" i="23"/>
  <c r="AM194" i="23"/>
  <c r="AO194" i="23" s="1"/>
  <c r="AL194" i="23"/>
  <c r="AK194" i="23"/>
  <c r="AJ194" i="23"/>
  <c r="AI194" i="23"/>
  <c r="AH194" i="23"/>
  <c r="AG194" i="23"/>
  <c r="AF194" i="23"/>
  <c r="AE194" i="23"/>
  <c r="AD194" i="23"/>
  <c r="AB194" i="23"/>
  <c r="AA194" i="23"/>
  <c r="AC194" i="23" s="1"/>
  <c r="Z194" i="23"/>
  <c r="Y194" i="23"/>
  <c r="X194" i="23"/>
  <c r="W194" i="23"/>
  <c r="V194" i="23"/>
  <c r="U194" i="23"/>
  <c r="T194" i="23"/>
  <c r="S194" i="23"/>
  <c r="R194" i="23"/>
  <c r="O194" i="23"/>
  <c r="N194" i="23"/>
  <c r="M194" i="23"/>
  <c r="L194" i="23"/>
  <c r="K194" i="23"/>
  <c r="CT193" i="23"/>
  <c r="CR193" i="23"/>
  <c r="CS193" i="23" s="1"/>
  <c r="CO193" i="23"/>
  <c r="CL193" i="23"/>
  <c r="CI193" i="23"/>
  <c r="CJ193" i="23" s="1"/>
  <c r="CF193" i="23"/>
  <c r="CE193" i="23"/>
  <c r="CC193" i="23"/>
  <c r="CD193" i="23" s="1"/>
  <c r="CA193" i="23"/>
  <c r="BZ193" i="23"/>
  <c r="CB193" i="23" s="1"/>
  <c r="BW193" i="23"/>
  <c r="BY193" i="23" s="1"/>
  <c r="BV193" i="23"/>
  <c r="BU193" i="23"/>
  <c r="BT193" i="23"/>
  <c r="BQ193" i="23"/>
  <c r="BR193" i="23" s="1"/>
  <c r="BN193" i="23"/>
  <c r="BK193" i="23"/>
  <c r="BL193" i="23" s="1"/>
  <c r="BJ193" i="23"/>
  <c r="BH193" i="23"/>
  <c r="BI193" i="23" s="1"/>
  <c r="BE193" i="23"/>
  <c r="BD193" i="23"/>
  <c r="BB193" i="23"/>
  <c r="BC193" i="23" s="1"/>
  <c r="BA193" i="23"/>
  <c r="AZ193" i="23"/>
  <c r="AY193" i="23"/>
  <c r="AX193" i="23"/>
  <c r="AW193" i="23"/>
  <c r="AV193" i="23"/>
  <c r="AU193" i="23"/>
  <c r="AS193" i="23"/>
  <c r="AT193" i="23" s="1"/>
  <c r="AR193" i="23"/>
  <c r="AQ193" i="23"/>
  <c r="AP193" i="23"/>
  <c r="AM193" i="23"/>
  <c r="AJ193" i="23"/>
  <c r="AL193" i="23" s="1"/>
  <c r="AG193" i="23"/>
  <c r="AD193" i="23"/>
  <c r="AF193" i="23" s="1"/>
  <c r="AB193" i="23"/>
  <c r="AA193" i="23"/>
  <c r="AC193" i="23" s="1"/>
  <c r="X193" i="23"/>
  <c r="Y193" i="23" s="1"/>
  <c r="W193" i="23"/>
  <c r="U193" i="23"/>
  <c r="V193" i="23" s="1"/>
  <c r="T193" i="23"/>
  <c r="R193" i="23"/>
  <c r="S193" i="23" s="1"/>
  <c r="O193" i="23"/>
  <c r="N193" i="23"/>
  <c r="M193" i="23"/>
  <c r="L193" i="23"/>
  <c r="K193" i="23"/>
  <c r="CS192" i="23"/>
  <c r="CR192" i="23"/>
  <c r="CT192" i="23" s="1"/>
  <c r="CQ192" i="23"/>
  <c r="CO192" i="23"/>
  <c r="CP192" i="23" s="1"/>
  <c r="CN192" i="23"/>
  <c r="CL192" i="23"/>
  <c r="CM192" i="23" s="1"/>
  <c r="CK192" i="23"/>
  <c r="CJ192" i="23"/>
  <c r="CI192" i="23"/>
  <c r="CF192" i="23"/>
  <c r="CE192" i="23"/>
  <c r="CD192" i="23"/>
  <c r="CC192" i="23"/>
  <c r="CB192" i="23"/>
  <c r="CA192" i="23"/>
  <c r="BZ192" i="23"/>
  <c r="BW192" i="23"/>
  <c r="BT192" i="23"/>
  <c r="BQ192" i="23"/>
  <c r="BN192" i="23"/>
  <c r="BP192" i="23" s="1"/>
  <c r="BL192" i="23"/>
  <c r="BK192" i="23"/>
  <c r="BM192" i="23" s="1"/>
  <c r="BI192" i="23"/>
  <c r="BH192" i="23"/>
  <c r="BJ192" i="23" s="1"/>
  <c r="BG192" i="23"/>
  <c r="BF192" i="23"/>
  <c r="BE192" i="23"/>
  <c r="BB192" i="23"/>
  <c r="BA192" i="23"/>
  <c r="AY192" i="23"/>
  <c r="AZ192" i="23" s="1"/>
  <c r="AV192" i="23"/>
  <c r="AX192" i="23" s="1"/>
  <c r="AT192" i="23"/>
  <c r="AS192" i="23"/>
  <c r="AU192" i="23" s="1"/>
  <c r="AR192" i="23"/>
  <c r="AQ192" i="23"/>
  <c r="AP192" i="23"/>
  <c r="AO192" i="23"/>
  <c r="AN192" i="23"/>
  <c r="AM192" i="23"/>
  <c r="AK192" i="23"/>
  <c r="AJ192" i="23"/>
  <c r="AL192" i="23" s="1"/>
  <c r="AG192" i="23"/>
  <c r="AH192" i="23" s="1"/>
  <c r="AF192" i="23"/>
  <c r="AD192" i="23"/>
  <c r="AE192" i="23" s="1"/>
  <c r="AB192" i="23"/>
  <c r="AA192" i="23"/>
  <c r="AC192" i="23" s="1"/>
  <c r="X192" i="23"/>
  <c r="W192" i="23"/>
  <c r="V192" i="23"/>
  <c r="U192" i="23"/>
  <c r="T192" i="23"/>
  <c r="S192" i="23"/>
  <c r="R192" i="23"/>
  <c r="Q192" i="23"/>
  <c r="O192" i="23"/>
  <c r="P192" i="23" s="1"/>
  <c r="L192" i="23"/>
  <c r="K192" i="23"/>
  <c r="CR191" i="23"/>
  <c r="CO191" i="23"/>
  <c r="CL191" i="23"/>
  <c r="CI191" i="23"/>
  <c r="CF191" i="23"/>
  <c r="CC191" i="23"/>
  <c r="BZ191" i="23"/>
  <c r="BW191" i="23"/>
  <c r="BT191" i="23"/>
  <c r="BQ191" i="23"/>
  <c r="BN191" i="23"/>
  <c r="BK191" i="23"/>
  <c r="BH191" i="23"/>
  <c r="BE191" i="23"/>
  <c r="BB191" i="23"/>
  <c r="AY191" i="23"/>
  <c r="AV191" i="23"/>
  <c r="AS191" i="23"/>
  <c r="AP191" i="23"/>
  <c r="AM191" i="23"/>
  <c r="AJ191" i="23"/>
  <c r="AG191" i="23"/>
  <c r="AD191" i="23"/>
  <c r="AA191" i="23"/>
  <c r="X191" i="23"/>
  <c r="U191" i="23"/>
  <c r="R191" i="23"/>
  <c r="O191" i="23"/>
  <c r="L191" i="23"/>
  <c r="CX190" i="23"/>
  <c r="M182" i="23"/>
  <c r="L182" i="23"/>
  <c r="K182" i="23"/>
  <c r="M181" i="23"/>
  <c r="L181" i="23"/>
  <c r="K181" i="23"/>
  <c r="K180" i="23"/>
  <c r="M179" i="23"/>
  <c r="L179" i="23"/>
  <c r="K179" i="23"/>
  <c r="M178" i="23"/>
  <c r="L178" i="23"/>
  <c r="K178" i="23"/>
  <c r="K177" i="23"/>
  <c r="K176" i="23"/>
  <c r="M175" i="23"/>
  <c r="L175" i="23"/>
  <c r="K175" i="23"/>
  <c r="M174" i="23"/>
  <c r="L174" i="23"/>
  <c r="K174" i="23"/>
  <c r="M173" i="23"/>
  <c r="L173" i="23"/>
  <c r="K173" i="23"/>
  <c r="L172" i="23"/>
  <c r="K172" i="23"/>
  <c r="M172" i="23" s="1"/>
  <c r="M171" i="23"/>
  <c r="L171" i="23"/>
  <c r="K171" i="23"/>
  <c r="M170" i="23"/>
  <c r="L170" i="23"/>
  <c r="K170" i="23"/>
  <c r="B170" i="23"/>
  <c r="M169" i="23"/>
  <c r="L169" i="23"/>
  <c r="K169" i="23"/>
  <c r="M168" i="23"/>
  <c r="L168" i="23"/>
  <c r="K168" i="23"/>
  <c r="M167" i="23"/>
  <c r="K167" i="23"/>
  <c r="L167" i="23" s="1"/>
  <c r="K166" i="23"/>
  <c r="J166" i="23"/>
  <c r="M165" i="23"/>
  <c r="L165" i="23"/>
  <c r="K165" i="23"/>
  <c r="J165" i="23"/>
  <c r="M164" i="23"/>
  <c r="L164" i="23"/>
  <c r="K164" i="23"/>
  <c r="J164" i="23"/>
  <c r="K163" i="23"/>
  <c r="K162" i="23"/>
  <c r="M161" i="23"/>
  <c r="L161" i="23"/>
  <c r="K161" i="23"/>
  <c r="J161" i="23"/>
  <c r="K160" i="23"/>
  <c r="J160" i="23"/>
  <c r="L159" i="23"/>
  <c r="K159" i="23"/>
  <c r="M159" i="23" s="1"/>
  <c r="J159" i="23"/>
  <c r="M158" i="23"/>
  <c r="L158" i="23"/>
  <c r="K158" i="23"/>
  <c r="J158" i="23"/>
  <c r="L157" i="23"/>
  <c r="K157" i="23"/>
  <c r="M157" i="23" s="1"/>
  <c r="J157" i="23"/>
  <c r="K156" i="23"/>
  <c r="L156" i="23" s="1"/>
  <c r="J156" i="23"/>
  <c r="M155" i="23"/>
  <c r="L155" i="23"/>
  <c r="K155" i="23"/>
  <c r="J155" i="23"/>
  <c r="A149" i="23"/>
  <c r="B141" i="23"/>
  <c r="CR133" i="23"/>
  <c r="CO133" i="23"/>
  <c r="CN133" i="23"/>
  <c r="CL133" i="23"/>
  <c r="CM133" i="23" s="1"/>
  <c r="CJ133" i="23"/>
  <c r="CI133" i="23"/>
  <c r="CK133" i="23" s="1"/>
  <c r="CF133" i="23"/>
  <c r="CH133" i="23" s="1"/>
  <c r="CC133" i="23"/>
  <c r="CD133" i="23" s="1"/>
  <c r="CB133" i="23"/>
  <c r="BZ133" i="23"/>
  <c r="CA133" i="23" s="1"/>
  <c r="BW133" i="23"/>
  <c r="BY133" i="23" s="1"/>
  <c r="BT133" i="23"/>
  <c r="BS133" i="23"/>
  <c r="BQ133" i="23"/>
  <c r="BR133" i="23" s="1"/>
  <c r="BP133" i="23"/>
  <c r="BN133" i="23"/>
  <c r="BO133" i="23" s="1"/>
  <c r="BL133" i="23"/>
  <c r="BK133" i="23"/>
  <c r="BM133" i="23" s="1"/>
  <c r="BH133" i="23"/>
  <c r="BG133" i="23"/>
  <c r="BE133" i="23"/>
  <c r="BF133" i="23" s="1"/>
  <c r="BD133" i="23"/>
  <c r="BB133" i="23"/>
  <c r="BC133" i="23" s="1"/>
  <c r="AY133" i="23"/>
  <c r="AV133" i="23"/>
  <c r="AS133" i="23"/>
  <c r="AR133" i="23"/>
  <c r="AP133" i="23"/>
  <c r="AQ133" i="23" s="1"/>
  <c r="AM133" i="23"/>
  <c r="AO133" i="23" s="1"/>
  <c r="AJ133" i="23"/>
  <c r="AL133" i="23" s="1"/>
  <c r="AG133" i="23"/>
  <c r="AH133" i="23" s="1"/>
  <c r="AF133" i="23"/>
  <c r="AD133" i="23"/>
  <c r="AE133" i="23" s="1"/>
  <c r="AA133" i="23"/>
  <c r="AC133" i="23" s="1"/>
  <c r="X133" i="23"/>
  <c r="W133" i="23"/>
  <c r="U133" i="23"/>
  <c r="V133" i="23" s="1"/>
  <c r="T133" i="23"/>
  <c r="R133" i="23"/>
  <c r="S133" i="23" s="1"/>
  <c r="P133" i="23"/>
  <c r="O133" i="23"/>
  <c r="Q133" i="23" s="1"/>
  <c r="L133" i="23"/>
  <c r="K133" i="23"/>
  <c r="CS132" i="23"/>
  <c r="CR132" i="23"/>
  <c r="CT132" i="23" s="1"/>
  <c r="CQ132" i="23"/>
  <c r="CP132" i="23"/>
  <c r="CO132" i="23"/>
  <c r="CN132" i="23"/>
  <c r="CM132" i="23"/>
  <c r="CL132" i="23"/>
  <c r="CJ132" i="23"/>
  <c r="CI132" i="23"/>
  <c r="CK132" i="23" s="1"/>
  <c r="CF132" i="23"/>
  <c r="CH132" i="23" s="1"/>
  <c r="CE132" i="23"/>
  <c r="CD132" i="23"/>
  <c r="CC132" i="23"/>
  <c r="CB132" i="23"/>
  <c r="CA132" i="23"/>
  <c r="BZ132" i="23"/>
  <c r="BW132" i="23"/>
  <c r="BY132" i="23" s="1"/>
  <c r="BU132" i="23"/>
  <c r="BT132" i="23"/>
  <c r="BV132" i="23" s="1"/>
  <c r="BS132" i="23"/>
  <c r="BR132" i="23"/>
  <c r="BQ132" i="23"/>
  <c r="BP132" i="23"/>
  <c r="BO132" i="23"/>
  <c r="BN132" i="23"/>
  <c r="BK132" i="23"/>
  <c r="BM132" i="23" s="1"/>
  <c r="BH132" i="23"/>
  <c r="BJ132" i="23" s="1"/>
  <c r="BG132" i="23"/>
  <c r="BF132" i="23"/>
  <c r="BE132" i="23"/>
  <c r="BD132" i="23"/>
  <c r="BC132" i="23"/>
  <c r="BB132" i="23"/>
  <c r="AY132" i="23"/>
  <c r="AV132" i="23"/>
  <c r="AX132" i="23" s="1"/>
  <c r="AU132" i="23"/>
  <c r="AT132" i="23"/>
  <c r="AS132" i="23"/>
  <c r="AR132" i="23"/>
  <c r="AQ132" i="23"/>
  <c r="AP132" i="23"/>
  <c r="AN132" i="23"/>
  <c r="AM132" i="23"/>
  <c r="AO132" i="23" s="1"/>
  <c r="AJ132" i="23"/>
  <c r="AI132" i="23"/>
  <c r="AH132" i="23"/>
  <c r="AG132" i="23"/>
  <c r="AF132" i="23"/>
  <c r="AE132" i="23"/>
  <c r="AD132" i="23"/>
  <c r="AA132" i="23"/>
  <c r="AC132" i="23" s="1"/>
  <c r="Y132" i="23"/>
  <c r="X132" i="23"/>
  <c r="Z132" i="23" s="1"/>
  <c r="W132" i="23"/>
  <c r="V132" i="23"/>
  <c r="U132" i="23"/>
  <c r="T132" i="23"/>
  <c r="S132" i="23"/>
  <c r="R132" i="23"/>
  <c r="P132" i="23"/>
  <c r="O132" i="23"/>
  <c r="Q132" i="23" s="1"/>
  <c r="L132" i="23"/>
  <c r="N132" i="23" s="1"/>
  <c r="K132" i="23"/>
  <c r="CR131" i="23"/>
  <c r="CO131" i="23"/>
  <c r="CN131" i="23"/>
  <c r="CL131" i="23"/>
  <c r="CM131" i="23" s="1"/>
  <c r="CK131" i="23"/>
  <c r="CJ131" i="23"/>
  <c r="CI131" i="23"/>
  <c r="CH131" i="23"/>
  <c r="CF131" i="23"/>
  <c r="CG131" i="23" s="1"/>
  <c r="CC131" i="23"/>
  <c r="BZ131" i="23"/>
  <c r="BY131" i="23"/>
  <c r="BX131" i="23"/>
  <c r="BW131" i="23"/>
  <c r="BT131" i="23"/>
  <c r="BS131" i="23"/>
  <c r="BQ131" i="23"/>
  <c r="BR131" i="23" s="1"/>
  <c r="BP131" i="23"/>
  <c r="BO131" i="23"/>
  <c r="BN131" i="23"/>
  <c r="BM131" i="23"/>
  <c r="BL131" i="23"/>
  <c r="BK131" i="23"/>
  <c r="BH131" i="23"/>
  <c r="BI131" i="23" s="1"/>
  <c r="BE131" i="23"/>
  <c r="BD131" i="23"/>
  <c r="BB131" i="23"/>
  <c r="BC131" i="23" s="1"/>
  <c r="BA131" i="23"/>
  <c r="AZ131" i="23"/>
  <c r="AY131" i="23"/>
  <c r="AX131" i="23"/>
  <c r="AV131" i="23"/>
  <c r="AW131" i="23" s="1"/>
  <c r="AS131" i="23"/>
  <c r="AP131" i="23"/>
  <c r="AR131" i="23" s="1"/>
  <c r="AO131" i="23"/>
  <c r="AN131" i="23"/>
  <c r="AM131" i="23"/>
  <c r="AJ131" i="23"/>
  <c r="AI131" i="23"/>
  <c r="AG131" i="23"/>
  <c r="AH131" i="23" s="1"/>
  <c r="AF131" i="23"/>
  <c r="AE131" i="23"/>
  <c r="AD131" i="23"/>
  <c r="AC131" i="23"/>
  <c r="AB131" i="23"/>
  <c r="AA131" i="23"/>
  <c r="X131" i="23"/>
  <c r="U131" i="23"/>
  <c r="T131" i="23"/>
  <c r="R131" i="23"/>
  <c r="S131" i="23" s="1"/>
  <c r="Q131" i="23"/>
  <c r="P131" i="23"/>
  <c r="O131" i="23"/>
  <c r="N131" i="23"/>
  <c r="L131" i="23"/>
  <c r="M131" i="23" s="1"/>
  <c r="K131" i="23"/>
  <c r="CS130" i="23"/>
  <c r="CR130" i="23"/>
  <c r="CT130" i="23" s="1"/>
  <c r="CQ130" i="23"/>
  <c r="CP130" i="23"/>
  <c r="CO130" i="23"/>
  <c r="CL130" i="23"/>
  <c r="CM130" i="23" s="1"/>
  <c r="CI130" i="23"/>
  <c r="CG130" i="23"/>
  <c r="CF130" i="23"/>
  <c r="CH130" i="23" s="1"/>
  <c r="CE130" i="23"/>
  <c r="CD130" i="23"/>
  <c r="CC130" i="23"/>
  <c r="BZ130" i="23"/>
  <c r="BW130" i="23"/>
  <c r="BU130" i="23"/>
  <c r="BT130" i="23"/>
  <c r="BV130" i="23" s="1"/>
  <c r="BS130" i="23"/>
  <c r="BR130" i="23"/>
  <c r="BQ130" i="23"/>
  <c r="BN130" i="23"/>
  <c r="BK130" i="23"/>
  <c r="BI130" i="23"/>
  <c r="BH130" i="23"/>
  <c r="BJ130" i="23" s="1"/>
  <c r="BG130" i="23"/>
  <c r="BF130" i="23"/>
  <c r="BE130" i="23"/>
  <c r="BD130" i="23"/>
  <c r="BB130" i="23"/>
  <c r="BC130" i="23" s="1"/>
  <c r="AY130" i="23"/>
  <c r="BA130" i="23" s="1"/>
  <c r="AW130" i="23"/>
  <c r="AV130" i="23"/>
  <c r="AX130" i="23" s="1"/>
  <c r="AU130" i="23"/>
  <c r="AT130" i="23"/>
  <c r="AS130" i="23"/>
  <c r="AP130" i="23"/>
  <c r="AQ130" i="23" s="1"/>
  <c r="AM130" i="23"/>
  <c r="AK130" i="23"/>
  <c r="AJ130" i="23"/>
  <c r="AL130" i="23" s="1"/>
  <c r="AI130" i="23"/>
  <c r="AH130" i="23"/>
  <c r="AG130" i="23"/>
  <c r="AD130" i="23"/>
  <c r="AE130" i="23" s="1"/>
  <c r="AA130" i="23"/>
  <c r="Y130" i="23"/>
  <c r="X130" i="23"/>
  <c r="Z130" i="23" s="1"/>
  <c r="W130" i="23"/>
  <c r="V130" i="23"/>
  <c r="U130" i="23"/>
  <c r="R130" i="23"/>
  <c r="O130" i="23"/>
  <c r="M130" i="23"/>
  <c r="L130" i="23"/>
  <c r="N130" i="23" s="1"/>
  <c r="K130" i="23"/>
  <c r="CR129" i="23"/>
  <c r="CS129" i="23" s="1"/>
  <c r="CQ129" i="23"/>
  <c r="CP129" i="23"/>
  <c r="CO129" i="23"/>
  <c r="CN129" i="23"/>
  <c r="CM129" i="23"/>
  <c r="CL129" i="23"/>
  <c r="CI129" i="23"/>
  <c r="CJ129" i="23" s="1"/>
  <c r="CH129" i="23"/>
  <c r="CF129" i="23"/>
  <c r="CG129" i="23" s="1"/>
  <c r="CE129" i="23"/>
  <c r="CD129" i="23"/>
  <c r="CC129" i="23"/>
  <c r="CB129" i="23"/>
  <c r="CA129" i="23"/>
  <c r="BZ129" i="23"/>
  <c r="BW129" i="23"/>
  <c r="BX129" i="23" s="1"/>
  <c r="BT129" i="23"/>
  <c r="BU129" i="23" s="1"/>
  <c r="BS129" i="23"/>
  <c r="BR129" i="23"/>
  <c r="BQ129" i="23"/>
  <c r="BP129" i="23"/>
  <c r="BO129" i="23"/>
  <c r="BN129" i="23"/>
  <c r="BK129" i="23"/>
  <c r="BH129" i="23"/>
  <c r="BI129" i="23" s="1"/>
  <c r="BG129" i="23"/>
  <c r="BF129" i="23"/>
  <c r="BE129" i="23"/>
  <c r="BD129" i="23"/>
  <c r="BC129" i="23"/>
  <c r="BB129" i="23"/>
  <c r="BA129" i="23"/>
  <c r="AY129" i="23"/>
  <c r="AZ129" i="23" s="1"/>
  <c r="AV129" i="23"/>
  <c r="AU129" i="23"/>
  <c r="AT129" i="23"/>
  <c r="AS129" i="23"/>
  <c r="AR129" i="23"/>
  <c r="AQ129" i="23"/>
  <c r="AP129" i="23"/>
  <c r="AM129" i="23"/>
  <c r="AN129" i="23" s="1"/>
  <c r="AL129" i="23"/>
  <c r="AJ129" i="23"/>
  <c r="AK129" i="23" s="1"/>
  <c r="AI129" i="23"/>
  <c r="AH129" i="23"/>
  <c r="AG129" i="23"/>
  <c r="AF129" i="23"/>
  <c r="AE129" i="23"/>
  <c r="AD129" i="23"/>
  <c r="AC129" i="23"/>
  <c r="AA129" i="23"/>
  <c r="AB129" i="23" s="1"/>
  <c r="X129" i="23"/>
  <c r="Y129" i="23" s="1"/>
  <c r="W129" i="23"/>
  <c r="V129" i="23"/>
  <c r="U129" i="23"/>
  <c r="T129" i="23"/>
  <c r="S129" i="23"/>
  <c r="R129" i="23"/>
  <c r="O129" i="23"/>
  <c r="P129" i="23" s="1"/>
  <c r="N129" i="23"/>
  <c r="L129" i="23"/>
  <c r="M129" i="23" s="1"/>
  <c r="K129" i="23"/>
  <c r="CR128" i="23"/>
  <c r="CS128" i="23" s="1"/>
  <c r="CQ128" i="23"/>
  <c r="CO128" i="23"/>
  <c r="CP128" i="23" s="1"/>
  <c r="CN128" i="23"/>
  <c r="CM128" i="23"/>
  <c r="CL128" i="23"/>
  <c r="CK128" i="23"/>
  <c r="CJ128" i="23"/>
  <c r="CI128" i="23"/>
  <c r="CH128" i="23"/>
  <c r="CG128" i="23"/>
  <c r="CF128" i="23"/>
  <c r="CC128" i="23"/>
  <c r="CA128" i="23"/>
  <c r="BZ128" i="23"/>
  <c r="CB128" i="23" s="1"/>
  <c r="BW128" i="23"/>
  <c r="BT128" i="23"/>
  <c r="BV128" i="23" s="1"/>
  <c r="BQ128" i="23"/>
  <c r="BR128" i="23" s="1"/>
  <c r="BN128" i="23"/>
  <c r="BK128" i="23"/>
  <c r="BL128" i="23" s="1"/>
  <c r="BH128" i="23"/>
  <c r="BG128" i="23"/>
  <c r="BE128" i="23"/>
  <c r="BF128" i="23" s="1"/>
  <c r="BD128" i="23"/>
  <c r="BB128" i="23"/>
  <c r="BC128" i="23" s="1"/>
  <c r="BA128" i="23"/>
  <c r="AY128" i="23"/>
  <c r="AZ128" i="23" s="1"/>
  <c r="AV128" i="23"/>
  <c r="AU128" i="23"/>
  <c r="AS128" i="23"/>
  <c r="AT128" i="23" s="1"/>
  <c r="AP128" i="23"/>
  <c r="AM128" i="23"/>
  <c r="AN128" i="23" s="1"/>
  <c r="AL128" i="23"/>
  <c r="AJ128" i="23"/>
  <c r="AK128" i="23" s="1"/>
  <c r="AI128" i="23"/>
  <c r="AG128" i="23"/>
  <c r="AH128" i="23" s="1"/>
  <c r="AD128" i="23"/>
  <c r="AA128" i="23"/>
  <c r="AB128" i="23" s="1"/>
  <c r="X128" i="23"/>
  <c r="W128" i="23"/>
  <c r="U128" i="23"/>
  <c r="V128" i="23" s="1"/>
  <c r="T128" i="23"/>
  <c r="R128" i="23"/>
  <c r="S128" i="23" s="1"/>
  <c r="Q128" i="23"/>
  <c r="O128" i="23"/>
  <c r="P128" i="23" s="1"/>
  <c r="L128" i="23"/>
  <c r="K128" i="23"/>
  <c r="CR127" i="23"/>
  <c r="CO127" i="23"/>
  <c r="CL127" i="23"/>
  <c r="CN127" i="23" s="1"/>
  <c r="CJ127" i="23"/>
  <c r="CI127" i="23"/>
  <c r="CK127" i="23" s="1"/>
  <c r="CF127" i="23"/>
  <c r="CC127" i="23"/>
  <c r="CE127" i="23" s="1"/>
  <c r="CA127" i="23"/>
  <c r="BZ127" i="23"/>
  <c r="CB127" i="23" s="1"/>
  <c r="BW127" i="23"/>
  <c r="BY127" i="23" s="1"/>
  <c r="BU127" i="23"/>
  <c r="BT127" i="23"/>
  <c r="BV127" i="23" s="1"/>
  <c r="BQ127" i="23"/>
  <c r="BN127" i="23"/>
  <c r="BP127" i="23" s="1"/>
  <c r="BK127" i="23"/>
  <c r="BM127" i="23" s="1"/>
  <c r="BI127" i="23"/>
  <c r="BH127" i="23"/>
  <c r="BJ127" i="23" s="1"/>
  <c r="BE127" i="23"/>
  <c r="BG127" i="23" s="1"/>
  <c r="BC127" i="23"/>
  <c r="BB127" i="23"/>
  <c r="BD127" i="23" s="1"/>
  <c r="AY127" i="23"/>
  <c r="AV127" i="23"/>
  <c r="AX127" i="23" s="1"/>
  <c r="AS127" i="23"/>
  <c r="AU127" i="23" s="1"/>
  <c r="AQ127" i="23"/>
  <c r="AP127" i="23"/>
  <c r="AR127" i="23" s="1"/>
  <c r="AM127" i="23"/>
  <c r="AO127" i="23" s="1"/>
  <c r="AK127" i="23"/>
  <c r="AJ127" i="23"/>
  <c r="AL127" i="23" s="1"/>
  <c r="AG127" i="23"/>
  <c r="AD127" i="23"/>
  <c r="AF127" i="23" s="1"/>
  <c r="AA127" i="23"/>
  <c r="AC127" i="23" s="1"/>
  <c r="Y127" i="23"/>
  <c r="X127" i="23"/>
  <c r="Z127" i="23" s="1"/>
  <c r="U127" i="23"/>
  <c r="W127" i="23" s="1"/>
  <c r="S127" i="23"/>
  <c r="R127" i="23"/>
  <c r="T127" i="23" s="1"/>
  <c r="O127" i="23"/>
  <c r="L127" i="23"/>
  <c r="N127" i="23" s="1"/>
  <c r="K127" i="23"/>
  <c r="CT126" i="23"/>
  <c r="CS126" i="23"/>
  <c r="CR126" i="23"/>
  <c r="CQ126" i="23"/>
  <c r="CP126" i="23"/>
  <c r="CO126" i="23"/>
  <c r="CN126" i="23"/>
  <c r="CM126" i="23"/>
  <c r="CL126" i="23"/>
  <c r="CK126" i="23"/>
  <c r="CJ126" i="23"/>
  <c r="CI126" i="23"/>
  <c r="CH126" i="23"/>
  <c r="CG126" i="23"/>
  <c r="CF126" i="23"/>
  <c r="CE126" i="23"/>
  <c r="CD126" i="23"/>
  <c r="CC126" i="23"/>
  <c r="CB126" i="23"/>
  <c r="CA126" i="23"/>
  <c r="BZ126" i="23"/>
  <c r="BY126" i="23"/>
  <c r="BX126" i="23"/>
  <c r="BW126" i="23"/>
  <c r="BV126" i="23"/>
  <c r="BU126" i="23"/>
  <c r="BT126" i="23"/>
  <c r="BS126" i="23"/>
  <c r="BR126" i="23"/>
  <c r="BQ126" i="23"/>
  <c r="BP126" i="23"/>
  <c r="BO126" i="23"/>
  <c r="BN126" i="23"/>
  <c r="BM126" i="23"/>
  <c r="BL126" i="23"/>
  <c r="BK126" i="23"/>
  <c r="BJ126" i="23"/>
  <c r="BI126" i="23"/>
  <c r="BH126" i="23"/>
  <c r="BG126" i="23"/>
  <c r="BF126" i="23"/>
  <c r="BE126" i="23"/>
  <c r="BD126" i="23"/>
  <c r="BC126" i="23"/>
  <c r="BB126" i="23"/>
  <c r="BA126" i="23"/>
  <c r="AZ126" i="23"/>
  <c r="AY126" i="23"/>
  <c r="AX126" i="23"/>
  <c r="AW126" i="23"/>
  <c r="AV126" i="23"/>
  <c r="AU126" i="23"/>
  <c r="AT126" i="23"/>
  <c r="AS126" i="23"/>
  <c r="AR126" i="23"/>
  <c r="AQ126" i="23"/>
  <c r="AP126" i="23"/>
  <c r="AO126" i="23"/>
  <c r="AN126" i="23"/>
  <c r="AM126" i="23"/>
  <c r="AL126" i="23"/>
  <c r="AK126" i="23"/>
  <c r="AJ126" i="23"/>
  <c r="AI126" i="23"/>
  <c r="AH126" i="23"/>
  <c r="AG126" i="23"/>
  <c r="AF126" i="23"/>
  <c r="AE126" i="23"/>
  <c r="AD126" i="23"/>
  <c r="AC126" i="23"/>
  <c r="AB126" i="23"/>
  <c r="AA126" i="23"/>
  <c r="Z126" i="23"/>
  <c r="Y126" i="23"/>
  <c r="X126" i="23"/>
  <c r="W126" i="23"/>
  <c r="V126" i="23"/>
  <c r="U126" i="23"/>
  <c r="T126" i="23"/>
  <c r="S126" i="23"/>
  <c r="R126" i="23"/>
  <c r="Q126" i="23"/>
  <c r="P126" i="23"/>
  <c r="O126" i="23"/>
  <c r="N126" i="23"/>
  <c r="M126" i="23"/>
  <c r="L126" i="23"/>
  <c r="K126" i="23"/>
  <c r="CR125" i="23"/>
  <c r="CO125" i="23"/>
  <c r="CL125" i="23"/>
  <c r="CI125" i="23"/>
  <c r="CF125" i="23"/>
  <c r="CC125" i="23"/>
  <c r="BZ125" i="23"/>
  <c r="BW125" i="23"/>
  <c r="BT125" i="23"/>
  <c r="BQ125" i="23"/>
  <c r="BN125" i="23"/>
  <c r="BK125" i="23"/>
  <c r="BH125" i="23"/>
  <c r="BE125" i="23"/>
  <c r="BB125" i="23"/>
  <c r="AY125" i="23"/>
  <c r="AV125" i="23"/>
  <c r="AS125" i="23"/>
  <c r="AP125" i="23"/>
  <c r="AM125" i="23"/>
  <c r="AJ125" i="23"/>
  <c r="AG125" i="23"/>
  <c r="AD125" i="23"/>
  <c r="AA125" i="23"/>
  <c r="X125" i="23"/>
  <c r="U125" i="23"/>
  <c r="R125" i="23"/>
  <c r="O125" i="23"/>
  <c r="L125" i="23"/>
  <c r="CX124" i="23"/>
  <c r="K116" i="23"/>
  <c r="M116" i="23" s="1"/>
  <c r="M115" i="23"/>
  <c r="K115" i="23"/>
  <c r="L115" i="23" s="1"/>
  <c r="K114" i="23"/>
  <c r="K113" i="23"/>
  <c r="L112" i="23"/>
  <c r="K112" i="23"/>
  <c r="M112" i="23" s="1"/>
  <c r="M111" i="23"/>
  <c r="K111" i="23"/>
  <c r="L111" i="23" s="1"/>
  <c r="L110" i="23"/>
  <c r="K110" i="23"/>
  <c r="M110" i="23" s="1"/>
  <c r="K109" i="23"/>
  <c r="M109" i="23" s="1"/>
  <c r="L108" i="23"/>
  <c r="K108" i="23"/>
  <c r="M108" i="23" s="1"/>
  <c r="M107" i="23"/>
  <c r="L107" i="23"/>
  <c r="K107" i="23"/>
  <c r="L106" i="23"/>
  <c r="K106" i="23"/>
  <c r="M106" i="23" s="1"/>
  <c r="K105" i="23"/>
  <c r="K104" i="23"/>
  <c r="M104" i="23" s="1"/>
  <c r="B104" i="23"/>
  <c r="M103" i="23"/>
  <c r="L103" i="23"/>
  <c r="K103" i="23"/>
  <c r="M102" i="23"/>
  <c r="L102" i="23"/>
  <c r="K102" i="23"/>
  <c r="M101" i="23"/>
  <c r="L101" i="23"/>
  <c r="K101" i="23"/>
  <c r="K100" i="23"/>
  <c r="M100" i="23" s="1"/>
  <c r="J100" i="23"/>
  <c r="K99" i="23"/>
  <c r="J99" i="23"/>
  <c r="M98" i="23"/>
  <c r="L98" i="23"/>
  <c r="K98" i="23"/>
  <c r="J98" i="23"/>
  <c r="M97" i="23"/>
  <c r="K97" i="23"/>
  <c r="L97" i="23" s="1"/>
  <c r="M96" i="23"/>
  <c r="L96" i="23"/>
  <c r="K96" i="23"/>
  <c r="M95" i="23"/>
  <c r="L95" i="23"/>
  <c r="K95" i="23"/>
  <c r="J95" i="23"/>
  <c r="K94" i="23"/>
  <c r="L94" i="23" s="1"/>
  <c r="J94" i="23"/>
  <c r="K93" i="23"/>
  <c r="M93" i="23" s="1"/>
  <c r="J93" i="23"/>
  <c r="L92" i="23"/>
  <c r="K92" i="23"/>
  <c r="M92" i="23" s="1"/>
  <c r="J92" i="23"/>
  <c r="M91" i="23"/>
  <c r="K91" i="23"/>
  <c r="L91" i="23" s="1"/>
  <c r="J91" i="23"/>
  <c r="M90" i="23"/>
  <c r="K90" i="23"/>
  <c r="L90" i="23" s="1"/>
  <c r="J90" i="23"/>
  <c r="K89" i="23"/>
  <c r="J89" i="23"/>
  <c r="A83" i="23"/>
  <c r="B75" i="23"/>
  <c r="CT67" i="23"/>
  <c r="CS67" i="23"/>
  <c r="CR67" i="23"/>
  <c r="CO67" i="23"/>
  <c r="CL67" i="23"/>
  <c r="CN67" i="23" s="1"/>
  <c r="CI67" i="23"/>
  <c r="CJ67" i="23" s="1"/>
  <c r="CF67" i="23"/>
  <c r="CC67" i="23"/>
  <c r="CE67" i="23" s="1"/>
  <c r="CB67" i="23"/>
  <c r="BZ67" i="23"/>
  <c r="CA67" i="23" s="1"/>
  <c r="BY67" i="23"/>
  <c r="BW67" i="23"/>
  <c r="BX67" i="23" s="1"/>
  <c r="BV67" i="23"/>
  <c r="BU67" i="23"/>
  <c r="BT67" i="23"/>
  <c r="BS67" i="23"/>
  <c r="BQ67" i="23"/>
  <c r="BR67" i="23" s="1"/>
  <c r="BP67" i="23"/>
  <c r="BO67" i="23"/>
  <c r="BN67" i="23"/>
  <c r="BM67" i="23"/>
  <c r="BK67" i="23"/>
  <c r="BL67" i="23" s="1"/>
  <c r="BI67" i="23"/>
  <c r="BH67" i="23"/>
  <c r="BJ67" i="23" s="1"/>
  <c r="BG67" i="23"/>
  <c r="BF67" i="23"/>
  <c r="BE67" i="23"/>
  <c r="BB67" i="23"/>
  <c r="AY67" i="23"/>
  <c r="AX67" i="23"/>
  <c r="AV67" i="23"/>
  <c r="AW67" i="23" s="1"/>
  <c r="AS67" i="23"/>
  <c r="AP67" i="23"/>
  <c r="AR67" i="23" s="1"/>
  <c r="AO67" i="23"/>
  <c r="AM67" i="23"/>
  <c r="AN67" i="23" s="1"/>
  <c r="AL67" i="23"/>
  <c r="AK67" i="23"/>
  <c r="AJ67" i="23"/>
  <c r="AI67" i="23"/>
  <c r="AH67" i="23"/>
  <c r="AG67" i="23"/>
  <c r="AF67" i="23"/>
  <c r="AD67" i="23"/>
  <c r="AE67" i="23" s="1"/>
  <c r="AA67" i="23"/>
  <c r="Y67" i="23"/>
  <c r="X67" i="23"/>
  <c r="Z67" i="23" s="1"/>
  <c r="V67" i="23"/>
  <c r="U67" i="23"/>
  <c r="W67" i="23" s="1"/>
  <c r="T67" i="23"/>
  <c r="S67" i="23"/>
  <c r="R67" i="23"/>
  <c r="O67" i="23"/>
  <c r="P67" i="23" s="1"/>
  <c r="L67" i="23"/>
  <c r="M67" i="23" s="1"/>
  <c r="K67" i="23"/>
  <c r="CS66" i="23"/>
  <c r="CR66" i="23"/>
  <c r="CT66" i="23" s="1"/>
  <c r="CQ66" i="23"/>
  <c r="CP66" i="23"/>
  <c r="CO66" i="23"/>
  <c r="CL66" i="23"/>
  <c r="CN66" i="23" s="1"/>
  <c r="CI66" i="23"/>
  <c r="CJ66" i="23" s="1"/>
  <c r="CH66" i="23"/>
  <c r="CF66" i="23"/>
  <c r="CG66" i="23" s="1"/>
  <c r="CC66" i="23"/>
  <c r="BZ66" i="23"/>
  <c r="CB66" i="23" s="1"/>
  <c r="BY66" i="23"/>
  <c r="BX66" i="23"/>
  <c r="BW66" i="23"/>
  <c r="BV66" i="23"/>
  <c r="BU66" i="23"/>
  <c r="BT66" i="23"/>
  <c r="BS66" i="23"/>
  <c r="BR66" i="23"/>
  <c r="BQ66" i="23"/>
  <c r="BO66" i="23"/>
  <c r="BN66" i="23"/>
  <c r="BP66" i="23" s="1"/>
  <c r="BK66" i="23"/>
  <c r="BH66" i="23"/>
  <c r="BJ66" i="23" s="1"/>
  <c r="BF66" i="23"/>
  <c r="BE66" i="23"/>
  <c r="BG66" i="23" s="1"/>
  <c r="BB66" i="23"/>
  <c r="AY66" i="23"/>
  <c r="BA66" i="23" s="1"/>
  <c r="AV66" i="23"/>
  <c r="AW66" i="23" s="1"/>
  <c r="AU66" i="23"/>
  <c r="AS66" i="23"/>
  <c r="AT66" i="23" s="1"/>
  <c r="AQ66" i="23"/>
  <c r="AP66" i="23"/>
  <c r="AR66" i="23" s="1"/>
  <c r="AO66" i="23"/>
  <c r="AM66" i="23"/>
  <c r="AN66" i="23" s="1"/>
  <c r="AL66" i="23"/>
  <c r="AK66" i="23"/>
  <c r="AJ66" i="23"/>
  <c r="AI66" i="23"/>
  <c r="AH66" i="23"/>
  <c r="AG66" i="23"/>
  <c r="AE66" i="23"/>
  <c r="AD66" i="23"/>
  <c r="AF66" i="23" s="1"/>
  <c r="AC66" i="23"/>
  <c r="AB66" i="23"/>
  <c r="AA66" i="23"/>
  <c r="X66" i="23"/>
  <c r="V66" i="23"/>
  <c r="U66" i="23"/>
  <c r="W66" i="23" s="1"/>
  <c r="R66" i="23"/>
  <c r="T66" i="23" s="1"/>
  <c r="O66" i="23"/>
  <c r="L66" i="23"/>
  <c r="N66" i="23" s="1"/>
  <c r="K66" i="23"/>
  <c r="CT65" i="23"/>
  <c r="CS65" i="23"/>
  <c r="CR65" i="23"/>
  <c r="CP65" i="23"/>
  <c r="CO65" i="23"/>
  <c r="CQ65" i="23" s="1"/>
  <c r="CN65" i="23"/>
  <c r="CM65" i="23"/>
  <c r="CL65" i="23"/>
  <c r="CI65" i="23"/>
  <c r="CH65" i="23"/>
  <c r="CG65" i="23"/>
  <c r="CF65" i="23"/>
  <c r="CD65" i="23"/>
  <c r="CC65" i="23"/>
  <c r="CE65" i="23" s="1"/>
  <c r="CB65" i="23"/>
  <c r="CA65" i="23"/>
  <c r="BZ65" i="23"/>
  <c r="BW65" i="23"/>
  <c r="BV65" i="23"/>
  <c r="BU65" i="23"/>
  <c r="BT65" i="23"/>
  <c r="BR65" i="23"/>
  <c r="BQ65" i="23"/>
  <c r="BS65" i="23" s="1"/>
  <c r="BP65" i="23"/>
  <c r="BO65" i="23"/>
  <c r="BN65" i="23"/>
  <c r="BL65" i="23"/>
  <c r="BK65" i="23"/>
  <c r="BM65" i="23" s="1"/>
  <c r="BJ65" i="23"/>
  <c r="BI65" i="23"/>
  <c r="BH65" i="23"/>
  <c r="BF65" i="23"/>
  <c r="BE65" i="23"/>
  <c r="BG65" i="23" s="1"/>
  <c r="BD65" i="23"/>
  <c r="BC65" i="23"/>
  <c r="BB65" i="23"/>
  <c r="AY65" i="23"/>
  <c r="BA65" i="23" s="1"/>
  <c r="AX65" i="23"/>
  <c r="AW65" i="23"/>
  <c r="AV65" i="23"/>
  <c r="AT65" i="23"/>
  <c r="AS65" i="23"/>
  <c r="AU65" i="23" s="1"/>
  <c r="AR65" i="23"/>
  <c r="AQ65" i="23"/>
  <c r="AP65" i="23"/>
  <c r="AM65" i="23"/>
  <c r="AO65" i="23" s="1"/>
  <c r="AL65" i="23"/>
  <c r="AK65" i="23"/>
  <c r="AJ65" i="23"/>
  <c r="AH65" i="23"/>
  <c r="AG65" i="23"/>
  <c r="AI65" i="23" s="1"/>
  <c r="AF65" i="23"/>
  <c r="AE65" i="23"/>
  <c r="AD65" i="23"/>
  <c r="AB65" i="23"/>
  <c r="AA65" i="23"/>
  <c r="AC65" i="23" s="1"/>
  <c r="Z65" i="23"/>
  <c r="Y65" i="23"/>
  <c r="X65" i="23"/>
  <c r="V65" i="23"/>
  <c r="U65" i="23"/>
  <c r="W65" i="23" s="1"/>
  <c r="T65" i="23"/>
  <c r="S65" i="23"/>
  <c r="R65" i="23"/>
  <c r="P65" i="23"/>
  <c r="O65" i="23"/>
  <c r="Q65" i="23" s="1"/>
  <c r="N65" i="23"/>
  <c r="M65" i="23"/>
  <c r="L65" i="23"/>
  <c r="K65" i="23"/>
  <c r="CT64" i="23"/>
  <c r="CS64" i="23"/>
  <c r="CR64" i="23"/>
  <c r="CQ64" i="23"/>
  <c r="CO64" i="23"/>
  <c r="CP64" i="23" s="1"/>
  <c r="CN64" i="23"/>
  <c r="CM64" i="23"/>
  <c r="CL64" i="23"/>
  <c r="CK64" i="23"/>
  <c r="CI64" i="23"/>
  <c r="CJ64" i="23" s="1"/>
  <c r="CG64" i="23"/>
  <c r="CF64" i="23"/>
  <c r="CH64" i="23" s="1"/>
  <c r="CE64" i="23"/>
  <c r="CD64" i="23"/>
  <c r="CC64" i="23"/>
  <c r="BZ64" i="23"/>
  <c r="BW64" i="23"/>
  <c r="BV64" i="23"/>
  <c r="BT64" i="23"/>
  <c r="BU64" i="23" s="1"/>
  <c r="BQ64" i="23"/>
  <c r="BN64" i="23"/>
  <c r="BM64" i="23"/>
  <c r="BK64" i="23"/>
  <c r="BL64" i="23" s="1"/>
  <c r="BJ64" i="23"/>
  <c r="BI64" i="23"/>
  <c r="BH64" i="23"/>
  <c r="BG64" i="23"/>
  <c r="BF64" i="23"/>
  <c r="BE64" i="23"/>
  <c r="BD64" i="23"/>
  <c r="BB64" i="23"/>
  <c r="BC64" i="23" s="1"/>
  <c r="BA64" i="23"/>
  <c r="AY64" i="23"/>
  <c r="AZ64" i="23" s="1"/>
  <c r="AV64" i="23"/>
  <c r="AX64" i="23" s="1"/>
  <c r="AT64" i="23"/>
  <c r="AS64" i="23"/>
  <c r="AU64" i="23" s="1"/>
  <c r="AR64" i="23"/>
  <c r="AQ64" i="23"/>
  <c r="AP64" i="23"/>
  <c r="AM64" i="23"/>
  <c r="AL64" i="23"/>
  <c r="AJ64" i="23"/>
  <c r="AK64" i="23" s="1"/>
  <c r="AI64" i="23"/>
  <c r="AG64" i="23"/>
  <c r="AH64" i="23" s="1"/>
  <c r="AD64" i="23"/>
  <c r="AA64" i="23"/>
  <c r="AB64" i="23" s="1"/>
  <c r="Z64" i="23"/>
  <c r="Y64" i="23"/>
  <c r="X64" i="23"/>
  <c r="W64" i="23"/>
  <c r="V64" i="23"/>
  <c r="U64" i="23"/>
  <c r="T64" i="23"/>
  <c r="S64" i="23"/>
  <c r="R64" i="23"/>
  <c r="Q64" i="23"/>
  <c r="O64" i="23"/>
  <c r="P64" i="23" s="1"/>
  <c r="M64" i="23"/>
  <c r="L64" i="23"/>
  <c r="N64" i="23" s="1"/>
  <c r="K64" i="23"/>
  <c r="CT63" i="23"/>
  <c r="CS63" i="23"/>
  <c r="CR63" i="23"/>
  <c r="CQ63" i="23"/>
  <c r="CP63" i="23"/>
  <c r="CO63" i="23"/>
  <c r="CM63" i="23"/>
  <c r="CL63" i="23"/>
  <c r="CN63" i="23" s="1"/>
  <c r="CI63" i="23"/>
  <c r="CK63" i="23" s="1"/>
  <c r="CF63" i="23"/>
  <c r="CH63" i="23" s="1"/>
  <c r="CD63" i="23"/>
  <c r="CC63" i="23"/>
  <c r="CE63" i="23" s="1"/>
  <c r="BZ63" i="23"/>
  <c r="BW63" i="23"/>
  <c r="BV63" i="23"/>
  <c r="BT63" i="23"/>
  <c r="BU63" i="23" s="1"/>
  <c r="BS63" i="23"/>
  <c r="BQ63" i="23"/>
  <c r="BR63" i="23" s="1"/>
  <c r="BO63" i="23"/>
  <c r="BN63" i="23"/>
  <c r="BP63" i="23" s="1"/>
  <c r="BM63" i="23"/>
  <c r="BK63" i="23"/>
  <c r="BL63" i="23" s="1"/>
  <c r="BJ63" i="23"/>
  <c r="BI63" i="23"/>
  <c r="BH63" i="23"/>
  <c r="BG63" i="23"/>
  <c r="BF63" i="23"/>
  <c r="BE63" i="23"/>
  <c r="BC63" i="23"/>
  <c r="BB63" i="23"/>
  <c r="BD63" i="23" s="1"/>
  <c r="BA63" i="23"/>
  <c r="AZ63" i="23"/>
  <c r="AY63" i="23"/>
  <c r="AV63" i="23"/>
  <c r="AX63" i="23" s="1"/>
  <c r="AS63" i="23"/>
  <c r="AP63" i="23"/>
  <c r="AR63" i="23" s="1"/>
  <c r="AM63" i="23"/>
  <c r="AJ63" i="23"/>
  <c r="AI63" i="23"/>
  <c r="AG63" i="23"/>
  <c r="AH63" i="23" s="1"/>
  <c r="AE63" i="23"/>
  <c r="AD63" i="23"/>
  <c r="AF63" i="23" s="1"/>
  <c r="AC63" i="23"/>
  <c r="AB63" i="23"/>
  <c r="AA63" i="23"/>
  <c r="Z63" i="23"/>
  <c r="X63" i="23"/>
  <c r="Y63" i="23" s="1"/>
  <c r="W63" i="23"/>
  <c r="V63" i="23"/>
  <c r="U63" i="23"/>
  <c r="S63" i="23"/>
  <c r="R63" i="23"/>
  <c r="T63" i="23" s="1"/>
  <c r="P63" i="23"/>
  <c r="O63" i="23"/>
  <c r="Q63" i="23" s="1"/>
  <c r="N63" i="23"/>
  <c r="M63" i="23"/>
  <c r="L63" i="23"/>
  <c r="K63" i="23"/>
  <c r="CT62" i="23"/>
  <c r="CS62" i="23"/>
  <c r="CR62" i="23"/>
  <c r="CQ62" i="23"/>
  <c r="CP62" i="23"/>
  <c r="CO62" i="23"/>
  <c r="CN62" i="23"/>
  <c r="CM62" i="23"/>
  <c r="CL62" i="23"/>
  <c r="CK62" i="23"/>
  <c r="CI62" i="23"/>
  <c r="CJ62" i="23" s="1"/>
  <c r="CH62" i="23"/>
  <c r="CG62" i="23"/>
  <c r="CF62" i="23"/>
  <c r="CE62" i="23"/>
  <c r="CD62" i="23"/>
  <c r="CC62" i="23"/>
  <c r="CB62" i="23"/>
  <c r="CA62" i="23"/>
  <c r="BZ62" i="23"/>
  <c r="BY62" i="23"/>
  <c r="BW62" i="23"/>
  <c r="BX62" i="23" s="1"/>
  <c r="BV62" i="23"/>
  <c r="BU62" i="23"/>
  <c r="BT62" i="23"/>
  <c r="BS62" i="23"/>
  <c r="BR62" i="23"/>
  <c r="BQ62" i="23"/>
  <c r="BP62" i="23"/>
  <c r="BO62" i="23"/>
  <c r="BN62" i="23"/>
  <c r="BM62" i="23"/>
  <c r="BK62" i="23"/>
  <c r="BL62" i="23" s="1"/>
  <c r="BJ62" i="23"/>
  <c r="BI62" i="23"/>
  <c r="BH62" i="23"/>
  <c r="BG62" i="23"/>
  <c r="BF62" i="23"/>
  <c r="BE62" i="23"/>
  <c r="BD62" i="23"/>
  <c r="BC62" i="23"/>
  <c r="BB62" i="23"/>
  <c r="BA62" i="23"/>
  <c r="AY62" i="23"/>
  <c r="AZ62" i="23" s="1"/>
  <c r="AX62" i="23"/>
  <c r="AW62" i="23"/>
  <c r="AV62" i="23"/>
  <c r="AU62" i="23"/>
  <c r="AT62" i="23"/>
  <c r="AS62" i="23"/>
  <c r="AR62" i="23"/>
  <c r="AQ62" i="23"/>
  <c r="AP62" i="23"/>
  <c r="AO62" i="23"/>
  <c r="AM62" i="23"/>
  <c r="AN62" i="23" s="1"/>
  <c r="AL62" i="23"/>
  <c r="AK62" i="23"/>
  <c r="AJ62" i="23"/>
  <c r="AI62" i="23"/>
  <c r="AH62" i="23"/>
  <c r="AG62" i="23"/>
  <c r="AF62" i="23"/>
  <c r="AE62" i="23"/>
  <c r="AD62" i="23"/>
  <c r="AC62" i="23"/>
  <c r="AA62" i="23"/>
  <c r="AB62" i="23" s="1"/>
  <c r="Z62" i="23"/>
  <c r="Y62" i="23"/>
  <c r="X62" i="23"/>
  <c r="W62" i="23"/>
  <c r="V62" i="23"/>
  <c r="U62" i="23"/>
  <c r="T62" i="23"/>
  <c r="S62" i="23"/>
  <c r="R62" i="23"/>
  <c r="Q62" i="23"/>
  <c r="O62" i="23"/>
  <c r="P62" i="23" s="1"/>
  <c r="N62" i="23"/>
  <c r="M62" i="23"/>
  <c r="L62" i="23"/>
  <c r="K62" i="23"/>
  <c r="CT61" i="23"/>
  <c r="CR61" i="23"/>
  <c r="CS61" i="23" s="1"/>
  <c r="CO61" i="23"/>
  <c r="CL61" i="23"/>
  <c r="CK61" i="23"/>
  <c r="CI61" i="23"/>
  <c r="CJ61" i="23" s="1"/>
  <c r="CH61" i="23"/>
  <c r="CG61" i="23"/>
  <c r="CF61" i="23"/>
  <c r="CE61" i="23"/>
  <c r="CD61" i="23"/>
  <c r="CC61" i="23"/>
  <c r="CB61" i="23"/>
  <c r="BZ61" i="23"/>
  <c r="CA61" i="23" s="1"/>
  <c r="BW61" i="23"/>
  <c r="BU61" i="23"/>
  <c r="BT61" i="23"/>
  <c r="BV61" i="23" s="1"/>
  <c r="BR61" i="23"/>
  <c r="BQ61" i="23"/>
  <c r="BS61" i="23" s="1"/>
  <c r="BP61" i="23"/>
  <c r="BO61" i="23"/>
  <c r="BN61" i="23"/>
  <c r="BK61" i="23"/>
  <c r="BH61" i="23"/>
  <c r="BI61" i="23" s="1"/>
  <c r="BE61" i="23"/>
  <c r="BB61" i="23"/>
  <c r="AY61" i="23"/>
  <c r="AZ61" i="23" s="1"/>
  <c r="AX61" i="23"/>
  <c r="AW61" i="23"/>
  <c r="AV61" i="23"/>
  <c r="AU61" i="23"/>
  <c r="AT61" i="23"/>
  <c r="AS61" i="23"/>
  <c r="AR61" i="23"/>
  <c r="AQ61" i="23"/>
  <c r="AP61" i="23"/>
  <c r="AO61" i="23"/>
  <c r="AM61" i="23"/>
  <c r="AN61" i="23" s="1"/>
  <c r="AK61" i="23"/>
  <c r="AJ61" i="23"/>
  <c r="AL61" i="23" s="1"/>
  <c r="AH61" i="23"/>
  <c r="AG61" i="23"/>
  <c r="AI61" i="23" s="1"/>
  <c r="AE61" i="23"/>
  <c r="AD61" i="23"/>
  <c r="AF61" i="23" s="1"/>
  <c r="AA61" i="23"/>
  <c r="X61" i="23"/>
  <c r="W61" i="23"/>
  <c r="U61" i="23"/>
  <c r="V61" i="23" s="1"/>
  <c r="R61" i="23"/>
  <c r="S61" i="23" s="1"/>
  <c r="Q61" i="23"/>
  <c r="O61" i="23"/>
  <c r="P61" i="23" s="1"/>
  <c r="N61" i="23"/>
  <c r="L61" i="23"/>
  <c r="M61" i="23" s="1"/>
  <c r="K61" i="23"/>
  <c r="CT60" i="23"/>
  <c r="CR60" i="23"/>
  <c r="CS60" i="23" s="1"/>
  <c r="CO60" i="23"/>
  <c r="CP60" i="23" s="1"/>
  <c r="CM60" i="23"/>
  <c r="CL60" i="23"/>
  <c r="CN60" i="23" s="1"/>
  <c r="CK60" i="23"/>
  <c r="CI60" i="23"/>
  <c r="CJ60" i="23" s="1"/>
  <c r="CH60" i="23"/>
  <c r="CG60" i="23"/>
  <c r="CF60" i="23"/>
  <c r="CE60" i="23"/>
  <c r="CD60" i="23"/>
  <c r="CC60" i="23"/>
  <c r="CA60" i="23"/>
  <c r="BZ60" i="23"/>
  <c r="CB60" i="23" s="1"/>
  <c r="BY60" i="23"/>
  <c r="BX60" i="23"/>
  <c r="BW60" i="23"/>
  <c r="BU60" i="23"/>
  <c r="BT60" i="23"/>
  <c r="BV60" i="23" s="1"/>
  <c r="BR60" i="23"/>
  <c r="BQ60" i="23"/>
  <c r="BS60" i="23" s="1"/>
  <c r="BN60" i="23"/>
  <c r="BM60" i="23"/>
  <c r="BK60" i="23"/>
  <c r="BL60" i="23" s="1"/>
  <c r="BH60" i="23"/>
  <c r="BG60" i="23"/>
  <c r="BE60" i="23"/>
  <c r="BF60" i="23" s="1"/>
  <c r="BC60" i="23"/>
  <c r="BB60" i="23"/>
  <c r="BD60" i="23" s="1"/>
  <c r="BA60" i="23"/>
  <c r="AZ60" i="23"/>
  <c r="AY60" i="23"/>
  <c r="AX60" i="23"/>
  <c r="AV60" i="23"/>
  <c r="AW60" i="23" s="1"/>
  <c r="AU60" i="23"/>
  <c r="AT60" i="23"/>
  <c r="AS60" i="23"/>
  <c r="AQ60" i="23"/>
  <c r="AP60" i="23"/>
  <c r="AR60" i="23" s="1"/>
  <c r="AN60" i="23"/>
  <c r="AM60" i="23"/>
  <c r="AO60" i="23" s="1"/>
  <c r="AL60" i="23"/>
  <c r="AK60" i="23"/>
  <c r="AJ60" i="23"/>
  <c r="AG60" i="23"/>
  <c r="AI60" i="23" s="1"/>
  <c r="AE60" i="23"/>
  <c r="AD60" i="23"/>
  <c r="AF60" i="23" s="1"/>
  <c r="AA60" i="23"/>
  <c r="AC60" i="23" s="1"/>
  <c r="Z60" i="23"/>
  <c r="Y60" i="23"/>
  <c r="X60" i="23"/>
  <c r="V60" i="23"/>
  <c r="U60" i="23"/>
  <c r="W60" i="23" s="1"/>
  <c r="S60" i="23"/>
  <c r="R60" i="23"/>
  <c r="T60" i="23" s="1"/>
  <c r="P60" i="23"/>
  <c r="O60" i="23"/>
  <c r="Q60" i="23" s="1"/>
  <c r="N60" i="23"/>
  <c r="M60" i="23"/>
  <c r="L60" i="23"/>
  <c r="K60" i="23"/>
  <c r="CR59" i="23"/>
  <c r="CO59" i="23"/>
  <c r="CL59" i="23"/>
  <c r="CI59" i="23"/>
  <c r="CF59" i="23"/>
  <c r="CC59" i="23"/>
  <c r="BZ59" i="23"/>
  <c r="BW59" i="23"/>
  <c r="BT59" i="23"/>
  <c r="BQ59" i="23"/>
  <c r="BN59" i="23"/>
  <c r="BK59" i="23"/>
  <c r="BH59" i="23"/>
  <c r="BE59" i="23"/>
  <c r="BB59" i="23"/>
  <c r="AY59" i="23"/>
  <c r="AV59" i="23"/>
  <c r="AS59" i="23"/>
  <c r="AP59" i="23"/>
  <c r="AM59" i="23"/>
  <c r="AJ59" i="23"/>
  <c r="AG59" i="23"/>
  <c r="AD59" i="23"/>
  <c r="AA59" i="23"/>
  <c r="X59" i="23"/>
  <c r="U59" i="23"/>
  <c r="R59" i="23"/>
  <c r="O59" i="23"/>
  <c r="L59" i="23"/>
  <c r="CX58" i="23"/>
  <c r="B56" i="23"/>
  <c r="M50" i="23"/>
  <c r="K50" i="23"/>
  <c r="L50" i="23" s="1"/>
  <c r="J50" i="23"/>
  <c r="L49" i="23"/>
  <c r="K49" i="23"/>
  <c r="M49" i="23" s="1"/>
  <c r="J49" i="23"/>
  <c r="M48" i="23"/>
  <c r="L48" i="23"/>
  <c r="K48" i="23"/>
  <c r="J48" i="23"/>
  <c r="L47" i="23"/>
  <c r="K47" i="23"/>
  <c r="M47" i="23" s="1"/>
  <c r="J47" i="23"/>
  <c r="K46" i="23"/>
  <c r="M46" i="23" s="1"/>
  <c r="J46" i="23"/>
  <c r="M45" i="23"/>
  <c r="L45" i="23"/>
  <c r="K45" i="23"/>
  <c r="J45" i="23"/>
  <c r="M44" i="23"/>
  <c r="K44" i="23"/>
  <c r="L44" i="23" s="1"/>
  <c r="J44" i="23"/>
  <c r="K43" i="23"/>
  <c r="M43" i="23" s="1"/>
  <c r="J43" i="23"/>
  <c r="M42" i="23"/>
  <c r="L42" i="23"/>
  <c r="K42" i="23"/>
  <c r="J42" i="23"/>
  <c r="L41" i="23"/>
  <c r="K41" i="23"/>
  <c r="M41" i="23" s="1"/>
  <c r="J41" i="23"/>
  <c r="L40" i="23"/>
  <c r="K40" i="23"/>
  <c r="M40" i="23" s="1"/>
  <c r="J40" i="23"/>
  <c r="M39" i="23"/>
  <c r="L39" i="23"/>
  <c r="K39" i="23"/>
  <c r="J39" i="23"/>
  <c r="K38" i="23"/>
  <c r="J38" i="23"/>
  <c r="B38" i="23"/>
  <c r="M37" i="23"/>
  <c r="L37" i="23"/>
  <c r="K37" i="23"/>
  <c r="J37" i="23"/>
  <c r="K36" i="23"/>
  <c r="J36" i="23"/>
  <c r="M35" i="23"/>
  <c r="L35" i="23"/>
  <c r="K35" i="23"/>
  <c r="J35" i="23"/>
  <c r="M34" i="23"/>
  <c r="L34" i="23"/>
  <c r="K34" i="23"/>
  <c r="J34" i="23"/>
  <c r="M33" i="23"/>
  <c r="K33" i="23"/>
  <c r="L33" i="23" s="1"/>
  <c r="J33" i="23"/>
  <c r="M32" i="23"/>
  <c r="L32" i="23"/>
  <c r="K32" i="23"/>
  <c r="J32" i="23"/>
  <c r="M31" i="23"/>
  <c r="L31" i="23"/>
  <c r="K31" i="23"/>
  <c r="M30" i="23"/>
  <c r="L30" i="23"/>
  <c r="K30" i="23"/>
  <c r="K29" i="23"/>
  <c r="M29" i="23" s="1"/>
  <c r="J29" i="23"/>
  <c r="K28" i="23"/>
  <c r="J28" i="23"/>
  <c r="K27" i="23"/>
  <c r="M27" i="23" s="1"/>
  <c r="J27" i="23"/>
  <c r="K26" i="23"/>
  <c r="M26" i="23" s="1"/>
  <c r="J26" i="23"/>
  <c r="K25" i="23"/>
  <c r="J25" i="23"/>
  <c r="L24" i="23"/>
  <c r="K24" i="23"/>
  <c r="M24" i="23" s="1"/>
  <c r="J24" i="23"/>
  <c r="L23" i="23"/>
  <c r="K23" i="23"/>
  <c r="M23" i="23" s="1"/>
  <c r="J23" i="23"/>
  <c r="A17" i="23"/>
  <c r="A4" i="23"/>
  <c r="A3" i="23"/>
  <c r="AB45" i="26"/>
  <c r="Z45" i="26"/>
  <c r="AA45" i="26" s="1"/>
  <c r="Y45" i="26"/>
  <c r="W45" i="26"/>
  <c r="X45" i="26" s="1"/>
  <c r="V45" i="26"/>
  <c r="T45" i="26"/>
  <c r="U45" i="26" s="1"/>
  <c r="Q45" i="26"/>
  <c r="N45" i="26"/>
  <c r="O45" i="26" s="1"/>
  <c r="AB44" i="26"/>
  <c r="Z44" i="26"/>
  <c r="AA44" i="26" s="1"/>
  <c r="W44" i="26"/>
  <c r="Y44" i="26" s="1"/>
  <c r="T44" i="26"/>
  <c r="S44" i="26"/>
  <c r="Q44" i="26"/>
  <c r="R44" i="26" s="1"/>
  <c r="P44" i="26"/>
  <c r="N44" i="26"/>
  <c r="O44" i="26" s="1"/>
  <c r="M44" i="26"/>
  <c r="L44" i="26"/>
  <c r="K44" i="26"/>
  <c r="J44" i="26"/>
  <c r="Z43" i="26"/>
  <c r="AB43" i="26" s="1"/>
  <c r="X43" i="26"/>
  <c r="W43" i="26"/>
  <c r="Y43" i="26" s="1"/>
  <c r="U43" i="26"/>
  <c r="T43" i="26"/>
  <c r="V43" i="26" s="1"/>
  <c r="S43" i="26"/>
  <c r="R43" i="26"/>
  <c r="Q43" i="26"/>
  <c r="N43" i="26"/>
  <c r="M43" i="26"/>
  <c r="L43" i="26"/>
  <c r="K43" i="26"/>
  <c r="J43" i="26"/>
  <c r="AA42" i="26"/>
  <c r="Z42" i="26"/>
  <c r="AB42" i="26" s="1"/>
  <c r="Y42" i="26"/>
  <c r="W42" i="26"/>
  <c r="X42" i="26" s="1"/>
  <c r="T42" i="26"/>
  <c r="S42" i="26"/>
  <c r="R42" i="26"/>
  <c r="Q42" i="26"/>
  <c r="P42" i="26"/>
  <c r="N42" i="26"/>
  <c r="O42" i="26" s="1"/>
  <c r="M42" i="26"/>
  <c r="K42" i="26"/>
  <c r="L42" i="26" s="1"/>
  <c r="J42" i="26"/>
  <c r="Z41" i="26"/>
  <c r="W41" i="26"/>
  <c r="X41" i="26" s="1"/>
  <c r="U41" i="26"/>
  <c r="T41" i="26"/>
  <c r="V41" i="26" s="1"/>
  <c r="Q41" i="26"/>
  <c r="N41" i="26"/>
  <c r="P41" i="26" s="1"/>
  <c r="M41" i="26"/>
  <c r="K41" i="26"/>
  <c r="L41" i="26" s="1"/>
  <c r="J41" i="26"/>
  <c r="AB40" i="26"/>
  <c r="AA40" i="26"/>
  <c r="Z40" i="26"/>
  <c r="X40" i="26"/>
  <c r="W40" i="26"/>
  <c r="Y40" i="26" s="1"/>
  <c r="V40" i="26"/>
  <c r="U40" i="26"/>
  <c r="T40" i="26"/>
  <c r="Q40" i="26"/>
  <c r="S40" i="26" s="1"/>
  <c r="P40" i="26"/>
  <c r="O40" i="26"/>
  <c r="N40" i="26"/>
  <c r="L40" i="26"/>
  <c r="K40" i="26"/>
  <c r="M40" i="26" s="1"/>
  <c r="J40" i="26"/>
  <c r="AB39" i="26"/>
  <c r="AA39" i="26"/>
  <c r="Z39" i="26"/>
  <c r="W39" i="26"/>
  <c r="Y39" i="26" s="1"/>
  <c r="V39" i="26"/>
  <c r="T39" i="26"/>
  <c r="U39" i="26" s="1"/>
  <c r="S39" i="26"/>
  <c r="R39" i="26"/>
  <c r="Q39" i="26"/>
  <c r="P39" i="26"/>
  <c r="O39" i="26"/>
  <c r="N39" i="26"/>
  <c r="K39" i="26"/>
  <c r="M39" i="26" s="1"/>
  <c r="J39" i="26"/>
  <c r="Z38" i="26"/>
  <c r="Y38" i="26"/>
  <c r="X38" i="26"/>
  <c r="W38" i="26"/>
  <c r="T38" i="26"/>
  <c r="R38" i="26"/>
  <c r="Q38" i="26"/>
  <c r="S38" i="26" s="1"/>
  <c r="N38" i="26"/>
  <c r="M38" i="26"/>
  <c r="L38" i="26"/>
  <c r="K38" i="26"/>
  <c r="J38" i="26"/>
  <c r="Z37" i="26"/>
  <c r="AB37" i="26" s="1"/>
  <c r="Y37" i="26"/>
  <c r="X37" i="26"/>
  <c r="W37" i="26"/>
  <c r="U37" i="26"/>
  <c r="T37" i="26"/>
  <c r="V37" i="26" s="1"/>
  <c r="Q37" i="26"/>
  <c r="S37" i="26" s="1"/>
  <c r="N37" i="26"/>
  <c r="M37" i="26"/>
  <c r="L37" i="26"/>
  <c r="K37" i="26"/>
  <c r="J37" i="26"/>
  <c r="AA36" i="26"/>
  <c r="Z36" i="26"/>
  <c r="AB36" i="26" s="1"/>
  <c r="Y36" i="26"/>
  <c r="X36" i="26"/>
  <c r="W36" i="26"/>
  <c r="T36" i="26"/>
  <c r="V36" i="26" s="1"/>
  <c r="S36" i="26"/>
  <c r="Q36" i="26"/>
  <c r="R36" i="26" s="1"/>
  <c r="P36" i="26"/>
  <c r="N36" i="26"/>
  <c r="O36" i="26" s="1"/>
  <c r="M36" i="26"/>
  <c r="L36" i="26"/>
  <c r="K36" i="26"/>
  <c r="J36" i="26"/>
  <c r="Z35" i="26"/>
  <c r="AB35" i="26" s="1"/>
  <c r="W35" i="26"/>
  <c r="U35" i="26"/>
  <c r="T35" i="26"/>
  <c r="V35" i="26" s="1"/>
  <c r="S35" i="26"/>
  <c r="Q35" i="26"/>
  <c r="R35" i="26" s="1"/>
  <c r="N35" i="26"/>
  <c r="P35" i="26" s="1"/>
  <c r="K35" i="26"/>
  <c r="J35" i="26"/>
  <c r="AB34" i="26"/>
  <c r="AA34" i="26"/>
  <c r="Z34" i="26"/>
  <c r="X34" i="26"/>
  <c r="W34" i="26"/>
  <c r="Y34" i="26" s="1"/>
  <c r="V34" i="26"/>
  <c r="U34" i="26"/>
  <c r="T34" i="26"/>
  <c r="Q34" i="26"/>
  <c r="S34" i="26" s="1"/>
  <c r="O34" i="26"/>
  <c r="N34" i="26"/>
  <c r="P34" i="26" s="1"/>
  <c r="L34" i="26"/>
  <c r="K34" i="26"/>
  <c r="M34" i="26" s="1"/>
  <c r="J34" i="26"/>
  <c r="AB33" i="26"/>
  <c r="Z33" i="26"/>
  <c r="AA33" i="26" s="1"/>
  <c r="W33" i="26"/>
  <c r="Y33" i="26" s="1"/>
  <c r="V33" i="26"/>
  <c r="U33" i="26"/>
  <c r="T33" i="26"/>
  <c r="S33" i="26"/>
  <c r="R33" i="26"/>
  <c r="Q33" i="26"/>
  <c r="P33" i="26"/>
  <c r="N33" i="26"/>
  <c r="O33" i="26" s="1"/>
  <c r="M33" i="26"/>
  <c r="L33" i="26"/>
  <c r="K33" i="26"/>
  <c r="J33" i="26"/>
  <c r="AB32" i="26"/>
  <c r="Z32" i="26"/>
  <c r="AA32" i="26" s="1"/>
  <c r="W32" i="26"/>
  <c r="Y32" i="26" s="1"/>
  <c r="T32" i="26"/>
  <c r="S32" i="26"/>
  <c r="Q32" i="26"/>
  <c r="R32" i="26" s="1"/>
  <c r="P32" i="26"/>
  <c r="N32" i="26"/>
  <c r="O32" i="26" s="1"/>
  <c r="M32" i="26"/>
  <c r="L32" i="26"/>
  <c r="K32" i="26"/>
  <c r="J32" i="26"/>
  <c r="Z31" i="26"/>
  <c r="AB31" i="26" s="1"/>
  <c r="X31" i="26"/>
  <c r="W31" i="26"/>
  <c r="Y31" i="26" s="1"/>
  <c r="U31" i="26"/>
  <c r="T31" i="26"/>
  <c r="V31" i="26" s="1"/>
  <c r="S31" i="26"/>
  <c r="R31" i="26"/>
  <c r="Q31" i="26"/>
  <c r="N31" i="26"/>
  <c r="M31" i="26"/>
  <c r="L31" i="26"/>
  <c r="K31" i="26"/>
  <c r="J31" i="26"/>
  <c r="B31" i="26"/>
  <c r="M30" i="26"/>
  <c r="L30" i="26"/>
  <c r="K30" i="26"/>
  <c r="J30" i="26"/>
  <c r="B30" i="26"/>
  <c r="AA29" i="26"/>
  <c r="Z29" i="26"/>
  <c r="AB29" i="26" s="1"/>
  <c r="Y29" i="26"/>
  <c r="X29" i="26"/>
  <c r="W29" i="26"/>
  <c r="V29" i="26"/>
  <c r="U29" i="26"/>
  <c r="T29" i="26"/>
  <c r="S29" i="26"/>
  <c r="Q29" i="26"/>
  <c r="R29" i="26" s="1"/>
  <c r="N29" i="26"/>
  <c r="M29" i="26"/>
  <c r="L29" i="26"/>
  <c r="K29" i="26"/>
  <c r="J29" i="26"/>
  <c r="AB28" i="26"/>
  <c r="AA28" i="26"/>
  <c r="Z28" i="26"/>
  <c r="W28" i="26"/>
  <c r="V28" i="26"/>
  <c r="U28" i="26"/>
  <c r="T28" i="26"/>
  <c r="Q28" i="26"/>
  <c r="R28" i="26" s="1"/>
  <c r="P28" i="26"/>
  <c r="N28" i="26"/>
  <c r="O28" i="26" s="1"/>
  <c r="K28" i="26"/>
  <c r="J28" i="26"/>
  <c r="Z27" i="26"/>
  <c r="AB27" i="26" s="1"/>
  <c r="X27" i="26"/>
  <c r="W27" i="26"/>
  <c r="Y27" i="26" s="1"/>
  <c r="V27" i="26"/>
  <c r="U27" i="26"/>
  <c r="T27" i="26"/>
  <c r="Q27" i="26"/>
  <c r="P27" i="26"/>
  <c r="O27" i="26"/>
  <c r="N27" i="26"/>
  <c r="K27" i="26"/>
  <c r="M27" i="26" s="1"/>
  <c r="J27" i="26"/>
  <c r="AB26" i="26"/>
  <c r="Z26" i="26"/>
  <c r="AA26" i="26" s="1"/>
  <c r="Y26" i="26"/>
  <c r="X26" i="26"/>
  <c r="W26" i="26"/>
  <c r="V26" i="26"/>
  <c r="T26" i="26"/>
  <c r="U26" i="26" s="1"/>
  <c r="Q26" i="26"/>
  <c r="S26" i="26" s="1"/>
  <c r="P26" i="26"/>
  <c r="N26" i="26"/>
  <c r="O26" i="26" s="1"/>
  <c r="M26" i="26"/>
  <c r="L26" i="26"/>
  <c r="K26" i="26"/>
  <c r="J26" i="26"/>
  <c r="AB25" i="26"/>
  <c r="Z25" i="26"/>
  <c r="AA25" i="26" s="1"/>
  <c r="W25" i="26"/>
  <c r="Y25" i="26" s="1"/>
  <c r="T25" i="26"/>
  <c r="Q25" i="26"/>
  <c r="S25" i="26" s="1"/>
  <c r="P25" i="26"/>
  <c r="N25" i="26"/>
  <c r="O25" i="26" s="1"/>
  <c r="M25" i="26"/>
  <c r="L25" i="26"/>
  <c r="K25" i="26"/>
  <c r="J25" i="26"/>
  <c r="Z24" i="26"/>
  <c r="W24" i="26"/>
  <c r="Y24" i="26" s="1"/>
  <c r="V24" i="26"/>
  <c r="T24" i="26"/>
  <c r="U24" i="26" s="1"/>
  <c r="S24" i="26"/>
  <c r="R24" i="26"/>
  <c r="Q24" i="26"/>
  <c r="N24" i="26"/>
  <c r="P24" i="26" s="1"/>
  <c r="M24" i="26"/>
  <c r="K24" i="26"/>
  <c r="L24" i="26" s="1"/>
  <c r="J24" i="26"/>
  <c r="AB23" i="26"/>
  <c r="Z23" i="26"/>
  <c r="AA23" i="26" s="1"/>
  <c r="Y23" i="26"/>
  <c r="W23" i="26"/>
  <c r="X23" i="26" s="1"/>
  <c r="T23" i="26"/>
  <c r="V23" i="26" s="1"/>
  <c r="Q23" i="26"/>
  <c r="R23" i="26" s="1"/>
  <c r="P23" i="26"/>
  <c r="O23" i="26"/>
  <c r="N23" i="26"/>
  <c r="M23" i="26"/>
  <c r="K23" i="26"/>
  <c r="L23" i="26" s="1"/>
  <c r="J23" i="26"/>
  <c r="Z22" i="26"/>
  <c r="AB22" i="26" s="1"/>
  <c r="Y22" i="26"/>
  <c r="W22" i="26"/>
  <c r="X22" i="26" s="1"/>
  <c r="V22" i="26"/>
  <c r="U22" i="26"/>
  <c r="T22" i="26"/>
  <c r="R22" i="26"/>
  <c r="Q22" i="26"/>
  <c r="S22" i="26" s="1"/>
  <c r="P22" i="26"/>
  <c r="O22" i="26"/>
  <c r="N22" i="26"/>
  <c r="M22" i="26"/>
  <c r="L22" i="26"/>
  <c r="K22" i="26"/>
  <c r="J22" i="26"/>
  <c r="AB21" i="26"/>
  <c r="AA21" i="26"/>
  <c r="Z21" i="26"/>
  <c r="Y21" i="26"/>
  <c r="W21" i="26"/>
  <c r="X21" i="26" s="1"/>
  <c r="T21" i="26"/>
  <c r="V21" i="26" s="1"/>
  <c r="S21" i="26"/>
  <c r="Q21" i="26"/>
  <c r="R21" i="26" s="1"/>
  <c r="P21" i="26"/>
  <c r="O21" i="26"/>
  <c r="N21" i="26"/>
  <c r="M21" i="26"/>
  <c r="K21" i="26"/>
  <c r="L21" i="26" s="1"/>
  <c r="J21" i="26"/>
  <c r="Z20" i="26"/>
  <c r="W20" i="26"/>
  <c r="Y20" i="26" s="1"/>
  <c r="V20" i="26"/>
  <c r="T20" i="26"/>
  <c r="U20" i="26" s="1"/>
  <c r="S20" i="26"/>
  <c r="Q20" i="26"/>
  <c r="R20" i="26" s="1"/>
  <c r="N20" i="26"/>
  <c r="P20" i="26" s="1"/>
  <c r="K20" i="26"/>
  <c r="L20" i="26" s="1"/>
  <c r="J20" i="26"/>
  <c r="AA19" i="26"/>
  <c r="Z19" i="26"/>
  <c r="AB19" i="26" s="1"/>
  <c r="Y19" i="26"/>
  <c r="W19" i="26"/>
  <c r="X19" i="26" s="1"/>
  <c r="T19" i="26"/>
  <c r="V19" i="26" s="1"/>
  <c r="S19" i="26"/>
  <c r="Q19" i="26"/>
  <c r="R19" i="26" s="1"/>
  <c r="O19" i="26"/>
  <c r="N19" i="26"/>
  <c r="P19" i="26" s="1"/>
  <c r="L19" i="26"/>
  <c r="K19" i="26"/>
  <c r="M19" i="26" s="1"/>
  <c r="J19" i="26"/>
  <c r="Z18" i="26"/>
  <c r="AB18" i="26" s="1"/>
  <c r="Y18" i="26"/>
  <c r="X18" i="26"/>
  <c r="W18" i="26"/>
  <c r="V18" i="26"/>
  <c r="U18" i="26"/>
  <c r="T18" i="26"/>
  <c r="S18" i="26"/>
  <c r="Q18" i="26"/>
  <c r="R18" i="26" s="1"/>
  <c r="N18" i="26"/>
  <c r="P18" i="26" s="1"/>
  <c r="M18" i="26"/>
  <c r="L18" i="26"/>
  <c r="K18" i="26"/>
  <c r="J18" i="26"/>
  <c r="Z17" i="26"/>
  <c r="AA17" i="26" s="1"/>
  <c r="X17" i="26"/>
  <c r="W17" i="26"/>
  <c r="Y17" i="26" s="1"/>
  <c r="T17" i="26"/>
  <c r="Q17" i="26"/>
  <c r="P17" i="26"/>
  <c r="O17" i="26"/>
  <c r="N17" i="26"/>
  <c r="M17" i="26"/>
  <c r="K17" i="26"/>
  <c r="L17" i="26" s="1"/>
  <c r="J17" i="26"/>
  <c r="AB15" i="26"/>
  <c r="AA15" i="26"/>
  <c r="Z15" i="26"/>
  <c r="Y15" i="26"/>
  <c r="X15" i="26"/>
  <c r="W15" i="26"/>
  <c r="V15" i="26"/>
  <c r="U15" i="26"/>
  <c r="T15" i="26"/>
  <c r="S15" i="26"/>
  <c r="R15" i="26"/>
  <c r="P15" i="26"/>
  <c r="O15" i="26"/>
  <c r="N15" i="26"/>
  <c r="M15" i="26"/>
  <c r="L15" i="26"/>
  <c r="K15" i="26"/>
  <c r="Z13" i="26"/>
  <c r="W13" i="26"/>
  <c r="T13" i="26"/>
  <c r="Q13" i="26"/>
  <c r="Q15" i="26" s="1"/>
  <c r="N13" i="26"/>
  <c r="K13" i="26"/>
  <c r="A4" i="26"/>
  <c r="A3" i="26"/>
  <c r="B14" i="26" s="1"/>
  <c r="B69" i="21"/>
  <c r="CR61" i="21"/>
  <c r="CT61" i="21" s="1"/>
  <c r="CQ61" i="21"/>
  <c r="CP61" i="21"/>
  <c r="CO61" i="21"/>
  <c r="CN61" i="21"/>
  <c r="CM61" i="21"/>
  <c r="CL61" i="21"/>
  <c r="CK61" i="21"/>
  <c r="CJ61" i="21"/>
  <c r="CI61" i="21"/>
  <c r="CF61" i="21"/>
  <c r="CH61" i="21" s="1"/>
  <c r="CE61" i="21"/>
  <c r="CD61" i="21"/>
  <c r="CC61" i="21"/>
  <c r="CB61" i="21"/>
  <c r="CA61" i="21"/>
  <c r="BZ61" i="21"/>
  <c r="BY61" i="21"/>
  <c r="BX61" i="21"/>
  <c r="BW61" i="21"/>
  <c r="BT61" i="21"/>
  <c r="BV61" i="21" s="1"/>
  <c r="BS61" i="21"/>
  <c r="BR61" i="21"/>
  <c r="BQ61" i="21"/>
  <c r="BP61" i="21"/>
  <c r="BO61" i="21"/>
  <c r="BN61" i="21"/>
  <c r="BM61" i="21"/>
  <c r="BL61" i="21"/>
  <c r="BK61" i="21"/>
  <c r="BH61" i="21"/>
  <c r="BJ61" i="21" s="1"/>
  <c r="BG61" i="21"/>
  <c r="BF61" i="21"/>
  <c r="BE61" i="21"/>
  <c r="BD61" i="21"/>
  <c r="BC61" i="21"/>
  <c r="BB61" i="21"/>
  <c r="BA61" i="21"/>
  <c r="AZ61" i="21"/>
  <c r="AY61" i="21"/>
  <c r="AV61" i="21"/>
  <c r="AX61" i="21" s="1"/>
  <c r="AU61" i="21"/>
  <c r="AT61" i="21"/>
  <c r="AS61" i="21"/>
  <c r="AR61" i="21"/>
  <c r="AQ61" i="21"/>
  <c r="AP61" i="21"/>
  <c r="AO61" i="21"/>
  <c r="AN61" i="21"/>
  <c r="AM61" i="21"/>
  <c r="AJ61" i="21"/>
  <c r="AL61" i="21" s="1"/>
  <c r="AH61" i="21"/>
  <c r="AG61" i="21"/>
  <c r="AI61" i="21" s="1"/>
  <c r="AF61" i="21"/>
  <c r="AE61" i="21"/>
  <c r="AD61" i="21"/>
  <c r="AC61" i="21"/>
  <c r="AB61" i="21"/>
  <c r="AA61" i="21"/>
  <c r="Z61" i="21"/>
  <c r="X61" i="21"/>
  <c r="Y61" i="21" s="1"/>
  <c r="V61" i="21"/>
  <c r="U61" i="21"/>
  <c r="W61" i="21" s="1"/>
  <c r="T61" i="21"/>
  <c r="S61" i="21"/>
  <c r="R61" i="21"/>
  <c r="Q61" i="21"/>
  <c r="P61" i="21"/>
  <c r="O61" i="21"/>
  <c r="N61" i="21"/>
  <c r="M61" i="21"/>
  <c r="L61" i="21"/>
  <c r="K61" i="21"/>
  <c r="CT60" i="21"/>
  <c r="CS60" i="21"/>
  <c r="CR60" i="21"/>
  <c r="CQ60" i="21"/>
  <c r="CO60" i="21"/>
  <c r="CP60" i="21" s="1"/>
  <c r="CN60" i="21"/>
  <c r="CL60" i="21"/>
  <c r="CM60" i="21" s="1"/>
  <c r="CI60" i="21"/>
  <c r="CK60" i="21" s="1"/>
  <c r="CF60" i="21"/>
  <c r="CH60" i="21" s="1"/>
  <c r="CE60" i="21"/>
  <c r="CD60" i="21"/>
  <c r="CC60" i="21"/>
  <c r="BZ60" i="21"/>
  <c r="BW60" i="21"/>
  <c r="BY60" i="21" s="1"/>
  <c r="BV60" i="21"/>
  <c r="BT60" i="21"/>
  <c r="BU60" i="21" s="1"/>
  <c r="BS60" i="21"/>
  <c r="BR60" i="21"/>
  <c r="BQ60" i="21"/>
  <c r="BN60" i="21"/>
  <c r="BO60" i="21" s="1"/>
  <c r="BM60" i="21"/>
  <c r="BK60" i="21"/>
  <c r="BL60" i="21" s="1"/>
  <c r="BJ60" i="21"/>
  <c r="BI60" i="21"/>
  <c r="BH60" i="21"/>
  <c r="BG60" i="21"/>
  <c r="BF60" i="21"/>
  <c r="BE60" i="21"/>
  <c r="BD60" i="21"/>
  <c r="BB60" i="21"/>
  <c r="BC60" i="21" s="1"/>
  <c r="BA60" i="21"/>
  <c r="AZ60" i="21"/>
  <c r="AY60" i="21"/>
  <c r="AV60" i="21"/>
  <c r="AX60" i="21" s="1"/>
  <c r="AS60" i="21"/>
  <c r="AU60" i="21" s="1"/>
  <c r="AR60" i="21"/>
  <c r="AP60" i="21"/>
  <c r="AQ60" i="21" s="1"/>
  <c r="AM60" i="21"/>
  <c r="AK60" i="21"/>
  <c r="AJ60" i="21"/>
  <c r="AL60" i="21" s="1"/>
  <c r="AG60" i="21"/>
  <c r="AH60" i="21" s="1"/>
  <c r="AD60" i="21"/>
  <c r="AE60" i="21" s="1"/>
  <c r="AC60" i="21"/>
  <c r="AA60" i="21"/>
  <c r="AB60" i="21" s="1"/>
  <c r="X60" i="21"/>
  <c r="Y60" i="21" s="1"/>
  <c r="W60" i="21"/>
  <c r="V60" i="21"/>
  <c r="U60" i="21"/>
  <c r="R60" i="21"/>
  <c r="S60" i="21" s="1"/>
  <c r="Q60" i="21"/>
  <c r="P60" i="21"/>
  <c r="O60" i="21"/>
  <c r="N60" i="21"/>
  <c r="M60" i="21"/>
  <c r="L60" i="21"/>
  <c r="K60" i="21"/>
  <c r="CT59" i="21"/>
  <c r="CS59" i="21"/>
  <c r="CR59" i="21"/>
  <c r="CO59" i="21"/>
  <c r="CQ59" i="21" s="1"/>
  <c r="CN59" i="21"/>
  <c r="CM59" i="21"/>
  <c r="CL59" i="21"/>
  <c r="CK59" i="21"/>
  <c r="CJ59" i="21"/>
  <c r="CI59" i="21"/>
  <c r="CH59" i="21"/>
  <c r="CF59" i="21"/>
  <c r="CG59" i="21" s="1"/>
  <c r="CC59" i="21"/>
  <c r="BZ59" i="21"/>
  <c r="CB59" i="21" s="1"/>
  <c r="BW59" i="21"/>
  <c r="BT59" i="21"/>
  <c r="BV59" i="21" s="1"/>
  <c r="BQ59" i="21"/>
  <c r="BS59" i="21" s="1"/>
  <c r="BP59" i="21"/>
  <c r="BN59" i="21"/>
  <c r="BO59" i="21" s="1"/>
  <c r="BM59" i="21"/>
  <c r="BK59" i="21"/>
  <c r="BL59" i="21" s="1"/>
  <c r="BH59" i="21"/>
  <c r="BI59" i="21" s="1"/>
  <c r="BE59" i="21"/>
  <c r="BG59" i="21" s="1"/>
  <c r="BB59" i="21"/>
  <c r="BD59" i="21" s="1"/>
  <c r="BA59" i="21"/>
  <c r="AZ59" i="21"/>
  <c r="AY59" i="21"/>
  <c r="AX59" i="21"/>
  <c r="AW59" i="21"/>
  <c r="AV59" i="21"/>
  <c r="AT59" i="21"/>
  <c r="AS59" i="21"/>
  <c r="AU59" i="21" s="1"/>
  <c r="AR59" i="21"/>
  <c r="AQ59" i="21"/>
  <c r="AP59" i="21"/>
  <c r="AO59" i="21"/>
  <c r="AN59" i="21"/>
  <c r="AM59" i="21"/>
  <c r="AJ59" i="21"/>
  <c r="AG59" i="21"/>
  <c r="AD59" i="21"/>
  <c r="AF59" i="21" s="1"/>
  <c r="AA59" i="21"/>
  <c r="AC59" i="21" s="1"/>
  <c r="Z59" i="21"/>
  <c r="X59" i="21"/>
  <c r="Y59" i="21" s="1"/>
  <c r="V59" i="21"/>
  <c r="U59" i="21"/>
  <c r="W59" i="21" s="1"/>
  <c r="T59" i="21"/>
  <c r="S59" i="21"/>
  <c r="R59" i="21"/>
  <c r="Q59" i="21"/>
  <c r="P59" i="21"/>
  <c r="O59" i="21"/>
  <c r="N59" i="21"/>
  <c r="M59" i="21"/>
  <c r="L59" i="21"/>
  <c r="K59" i="21"/>
  <c r="CT58" i="21"/>
  <c r="CR58" i="21"/>
  <c r="CS58" i="21" s="1"/>
  <c r="CQ58" i="21"/>
  <c r="CP58" i="21"/>
  <c r="CO58" i="21"/>
  <c r="CN58" i="21"/>
  <c r="CM58" i="21"/>
  <c r="CL58" i="21"/>
  <c r="CI58" i="21"/>
  <c r="CJ58" i="21" s="1"/>
  <c r="CF58" i="21"/>
  <c r="CG58" i="21" s="1"/>
  <c r="CE58" i="21"/>
  <c r="CC58" i="21"/>
  <c r="CD58" i="21" s="1"/>
  <c r="CB58" i="21"/>
  <c r="BZ58" i="21"/>
  <c r="CA58" i="21" s="1"/>
  <c r="BY58" i="21"/>
  <c r="BW58" i="21"/>
  <c r="BX58" i="21" s="1"/>
  <c r="BT58" i="21"/>
  <c r="BU58" i="21" s="1"/>
  <c r="BQ58" i="21"/>
  <c r="BR58" i="21" s="1"/>
  <c r="BN58" i="21"/>
  <c r="BP58" i="21" s="1"/>
  <c r="BM58" i="21"/>
  <c r="BK58" i="21"/>
  <c r="BL58" i="21" s="1"/>
  <c r="BJ58" i="21"/>
  <c r="BH58" i="21"/>
  <c r="BI58" i="21" s="1"/>
  <c r="BG58" i="21"/>
  <c r="BF58" i="21"/>
  <c r="BE58" i="21"/>
  <c r="BD58" i="21"/>
  <c r="BC58" i="21"/>
  <c r="BB58" i="21"/>
  <c r="BA58" i="21"/>
  <c r="AY58" i="21"/>
  <c r="AZ58" i="21" s="1"/>
  <c r="AV58" i="21"/>
  <c r="AW58" i="21" s="1"/>
  <c r="AU58" i="21"/>
  <c r="AS58" i="21"/>
  <c r="AT58" i="21" s="1"/>
  <c r="AP58" i="21"/>
  <c r="AR58" i="21" s="1"/>
  <c r="AO58" i="21"/>
  <c r="AM58" i="21"/>
  <c r="AN58" i="21" s="1"/>
  <c r="AJ58" i="21"/>
  <c r="AK58" i="21" s="1"/>
  <c r="AG58" i="21"/>
  <c r="AI58" i="21" s="1"/>
  <c r="AD58" i="21"/>
  <c r="AF58" i="21" s="1"/>
  <c r="AC58" i="21"/>
  <c r="AA58" i="21"/>
  <c r="AB58" i="21" s="1"/>
  <c r="Z58" i="21"/>
  <c r="X58" i="21"/>
  <c r="Y58" i="21" s="1"/>
  <c r="W58" i="21"/>
  <c r="V58" i="21"/>
  <c r="U58" i="21"/>
  <c r="T58" i="21"/>
  <c r="S58" i="21"/>
  <c r="R58" i="21"/>
  <c r="Q58" i="21"/>
  <c r="O58" i="21"/>
  <c r="P58" i="21" s="1"/>
  <c r="L58" i="21"/>
  <c r="M58" i="21" s="1"/>
  <c r="K58" i="21"/>
  <c r="CR57" i="21"/>
  <c r="CT57" i="21" s="1"/>
  <c r="CO57" i="21"/>
  <c r="CQ57" i="21" s="1"/>
  <c r="CL57" i="21"/>
  <c r="CI57" i="21"/>
  <c r="CK57" i="21" s="1"/>
  <c r="CF57" i="21"/>
  <c r="CG57" i="21" s="1"/>
  <c r="CC57" i="21"/>
  <c r="CE57" i="21" s="1"/>
  <c r="BZ57" i="21"/>
  <c r="BW57" i="21"/>
  <c r="BY57" i="21" s="1"/>
  <c r="BT57" i="21"/>
  <c r="BV57" i="21" s="1"/>
  <c r="BQ57" i="21"/>
  <c r="BR57" i="21" s="1"/>
  <c r="BN57" i="21"/>
  <c r="BP57" i="21" s="1"/>
  <c r="BL57" i="21"/>
  <c r="BK57" i="21"/>
  <c r="BM57" i="21" s="1"/>
  <c r="BJ57" i="21"/>
  <c r="BI57" i="21"/>
  <c r="BH57" i="21"/>
  <c r="BG57" i="21"/>
  <c r="BF57" i="21"/>
  <c r="BE57" i="21"/>
  <c r="BB57" i="21"/>
  <c r="BD57" i="21" s="1"/>
  <c r="AY57" i="21"/>
  <c r="BA57" i="21" s="1"/>
  <c r="AX57" i="21"/>
  <c r="AV57" i="21"/>
  <c r="AW57" i="21" s="1"/>
  <c r="AU57" i="21"/>
  <c r="AS57" i="21"/>
  <c r="AT57" i="21" s="1"/>
  <c r="AQ57" i="21"/>
  <c r="AP57" i="21"/>
  <c r="AR57" i="21" s="1"/>
  <c r="AM57" i="21"/>
  <c r="AO57" i="21" s="1"/>
  <c r="AJ57" i="21"/>
  <c r="AL57" i="21" s="1"/>
  <c r="AG57" i="21"/>
  <c r="AI57" i="21" s="1"/>
  <c r="AD57" i="21"/>
  <c r="AF57" i="21" s="1"/>
  <c r="AB57" i="21"/>
  <c r="AA57" i="21"/>
  <c r="AC57" i="21" s="1"/>
  <c r="Z57" i="21"/>
  <c r="Y57" i="21"/>
  <c r="X57" i="21"/>
  <c r="W57" i="21"/>
  <c r="V57" i="21"/>
  <c r="U57" i="21"/>
  <c r="R57" i="21"/>
  <c r="T57" i="21" s="1"/>
  <c r="O57" i="21"/>
  <c r="Q57" i="21" s="1"/>
  <c r="L57" i="21"/>
  <c r="N57" i="21" s="1"/>
  <c r="K57" i="21"/>
  <c r="CT56" i="21"/>
  <c r="CS56" i="21"/>
  <c r="CR56" i="21"/>
  <c r="CQ56" i="21"/>
  <c r="CP56" i="21"/>
  <c r="CO56" i="21"/>
  <c r="CL56" i="21"/>
  <c r="CN56" i="21" s="1"/>
  <c r="CI56" i="21"/>
  <c r="CJ56" i="21" s="1"/>
  <c r="CH56" i="21"/>
  <c r="CG56" i="21"/>
  <c r="CF56" i="21"/>
  <c r="CE56" i="21"/>
  <c r="CD56" i="21"/>
  <c r="CC56" i="21"/>
  <c r="BZ56" i="21"/>
  <c r="CB56" i="21" s="1"/>
  <c r="BW56" i="21"/>
  <c r="BX56" i="21" s="1"/>
  <c r="BV56" i="21"/>
  <c r="BU56" i="21"/>
  <c r="BT56" i="21"/>
  <c r="BS56" i="21"/>
  <c r="BR56" i="21"/>
  <c r="BQ56" i="21"/>
  <c r="BN56" i="21"/>
  <c r="BP56" i="21" s="1"/>
  <c r="BK56" i="21"/>
  <c r="BL56" i="21" s="1"/>
  <c r="BJ56" i="21"/>
  <c r="BI56" i="21"/>
  <c r="BH56" i="21"/>
  <c r="BG56" i="21"/>
  <c r="BF56" i="21"/>
  <c r="BE56" i="21"/>
  <c r="BB56" i="21"/>
  <c r="BD56" i="21" s="1"/>
  <c r="AY56" i="21"/>
  <c r="AZ56" i="21" s="1"/>
  <c r="AX56" i="21"/>
  <c r="AW56" i="21"/>
  <c r="AV56" i="21"/>
  <c r="AU56" i="21"/>
  <c r="AT56" i="21"/>
  <c r="AS56" i="21"/>
  <c r="AP56" i="21"/>
  <c r="AR56" i="21" s="1"/>
  <c r="AM56" i="21"/>
  <c r="AN56" i="21" s="1"/>
  <c r="AL56" i="21"/>
  <c r="AK56" i="21"/>
  <c r="AJ56" i="21"/>
  <c r="AI56" i="21"/>
  <c r="AH56" i="21"/>
  <c r="AG56" i="21"/>
  <c r="AD56" i="21"/>
  <c r="AF56" i="21" s="1"/>
  <c r="AA56" i="21"/>
  <c r="AB56" i="21" s="1"/>
  <c r="Z56" i="21"/>
  <c r="Y56" i="21"/>
  <c r="X56" i="21"/>
  <c r="W56" i="21"/>
  <c r="V56" i="21"/>
  <c r="U56" i="21"/>
  <c r="R56" i="21"/>
  <c r="T56" i="21" s="1"/>
  <c r="O56" i="21"/>
  <c r="Q56" i="21" s="1"/>
  <c r="N56" i="21"/>
  <c r="M56" i="21"/>
  <c r="L56" i="21"/>
  <c r="K56" i="21"/>
  <c r="CR55" i="21"/>
  <c r="CS55" i="21" s="1"/>
  <c r="CO55" i="21"/>
  <c r="CQ55" i="21" s="1"/>
  <c r="CL55" i="21"/>
  <c r="CM55" i="21" s="1"/>
  <c r="CI55" i="21"/>
  <c r="CJ55" i="21" s="1"/>
  <c r="CH55" i="21"/>
  <c r="CF55" i="21"/>
  <c r="CG55" i="21" s="1"/>
  <c r="CE55" i="21"/>
  <c r="CD55" i="21"/>
  <c r="CC55" i="21"/>
  <c r="CB55" i="21"/>
  <c r="CA55" i="21"/>
  <c r="BZ55" i="21"/>
  <c r="BW55" i="21"/>
  <c r="BX55" i="21" s="1"/>
  <c r="BT55" i="21"/>
  <c r="BU55" i="21" s="1"/>
  <c r="BS55" i="21"/>
  <c r="BQ55" i="21"/>
  <c r="BR55" i="21" s="1"/>
  <c r="BP55" i="21"/>
  <c r="BN55" i="21"/>
  <c r="BO55" i="21" s="1"/>
  <c r="BM55" i="21"/>
  <c r="BK55" i="21"/>
  <c r="BL55" i="21" s="1"/>
  <c r="BH55" i="21"/>
  <c r="BI55" i="21" s="1"/>
  <c r="BE55" i="21"/>
  <c r="BG55" i="21" s="1"/>
  <c r="BB55" i="21"/>
  <c r="BD55" i="21" s="1"/>
  <c r="AY55" i="21"/>
  <c r="AZ55" i="21" s="1"/>
  <c r="AX55" i="21"/>
  <c r="AV55" i="21"/>
  <c r="AW55" i="21" s="1"/>
  <c r="AU55" i="21"/>
  <c r="AT55" i="21"/>
  <c r="AS55" i="21"/>
  <c r="AR55" i="21"/>
  <c r="AQ55" i="21"/>
  <c r="AP55" i="21"/>
  <c r="AM55" i="21"/>
  <c r="AN55" i="21" s="1"/>
  <c r="AJ55" i="21"/>
  <c r="AK55" i="21" s="1"/>
  <c r="AG55" i="21"/>
  <c r="AI55" i="21" s="1"/>
  <c r="AF55" i="21"/>
  <c r="AD55" i="21"/>
  <c r="AE55" i="21" s="1"/>
  <c r="AC55" i="21"/>
  <c r="AA55" i="21"/>
  <c r="AB55" i="21" s="1"/>
  <c r="X55" i="21"/>
  <c r="Y55" i="21" s="1"/>
  <c r="U55" i="21"/>
  <c r="W55" i="21" s="1"/>
  <c r="R55" i="21"/>
  <c r="S55" i="21" s="1"/>
  <c r="O55" i="21"/>
  <c r="P55" i="21" s="1"/>
  <c r="N55" i="21"/>
  <c r="L55" i="21"/>
  <c r="M55" i="21" s="1"/>
  <c r="K55" i="21"/>
  <c r="CT54" i="21"/>
  <c r="CR54" i="21"/>
  <c r="CS54" i="21" s="1"/>
  <c r="CO54" i="21"/>
  <c r="CQ54" i="21" s="1"/>
  <c r="CM54" i="21"/>
  <c r="CL54" i="21"/>
  <c r="CN54" i="21" s="1"/>
  <c r="CI54" i="21"/>
  <c r="CK54" i="21" s="1"/>
  <c r="CF54" i="21"/>
  <c r="CH54" i="21" s="1"/>
  <c r="CC54" i="21"/>
  <c r="CE54" i="21" s="1"/>
  <c r="BZ54" i="21"/>
  <c r="CB54" i="21" s="1"/>
  <c r="BX54" i="21"/>
  <c r="BW54" i="21"/>
  <c r="BY54" i="21" s="1"/>
  <c r="BV54" i="21"/>
  <c r="BU54" i="21"/>
  <c r="BT54" i="21"/>
  <c r="BS54" i="21"/>
  <c r="BR54" i="21"/>
  <c r="BQ54" i="21"/>
  <c r="BN54" i="21"/>
  <c r="BP54" i="21" s="1"/>
  <c r="BK54" i="21"/>
  <c r="BM54" i="21" s="1"/>
  <c r="BJ54" i="21"/>
  <c r="BH54" i="21"/>
  <c r="BI54" i="21" s="1"/>
  <c r="BG54" i="21"/>
  <c r="BE54" i="21"/>
  <c r="BF54" i="21" s="1"/>
  <c r="BC54" i="21"/>
  <c r="BB54" i="21"/>
  <c r="BD54" i="21" s="1"/>
  <c r="AY54" i="21"/>
  <c r="BA54" i="21" s="1"/>
  <c r="AV54" i="21"/>
  <c r="AX54" i="21" s="1"/>
  <c r="AS54" i="21"/>
  <c r="AU54" i="21" s="1"/>
  <c r="AP54" i="21"/>
  <c r="AR54" i="21" s="1"/>
  <c r="AN54" i="21"/>
  <c r="AM54" i="21"/>
  <c r="AO54" i="21" s="1"/>
  <c r="AL54" i="21"/>
  <c r="AK54" i="21"/>
  <c r="AJ54" i="21"/>
  <c r="AI54" i="21"/>
  <c r="AH54" i="21"/>
  <c r="AG54" i="21"/>
  <c r="AD54" i="21"/>
  <c r="AF54" i="21" s="1"/>
  <c r="AA54" i="21"/>
  <c r="AC54" i="21" s="1"/>
  <c r="Z54" i="21"/>
  <c r="X54" i="21"/>
  <c r="Y54" i="21" s="1"/>
  <c r="U54" i="21"/>
  <c r="W54" i="21" s="1"/>
  <c r="S54" i="21"/>
  <c r="R54" i="21"/>
  <c r="T54" i="21" s="1"/>
  <c r="O54" i="21"/>
  <c r="Q54" i="21" s="1"/>
  <c r="L54" i="21"/>
  <c r="N54" i="21" s="1"/>
  <c r="K54" i="21"/>
  <c r="CR53" i="21"/>
  <c r="CO53" i="21"/>
  <c r="CL53" i="21"/>
  <c r="CI53" i="21"/>
  <c r="CF53" i="21"/>
  <c r="CC53" i="21"/>
  <c r="BZ53" i="21"/>
  <c r="BW53" i="21"/>
  <c r="BT53" i="21"/>
  <c r="BQ53" i="21"/>
  <c r="BN53" i="21"/>
  <c r="BK53" i="21"/>
  <c r="BH53" i="21"/>
  <c r="BE53" i="21"/>
  <c r="BB53" i="21"/>
  <c r="AY53" i="21"/>
  <c r="AV53" i="21"/>
  <c r="AS53" i="21"/>
  <c r="AP53" i="21"/>
  <c r="AM53" i="21"/>
  <c r="AJ53" i="21"/>
  <c r="AG53" i="21"/>
  <c r="AD53" i="21"/>
  <c r="AA53" i="21"/>
  <c r="X53" i="21"/>
  <c r="U53" i="21"/>
  <c r="R53" i="21"/>
  <c r="O53" i="21"/>
  <c r="L53" i="21"/>
  <c r="CX52" i="21"/>
  <c r="B50" i="21"/>
  <c r="B32" i="21"/>
  <c r="K26" i="21"/>
  <c r="M26" i="21" s="1"/>
  <c r="J26" i="21"/>
  <c r="M25" i="21"/>
  <c r="L25" i="21"/>
  <c r="K25" i="21"/>
  <c r="M24" i="21"/>
  <c r="L24" i="21"/>
  <c r="K24" i="21"/>
  <c r="M23" i="21"/>
  <c r="L23" i="21"/>
  <c r="K23" i="21"/>
  <c r="J23" i="21"/>
  <c r="M22" i="21"/>
  <c r="K22" i="21"/>
  <c r="L22" i="21" s="1"/>
  <c r="J22" i="21"/>
  <c r="K21" i="21"/>
  <c r="M21" i="21" s="1"/>
  <c r="J21" i="21"/>
  <c r="K20" i="21"/>
  <c r="M20" i="21" s="1"/>
  <c r="J20" i="21"/>
  <c r="M19" i="21"/>
  <c r="L19" i="21"/>
  <c r="K19" i="21"/>
  <c r="J19" i="21"/>
  <c r="L18" i="21"/>
  <c r="K18" i="21"/>
  <c r="M18" i="21" s="1"/>
  <c r="J18" i="21"/>
  <c r="M17" i="21"/>
  <c r="K17" i="21"/>
  <c r="L17" i="21" s="1"/>
  <c r="J17" i="21"/>
  <c r="A4" i="21"/>
  <c r="A3" i="21"/>
  <c r="B14" i="21" s="1"/>
  <c r="BO128" i="23" l="1"/>
  <c r="BP128" i="23"/>
  <c r="W199" i="23"/>
  <c r="V199" i="23"/>
  <c r="O56" i="9"/>
  <c r="P56" i="9"/>
  <c r="L20" i="21"/>
  <c r="AE54" i="21"/>
  <c r="AK57" i="21"/>
  <c r="CD57" i="21"/>
  <c r="CS57" i="21"/>
  <c r="BO58" i="21"/>
  <c r="AL59" i="21"/>
  <c r="AK59" i="21"/>
  <c r="AO60" i="21"/>
  <c r="AN60" i="21"/>
  <c r="CJ60" i="21"/>
  <c r="X44" i="26"/>
  <c r="AN64" i="23"/>
  <c r="AO64" i="23"/>
  <c r="CB64" i="23"/>
  <c r="CA64" i="23"/>
  <c r="AQ128" i="23"/>
  <c r="AR128" i="23"/>
  <c r="Y131" i="23"/>
  <c r="Z131" i="23"/>
  <c r="CB131" i="23"/>
  <c r="CA131" i="23"/>
  <c r="CN198" i="23"/>
  <c r="CM198" i="23"/>
  <c r="Q20" i="9"/>
  <c r="P20" i="9"/>
  <c r="V53" i="9"/>
  <c r="U53" i="9"/>
  <c r="P54" i="21"/>
  <c r="AT54" i="21"/>
  <c r="CJ54" i="21"/>
  <c r="BF55" i="21"/>
  <c r="AL58" i="21"/>
  <c r="Q55" i="21"/>
  <c r="BV55" i="21"/>
  <c r="CK55" i="21"/>
  <c r="AZ57" i="21"/>
  <c r="BO57" i="21"/>
  <c r="AB17" i="26"/>
  <c r="X20" i="26"/>
  <c r="P31" i="26"/>
  <c r="O31" i="26"/>
  <c r="Y35" i="26"/>
  <c r="X35" i="26"/>
  <c r="U36" i="26"/>
  <c r="AA43" i="26"/>
  <c r="M38" i="23"/>
  <c r="L38" i="23"/>
  <c r="BY63" i="23"/>
  <c r="BX63" i="23"/>
  <c r="AW54" i="21"/>
  <c r="P56" i="21"/>
  <c r="AA35" i="26"/>
  <c r="U38" i="26"/>
  <c r="V38" i="26"/>
  <c r="BD66" i="23"/>
  <c r="BC66" i="23"/>
  <c r="Y128" i="23"/>
  <c r="Z128" i="23"/>
  <c r="BA132" i="23"/>
  <c r="AZ132" i="23"/>
  <c r="L21" i="21"/>
  <c r="V54" i="21"/>
  <c r="BL54" i="21"/>
  <c r="CA54" i="21"/>
  <c r="CP54" i="21"/>
  <c r="T55" i="21"/>
  <c r="AH55" i="21"/>
  <c r="CN55" i="21"/>
  <c r="AC56" i="21"/>
  <c r="AO56" i="21"/>
  <c r="BA56" i="21"/>
  <c r="BM56" i="21"/>
  <c r="BY56" i="21"/>
  <c r="CK56" i="21"/>
  <c r="M57" i="21"/>
  <c r="BS57" i="21"/>
  <c r="CH57" i="21"/>
  <c r="N58" i="21"/>
  <c r="AQ58" i="21"/>
  <c r="BS58" i="21"/>
  <c r="CH58" i="21"/>
  <c r="BC59" i="21"/>
  <c r="BR59" i="21"/>
  <c r="AT60" i="21"/>
  <c r="BX60" i="21"/>
  <c r="R25" i="26"/>
  <c r="S27" i="26"/>
  <c r="R27" i="26"/>
  <c r="S28" i="26"/>
  <c r="P29" i="26"/>
  <c r="O29" i="26"/>
  <c r="P43" i="26"/>
  <c r="O43" i="26"/>
  <c r="CN61" i="23"/>
  <c r="CM61" i="23"/>
  <c r="AU63" i="23"/>
  <c r="AT63" i="23"/>
  <c r="CK65" i="23"/>
  <c r="CJ65" i="23"/>
  <c r="L89" i="23"/>
  <c r="M89" i="23"/>
  <c r="AI59" i="21"/>
  <c r="AH59" i="21"/>
  <c r="CM193" i="23"/>
  <c r="CN193" i="23"/>
  <c r="M48" i="9"/>
  <c r="L48" i="9"/>
  <c r="CA60" i="21"/>
  <c r="CB60" i="21"/>
  <c r="V25" i="26"/>
  <c r="U25" i="26"/>
  <c r="BX61" i="23"/>
  <c r="BY61" i="23"/>
  <c r="AB67" i="23"/>
  <c r="AC67" i="23"/>
  <c r="AU67" i="23"/>
  <c r="AT67" i="23"/>
  <c r="CB63" i="23"/>
  <c r="CA63" i="23"/>
  <c r="Y52" i="9"/>
  <c r="X52" i="9"/>
  <c r="AZ54" i="21"/>
  <c r="CD54" i="21"/>
  <c r="V55" i="21"/>
  <c r="AE56" i="21"/>
  <c r="BC56" i="21"/>
  <c r="BO56" i="21"/>
  <c r="CA56" i="21"/>
  <c r="CM56" i="21"/>
  <c r="BV58" i="21"/>
  <c r="L36" i="23"/>
  <c r="M36" i="23"/>
  <c r="BD61" i="23"/>
  <c r="BC61" i="23"/>
  <c r="AI127" i="23"/>
  <c r="AH127" i="23"/>
  <c r="AW128" i="23"/>
  <c r="AX128" i="23"/>
  <c r="AO130" i="23"/>
  <c r="AN130" i="23"/>
  <c r="BO54" i="21"/>
  <c r="CP55" i="21"/>
  <c r="S56" i="21"/>
  <c r="AQ56" i="21"/>
  <c r="BU57" i="21"/>
  <c r="CJ57" i="21"/>
  <c r="AE58" i="21"/>
  <c r="CK58" i="21"/>
  <c r="AB59" i="21"/>
  <c r="BU59" i="21"/>
  <c r="AW60" i="21"/>
  <c r="M20" i="26"/>
  <c r="AL55" i="21"/>
  <c r="BA55" i="21"/>
  <c r="P57" i="21"/>
  <c r="AE57" i="21"/>
  <c r="CN57" i="21"/>
  <c r="CM57" i="21"/>
  <c r="BF59" i="21"/>
  <c r="BY59" i="21"/>
  <c r="BX59" i="21"/>
  <c r="AF60" i="21"/>
  <c r="X24" i="26"/>
  <c r="AA37" i="26"/>
  <c r="V42" i="26"/>
  <c r="U42" i="26"/>
  <c r="L29" i="23"/>
  <c r="T61" i="23"/>
  <c r="BF61" i="23"/>
  <c r="BG61" i="23"/>
  <c r="BS64" i="23"/>
  <c r="BR64" i="23"/>
  <c r="BY65" i="23"/>
  <c r="BX65" i="23"/>
  <c r="Z66" i="23"/>
  <c r="Y66" i="23"/>
  <c r="BI66" i="23"/>
  <c r="CE59" i="21"/>
  <c r="CD59" i="21"/>
  <c r="BY128" i="23"/>
  <c r="BX128" i="23"/>
  <c r="BJ55" i="21"/>
  <c r="R17" i="26"/>
  <c r="S17" i="26"/>
  <c r="AB24" i="26"/>
  <c r="AA24" i="26"/>
  <c r="AB20" i="26"/>
  <c r="AA20" i="26"/>
  <c r="M114" i="23"/>
  <c r="L114" i="23"/>
  <c r="M54" i="21"/>
  <c r="CG54" i="21"/>
  <c r="Z55" i="21"/>
  <c r="AO55" i="21"/>
  <c r="BC55" i="21"/>
  <c r="CT55" i="21"/>
  <c r="S57" i="21"/>
  <c r="AH57" i="21"/>
  <c r="BX57" i="21"/>
  <c r="CP57" i="21"/>
  <c r="AH58" i="21"/>
  <c r="AE59" i="21"/>
  <c r="BJ59" i="21"/>
  <c r="CA59" i="21"/>
  <c r="AI60" i="21"/>
  <c r="AK61" i="21"/>
  <c r="AW61" i="21"/>
  <c r="BI61" i="21"/>
  <c r="BU61" i="21"/>
  <c r="CG61" i="21"/>
  <c r="CS61" i="21"/>
  <c r="V17" i="26"/>
  <c r="U17" i="26"/>
  <c r="X32" i="26"/>
  <c r="Y41" i="26"/>
  <c r="P37" i="26"/>
  <c r="O37" i="26"/>
  <c r="BP193" i="23"/>
  <c r="BO193" i="23"/>
  <c r="BY55" i="21"/>
  <c r="AN57" i="21"/>
  <c r="BC57" i="21"/>
  <c r="Z60" i="21"/>
  <c r="S23" i="26"/>
  <c r="L26" i="21"/>
  <c r="AB54" i="21"/>
  <c r="AQ54" i="21"/>
  <c r="CB57" i="21"/>
  <c r="CA57" i="21"/>
  <c r="AX58" i="21"/>
  <c r="CP59" i="21"/>
  <c r="T60" i="21"/>
  <c r="CG60" i="21"/>
  <c r="AA31" i="26"/>
  <c r="AB41" i="26"/>
  <c r="AA41" i="26"/>
  <c r="M25" i="23"/>
  <c r="L25" i="23"/>
  <c r="BX64" i="23"/>
  <c r="BY64" i="23"/>
  <c r="V32" i="26"/>
  <c r="U32" i="26"/>
  <c r="V44" i="26"/>
  <c r="U44" i="26"/>
  <c r="M28" i="23"/>
  <c r="L28" i="23"/>
  <c r="AL63" i="23"/>
  <c r="AK63" i="23"/>
  <c r="M177" i="23"/>
  <c r="L177" i="23"/>
  <c r="AO63" i="23"/>
  <c r="AN63" i="23"/>
  <c r="M113" i="23"/>
  <c r="L113" i="23"/>
  <c r="CA130" i="23"/>
  <c r="CB130" i="23"/>
  <c r="AT131" i="23"/>
  <c r="AU131" i="23"/>
  <c r="M35" i="26"/>
  <c r="L35" i="26"/>
  <c r="AB38" i="26"/>
  <c r="AA38" i="26"/>
  <c r="B188" i="23"/>
  <c r="B152" i="23"/>
  <c r="B86" i="23"/>
  <c r="B122" i="23"/>
  <c r="CQ61" i="23"/>
  <c r="CP61" i="23"/>
  <c r="BM66" i="23"/>
  <c r="BL66" i="23"/>
  <c r="CH67" i="23"/>
  <c r="CG67" i="23"/>
  <c r="CE66" i="23"/>
  <c r="CD66" i="23"/>
  <c r="CQ127" i="23"/>
  <c r="CP127" i="23"/>
  <c r="AE128" i="23"/>
  <c r="AF128" i="23"/>
  <c r="AL132" i="23"/>
  <c r="AK132" i="23"/>
  <c r="R40" i="26"/>
  <c r="BJ60" i="23"/>
  <c r="BI60" i="23"/>
  <c r="N67" i="23"/>
  <c r="AZ67" i="23"/>
  <c r="BA67" i="23"/>
  <c r="Q127" i="23"/>
  <c r="P127" i="23"/>
  <c r="BS127" i="23"/>
  <c r="BR127" i="23"/>
  <c r="AH193" i="23"/>
  <c r="AI193" i="23"/>
  <c r="AU195" i="23"/>
  <c r="AT195" i="23"/>
  <c r="BM195" i="23"/>
  <c r="BL195" i="23"/>
  <c r="AW196" i="23"/>
  <c r="AX196" i="23"/>
  <c r="CJ197" i="23"/>
  <c r="CK197" i="23"/>
  <c r="R34" i="26"/>
  <c r="O35" i="26"/>
  <c r="R37" i="26"/>
  <c r="X39" i="26"/>
  <c r="L26" i="23"/>
  <c r="L46" i="23"/>
  <c r="AB60" i="23"/>
  <c r="CQ60" i="23"/>
  <c r="Z61" i="23"/>
  <c r="Y61" i="23"/>
  <c r="BJ61" i="23"/>
  <c r="AW63" i="23"/>
  <c r="BP60" i="21"/>
  <c r="O18" i="26"/>
  <c r="AA18" i="26"/>
  <c r="U19" i="26"/>
  <c r="O20" i="26"/>
  <c r="U21" i="26"/>
  <c r="AA22" i="26"/>
  <c r="U23" i="26"/>
  <c r="O24" i="26"/>
  <c r="X25" i="26"/>
  <c r="R26" i="26"/>
  <c r="L27" i="26"/>
  <c r="AA27" i="26"/>
  <c r="Y28" i="26"/>
  <c r="X28" i="26"/>
  <c r="X33" i="26"/>
  <c r="P38" i="26"/>
  <c r="O38" i="26"/>
  <c r="L39" i="26"/>
  <c r="O41" i="26"/>
  <c r="P45" i="26"/>
  <c r="L43" i="23"/>
  <c r="AB61" i="23"/>
  <c r="AC61" i="23"/>
  <c r="BL61" i="23"/>
  <c r="BM61" i="23"/>
  <c r="CG63" i="23"/>
  <c r="AZ65" i="23"/>
  <c r="BD67" i="23"/>
  <c r="BC67" i="23"/>
  <c r="CM67" i="23"/>
  <c r="CK130" i="23"/>
  <c r="CJ130" i="23"/>
  <c r="AT133" i="23"/>
  <c r="AU133" i="23"/>
  <c r="CP133" i="23"/>
  <c r="CQ133" i="23"/>
  <c r="M180" i="23"/>
  <c r="L180" i="23"/>
  <c r="S45" i="26"/>
  <c r="R45" i="26"/>
  <c r="CQ67" i="23"/>
  <c r="CP67" i="23"/>
  <c r="L99" i="23"/>
  <c r="M99" i="23"/>
  <c r="M128" i="23"/>
  <c r="N128" i="23"/>
  <c r="BL129" i="23"/>
  <c r="BM129" i="23"/>
  <c r="L166" i="23"/>
  <c r="M166" i="23"/>
  <c r="S41" i="26"/>
  <c r="R41" i="26"/>
  <c r="BP60" i="23"/>
  <c r="BO60" i="23"/>
  <c r="CJ63" i="23"/>
  <c r="AF64" i="23"/>
  <c r="AE64" i="23"/>
  <c r="AW64" i="23"/>
  <c r="AN65" i="23"/>
  <c r="AX66" i="23"/>
  <c r="CK66" i="23"/>
  <c r="BI128" i="23"/>
  <c r="BJ128" i="23"/>
  <c r="BF131" i="23"/>
  <c r="BG131" i="23"/>
  <c r="BA133" i="23"/>
  <c r="AZ133" i="23"/>
  <c r="BV133" i="23"/>
  <c r="BU133" i="23"/>
  <c r="L162" i="23"/>
  <c r="M162" i="23"/>
  <c r="M28" i="26"/>
  <c r="L28" i="26"/>
  <c r="L27" i="23"/>
  <c r="AH60" i="23"/>
  <c r="BP64" i="23"/>
  <c r="BO64" i="23"/>
  <c r="Q66" i="23"/>
  <c r="P66" i="23"/>
  <c r="M105" i="23"/>
  <c r="L105" i="23"/>
  <c r="BA127" i="23"/>
  <c r="AZ127" i="23"/>
  <c r="AW129" i="23"/>
  <c r="AX129" i="23"/>
  <c r="Z133" i="23"/>
  <c r="Y133" i="23"/>
  <c r="CP131" i="23"/>
  <c r="CQ131" i="23"/>
  <c r="BY192" i="23"/>
  <c r="BX192" i="23"/>
  <c r="CG193" i="23"/>
  <c r="CH193" i="23"/>
  <c r="CB199" i="23"/>
  <c r="CA199" i="23"/>
  <c r="X165" i="9"/>
  <c r="Y165" i="9"/>
  <c r="X169" i="9"/>
  <c r="Y169" i="9"/>
  <c r="U172" i="9"/>
  <c r="V172" i="9"/>
  <c r="S174" i="9"/>
  <c r="R174" i="9"/>
  <c r="CM127" i="23"/>
  <c r="AO128" i="23"/>
  <c r="AR130" i="23"/>
  <c r="AQ131" i="23"/>
  <c r="BJ131" i="23"/>
  <c r="CS131" i="23"/>
  <c r="CT131" i="23"/>
  <c r="AB133" i="23"/>
  <c r="AX133" i="23"/>
  <c r="AW133" i="23"/>
  <c r="M156" i="23"/>
  <c r="M160" i="23"/>
  <c r="L160" i="23"/>
  <c r="BC192" i="23"/>
  <c r="BD192" i="23"/>
  <c r="BO198" i="23"/>
  <c r="BP198" i="23"/>
  <c r="V56" i="9"/>
  <c r="U56" i="9"/>
  <c r="X57" i="9"/>
  <c r="Y57" i="9"/>
  <c r="CD128" i="23"/>
  <c r="CE128" i="23"/>
  <c r="AC130" i="23"/>
  <c r="AB130" i="23"/>
  <c r="BM130" i="23"/>
  <c r="BL130" i="23"/>
  <c r="AH198" i="23"/>
  <c r="AI198" i="23"/>
  <c r="BU198" i="23"/>
  <c r="BV198" i="23"/>
  <c r="S46" i="9"/>
  <c r="R46" i="9"/>
  <c r="M66" i="23"/>
  <c r="AZ66" i="23"/>
  <c r="CM66" i="23"/>
  <c r="Q67" i="23"/>
  <c r="AQ67" i="23"/>
  <c r="CD67" i="23"/>
  <c r="L93" i="23"/>
  <c r="L100" i="23"/>
  <c r="L109" i="23"/>
  <c r="V127" i="23"/>
  <c r="AN127" i="23"/>
  <c r="BF127" i="23"/>
  <c r="BX127" i="23"/>
  <c r="CT127" i="23"/>
  <c r="CS127" i="23"/>
  <c r="Z129" i="23"/>
  <c r="AO129" i="23"/>
  <c r="CT129" i="23"/>
  <c r="BO130" i="23"/>
  <c r="BP130" i="23"/>
  <c r="CD131" i="23"/>
  <c r="CE131" i="23"/>
  <c r="M132" i="23"/>
  <c r="AB132" i="23"/>
  <c r="CG132" i="23"/>
  <c r="N133" i="23"/>
  <c r="M133" i="23"/>
  <c r="BX133" i="23"/>
  <c r="CT133" i="23"/>
  <c r="CS133" i="23"/>
  <c r="P198" i="23"/>
  <c r="Q198" i="23"/>
  <c r="O45" i="9"/>
  <c r="P45" i="9"/>
  <c r="Q102" i="9"/>
  <c r="P102" i="9"/>
  <c r="BA61" i="23"/>
  <c r="AC64" i="23"/>
  <c r="CA66" i="23"/>
  <c r="L104" i="23"/>
  <c r="AC128" i="23"/>
  <c r="BM128" i="23"/>
  <c r="AF130" i="23"/>
  <c r="AI133" i="23"/>
  <c r="BA194" i="23"/>
  <c r="AZ194" i="23"/>
  <c r="Y196" i="23"/>
  <c r="Z196" i="23"/>
  <c r="AB69" i="9"/>
  <c r="AA69" i="9"/>
  <c r="L44" i="9"/>
  <c r="M44" i="9"/>
  <c r="BJ133" i="23"/>
  <c r="BI133" i="23"/>
  <c r="CH192" i="23"/>
  <c r="CG192" i="23"/>
  <c r="AC195" i="23"/>
  <c r="AB195" i="23"/>
  <c r="AB62" i="9"/>
  <c r="AA62" i="9"/>
  <c r="M94" i="23"/>
  <c r="L116" i="23"/>
  <c r="AB127" i="23"/>
  <c r="AT127" i="23"/>
  <c r="BL127" i="23"/>
  <c r="CD127" i="23"/>
  <c r="Q129" i="23"/>
  <c r="BV129" i="23"/>
  <c r="CK129" i="23"/>
  <c r="Q130" i="23"/>
  <c r="P130" i="23"/>
  <c r="CN130" i="23"/>
  <c r="AK131" i="23"/>
  <c r="AL131" i="23"/>
  <c r="BI132" i="23"/>
  <c r="BX132" i="23"/>
  <c r="AN133" i="23"/>
  <c r="CE133" i="23"/>
  <c r="L163" i="23"/>
  <c r="M163" i="23"/>
  <c r="AO193" i="23"/>
  <c r="AN193" i="23"/>
  <c r="CQ199" i="23"/>
  <c r="CP199" i="23"/>
  <c r="P65" i="9"/>
  <c r="O65" i="9"/>
  <c r="CH127" i="23"/>
  <c r="CG127" i="23"/>
  <c r="S130" i="23"/>
  <c r="T130" i="23"/>
  <c r="M192" i="23"/>
  <c r="N192" i="23"/>
  <c r="P193" i="23"/>
  <c r="Q193" i="23"/>
  <c r="M63" i="9"/>
  <c r="L63" i="9"/>
  <c r="AQ63" i="23"/>
  <c r="S66" i="23"/>
  <c r="CK67" i="23"/>
  <c r="M127" i="23"/>
  <c r="AE127" i="23"/>
  <c r="AW127" i="23"/>
  <c r="BO127" i="23"/>
  <c r="BU128" i="23"/>
  <c r="BJ129" i="23"/>
  <c r="BY129" i="23"/>
  <c r="BY130" i="23"/>
  <c r="BX130" i="23"/>
  <c r="V131" i="23"/>
  <c r="W131" i="23"/>
  <c r="BU131" i="23"/>
  <c r="BV131" i="23"/>
  <c r="AW132" i="23"/>
  <c r="BL132" i="23"/>
  <c r="M176" i="23"/>
  <c r="L176" i="23"/>
  <c r="BR192" i="23"/>
  <c r="BS192" i="23"/>
  <c r="Q194" i="23"/>
  <c r="P194" i="23"/>
  <c r="N197" i="23"/>
  <c r="M197" i="23"/>
  <c r="AN199" i="23"/>
  <c r="AO199" i="23"/>
  <c r="CQ198" i="23"/>
  <c r="CP198" i="23"/>
  <c r="BG199" i="23"/>
  <c r="BF199" i="23"/>
  <c r="M20" i="9"/>
  <c r="L20" i="9"/>
  <c r="Y53" i="9"/>
  <c r="X53" i="9"/>
  <c r="L64" i="9"/>
  <c r="M64" i="9"/>
  <c r="M66" i="9"/>
  <c r="L66" i="9"/>
  <c r="M67" i="9"/>
  <c r="L67" i="9"/>
  <c r="M104" i="9"/>
  <c r="L104" i="9"/>
  <c r="Y168" i="9"/>
  <c r="X168" i="9"/>
  <c r="BV192" i="23"/>
  <c r="BU192" i="23"/>
  <c r="AE193" i="23"/>
  <c r="BM193" i="23"/>
  <c r="AN194" i="23"/>
  <c r="BU195" i="23"/>
  <c r="CQ195" i="23"/>
  <c r="CE196" i="23"/>
  <c r="CN197" i="23"/>
  <c r="CM197" i="23"/>
  <c r="BR198" i="23"/>
  <c r="BS198" i="23"/>
  <c r="AR199" i="23"/>
  <c r="AQ199" i="23"/>
  <c r="BY199" i="23"/>
  <c r="BX199" i="23"/>
  <c r="O44" i="9"/>
  <c r="S47" i="9"/>
  <c r="R47" i="9"/>
  <c r="S56" i="9"/>
  <c r="R56" i="9"/>
  <c r="V58" i="9"/>
  <c r="P67" i="9"/>
  <c r="O67" i="9"/>
  <c r="X69" i="9"/>
  <c r="Z192" i="23"/>
  <c r="Y192" i="23"/>
  <c r="L54" i="9"/>
  <c r="M54" i="9"/>
  <c r="O63" i="9"/>
  <c r="P63" i="9"/>
  <c r="AA70" i="9"/>
  <c r="AB70" i="9"/>
  <c r="AK193" i="23"/>
  <c r="BS193" i="23"/>
  <c r="CK193" i="23"/>
  <c r="AR195" i="23"/>
  <c r="CA195" i="23"/>
  <c r="BA196" i="23"/>
  <c r="CK196" i="23"/>
  <c r="CJ196" i="23"/>
  <c r="AO198" i="23"/>
  <c r="AB199" i="23"/>
  <c r="CD199" i="23"/>
  <c r="Y45" i="9"/>
  <c r="M50" i="9"/>
  <c r="AB57" i="9"/>
  <c r="AA57" i="9"/>
  <c r="M101" i="9"/>
  <c r="L101" i="9"/>
  <c r="R181" i="9"/>
  <c r="BU196" i="23"/>
  <c r="BV196" i="23"/>
  <c r="CB198" i="23"/>
  <c r="CA198" i="23"/>
  <c r="AA45" i="9"/>
  <c r="AB45" i="9"/>
  <c r="S61" i="9"/>
  <c r="R61" i="9"/>
  <c r="Q137" i="9"/>
  <c r="P137" i="9"/>
  <c r="Y180" i="9"/>
  <c r="X180" i="9"/>
  <c r="CE195" i="23"/>
  <c r="AH196" i="23"/>
  <c r="AI196" i="23"/>
  <c r="BD196" i="23"/>
  <c r="CM196" i="23"/>
  <c r="BY197" i="23"/>
  <c r="BX197" i="23"/>
  <c r="CE198" i="23"/>
  <c r="CD198" i="23"/>
  <c r="M21" i="9"/>
  <c r="Y44" i="9"/>
  <c r="X44" i="9"/>
  <c r="S49" i="9"/>
  <c r="R49" i="9"/>
  <c r="S51" i="9"/>
  <c r="R51" i="9"/>
  <c r="M58" i="9"/>
  <c r="L58" i="9"/>
  <c r="L69" i="9"/>
  <c r="L165" i="9"/>
  <c r="M165" i="9"/>
  <c r="M173" i="9"/>
  <c r="L173" i="9"/>
  <c r="V182" i="9"/>
  <c r="U182" i="9"/>
  <c r="BS128" i="23"/>
  <c r="CT128" i="23"/>
  <c r="AZ130" i="23"/>
  <c r="AK133" i="23"/>
  <c r="CG133" i="23"/>
  <c r="CP193" i="23"/>
  <c r="CQ193" i="23"/>
  <c r="CH195" i="23"/>
  <c r="CG195" i="23"/>
  <c r="Q196" i="23"/>
  <c r="P196" i="23"/>
  <c r="AK196" i="23"/>
  <c r="AL196" i="23"/>
  <c r="BF196" i="23"/>
  <c r="BG196" i="23"/>
  <c r="CP196" i="23"/>
  <c r="CQ196" i="23"/>
  <c r="CB197" i="23"/>
  <c r="CA197" i="23"/>
  <c r="AU198" i="23"/>
  <c r="AT198" i="23"/>
  <c r="V43" i="9"/>
  <c r="U43" i="9"/>
  <c r="M46" i="9"/>
  <c r="L46" i="9"/>
  <c r="S50" i="9"/>
  <c r="R50" i="9"/>
  <c r="V60" i="9"/>
  <c r="U60" i="9"/>
  <c r="V184" i="9"/>
  <c r="U184" i="9"/>
  <c r="N195" i="23"/>
  <c r="M195" i="23"/>
  <c r="CE197" i="23"/>
  <c r="CD197" i="23"/>
  <c r="Y43" i="9"/>
  <c r="X43" i="9"/>
  <c r="AA44" i="9"/>
  <c r="U49" i="9"/>
  <c r="V50" i="9"/>
  <c r="U50" i="9"/>
  <c r="Y64" i="9"/>
  <c r="X64" i="9"/>
  <c r="S69" i="9"/>
  <c r="R69" i="9"/>
  <c r="R171" i="9"/>
  <c r="S171" i="9"/>
  <c r="M188" i="9"/>
  <c r="L188" i="9"/>
  <c r="AI192" i="23"/>
  <c r="AW192" i="23"/>
  <c r="Z193" i="23"/>
  <c r="BF193" i="23"/>
  <c r="BG193" i="23"/>
  <c r="BX193" i="23"/>
  <c r="CJ194" i="23"/>
  <c r="CJ195" i="23"/>
  <c r="S196" i="23"/>
  <c r="AN196" i="23"/>
  <c r="CT196" i="23"/>
  <c r="AW197" i="23"/>
  <c r="AC198" i="23"/>
  <c r="AB43" i="9"/>
  <c r="AA43" i="9"/>
  <c r="O53" i="9"/>
  <c r="P53" i="9"/>
  <c r="M57" i="9"/>
  <c r="L57" i="9"/>
  <c r="X60" i="9"/>
  <c r="Y63" i="9"/>
  <c r="Y65" i="9"/>
  <c r="X65" i="9"/>
  <c r="M122" i="9"/>
  <c r="L122" i="9"/>
  <c r="S165" i="9"/>
  <c r="S167" i="9"/>
  <c r="R167" i="9"/>
  <c r="M174" i="9"/>
  <c r="L174" i="9"/>
  <c r="BO192" i="23"/>
  <c r="BX194" i="23"/>
  <c r="P195" i="23"/>
  <c r="V196" i="23"/>
  <c r="W196" i="23"/>
  <c r="AK197" i="23"/>
  <c r="CH197" i="23"/>
  <c r="N198" i="23"/>
  <c r="M45" i="9"/>
  <c r="L45" i="9"/>
  <c r="S53" i="9"/>
  <c r="R53" i="9"/>
  <c r="P57" i="9"/>
  <c r="O57" i="9"/>
  <c r="AB63" i="9"/>
  <c r="AA63" i="9"/>
  <c r="Q105" i="9"/>
  <c r="P105" i="9"/>
  <c r="U166" i="9"/>
  <c r="V166" i="9"/>
  <c r="Y185" i="9"/>
  <c r="X185" i="9"/>
  <c r="AT1" i="11"/>
  <c r="AA1" i="11"/>
  <c r="H1" i="11"/>
  <c r="Y189" i="9"/>
  <c r="X189" i="9"/>
  <c r="Q120" i="9"/>
  <c r="P120" i="9"/>
  <c r="B160" i="9"/>
  <c r="Y163" i="9"/>
  <c r="U171" i="9"/>
  <c r="L175" i="9"/>
  <c r="M175" i="9"/>
  <c r="M183" i="9"/>
  <c r="AA183" i="9"/>
  <c r="L42" i="9"/>
  <c r="M42" i="9"/>
  <c r="Q141" i="9"/>
  <c r="P141" i="9"/>
  <c r="V186" i="9"/>
  <c r="U186" i="9"/>
  <c r="BI195" i="23"/>
  <c r="BX195" i="23"/>
  <c r="AF198" i="23"/>
  <c r="BY198" i="23"/>
  <c r="B14" i="9"/>
  <c r="O51" i="9"/>
  <c r="P69" i="9"/>
  <c r="O69" i="9"/>
  <c r="B77" i="9"/>
  <c r="L135" i="9"/>
  <c r="Q136" i="9"/>
  <c r="M138" i="9"/>
  <c r="U165" i="9"/>
  <c r="AB170" i="9"/>
  <c r="P174" i="9"/>
  <c r="O174" i="9"/>
  <c r="R182" i="9"/>
  <c r="R169" i="9"/>
  <c r="S169" i="9"/>
  <c r="V174" i="9"/>
  <c r="U174" i="9"/>
  <c r="BM198" i="23"/>
  <c r="S199" i="23"/>
  <c r="AH199" i="23"/>
  <c r="CM199" i="23"/>
  <c r="L19" i="9"/>
  <c r="B39" i="9"/>
  <c r="V44" i="9"/>
  <c r="U44" i="9"/>
  <c r="R45" i="9"/>
  <c r="S48" i="9"/>
  <c r="U54" i="9"/>
  <c r="R57" i="9"/>
  <c r="U62" i="9"/>
  <c r="U66" i="9"/>
  <c r="L107" i="9"/>
  <c r="P121" i="9"/>
  <c r="L125" i="9"/>
  <c r="M125" i="9"/>
  <c r="S163" i="9"/>
  <c r="S168" i="9"/>
  <c r="R168" i="9"/>
  <c r="Y174" i="9"/>
  <c r="X174" i="9"/>
  <c r="O179" i="9"/>
  <c r="R188" i="9"/>
  <c r="R189" i="9"/>
  <c r="S189" i="9"/>
  <c r="AB190" i="9"/>
  <c r="Q123" i="9"/>
  <c r="P123" i="9"/>
  <c r="AA53" i="9"/>
  <c r="Y54" i="9"/>
  <c r="X62" i="9"/>
  <c r="AA65" i="9"/>
  <c r="X66" i="9"/>
  <c r="Q118" i="9"/>
  <c r="Q140" i="9"/>
  <c r="P142" i="9"/>
  <c r="U168" i="9"/>
  <c r="Q138" i="9"/>
  <c r="M163" i="9"/>
  <c r="O165" i="9"/>
  <c r="P168" i="9"/>
  <c r="M169" i="9"/>
  <c r="O171" i="9"/>
  <c r="U179" i="9"/>
  <c r="X182" i="9"/>
  <c r="AA185" i="9"/>
  <c r="M189" i="9"/>
  <c r="L189" i="9"/>
  <c r="Y179" i="9"/>
  <c r="X179" i="9"/>
  <c r="AB182" i="9"/>
  <c r="AA182" i="9"/>
  <c r="M179" i="9"/>
  <c r="L179" i="9"/>
  <c r="P182" i="9"/>
  <c r="O182" i="9"/>
  <c r="AM8" i="11"/>
  <c r="W1" i="11"/>
  <c r="AI1" i="11"/>
  <c r="R185" i="9"/>
  <c r="U188" i="9"/>
</calcChain>
</file>

<file path=xl/sharedStrings.xml><?xml version="1.0" encoding="utf-8"?>
<sst xmlns="http://schemas.openxmlformats.org/spreadsheetml/2006/main" count="2413" uniqueCount="160">
  <si>
    <t>recommended figures</t>
  </si>
  <si>
    <t>i</t>
  </si>
  <si>
    <t>nationally</t>
  </si>
  <si>
    <t>%stocking antimalarials and ACTs</t>
  </si>
  <si>
    <t>by outlet type</t>
  </si>
  <si>
    <t>ii</t>
  </si>
  <si>
    <t>nationally, by urban/rural</t>
  </si>
  <si>
    <t>overall</t>
  </si>
  <si>
    <t>iii</t>
  </si>
  <si>
    <t xml:space="preserve">per strata </t>
  </si>
  <si>
    <t>iv</t>
  </si>
  <si>
    <t>per strata, by urban/ rural</t>
  </si>
  <si>
    <t xml:space="preserve">by outlet type </t>
  </si>
  <si>
    <t>Outlet type</t>
  </si>
  <si>
    <t>Stocks any antimalarial</t>
  </si>
  <si>
    <t>lower CI</t>
  </si>
  <si>
    <t>upper CI</t>
  </si>
  <si>
    <t>N</t>
  </si>
  <si>
    <t>Stocks any ACT</t>
  </si>
  <si>
    <t>Add caption here</t>
  </si>
  <si>
    <t>disaggregated by urban and rural study areas</t>
  </si>
  <si>
    <t>Rural</t>
  </si>
  <si>
    <t>Urban</t>
  </si>
  <si>
    <t>All vars chart</t>
  </si>
  <si>
    <t>ACT types</t>
  </si>
  <si>
    <t>Point estimate</t>
  </si>
  <si>
    <t>per strata</t>
  </si>
  <si>
    <t>overall in each state</t>
  </si>
  <si>
    <t>Strata</t>
  </si>
  <si>
    <t>In Abia State, 99% of 1422 retail and 29 wholesale screened outlets had any antimalarial in stock on the day of the study, while 98% had an ACT available. 
Among the 1716 retail and 20 wholesale outlets screened in Kano Stats, 85% and 71% had any antimalarial and any ACT available, respectively. 
In Lagos State, among the 1048 retail and 3 wholesale outlets screened, 88% and 85% had any antimalarial and any ACT available on the day of the study, respectively. </t>
  </si>
  <si>
    <t>Abia</t>
  </si>
  <si>
    <t>Kano</t>
  </si>
  <si>
    <t>Lagos</t>
  </si>
  <si>
    <t>In Abia State, little variability was found in the availabilty of at least one antimalarial by outlet type, with any antimalarial availability ranging from 96% among private not for profit outlets, to 100% among screened pharmacies and informal outlets. ACT availability was lower overall, and more variable, ranging from 69% in private for-profit facilities to 100% pharmacies and informal outlets. 
Lagos State showed a similar pattern to Kano State, although generally had lower levels of antimalarial and ACT availability. 88% and 85% of retail outlets had any antimalarial or any ACT in stock. Among PPMVs these figures were 96.4% and 95.5%, respectively. 
Kano State had the lowest availability of any antimalarial or ACT among all screened outlets was Across all retail outlets, 85% stocked an antimalarial and 71% stocked an ACT on the day of the survey. These figures were 93% and 76% for PPMVs, respectively, while only 46% and 41% of informal outlets had these products available, respectively. </t>
  </si>
  <si>
    <t>iv per strata</t>
  </si>
  <si>
    <t>NA for Nigeria</t>
  </si>
  <si>
    <t>Abia-Rural</t>
  </si>
  <si>
    <t>Kano-Rural</t>
  </si>
  <si>
    <t>Lagos-Rural</t>
  </si>
  <si>
    <t>Abia-Urban</t>
  </si>
  <si>
    <t>Kano-Urban</t>
  </si>
  <si>
    <t>Lagos-Urban</t>
  </si>
  <si>
    <t xml:space="preserve">Similar levels of availability of any antimalarial and any ACT among all screened outlets were seen between urban and rural areas in Abia and Lagos (1 or 2 percentage points). 
In Kano, availability was higher in urban outlets. On the day of survey, 83% of rural and 91% of urban outlets stocked antimalarials and 67% rural and 84% urban stocked ACTs. </t>
  </si>
  <si>
    <t>FOR THE REPORT: GREY OUT COLUMNS WITH N UNDER 50</t>
  </si>
  <si>
    <t>Any antimalarial</t>
  </si>
  <si>
    <t>Any ACT</t>
  </si>
  <si>
    <t>Artemether lumefantrine</t>
  </si>
  <si>
    <t>Artesunate amodiaquine</t>
  </si>
  <si>
    <t>Artemisinin piperaquine</t>
  </si>
  <si>
    <t>Dihydroartemisinin piperaquine</t>
  </si>
  <si>
    <t>Arterolane piperaquine</t>
  </si>
  <si>
    <t>Any other ACT</t>
  </si>
  <si>
    <t>Stocks nationally approved ACT</t>
  </si>
  <si>
    <t>Stocks QA ACT</t>
  </si>
  <si>
    <t>ACT that is both WHO PQ and nationally approved</t>
  </si>
  <si>
    <t>ACT that is WHO PQ but not nationally approved</t>
  </si>
  <si>
    <t>ACT that is nationally approved but not WHO PQ</t>
  </si>
  <si>
    <t>Stocks ACT not QA or nationally approved</t>
  </si>
  <si>
    <t>Two or more ACTs</t>
  </si>
  <si>
    <t>Non-artemisinins</t>
  </si>
  <si>
    <t>Oral quinine</t>
  </si>
  <si>
    <t>Chloroquine</t>
  </si>
  <si>
    <t>Sulfadoxine pyrimethamine</t>
  </si>
  <si>
    <t>Sulfadoxine pyrimethamine amodiaquine</t>
  </si>
  <si>
    <t>Other non-artemisinins</t>
  </si>
  <si>
    <t>Oral artemisinin monotherapy</t>
  </si>
  <si>
    <t>Non-oral artemisinin monotherapy</t>
  </si>
  <si>
    <t>Treatment for severe malaria</t>
  </si>
  <si>
    <t>Rectal artesunate</t>
  </si>
  <si>
    <t>Injectable artesunate</t>
  </si>
  <si>
    <t>injectable artemether</t>
  </si>
  <si>
    <t>Injectable arteether</t>
  </si>
  <si>
    <t>Injectable quinine</t>
  </si>
  <si>
    <t>dissagregated by urban and rural study areas</t>
  </si>
  <si>
    <t>Private Not For-Profit Facility</t>
  </si>
  <si>
    <t>Private For-Profit Facility</t>
  </si>
  <si>
    <t>Pharmacy</t>
  </si>
  <si>
    <t>Laboratory</t>
  </si>
  <si>
    <t>Informal</t>
  </si>
  <si>
    <t>Retail total</t>
  </si>
  <si>
    <t>Wholesale</t>
  </si>
  <si>
    <t>variable name</t>
  </si>
  <si>
    <t>Lower CI</t>
  </si>
  <si>
    <t>Upper CI</t>
  </si>
  <si>
    <t>0</t>
  </si>
  <si>
    <t>.</t>
  </si>
  <si>
    <t xml:space="preserve">strat1 Footnote - N screened outlets: Private not for profit=9; private not for profit=13; pharmacy=40; PPMV=870; informal=5; labs = 1; wholesalers= 7. Outlets that met screening criteria for a full interview but did not complete the interview (were not interviewed or completed a partial interview) = 9 </t>
  </si>
  <si>
    <t xml:space="preserve">strat2 Footnote - N screened outlets: Private not for profit=10; private not for profit=98; pharmacy=130; PPMV=1357; informal=53; labs = 68; wholesalers= 20. Outlets that met screening criteria for a full interview but did not complete the interview (were not interviewed or completed a partial interview) = 23 </t>
  </si>
  <si>
    <t xml:space="preserve">strat3 Footnote - N screened outlets: Private not for profit=3; private not for profit=80; pharmacy=337; PPMV=500; informal=59; labs = 69; wholesalers= 3. Outlets that met screening criteria for a full interview but did not complete the interview (were not interviewed or completed a partial interview) = 61 </t>
  </si>
  <si>
    <t xml:space="preserve">Rural strat1 Footnote - N screened outlets: Private not for profit=2; private not for profit=3; pharmacy=6; PPMV=335; informal=5; labs = 1; wholesalers= 5. Outlets that met screening criteria for a full interview but did not complete the interview (were not interviewed or completed a partial interview) = 4 </t>
  </si>
  <si>
    <t xml:space="preserve">Urban strat1 Footnote - N screened outlets: Private not for profit=7; private not for profit=10; pharmacy=34; PPMV=535; informal=0; labs = 0; wholesalers= 2. Outlets that met screening criteria for a full interview but did not complete the interview (were not interviewed or completed a partial interview) = 5 </t>
  </si>
  <si>
    <t xml:space="preserve">Rural strat2 Footnote - N screened outlets: Private not for profit=2; private not for profit=8; pharmacy=12; PPMV=327; informal=27; labs = 12; wholesalers= 6. Outlets that met screening criteria for a full interview but did not complete the interview (were not interviewed or completed a partial interview) = 2 </t>
  </si>
  <si>
    <t xml:space="preserve">Urban strat2 Footnote - N screened outlets: Private not for profit=8; private not for profit=90; pharmacy=118; PPMV=1030; informal=26; labs = 56; wholesalers= 14. Outlets that met screening criteria for a full interview but did not complete the interview (were not interviewed or completed a partial interview) = 21 </t>
  </si>
  <si>
    <t xml:space="preserve">Rural strat3 Footnote - N screened outlets: Private not for profit=0; private not for profit=12; pharmacy=61; PPMV=83; informal=4; labs = 15; wholesalers= 0. Outlets that met screening criteria for a full interview but did not complete the interview (were not interviewed or completed a partial interview) = 8 </t>
  </si>
  <si>
    <t xml:space="preserve">Urban strat3 Footnote - N screened outlets: Private not for profit=3; private not for profit=68; pharmacy=276; PPMV=417; informal=55; labs = 54; wholesalers= 3. Outlets that met screening criteria for a full interview but did not complete the interview (were not interviewed or completed a partial interview) = 53 </t>
  </si>
  <si>
    <t>Drug store</t>
  </si>
  <si>
    <t>T_i</t>
  </si>
  <si>
    <t>T_ii</t>
  </si>
  <si>
    <t>T_iii_strat1</t>
  </si>
  <si>
    <t>T_iii_strat2</t>
  </si>
  <si>
    <t>T_iii_strat3</t>
  </si>
  <si>
    <t>T_iv_strat1</t>
  </si>
  <si>
    <t>T_iv_strat2</t>
  </si>
  <si>
    <t>T_iv_strat3</t>
  </si>
  <si>
    <t>T_ii!A1</t>
  </si>
  <si>
    <t>proportion with ACT by types</t>
  </si>
  <si>
    <t xml:space="preserve">proportion with WHO pre-qual and nationally approved </t>
  </si>
  <si>
    <t xml:space="preserve">proportion with 2 or more </t>
  </si>
  <si>
    <t>proprtion with treatment for severe</t>
  </si>
  <si>
    <t>proprtion with non-artemisinins and types</t>
  </si>
  <si>
    <t>proprtion with artemisinin monotherapy and types</t>
  </si>
  <si>
    <t>Stocks ACT that is nationally approved*</t>
  </si>
  <si>
    <t>Stocks ACT that is WHO pre-qualified</t>
  </si>
  <si>
    <t>Stocks ACT that is NOT nationally approved or WHO PQ</t>
  </si>
  <si>
    <t>Stocks two or more ACTs</t>
  </si>
  <si>
    <t>SP</t>
  </si>
  <si>
    <t>SP-amodiaquine</t>
  </si>
  <si>
    <t>Injectable artemether</t>
  </si>
  <si>
    <t>Add caption</t>
  </si>
  <si>
    <t>Catgories</t>
  </si>
  <si>
    <t>National level results</t>
  </si>
  <si>
    <t>Use the table and 'All vars chart' to the left of that table to produce additonal figures as desired</t>
  </si>
  <si>
    <t>For example:</t>
  </si>
  <si>
    <t xml:space="preserve">For this indicator dissagregation level, one example figure has been generated below. </t>
  </si>
  <si>
    <t>Data table</t>
  </si>
  <si>
    <t>All-variable chart</t>
  </si>
  <si>
    <t>ALL VARS</t>
  </si>
  <si>
    <t>Ot1</t>
  </si>
  <si>
    <t>Ot2</t>
  </si>
  <si>
    <t>Ot3</t>
  </si>
  <si>
    <t>Ot4</t>
  </si>
  <si>
    <t>Ot5</t>
  </si>
  <si>
    <t>Ot6</t>
  </si>
  <si>
    <t>Ot7</t>
  </si>
  <si>
    <t>Ot8</t>
  </si>
  <si>
    <t>Ot9</t>
  </si>
  <si>
    <t>Ot10</t>
  </si>
  <si>
    <t>Proportion of all screened outlets with any ACT in stock on the day of the visit by ACT type</t>
  </si>
  <si>
    <t>By outlet:</t>
  </si>
  <si>
    <t>Data tables</t>
  </si>
  <si>
    <t>All-variable charts&gt;&gt;&gt;</t>
  </si>
  <si>
    <t>Results by urban rural</t>
  </si>
  <si>
    <t>Results seperated by strata</t>
  </si>
  <si>
    <t>Stocked out of ACTs</t>
  </si>
  <si>
    <t>Stocked out of AL</t>
  </si>
  <si>
    <t>Stocked out of ASAQ</t>
  </si>
  <si>
    <t>Stocked out of DHAQPPQ</t>
  </si>
  <si>
    <t>Stocked out of artemether</t>
  </si>
  <si>
    <t>Stocked out of artesunate</t>
  </si>
  <si>
    <t>Stocked out of CQ</t>
  </si>
  <si>
    <t>Stocked out of QN</t>
  </si>
  <si>
    <t>Stocked out of SP</t>
  </si>
  <si>
    <t>Stocked out of RDT</t>
  </si>
  <si>
    <t>Outlet reports any stockout</t>
  </si>
  <si>
    <t>outlet type 1</t>
  </si>
  <si>
    <t xml:space="preserve">Footnote - N screened outlets with stockout data: Private not for profit=29; private not for profit=187; pharmacy=490; PPMV=3200; informal=110; labs = 4; wholesalers= 51. Outlets that met screening criteria for a full interview but did not complete the interview and have stockout data = 0; screened outlets with no AM stockout data = 151 </t>
  </si>
  <si>
    <t>Informal TOTAL</t>
  </si>
  <si>
    <t>Retail TOTAL</t>
  </si>
  <si>
    <t xml:space="preserve">Rural Footnote - N screened outlets with stockout data: Private not for profit=4; private not for profit=23; pharmacy=72; PPMV=768; informal=30; labs = 0; wholesalers= 11. Outlets that met screening criteria for a full interview but did not complete the interview and have stockout data = 0; screened outlets with no AM stockout data = 29 </t>
  </si>
  <si>
    <t xml:space="preserve">Urban Footnote - N screened outlets with stockout data: Private not for profit=25; private not for profit=164; pharmacy=418; PPMV=2432; informal=80; labs = 4; wholesalers= 40. Outlets that met screening criteria for a full interview but did not complete the interview and have stockout data = 0; screened outlets with no AM stockout data = 122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</si>
</sst>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name val="Calibri"/>
    </font>
    <font>
      <sz val="11"/>
      <name val="Calibri"/>
      <family val="2"/>
    </font>
    <font>
      <sz val="8"/>
      <name val="Roboto Light"/>
    </font>
    <font>
      <b/>
      <sz val="8"/>
      <name val="Roboto Light"/>
    </font>
    <font>
      <sz val="8"/>
      <color rgb="FFFF0000"/>
      <name val="Roboto Light"/>
    </font>
    <font>
      <i/>
      <sz val="8"/>
      <name val="Roboto Light"/>
    </font>
    <font>
      <sz val="8"/>
      <color theme="0" tint="-0.34998626667073579"/>
      <name val="Roboto Light"/>
    </font>
    <font>
      <sz val="8"/>
      <name val="Calibri"/>
      <family val="2"/>
    </font>
    <font>
      <b/>
      <sz val="5"/>
      <name val="Roboto Light"/>
    </font>
    <font>
      <sz val="5"/>
      <name val="Roboto Light"/>
    </font>
    <font>
      <sz val="5"/>
      <color rgb="FFFF0000"/>
      <name val="Roboto Light"/>
    </font>
    <font>
      <i/>
      <sz val="5"/>
      <name val="Roboto Light"/>
    </font>
    <font>
      <sz val="11"/>
      <color theme="0"/>
      <name val="Roboto"/>
    </font>
    <font>
      <sz val="11"/>
      <name val="Roboto"/>
    </font>
    <font>
      <sz val="11"/>
      <color rgb="FFFF0000"/>
      <name val="Roboto"/>
    </font>
    <font>
      <b/>
      <sz val="11"/>
      <name val="Roboto"/>
    </font>
    <font>
      <i/>
      <sz val="11"/>
      <color theme="8"/>
      <name val="Roboto"/>
    </font>
    <font>
      <i/>
      <sz val="11"/>
      <color theme="0" tint="-0.34998626667073579"/>
      <name val="Roboto"/>
    </font>
    <font>
      <sz val="8"/>
      <name val="Roboto"/>
    </font>
    <font>
      <sz val="11"/>
      <color theme="0"/>
      <name val="Roboto Light"/>
      <family val="2"/>
      <scheme val="minor"/>
    </font>
    <font>
      <b/>
      <sz val="10"/>
      <name val="Roboto"/>
    </font>
    <font>
      <sz val="10"/>
      <name val="Roboto"/>
    </font>
    <font>
      <sz val="10"/>
      <name val="Roboto Light"/>
    </font>
    <font>
      <i/>
      <sz val="11"/>
      <color theme="8"/>
      <name val="Calibri"/>
      <family val="2"/>
    </font>
    <font>
      <sz val="11"/>
      <color rgb="FFFF0000"/>
      <name val="Calibri"/>
      <family val="2"/>
    </font>
    <font>
      <sz val="11"/>
      <color theme="0"/>
      <name val="Calibri"/>
      <family val="2"/>
    </font>
    <font>
      <i/>
      <sz val="8"/>
      <color theme="0" tint="-0.34998626667073579"/>
      <name val="Roboto"/>
    </font>
    <font>
      <i/>
      <sz val="11"/>
      <name val="Calibri"/>
      <family val="2"/>
    </font>
    <font>
      <sz val="10"/>
      <name val="Roboto"/>
      <scheme val="major"/>
    </font>
    <font>
      <b/>
      <sz val="10"/>
      <name val="Roboto"/>
      <scheme val="major"/>
    </font>
    <font>
      <sz val="10"/>
      <color theme="0"/>
      <name val="Roboto"/>
      <scheme val="major"/>
    </font>
    <font>
      <b/>
      <i/>
      <sz val="11"/>
      <name val="Calibri"/>
      <family val="2"/>
    </font>
    <font>
      <b/>
      <sz val="11"/>
      <name val="Calibri"/>
      <family val="2"/>
    </font>
    <font>
      <i/>
      <sz val="11"/>
      <name val="Roboto"/>
    </font>
    <font>
      <sz val="10"/>
      <color rgb="FFFF0000"/>
      <name val="Roboto Light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5422223578601"/>
        <bgColor indexed="64"/>
      </patternFill>
    </fill>
    <fill>
      <patternFill patternType="solid">
        <fgColor rgb="FFA2D5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3D6FF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/>
      <top style="medium">
        <color theme="2" tint="-9.9978637043366805E-2"/>
      </top>
      <bottom/>
      <diagonal/>
    </border>
    <border>
      <left/>
      <right/>
      <top style="medium">
        <color theme="2" tint="-9.9978637043366805E-2"/>
      </top>
      <bottom style="thin">
        <color indexed="64"/>
      </bottom>
      <diagonal/>
    </border>
    <border>
      <left/>
      <right/>
      <top/>
      <bottom style="medium">
        <color theme="2" tint="-9.9978637043366805E-2"/>
      </bottom>
      <diagonal/>
    </border>
    <border>
      <left/>
      <right/>
      <top style="thick">
        <color theme="9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1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indent="2"/>
    </xf>
    <xf numFmtId="0" fontId="3" fillId="0" borderId="0" xfId="0" applyFont="1"/>
    <xf numFmtId="0" fontId="3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indent="2"/>
    </xf>
    <xf numFmtId="0" fontId="2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 indent="4"/>
    </xf>
    <xf numFmtId="0" fontId="6" fillId="0" borderId="0" xfId="0" applyFont="1"/>
    <xf numFmtId="0" fontId="4" fillId="0" borderId="0" xfId="0" applyFont="1"/>
    <xf numFmtId="0" fontId="1" fillId="0" borderId="0" xfId="1"/>
    <xf numFmtId="0" fontId="10" fillId="0" borderId="0" xfId="0" applyFont="1"/>
    <xf numFmtId="0" fontId="9" fillId="0" borderId="0" xfId="0" applyFont="1"/>
    <xf numFmtId="0" fontId="9" fillId="0" borderId="2" xfId="0" applyFont="1" applyBorder="1" applyAlignment="1">
      <alignment horizontal="center"/>
    </xf>
    <xf numFmtId="0" fontId="8" fillId="0" borderId="0" xfId="0" applyFont="1"/>
    <xf numFmtId="0" fontId="11" fillId="0" borderId="2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indent="2"/>
    </xf>
    <xf numFmtId="0" fontId="9" fillId="0" borderId="2" xfId="0" applyFont="1" applyBorder="1" applyAlignment="1">
      <alignment horizontal="right"/>
    </xf>
    <xf numFmtId="0" fontId="8" fillId="0" borderId="2" xfId="0" applyFont="1" applyBorder="1" applyAlignment="1">
      <alignment horizontal="left"/>
    </xf>
    <xf numFmtId="0" fontId="9" fillId="0" borderId="2" xfId="0" applyFont="1" applyBorder="1" applyAlignment="1">
      <alignment horizontal="left" indent="4"/>
    </xf>
    <xf numFmtId="0" fontId="4" fillId="0" borderId="0" xfId="0" applyFont="1" applyAlignment="1">
      <alignment textRotation="90"/>
    </xf>
    <xf numFmtId="0" fontId="2" fillId="0" borderId="0" xfId="0" applyFont="1" applyAlignment="1">
      <alignment wrapText="1"/>
    </xf>
    <xf numFmtId="0" fontId="13" fillId="0" borderId="0" xfId="0" applyFont="1"/>
    <xf numFmtId="0" fontId="13" fillId="0" borderId="1" xfId="0" applyFont="1" applyBorder="1"/>
    <xf numFmtId="0" fontId="12" fillId="0" borderId="0" xfId="0" applyFont="1"/>
    <xf numFmtId="0" fontId="13" fillId="0" borderId="0" xfId="0" applyFont="1" applyAlignment="1">
      <alignment horizontal="center"/>
    </xf>
    <xf numFmtId="0" fontId="12" fillId="6" borderId="0" xfId="0" applyFont="1" applyFill="1"/>
    <xf numFmtId="0" fontId="3" fillId="7" borderId="1" xfId="0" applyFont="1" applyFill="1" applyBorder="1" applyAlignment="1">
      <alignment horizontal="center" wrapText="1"/>
    </xf>
    <xf numFmtId="0" fontId="3" fillId="7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wrapText="1"/>
    </xf>
    <xf numFmtId="0" fontId="3" fillId="8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 wrapText="1"/>
    </xf>
    <xf numFmtId="0" fontId="3" fillId="9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 wrapText="1"/>
    </xf>
    <xf numFmtId="0" fontId="8" fillId="7" borderId="0" xfId="0" applyFont="1" applyFill="1" applyAlignment="1">
      <alignment horizontal="center"/>
    </xf>
    <xf numFmtId="0" fontId="8" fillId="7" borderId="8" xfId="0" applyFont="1" applyFill="1" applyBorder="1" applyAlignment="1">
      <alignment horizontal="center"/>
    </xf>
    <xf numFmtId="0" fontId="9" fillId="7" borderId="0" xfId="0" applyFont="1" applyFill="1" applyAlignment="1">
      <alignment horizontal="center"/>
    </xf>
    <xf numFmtId="0" fontId="9" fillId="7" borderId="8" xfId="0" applyFont="1" applyFill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0" fontId="9" fillId="7" borderId="6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 wrapText="1"/>
    </xf>
    <xf numFmtId="0" fontId="8" fillId="8" borderId="0" xfId="0" applyFont="1" applyFill="1" applyAlignment="1">
      <alignment horizontal="center"/>
    </xf>
    <xf numFmtId="0" fontId="8" fillId="8" borderId="8" xfId="0" applyFont="1" applyFill="1" applyBorder="1" applyAlignment="1">
      <alignment horizontal="center"/>
    </xf>
    <xf numFmtId="0" fontId="9" fillId="8" borderId="0" xfId="0" applyFont="1" applyFill="1" applyAlignment="1">
      <alignment horizontal="center"/>
    </xf>
    <xf numFmtId="0" fontId="9" fillId="8" borderId="8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 wrapText="1"/>
    </xf>
    <xf numFmtId="0" fontId="8" fillId="9" borderId="0" xfId="0" applyFont="1" applyFill="1" applyAlignment="1">
      <alignment horizontal="center"/>
    </xf>
    <xf numFmtId="0" fontId="8" fillId="9" borderId="8" xfId="0" applyFont="1" applyFill="1" applyBorder="1" applyAlignment="1">
      <alignment horizontal="center"/>
    </xf>
    <xf numFmtId="0" fontId="9" fillId="9" borderId="0" xfId="0" applyFont="1" applyFill="1" applyAlignment="1">
      <alignment horizontal="center"/>
    </xf>
    <xf numFmtId="0" fontId="9" fillId="9" borderId="8" xfId="0" applyFont="1" applyFill="1" applyBorder="1" applyAlignment="1">
      <alignment horizontal="center"/>
    </xf>
    <xf numFmtId="0" fontId="9" fillId="9" borderId="2" xfId="0" applyFont="1" applyFill="1" applyBorder="1" applyAlignment="1">
      <alignment horizontal="center"/>
    </xf>
    <xf numFmtId="0" fontId="9" fillId="9" borderId="6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2" xfId="0" applyFont="1" applyBorder="1"/>
    <xf numFmtId="0" fontId="13" fillId="0" borderId="9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1" xfId="1" applyFont="1" applyBorder="1"/>
    <xf numFmtId="0" fontId="13" fillId="0" borderId="0" xfId="1" applyFont="1"/>
    <xf numFmtId="0" fontId="12" fillId="0" borderId="0" xfId="1" applyFont="1"/>
    <xf numFmtId="0" fontId="14" fillId="0" borderId="0" xfId="1" applyFont="1"/>
    <xf numFmtId="0" fontId="15" fillId="0" borderId="0" xfId="0" applyFont="1"/>
    <xf numFmtId="0" fontId="13" fillId="0" borderId="4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1" fontId="13" fillId="0" borderId="1" xfId="1" applyNumberFormat="1" applyFont="1" applyBorder="1" applyAlignment="1">
      <alignment horizontal="center"/>
    </xf>
    <xf numFmtId="2" fontId="16" fillId="0" borderId="1" xfId="1" applyNumberFormat="1" applyFont="1" applyBorder="1" applyAlignment="1">
      <alignment horizontal="center"/>
    </xf>
    <xf numFmtId="2" fontId="13" fillId="0" borderId="1" xfId="1" applyNumberFormat="1" applyFont="1" applyBorder="1" applyAlignment="1">
      <alignment horizontal="center"/>
    </xf>
    <xf numFmtId="0" fontId="13" fillId="0" borderId="3" xfId="1" applyFont="1" applyBorder="1" applyAlignment="1">
      <alignment horizontal="center"/>
    </xf>
    <xf numFmtId="1" fontId="13" fillId="0" borderId="0" xfId="1" applyNumberFormat="1" applyFont="1" applyAlignment="1">
      <alignment horizontal="center"/>
    </xf>
    <xf numFmtId="2" fontId="13" fillId="0" borderId="0" xfId="1" applyNumberFormat="1" applyFont="1" applyAlignment="1">
      <alignment horizontal="center"/>
    </xf>
    <xf numFmtId="0" fontId="13" fillId="0" borderId="0" xfId="1" applyFont="1" applyAlignment="1">
      <alignment horizontal="center"/>
    </xf>
    <xf numFmtId="0" fontId="12" fillId="0" borderId="3" xfId="1" applyFont="1" applyBorder="1" applyAlignment="1">
      <alignment horizontal="center"/>
    </xf>
    <xf numFmtId="0" fontId="12" fillId="0" borderId="0" xfId="1" applyFont="1" applyAlignment="1">
      <alignment horizontal="center"/>
    </xf>
    <xf numFmtId="1" fontId="12" fillId="4" borderId="0" xfId="1" applyNumberFormat="1" applyFont="1" applyFill="1" applyAlignment="1">
      <alignment horizontal="center"/>
    </xf>
    <xf numFmtId="2" fontId="12" fillId="4" borderId="0" xfId="1" applyNumberFormat="1" applyFont="1" applyFill="1" applyAlignment="1">
      <alignment horizontal="center"/>
    </xf>
    <xf numFmtId="0" fontId="13" fillId="0" borderId="0" xfId="1" applyFont="1" applyAlignment="1">
      <alignment horizontal="center" wrapText="1"/>
    </xf>
    <xf numFmtId="2" fontId="16" fillId="0" borderId="0" xfId="1" applyNumberFormat="1" applyFont="1" applyAlignment="1">
      <alignment horizontal="center"/>
    </xf>
    <xf numFmtId="0" fontId="13" fillId="0" borderId="1" xfId="1" applyFont="1" applyBorder="1" applyAlignment="1">
      <alignment horizontal="left"/>
    </xf>
    <xf numFmtId="0" fontId="13" fillId="4" borderId="0" xfId="0" applyFont="1" applyFill="1" applyAlignment="1">
      <alignment horizontal="center"/>
    </xf>
    <xf numFmtId="0" fontId="13" fillId="0" borderId="0" xfId="1" applyFont="1" applyAlignment="1">
      <alignment wrapText="1"/>
    </xf>
    <xf numFmtId="0" fontId="13" fillId="0" borderId="3" xfId="1" applyFont="1" applyBorder="1" applyAlignment="1">
      <alignment horizontal="center" wrapText="1"/>
    </xf>
    <xf numFmtId="1" fontId="13" fillId="0" borderId="0" xfId="1" applyNumberFormat="1" applyFont="1" applyAlignment="1">
      <alignment horizontal="center" wrapText="1"/>
    </xf>
    <xf numFmtId="2" fontId="13" fillId="0" borderId="0" xfId="1" applyNumberFormat="1" applyFont="1" applyAlignment="1">
      <alignment horizontal="center" wrapText="1"/>
    </xf>
    <xf numFmtId="0" fontId="13" fillId="0" borderId="0" xfId="0" applyFont="1" applyAlignment="1">
      <alignment horizontal="left"/>
    </xf>
    <xf numFmtId="0" fontId="13" fillId="0" borderId="1" xfId="0" applyFont="1" applyBorder="1" applyAlignment="1">
      <alignment horizontal="left"/>
    </xf>
    <xf numFmtId="0" fontId="12" fillId="3" borderId="0" xfId="0" applyFont="1" applyFill="1" applyAlignment="1">
      <alignment horizontal="left"/>
    </xf>
    <xf numFmtId="1" fontId="13" fillId="0" borderId="1" xfId="1" applyNumberFormat="1" applyFont="1" applyBorder="1" applyAlignment="1">
      <alignment horizontal="left"/>
    </xf>
    <xf numFmtId="1" fontId="13" fillId="0" borderId="0" xfId="1" applyNumberFormat="1" applyFont="1" applyAlignment="1">
      <alignment horizontal="left"/>
    </xf>
    <xf numFmtId="0" fontId="13" fillId="0" borderId="0" xfId="1" applyFont="1" applyAlignment="1">
      <alignment horizontal="left"/>
    </xf>
    <xf numFmtId="0" fontId="12" fillId="3" borderId="0" xfId="1" applyFont="1" applyFill="1" applyAlignment="1">
      <alignment horizontal="left"/>
    </xf>
    <xf numFmtId="0" fontId="13" fillId="0" borderId="0" xfId="1" applyFont="1" applyAlignment="1">
      <alignment horizontal="left" vertical="top"/>
    </xf>
    <xf numFmtId="0" fontId="13" fillId="0" borderId="0" xfId="1" applyFont="1" applyAlignment="1">
      <alignment horizontal="left" vertical="top" wrapText="1"/>
    </xf>
    <xf numFmtId="0" fontId="13" fillId="0" borderId="2" xfId="0" applyFont="1" applyBorder="1" applyAlignment="1">
      <alignment horizontal="left"/>
    </xf>
    <xf numFmtId="0" fontId="9" fillId="0" borderId="0" xfId="0" applyFont="1" applyAlignment="1">
      <alignment horizontal="left" indent="4"/>
    </xf>
    <xf numFmtId="0" fontId="9" fillId="0" borderId="0" xfId="0" applyFont="1" applyAlignment="1">
      <alignment horizontal="center"/>
    </xf>
    <xf numFmtId="0" fontId="9" fillId="0" borderId="6" xfId="0" applyFont="1" applyBorder="1" applyAlignment="1">
      <alignment horizontal="center"/>
    </xf>
    <xf numFmtId="0" fontId="3" fillId="11" borderId="1" xfId="0" applyFont="1" applyFill="1" applyBorder="1" applyAlignment="1">
      <alignment horizontal="center" wrapText="1"/>
    </xf>
    <xf numFmtId="0" fontId="3" fillId="11" borderId="0" xfId="0" applyFont="1" applyFill="1" applyAlignment="1">
      <alignment horizontal="center"/>
    </xf>
    <xf numFmtId="0" fontId="9" fillId="11" borderId="0" xfId="0" applyFont="1" applyFill="1" applyAlignment="1">
      <alignment horizontal="center"/>
    </xf>
    <xf numFmtId="0" fontId="9" fillId="11" borderId="2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 wrapText="1"/>
    </xf>
    <xf numFmtId="0" fontId="3" fillId="12" borderId="7" xfId="0" applyFont="1" applyFill="1" applyBorder="1" applyAlignment="1">
      <alignment horizontal="center" wrapText="1"/>
    </xf>
    <xf numFmtId="0" fontId="3" fillId="12" borderId="0" xfId="0" applyFont="1" applyFill="1" applyAlignment="1">
      <alignment horizontal="center"/>
    </xf>
    <xf numFmtId="0" fontId="3" fillId="12" borderId="8" xfId="0" applyFont="1" applyFill="1" applyBorder="1" applyAlignment="1">
      <alignment horizontal="center"/>
    </xf>
    <xf numFmtId="0" fontId="9" fillId="12" borderId="0" xfId="0" applyFont="1" applyFill="1" applyAlignment="1">
      <alignment horizontal="center"/>
    </xf>
    <xf numFmtId="0" fontId="9" fillId="12" borderId="8" xfId="0" applyFont="1" applyFill="1" applyBorder="1" applyAlignment="1">
      <alignment horizontal="center"/>
    </xf>
    <xf numFmtId="0" fontId="9" fillId="12" borderId="2" xfId="0" applyFont="1" applyFill="1" applyBorder="1" applyAlignment="1">
      <alignment horizontal="center"/>
    </xf>
    <xf numFmtId="0" fontId="9" fillId="12" borderId="6" xfId="0" applyFont="1" applyFill="1" applyBorder="1" applyAlignment="1">
      <alignment horizontal="center"/>
    </xf>
    <xf numFmtId="0" fontId="2" fillId="0" borderId="13" xfId="0" applyFont="1" applyBorder="1" applyAlignment="1">
      <alignment wrapText="1"/>
    </xf>
    <xf numFmtId="0" fontId="0" fillId="0" borderId="0" xfId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1" fontId="1" fillId="0" borderId="0" xfId="1" applyNumberFormat="1"/>
    <xf numFmtId="2" fontId="1" fillId="0" borderId="0" xfId="1" applyNumberFormat="1"/>
    <xf numFmtId="0" fontId="23" fillId="0" borderId="0" xfId="1" applyFont="1"/>
    <xf numFmtId="0" fontId="24" fillId="0" borderId="0" xfId="1" applyFont="1"/>
    <xf numFmtId="0" fontId="19" fillId="3" borderId="0" xfId="1" applyFont="1" applyFill="1"/>
    <xf numFmtId="1" fontId="25" fillId="4" borderId="0" xfId="1" applyNumberFormat="1" applyFont="1" applyFill="1"/>
    <xf numFmtId="2" fontId="25" fillId="4" borderId="0" xfId="1" applyNumberFormat="1" applyFont="1" applyFill="1"/>
    <xf numFmtId="0" fontId="1" fillId="0" borderId="0" xfId="1" applyAlignment="1">
      <alignment vertical="top"/>
    </xf>
    <xf numFmtId="0" fontId="1" fillId="0" borderId="8" xfId="1" applyBorder="1"/>
    <xf numFmtId="0" fontId="28" fillId="0" borderId="0" xfId="1" applyFont="1"/>
    <xf numFmtId="0" fontId="30" fillId="0" borderId="0" xfId="1" applyFont="1"/>
    <xf numFmtId="0" fontId="30" fillId="0" borderId="8" xfId="1" applyFont="1" applyBorder="1"/>
    <xf numFmtId="0" fontId="29" fillId="0" borderId="0" xfId="1" applyFont="1"/>
    <xf numFmtId="1" fontId="29" fillId="0" borderId="0" xfId="1" applyNumberFormat="1" applyFont="1"/>
    <xf numFmtId="2" fontId="29" fillId="0" borderId="0" xfId="1" applyNumberFormat="1" applyFont="1"/>
    <xf numFmtId="0" fontId="31" fillId="0" borderId="0" xfId="1" applyFont="1" applyAlignment="1">
      <alignment horizontal="left" indent="1"/>
    </xf>
    <xf numFmtId="0" fontId="27" fillId="0" borderId="0" xfId="1" applyFont="1" applyAlignment="1">
      <alignment horizontal="left" indent="1"/>
    </xf>
    <xf numFmtId="0" fontId="1" fillId="0" borderId="3" xfId="1" applyBorder="1"/>
    <xf numFmtId="1" fontId="0" fillId="0" borderId="0" xfId="1" applyNumberFormat="1" applyFont="1"/>
    <xf numFmtId="1" fontId="24" fillId="0" borderId="0" xfId="1" applyNumberFormat="1" applyFont="1"/>
    <xf numFmtId="0" fontId="25" fillId="13" borderId="0" xfId="1" applyFont="1" applyFill="1"/>
    <xf numFmtId="0" fontId="1" fillId="0" borderId="0" xfId="1" applyAlignment="1">
      <alignment wrapText="1"/>
    </xf>
    <xf numFmtId="0" fontId="1" fillId="0" borderId="3" xfId="1" applyBorder="1" applyAlignment="1">
      <alignment wrapText="1"/>
    </xf>
    <xf numFmtId="0" fontId="19" fillId="3" borderId="0" xfId="1" applyFont="1" applyFill="1" applyAlignment="1">
      <alignment wrapText="1"/>
    </xf>
    <xf numFmtId="1" fontId="25" fillId="14" borderId="15" xfId="1" applyNumberFormat="1" applyFont="1" applyFill="1" applyBorder="1" applyAlignment="1">
      <alignment wrapText="1"/>
    </xf>
    <xf numFmtId="1" fontId="25" fillId="4" borderId="0" xfId="1" applyNumberFormat="1" applyFont="1" applyFill="1" applyAlignment="1">
      <alignment wrapText="1"/>
    </xf>
    <xf numFmtId="0" fontId="32" fillId="15" borderId="0" xfId="1" applyFont="1" applyFill="1"/>
    <xf numFmtId="0" fontId="1" fillId="15" borderId="0" xfId="1" applyFill="1"/>
    <xf numFmtId="0" fontId="1" fillId="15" borderId="8" xfId="1" applyFill="1" applyBorder="1"/>
    <xf numFmtId="0" fontId="24" fillId="15" borderId="0" xfId="1" applyFont="1" applyFill="1"/>
    <xf numFmtId="1" fontId="1" fillId="15" borderId="0" xfId="1" applyNumberFormat="1" applyFill="1"/>
    <xf numFmtId="2" fontId="1" fillId="15" borderId="0" xfId="1" applyNumberFormat="1" applyFill="1"/>
    <xf numFmtId="0" fontId="33" fillId="0" borderId="0" xfId="0" applyFont="1"/>
    <xf numFmtId="0" fontId="22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1" fillId="0" borderId="0" xfId="1" applyAlignment="1">
      <alignment horizontal="center"/>
    </xf>
    <xf numFmtId="0" fontId="26" fillId="0" borderId="0" xfId="1" applyFont="1" applyAlignment="1">
      <alignment horizontal="left"/>
    </xf>
    <xf numFmtId="0" fontId="13" fillId="5" borderId="5" xfId="1" applyFont="1" applyFill="1" applyBorder="1" applyAlignment="1">
      <alignment horizontal="left" vertical="center" wrapText="1"/>
    </xf>
    <xf numFmtId="0" fontId="29" fillId="5" borderId="5" xfId="1" applyFont="1" applyFill="1" applyBorder="1" applyAlignment="1">
      <alignment horizontal="left" wrapText="1"/>
    </xf>
    <xf numFmtId="1" fontId="19" fillId="3" borderId="0" xfId="1" applyNumberFormat="1" applyFont="1" applyFill="1" applyAlignment="1">
      <alignment horizontal="left" vertical="top" wrapText="1"/>
    </xf>
    <xf numFmtId="0" fontId="19" fillId="3" borderId="0" xfId="1" applyFont="1" applyFill="1" applyAlignment="1">
      <alignment horizontal="left" vertical="top" wrapText="1"/>
    </xf>
    <xf numFmtId="0" fontId="12" fillId="0" borderId="14" xfId="1" applyFont="1" applyBorder="1" applyAlignment="1">
      <alignment horizontal="left"/>
    </xf>
    <xf numFmtId="0" fontId="13" fillId="0" borderId="0" xfId="1" applyFont="1" applyAlignment="1">
      <alignment horizontal="center"/>
    </xf>
    <xf numFmtId="0" fontId="32" fillId="0" borderId="0" xfId="1" applyFont="1"/>
    <xf numFmtId="0" fontId="17" fillId="0" borderId="0" xfId="0" applyFont="1" applyAlignment="1">
      <alignment horizontal="left" vertical="top" wrapText="1"/>
    </xf>
    <xf numFmtId="0" fontId="13" fillId="5" borderId="5" xfId="0" applyFont="1" applyFill="1" applyBorder="1" applyAlignment="1">
      <alignment horizontal="left" vertical="center" wrapText="1"/>
    </xf>
    <xf numFmtId="0" fontId="15" fillId="5" borderId="5" xfId="1" applyFont="1" applyFill="1" applyBorder="1" applyAlignment="1">
      <alignment horizontal="left" wrapText="1"/>
    </xf>
    <xf numFmtId="0" fontId="13" fillId="0" borderId="0" xfId="1" applyFont="1" applyAlignment="1">
      <alignment horizontal="center" vertical="center"/>
    </xf>
    <xf numFmtId="0" fontId="17" fillId="0" borderId="0" xfId="0" applyFont="1" applyAlignment="1">
      <alignment horizontal="left" vertical="top"/>
    </xf>
    <xf numFmtId="0" fontId="15" fillId="5" borderId="5" xfId="0" applyFont="1" applyFill="1" applyBorder="1" applyAlignment="1">
      <alignment horizontal="left" wrapText="1"/>
    </xf>
    <xf numFmtId="0" fontId="13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20" fillId="0" borderId="12" xfId="0" applyFont="1" applyBorder="1" applyAlignment="1">
      <alignment horizontal="left"/>
    </xf>
    <xf numFmtId="0" fontId="5" fillId="0" borderId="1" xfId="0" applyFont="1" applyBorder="1" applyAlignment="1">
      <alignment horizontal="left" vertical="top" wrapText="1" indent="3"/>
    </xf>
    <xf numFmtId="0" fontId="5" fillId="0" borderId="2" xfId="0" applyFont="1" applyBorder="1" applyAlignment="1">
      <alignment horizontal="left" vertical="top" wrapText="1" indent="3"/>
    </xf>
    <xf numFmtId="0" fontId="2" fillId="0" borderId="13" xfId="0" applyFont="1" applyBorder="1" applyAlignment="1">
      <alignment horizontal="left" vertical="top" wrapText="1"/>
    </xf>
    <xf numFmtId="0" fontId="2" fillId="11" borderId="1" xfId="0" applyFont="1" applyFill="1" applyBorder="1" applyAlignment="1">
      <alignment horizontal="left" wrapText="1"/>
    </xf>
    <xf numFmtId="0" fontId="2" fillId="11" borderId="0" xfId="0" applyFont="1" applyFill="1" applyAlignment="1">
      <alignment horizontal="left" wrapText="1"/>
    </xf>
    <xf numFmtId="0" fontId="2" fillId="11" borderId="2" xfId="0" applyFont="1" applyFill="1" applyBorder="1" applyAlignment="1">
      <alignment horizontal="left" wrapText="1"/>
    </xf>
    <xf numFmtId="0" fontId="2" fillId="12" borderId="1" xfId="0" applyFont="1" applyFill="1" applyBorder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12" borderId="2" xfId="0" applyFont="1" applyFill="1" applyBorder="1" applyAlignment="1">
      <alignment horizontal="left" wrapText="1"/>
    </xf>
    <xf numFmtId="0" fontId="20" fillId="0" borderId="11" xfId="0" applyFont="1" applyBorder="1"/>
    <xf numFmtId="0" fontId="21" fillId="0" borderId="0" xfId="0" applyFont="1"/>
    <xf numFmtId="0" fontId="21" fillId="2" borderId="2" xfId="0" applyFont="1" applyFill="1" applyBorder="1" applyAlignment="1">
      <alignment horizontal="center"/>
    </xf>
    <xf numFmtId="0" fontId="21" fillId="2" borderId="16" xfId="0" applyFont="1" applyFill="1" applyBorder="1" applyAlignment="1">
      <alignment horizontal="center"/>
    </xf>
    <xf numFmtId="0" fontId="2" fillId="0" borderId="0" xfId="0" applyFont="1" applyAlignment="1">
      <alignment horizontal="left" vertical="top" wrapText="1"/>
    </xf>
    <xf numFmtId="0" fontId="2" fillId="9" borderId="1" xfId="0" applyFont="1" applyFill="1" applyBorder="1" applyAlignment="1">
      <alignment horizontal="left" wrapText="1"/>
    </xf>
    <xf numFmtId="0" fontId="2" fillId="9" borderId="0" xfId="0" applyFont="1" applyFill="1" applyAlignment="1">
      <alignment horizontal="left" wrapText="1"/>
    </xf>
    <xf numFmtId="0" fontId="2" fillId="9" borderId="2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7" borderId="2" xfId="0" applyFont="1" applyFill="1" applyBorder="1" applyAlignment="1">
      <alignment horizontal="left" wrapText="1"/>
    </xf>
    <xf numFmtId="0" fontId="2" fillId="8" borderId="1" xfId="0" applyFont="1" applyFill="1" applyBorder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8" borderId="2" xfId="0" applyFont="1" applyFill="1" applyBorder="1" applyAlignment="1">
      <alignment horizontal="left" wrapText="1"/>
    </xf>
    <xf numFmtId="0" fontId="9" fillId="0" borderId="1" xfId="0" applyFont="1" applyBorder="1" applyAlignment="1">
      <alignment horizontal="left" vertical="top" wrapText="1" indent="2"/>
    </xf>
    <xf numFmtId="0" fontId="9" fillId="0" borderId="2" xfId="0" applyFont="1" applyBorder="1" applyAlignment="1">
      <alignment horizontal="left" vertical="top" wrapText="1" indent="2"/>
    </xf>
    <xf numFmtId="0" fontId="18" fillId="2" borderId="2" xfId="0" applyFont="1" applyFill="1" applyBorder="1" applyAlignment="1">
      <alignment horizontal="center"/>
    </xf>
    <xf numFmtId="0" fontId="18" fillId="2" borderId="6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left" wrapText="1"/>
    </xf>
    <xf numFmtId="0" fontId="2" fillId="10" borderId="0" xfId="0" applyFont="1" applyFill="1" applyAlignment="1">
      <alignment horizontal="left" wrapText="1"/>
    </xf>
    <xf numFmtId="0" fontId="2" fillId="10" borderId="2" xfId="0" applyFont="1" applyFill="1" applyBorder="1" applyAlignment="1">
      <alignment horizontal="left" wrapText="1"/>
    </xf>
    <xf numFmtId="0" fontId="2" fillId="0" borderId="10" xfId="0" applyFont="1" applyBorder="1" applyAlignment="1">
      <alignment horizontal="left" vertical="top" wrapText="1"/>
    </xf>
  </cellXfs>
  <cellStyles count="2">
    <cellStyle name="Normal" xfId="0" builtinId="0"/>
    <cellStyle name="Normal 2" xfId="1" xr:uid="{503D9401-21DD-419F-8261-95F6B246017E}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14548173467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14548173467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14548173467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3D6FF"/>
      <color rgb="FFBFF0EF"/>
      <color rgb="FF92D050"/>
      <color rgb="FFFFC000"/>
      <color rgb="FFA2D5FF"/>
      <color rgb="FF00B0F0"/>
      <color rgb="FFA6A6A6"/>
      <color rgb="FFFF9933"/>
      <color rgb="FF00AB6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i'!$J$16</c:f>
              <c:strCache>
                <c:ptCount val="1"/>
                <c:pt idx="0">
                  <c:v>Catgories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i'!$M$17:$M$44</c:f>
                <c:numCache>
                  <c:formatCode>General</c:formatCode>
                  <c:ptCount val="28"/>
                  <c:pt idx="0">
                    <c:v>1.6437768490048592</c:v>
                  </c:pt>
                  <c:pt idx="1">
                    <c:v>0.91829975141438291</c:v>
                  </c:pt>
                  <c:pt idx="2">
                    <c:v>0.56652829246649272</c:v>
                  </c:pt>
                  <c:pt idx="3">
                    <c:v>1.9045665161089271</c:v>
                  </c:pt>
                  <c:pt idx="4">
                    <c:v>1.5869357715258996</c:v>
                  </c:pt>
                  <c:pt idx="5">
                    <c:v>1.1697649966089978</c:v>
                  </c:pt>
                  <c:pt idx="6">
                    <c:v>1.1210165201132787</c:v>
                  </c:pt>
                  <c:pt idx="7">
                    <c:v>1.6857450128620943</c:v>
                  </c:pt>
                  <c:pt idx="8">
                    <c:v>7.183618451294997</c:v>
                  </c:pt>
                  <c:pt idx="9">
                    <c:v>0</c:v>
                  </c:pt>
                </c:numCache>
              </c:numRef>
            </c:plus>
            <c:minus>
              <c:numRef>
                <c:f>'Figures i'!$L$17:$L$44</c:f>
                <c:numCache>
                  <c:formatCode>General</c:formatCode>
                  <c:ptCount val="28"/>
                  <c:pt idx="0">
                    <c:v>1.2431891613530355</c:v>
                  </c:pt>
                  <c:pt idx="1">
                    <c:v>0.67764779021006061</c:v>
                  </c:pt>
                  <c:pt idx="2">
                    <c:v>0.43142847213272684</c:v>
                  </c:pt>
                  <c:pt idx="3">
                    <c:v>1.5179301815360038</c:v>
                  </c:pt>
                  <c:pt idx="4">
                    <c:v>1.3351432642528831</c:v>
                  </c:pt>
                  <c:pt idx="5">
                    <c:v>0.94394592754786277</c:v>
                  </c:pt>
                  <c:pt idx="6">
                    <c:v>0.86427651225497426</c:v>
                  </c:pt>
                  <c:pt idx="7">
                    <c:v>1.3843253922249961</c:v>
                  </c:pt>
                  <c:pt idx="8">
                    <c:v>6.1777107398943514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i'!$J$17:$J$26</c:f>
              <c:strCache>
                <c:ptCount val="10"/>
                <c:pt idx="0">
                  <c:v>Stocked out of AL</c:v>
                </c:pt>
                <c:pt idx="1">
                  <c:v>Stocked out of ASAQ</c:v>
                </c:pt>
                <c:pt idx="2">
                  <c:v>Stocked out of DHAQPPQ</c:v>
                </c:pt>
                <c:pt idx="3">
                  <c:v>Stocked out of artemether</c:v>
                </c:pt>
                <c:pt idx="4">
                  <c:v>Stocked out of artesunate</c:v>
                </c:pt>
                <c:pt idx="5">
                  <c:v>Stocked out of CQ</c:v>
                </c:pt>
                <c:pt idx="6">
                  <c:v>Stocked out of QN</c:v>
                </c:pt>
                <c:pt idx="7">
                  <c:v>Stocks ACT that is nationally approved*</c:v>
                </c:pt>
                <c:pt idx="8">
                  <c:v>Stocks ACT that is WHO pre-qualified</c:v>
                </c:pt>
                <c:pt idx="9">
                  <c:v>Outlet reports any stockout</c:v>
                </c:pt>
              </c:strCache>
            </c:strRef>
          </c:cat>
          <c:val>
            <c:numRef>
              <c:f>'Figures i'!$K$17:$K$26</c:f>
              <c:numCache>
                <c:formatCode>0</c:formatCode>
                <c:ptCount val="10"/>
                <c:pt idx="0">
                  <c:v>4.8417581184321765</c:v>
                </c:pt>
                <c:pt idx="1">
                  <c:v>2.5190045025969923</c:v>
                </c:pt>
                <c:pt idx="2">
                  <c:v>1.7764347182172124</c:v>
                </c:pt>
                <c:pt idx="3">
                  <c:v>6.9212982086402519</c:v>
                </c:pt>
                <c:pt idx="4">
                  <c:v>7.7116655210910778</c:v>
                </c:pt>
                <c:pt idx="5">
                  <c:v>4.6512068611472879</c:v>
                </c:pt>
                <c:pt idx="6">
                  <c:v>3.6315246538731083</c:v>
                </c:pt>
                <c:pt idx="7">
                  <c:v>7.1462458321461213</c:v>
                </c:pt>
                <c:pt idx="8">
                  <c:v>27.436576351732526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A-4F49-95C5-94D1ECBFD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iii'!$K$21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iii'!$M$23:$M$50</c15:sqref>
                    </c15:fullRef>
                  </c:ext>
                </c:extLst>
                <c:f>'Figures iii'!$M$23:$M$29</c:f>
                <c:numCache>
                  <c:formatCode>General</c:formatCode>
                  <c:ptCount val="7"/>
                  <c:pt idx="0">
                    <c:v>0.77708181412023958</c:v>
                  </c:pt>
                  <c:pt idx="1">
                    <c:v>1.279374297143625</c:v>
                  </c:pt>
                  <c:pt idx="2">
                    <c:v>1.490609495074616</c:v>
                  </c:pt>
                  <c:pt idx="3">
                    <c:v>1.8365637906778023</c:v>
                  </c:pt>
                  <c:pt idx="4">
                    <c:v>1.3230912273750302</c:v>
                  </c:pt>
                  <c:pt idx="5">
                    <c:v>1.7341290966966536</c:v>
                  </c:pt>
                  <c:pt idx="6">
                    <c:v>0.793815325137043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iii'!$L$23:$L$50</c15:sqref>
                    </c15:fullRef>
                  </c:ext>
                </c:extLst>
                <c:f>'Figures iii'!$L$23:$L$29</c:f>
                <c:numCache>
                  <c:formatCode>General</c:formatCode>
                  <c:ptCount val="7"/>
                  <c:pt idx="0">
                    <c:v>0.37753357727388054</c:v>
                  </c:pt>
                  <c:pt idx="1">
                    <c:v>0.97428755839634285</c:v>
                  </c:pt>
                  <c:pt idx="2">
                    <c:v>0.96355760864842455</c:v>
                  </c:pt>
                  <c:pt idx="3">
                    <c:v>1.5589229643966744</c:v>
                  </c:pt>
                  <c:pt idx="4">
                    <c:v>0.91164430141481723</c:v>
                  </c:pt>
                  <c:pt idx="5">
                    <c:v>1.125346561160993</c:v>
                  </c:pt>
                  <c:pt idx="6">
                    <c:v>0.45965666493184343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iii'!$J$23:$J$50</c15:sqref>
                  </c15:fullRef>
                </c:ext>
              </c:extLst>
              <c:f>'Figures iii'!$J$23:$J$29</c:f>
              <c:strCache>
                <c:ptCount val="7"/>
                <c:pt idx="0">
                  <c:v>Stocked out of AL</c:v>
                </c:pt>
                <c:pt idx="1">
                  <c:v>Stocked out of ASAQ</c:v>
                </c:pt>
                <c:pt idx="2">
                  <c:v>Stocked out of DHAQPPQ</c:v>
                </c:pt>
                <c:pt idx="3">
                  <c:v>Stocked out of artemether</c:v>
                </c:pt>
                <c:pt idx="4">
                  <c:v>Stocked out of artesunate</c:v>
                </c:pt>
                <c:pt idx="5">
                  <c:v>Stocked out of CQ</c:v>
                </c:pt>
                <c:pt idx="6">
                  <c:v>Stocked out of QN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iii'!$K$23:$K$50</c15:sqref>
                  </c15:fullRef>
                </c:ext>
              </c:extLst>
              <c:f>'Figures iii'!$K$23:$K$29</c:f>
              <c:numCache>
                <c:formatCode>0</c:formatCode>
                <c:ptCount val="7"/>
                <c:pt idx="0">
                  <c:v>0.72887431074287967</c:v>
                </c:pt>
                <c:pt idx="1">
                  <c:v>3.9190048423095982</c:v>
                </c:pt>
                <c:pt idx="2">
                  <c:v>2.6509274983494198</c:v>
                </c:pt>
                <c:pt idx="3">
                  <c:v>9.2597840390778057</c:v>
                </c:pt>
                <c:pt idx="4">
                  <c:v>2.8457098283001288</c:v>
                </c:pt>
                <c:pt idx="5">
                  <c:v>3.1029204019953474</c:v>
                </c:pt>
                <c:pt idx="6">
                  <c:v>1.080021889790973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3-4915-AD74-F0A691D28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iii'!$L$59</c:f>
              <c:strCache>
                <c:ptCount val="1"/>
                <c:pt idx="0">
                  <c:v>Stocked out of ACTs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iii'!$N$60:$N$68</c:f>
                <c:numCache>
                  <c:formatCode>General</c:formatCode>
                  <c:ptCount val="9"/>
                  <c:pt idx="0">
                    <c:v>17.884886808519379</c:v>
                  </c:pt>
                  <c:pt idx="1">
                    <c:v>7.2723957884302086</c:v>
                  </c:pt>
                  <c:pt idx="2">
                    <c:v>0</c:v>
                  </c:pt>
                  <c:pt idx="3">
                    <c:v>0</c:v>
                  </c:pt>
                  <c:pt idx="4">
                    <c:v>4.613681903555424</c:v>
                  </c:pt>
                  <c:pt idx="5">
                    <c:v>8.4044800829414115</c:v>
                  </c:pt>
                  <c:pt idx="6">
                    <c:v>3.4161500273289009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iii'!$M$60:$M$68</c:f>
                <c:numCache>
                  <c:formatCode>General</c:formatCode>
                  <c:ptCount val="9"/>
                  <c:pt idx="0">
                    <c:v>10.62950449826762</c:v>
                  </c:pt>
                  <c:pt idx="1">
                    <c:v>2.7076577736678455</c:v>
                  </c:pt>
                  <c:pt idx="2">
                    <c:v>0</c:v>
                  </c:pt>
                  <c:pt idx="3">
                    <c:v>0</c:v>
                  </c:pt>
                  <c:pt idx="4">
                    <c:v>2.9004488872384471</c:v>
                  </c:pt>
                  <c:pt idx="5">
                    <c:v>5.8964861856544726</c:v>
                  </c:pt>
                  <c:pt idx="6">
                    <c:v>2.3012478619771572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iii'!$L$60:$L$68</c:f>
              <c:numCache>
                <c:formatCode>0</c:formatCode>
                <c:ptCount val="9"/>
                <c:pt idx="0">
                  <c:v>19.752655604843181</c:v>
                </c:pt>
                <c:pt idx="1">
                  <c:v>4.128014681225932</c:v>
                </c:pt>
                <c:pt idx="2">
                  <c:v>0</c:v>
                </c:pt>
                <c:pt idx="3">
                  <c:v>0</c:v>
                </c:pt>
                <c:pt idx="4">
                  <c:v>7.2044052180545073</c:v>
                </c:pt>
                <c:pt idx="5">
                  <c:v>15.996756908707969</c:v>
                </c:pt>
                <c:pt idx="6">
                  <c:v>6.5564610875375307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3-4CCB-A4DE-E6B0B0AD6CF5}"/>
            </c:ext>
          </c:extLst>
        </c:ser>
        <c:ser>
          <c:idx val="3"/>
          <c:order val="1"/>
          <c:tx>
            <c:strRef>
              <c:f>'Figures iii'!$O$59</c:f>
              <c:strCache>
                <c:ptCount val="1"/>
                <c:pt idx="0">
                  <c:v>Stocked out of AL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iii'!$Q$60:$Q$68</c:f>
                <c:numCache>
                  <c:formatCode>General</c:formatCode>
                  <c:ptCount val="9"/>
                  <c:pt idx="0">
                    <c:v>13.328798682921141</c:v>
                  </c:pt>
                  <c:pt idx="1">
                    <c:v>11.759440273229872</c:v>
                  </c:pt>
                  <c:pt idx="2">
                    <c:v>3.8443232194223063</c:v>
                  </c:pt>
                  <c:pt idx="3">
                    <c:v>0</c:v>
                  </c:pt>
                  <c:pt idx="4">
                    <c:v>1.432261751962451</c:v>
                  </c:pt>
                  <c:pt idx="5">
                    <c:v>16.317317583477557</c:v>
                  </c:pt>
                  <c:pt idx="6">
                    <c:v>1.6437768490048592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iii'!$P$60:$P$68</c:f>
                <c:numCache>
                  <c:formatCode>General</c:formatCode>
                  <c:ptCount val="9"/>
                  <c:pt idx="0">
                    <c:v>7.064097811678602</c:v>
                  </c:pt>
                  <c:pt idx="1">
                    <c:v>6.3390216924348879</c:v>
                  </c:pt>
                  <c:pt idx="2">
                    <c:v>1.3262471673709979</c:v>
                  </c:pt>
                  <c:pt idx="3">
                    <c:v>0</c:v>
                  </c:pt>
                  <c:pt idx="4">
                    <c:v>1.1054137938165316</c:v>
                  </c:pt>
                  <c:pt idx="5">
                    <c:v>6.1667290465034874</c:v>
                  </c:pt>
                  <c:pt idx="6">
                    <c:v>1.2431891613530355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iii'!$O$60:$O$68</c:f>
              <c:numCache>
                <c:formatCode>0</c:formatCode>
                <c:ptCount val="9"/>
                <c:pt idx="0">
                  <c:v>12.819553054488411</c:v>
                </c:pt>
                <c:pt idx="1">
                  <c:v>11.895535693033468</c:v>
                </c:pt>
                <c:pt idx="2">
                  <c:v>1.9837890702757834</c:v>
                </c:pt>
                <c:pt idx="3">
                  <c:v>0</c:v>
                </c:pt>
                <c:pt idx="4">
                  <c:v>4.609878073170691</c:v>
                </c:pt>
                <c:pt idx="5">
                  <c:v>8.9399298618742584</c:v>
                </c:pt>
                <c:pt idx="6">
                  <c:v>4.8417581184321765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3-4CCB-A4DE-E6B0B0AD6CF5}"/>
            </c:ext>
          </c:extLst>
        </c:ser>
        <c:ser>
          <c:idx val="6"/>
          <c:order val="2"/>
          <c:tx>
            <c:strRef>
              <c:f>'Figures iii'!$R$59</c:f>
              <c:strCache>
                <c:ptCount val="1"/>
                <c:pt idx="0">
                  <c:v>Stocked out of ASAQ</c:v>
                </c:pt>
              </c:strCache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iii'!$T$60:$T$68</c:f>
                <c:numCache>
                  <c:formatCode>General</c:formatCode>
                  <c:ptCount val="9"/>
                  <c:pt idx="0">
                    <c:v>12.10033252181794</c:v>
                  </c:pt>
                  <c:pt idx="1">
                    <c:v>2.2282669875144316</c:v>
                  </c:pt>
                  <c:pt idx="2">
                    <c:v>0.71782813118053146</c:v>
                  </c:pt>
                  <c:pt idx="3">
                    <c:v>35.452176632732616</c:v>
                  </c:pt>
                  <c:pt idx="4">
                    <c:v>1.1919126153416895</c:v>
                  </c:pt>
                  <c:pt idx="5">
                    <c:v>0</c:v>
                  </c:pt>
                  <c:pt idx="6">
                    <c:v>0.91829975141438291</c:v>
                  </c:pt>
                  <c:pt idx="7">
                    <c:v>2.7183002501928</c:v>
                  </c:pt>
                </c:numCache>
              </c:numRef>
            </c:plus>
            <c:minus>
              <c:numRef>
                <c:f>'Figures iii'!$S$60:$S$68</c:f>
                <c:numCache>
                  <c:formatCode>General</c:formatCode>
                  <c:ptCount val="9"/>
                  <c:pt idx="0">
                    <c:v>4.8233015874905387</c:v>
                  </c:pt>
                  <c:pt idx="1">
                    <c:v>0.88872406971662099</c:v>
                  </c:pt>
                  <c:pt idx="2">
                    <c:v>0.33531791203079553</c:v>
                  </c:pt>
                  <c:pt idx="3">
                    <c:v>14.876478502773367</c:v>
                  </c:pt>
                  <c:pt idx="4">
                    <c:v>0.87049755724801425</c:v>
                  </c:pt>
                  <c:pt idx="5">
                    <c:v>0</c:v>
                  </c:pt>
                  <c:pt idx="6">
                    <c:v>0.67764779021006061</c:v>
                  </c:pt>
                  <c:pt idx="7">
                    <c:v>1.3410416104732303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iii'!$R$60:$R$68</c:f>
              <c:numCache>
                <c:formatCode>0</c:formatCode>
                <c:ptCount val="9"/>
                <c:pt idx="0">
                  <c:v>7.3810848610601925</c:v>
                </c:pt>
                <c:pt idx="1">
                  <c:v>1.4565004804638144</c:v>
                </c:pt>
                <c:pt idx="2">
                  <c:v>0.6253062825515816</c:v>
                </c:pt>
                <c:pt idx="3">
                  <c:v>19.445009564861383</c:v>
                </c:pt>
                <c:pt idx="4">
                  <c:v>3.1239935422074789</c:v>
                </c:pt>
                <c:pt idx="5">
                  <c:v>0</c:v>
                </c:pt>
                <c:pt idx="6">
                  <c:v>2.5190045025969923</c:v>
                </c:pt>
                <c:pt idx="7">
                  <c:v>2.5768110963923032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B3-4CCB-A4DE-E6B0B0AD6CF5}"/>
            </c:ext>
          </c:extLst>
        </c:ser>
        <c:ser>
          <c:idx val="9"/>
          <c:order val="3"/>
          <c:tx>
            <c:strRef>
              <c:f>'Figures iii'!$U$59</c:f>
              <c:strCache>
                <c:ptCount val="1"/>
                <c:pt idx="0">
                  <c:v>Stocked out of DHAQPPQ</c:v>
                </c:pt>
              </c:strCache>
            </c:strRef>
          </c:tx>
          <c:spPr>
            <a:solidFill>
              <a:srgbClr val="73A4E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iii'!$W$60:$W$68</c:f>
                <c:numCache>
                  <c:formatCode>General</c:formatCode>
                  <c:ptCount val="9"/>
                  <c:pt idx="0">
                    <c:v>13.670637446679946</c:v>
                  </c:pt>
                  <c:pt idx="1">
                    <c:v>1.7949016758245215</c:v>
                  </c:pt>
                  <c:pt idx="2">
                    <c:v>3.4876751543421038</c:v>
                  </c:pt>
                  <c:pt idx="3">
                    <c:v>35.452176632732616</c:v>
                  </c:pt>
                  <c:pt idx="4">
                    <c:v>0.63400780341673246</c:v>
                  </c:pt>
                  <c:pt idx="5">
                    <c:v>0</c:v>
                  </c:pt>
                  <c:pt idx="6">
                    <c:v>0.56652829246649272</c:v>
                  </c:pt>
                  <c:pt idx="7">
                    <c:v>2.5286532103363437</c:v>
                  </c:pt>
                </c:numCache>
              </c:numRef>
            </c:plus>
            <c:minus>
              <c:numRef>
                <c:f>'Figures iii'!$V$60:$V$68</c:f>
                <c:numCache>
                  <c:formatCode>General</c:formatCode>
                  <c:ptCount val="9"/>
                  <c:pt idx="0">
                    <c:v>7.3352009241232015</c:v>
                  </c:pt>
                  <c:pt idx="1">
                    <c:v>0.82683972564947861</c:v>
                  </c:pt>
                  <c:pt idx="2">
                    <c:v>0.91679875658753851</c:v>
                  </c:pt>
                  <c:pt idx="3">
                    <c:v>14.876478502773367</c:v>
                  </c:pt>
                  <c:pt idx="4">
                    <c:v>0.47989901239393373</c:v>
                  </c:pt>
                  <c:pt idx="5">
                    <c:v>0</c:v>
                  </c:pt>
                  <c:pt idx="6">
                    <c:v>0.43142847213272684</c:v>
                  </c:pt>
                  <c:pt idx="7">
                    <c:v>0.98894578025703173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iii'!$U$60:$U$68</c:f>
              <c:numCache>
                <c:formatCode>0</c:formatCode>
                <c:ptCount val="9"/>
                <c:pt idx="0">
                  <c:v>13.382500645196677</c:v>
                </c:pt>
                <c:pt idx="1">
                  <c:v>1.5095617460305082</c:v>
                </c:pt>
                <c:pt idx="2">
                  <c:v>1.2282713890442343</c:v>
                </c:pt>
                <c:pt idx="3">
                  <c:v>19.445009564861383</c:v>
                </c:pt>
                <c:pt idx="4">
                  <c:v>1.9353536085631655</c:v>
                </c:pt>
                <c:pt idx="5">
                  <c:v>0</c:v>
                </c:pt>
                <c:pt idx="6">
                  <c:v>1.7764347182172124</c:v>
                </c:pt>
                <c:pt idx="7">
                  <c:v>1.5977689591483242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B3-4CCB-A4DE-E6B0B0AD6CF5}"/>
            </c:ext>
          </c:extLst>
        </c:ser>
        <c:ser>
          <c:idx val="2"/>
          <c:order val="4"/>
          <c:tx>
            <c:strRef>
              <c:f>'Figures iii'!$X$59</c:f>
              <c:strCache>
                <c:ptCount val="1"/>
                <c:pt idx="0">
                  <c:v>Stocked out of artemether</c:v>
                </c:pt>
              </c:strCache>
            </c:strRef>
          </c:tx>
          <c:spPr>
            <a:solidFill>
              <a:srgbClr val="45FC0C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iii'!$X$60:$X$68</c:f>
              <c:numCache>
                <c:formatCode>0</c:formatCode>
                <c:ptCount val="9"/>
                <c:pt idx="0">
                  <c:v>2.6045081957769693</c:v>
                </c:pt>
                <c:pt idx="1">
                  <c:v>2.7312535428517357</c:v>
                </c:pt>
                <c:pt idx="2">
                  <c:v>1.8897218278176715</c:v>
                </c:pt>
                <c:pt idx="3">
                  <c:v>20.430833432871058</c:v>
                </c:pt>
                <c:pt idx="4">
                  <c:v>8.190904011548902</c:v>
                </c:pt>
                <c:pt idx="5">
                  <c:v>7.6873789010590139</c:v>
                </c:pt>
                <c:pt idx="6">
                  <c:v>6.9212982086402519</c:v>
                </c:pt>
                <c:pt idx="7">
                  <c:v>5.3394397292288032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B3-4CCB-A4DE-E6B0B0AD6CF5}"/>
            </c:ext>
          </c:extLst>
        </c:ser>
        <c:ser>
          <c:idx val="13"/>
          <c:order val="5"/>
          <c:tx>
            <c:strRef>
              <c:f>'Figures iii'!$AA$59</c:f>
              <c:strCache>
                <c:ptCount val="1"/>
                <c:pt idx="0">
                  <c:v>Stocked out of artesunate</c:v>
                </c:pt>
              </c:strCache>
            </c:strRef>
          </c:tx>
          <c:spPr>
            <a:solidFill>
              <a:srgbClr val="3767C7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iii'!$AA$60:$AA$68</c:f>
              <c:numCache>
                <c:formatCode>0</c:formatCode>
                <c:ptCount val="9"/>
                <c:pt idx="0">
                  <c:v>0.81401282407222775</c:v>
                </c:pt>
                <c:pt idx="1">
                  <c:v>5.3019321159380333</c:v>
                </c:pt>
                <c:pt idx="2">
                  <c:v>4.6643931316684686</c:v>
                </c:pt>
                <c:pt idx="3">
                  <c:v>20.430833432871058</c:v>
                </c:pt>
                <c:pt idx="4">
                  <c:v>8.6431618065281928</c:v>
                </c:pt>
                <c:pt idx="5">
                  <c:v>6.4674670949063833</c:v>
                </c:pt>
                <c:pt idx="6">
                  <c:v>7.7116655210910778</c:v>
                </c:pt>
                <c:pt idx="7">
                  <c:v>4.1745800555406278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B3-4CCB-A4DE-E6B0B0AD6CF5}"/>
            </c:ext>
          </c:extLst>
        </c:ser>
        <c:ser>
          <c:idx val="16"/>
          <c:order val="6"/>
          <c:tx>
            <c:strRef>
              <c:f>'Figures iii'!$AD$59</c:f>
              <c:strCache>
                <c:ptCount val="1"/>
                <c:pt idx="0">
                  <c:v>Stocked out of CQ</c:v>
                </c:pt>
              </c:strCache>
            </c:strRef>
          </c:tx>
          <c:spPr>
            <a:solidFill>
              <a:srgbClr val="39BC10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iii'!$AD$60:$AD$68</c:f>
              <c:numCache>
                <c:formatCode>0</c:formatCode>
                <c:ptCount val="9"/>
                <c:pt idx="0">
                  <c:v>0.50093797740773727</c:v>
                </c:pt>
                <c:pt idx="1">
                  <c:v>3.5201459130427688</c:v>
                </c:pt>
                <c:pt idx="2">
                  <c:v>2.7179043760004031</c:v>
                </c:pt>
                <c:pt idx="3">
                  <c:v>19.445009564861383</c:v>
                </c:pt>
                <c:pt idx="4">
                  <c:v>4.921816346800215</c:v>
                </c:pt>
                <c:pt idx="5">
                  <c:v>7.5334921894262914</c:v>
                </c:pt>
                <c:pt idx="6">
                  <c:v>4.6512068611472879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B3-4CCB-A4DE-E6B0B0AD6CF5}"/>
            </c:ext>
          </c:extLst>
        </c:ser>
        <c:ser>
          <c:idx val="19"/>
          <c:order val="7"/>
          <c:tx>
            <c:strRef>
              <c:f>'Figures iii'!$AG$59</c:f>
              <c:strCache>
                <c:ptCount val="1"/>
                <c:pt idx="0">
                  <c:v>Stocked out of QN</c:v>
                </c:pt>
              </c:strCache>
            </c:strRef>
          </c:tx>
          <c:spPr>
            <a:solidFill>
              <a:srgbClr val="91EDF9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iii'!$AG$60:$AG$68</c:f>
              <c:numCache>
                <c:formatCode>0</c:formatCode>
                <c:ptCount val="9"/>
                <c:pt idx="0">
                  <c:v>5.6286945046652912</c:v>
                </c:pt>
                <c:pt idx="1">
                  <c:v>1.660314212478371</c:v>
                </c:pt>
                <c:pt idx="2">
                  <c:v>2.0377143340092752</c:v>
                </c:pt>
                <c:pt idx="3">
                  <c:v>0</c:v>
                </c:pt>
                <c:pt idx="4">
                  <c:v>4.2030315517869985</c:v>
                </c:pt>
                <c:pt idx="5">
                  <c:v>1.9108204313490664</c:v>
                </c:pt>
                <c:pt idx="6">
                  <c:v>3.6315246538731083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B3-4CCB-A4DE-E6B0B0AD6CF5}"/>
            </c:ext>
          </c:extLst>
        </c:ser>
        <c:ser>
          <c:idx val="22"/>
          <c:order val="8"/>
          <c:tx>
            <c:strRef>
              <c:f>'Figures iii'!$AJ$59</c:f>
              <c:strCache>
                <c:ptCount val="1"/>
                <c:pt idx="0">
                  <c:v>Stocked out of SP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iii'!$AL$60:$AL$68</c:f>
                <c:numCache>
                  <c:formatCode>General</c:formatCode>
                  <c:ptCount val="9"/>
                  <c:pt idx="0">
                    <c:v>17.359081837497925</c:v>
                  </c:pt>
                  <c:pt idx="1">
                    <c:v>3.7405612846028449</c:v>
                  </c:pt>
                  <c:pt idx="2">
                    <c:v>1.0536363256842285</c:v>
                  </c:pt>
                  <c:pt idx="3">
                    <c:v>35.452176632732616</c:v>
                  </c:pt>
                  <c:pt idx="4">
                    <c:v>1.9036284780657109</c:v>
                  </c:pt>
                  <c:pt idx="5">
                    <c:v>8.8222144705300014</c:v>
                  </c:pt>
                  <c:pt idx="6">
                    <c:v>1.6857450128620943</c:v>
                  </c:pt>
                  <c:pt idx="7">
                    <c:v>2.5286532103363437</c:v>
                  </c:pt>
                </c:numCache>
              </c:numRef>
            </c:plus>
            <c:minus>
              <c:numRef>
                <c:f>'Figures iii'!$AK$60:$AK$68</c:f>
                <c:numCache>
                  <c:formatCode>General</c:formatCode>
                  <c:ptCount val="9"/>
                  <c:pt idx="0">
                    <c:v>9.9230993305428203</c:v>
                  </c:pt>
                  <c:pt idx="1">
                    <c:v>2.0421011289229369</c:v>
                  </c:pt>
                  <c:pt idx="2">
                    <c:v>0.57965615906061108</c:v>
                  </c:pt>
                  <c:pt idx="3">
                    <c:v>14.876478502773367</c:v>
                  </c:pt>
                  <c:pt idx="4">
                    <c:v>1.5871810804429636</c:v>
                  </c:pt>
                  <c:pt idx="5">
                    <c:v>3.0787253676040036</c:v>
                  </c:pt>
                  <c:pt idx="6">
                    <c:v>1.3843253922249961</c:v>
                  </c:pt>
                  <c:pt idx="7">
                    <c:v>0.98894578025703173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iii'!$AJ$60:$AJ$68</c:f>
              <c:numCache>
                <c:formatCode>0</c:formatCode>
                <c:ptCount val="9"/>
                <c:pt idx="0">
                  <c:v>18.059595966513633</c:v>
                </c:pt>
                <c:pt idx="1">
                  <c:v>4.2955144489891675</c:v>
                </c:pt>
                <c:pt idx="2">
                  <c:v>1.271948408785454</c:v>
                </c:pt>
                <c:pt idx="3">
                  <c:v>19.445009564861383</c:v>
                </c:pt>
                <c:pt idx="4">
                  <c:v>8.6444256380999214</c:v>
                </c:pt>
                <c:pt idx="5">
                  <c:v>4.5058974801445331</c:v>
                </c:pt>
                <c:pt idx="6">
                  <c:v>7.1462458321461213</c:v>
                </c:pt>
                <c:pt idx="7">
                  <c:v>1.5977689591483242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B3-4CCB-A4DE-E6B0B0AD6CF5}"/>
            </c:ext>
          </c:extLst>
        </c:ser>
        <c:ser>
          <c:idx val="25"/>
          <c:order val="9"/>
          <c:tx>
            <c:strRef>
              <c:f>'Figures iii'!$AM$59</c:f>
              <c:strCache>
                <c:ptCount val="1"/>
                <c:pt idx="0">
                  <c:v>Stocked out of RDT</c:v>
                </c:pt>
              </c:strCache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iii'!$AM$60:$AM$68</c:f>
              <c:numCache>
                <c:formatCode>0</c:formatCode>
                <c:ptCount val="9"/>
                <c:pt idx="0">
                  <c:v>12.652668189222943</c:v>
                </c:pt>
                <c:pt idx="1">
                  <c:v>21.2860039471569</c:v>
                </c:pt>
                <c:pt idx="2">
                  <c:v>15.262607634847003</c:v>
                </c:pt>
                <c:pt idx="3">
                  <c:v>33.825889944757961</c:v>
                </c:pt>
                <c:pt idx="4">
                  <c:v>30.547754175533576</c:v>
                </c:pt>
                <c:pt idx="5">
                  <c:v>18.8194389644393</c:v>
                </c:pt>
                <c:pt idx="6">
                  <c:v>27.436576351732526</c:v>
                </c:pt>
                <c:pt idx="7">
                  <c:v>4.9375509943456697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CB3-4CCB-A4DE-E6B0B0AD6CF5}"/>
            </c:ext>
          </c:extLst>
        </c:ser>
        <c:ser>
          <c:idx val="28"/>
          <c:order val="10"/>
          <c:tx>
            <c:strRef>
              <c:f>'Figures iii'!$AP$59</c:f>
              <c:strCache>
                <c:ptCount val="1"/>
                <c:pt idx="0">
                  <c:v>Outlet reports any stockout</c:v>
                </c:pt>
              </c:strCache>
            </c:strRef>
          </c:tx>
          <c:spPr>
            <a:solidFill>
              <a:srgbClr val="013934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iii'!$AP$60:$AP$68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CB3-4CCB-A4DE-E6B0B0AD6CF5}"/>
            </c:ext>
          </c:extLst>
        </c:ser>
        <c:ser>
          <c:idx val="31"/>
          <c:order val="11"/>
          <c:tx>
            <c:strRef>
              <c:f>'Figures iii'!$AS$59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iii'!$AS$60:$AS$68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CB3-4CCB-A4DE-E6B0B0AD6CF5}"/>
            </c:ext>
          </c:extLst>
        </c:ser>
        <c:ser>
          <c:idx val="34"/>
          <c:order val="12"/>
          <c:tx>
            <c:strRef>
              <c:f>'Figures iii'!$AV$59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iii'!$AX$60:$AX$68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iii'!$AW$60:$AW$68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iii'!$AV$60:$AV$68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CB3-4CCB-A4DE-E6B0B0AD6CF5}"/>
            </c:ext>
          </c:extLst>
        </c:ser>
        <c:ser>
          <c:idx val="37"/>
          <c:order val="13"/>
          <c:tx>
            <c:strRef>
              <c:f>'Figures iii'!$AY$59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iii'!$BA$60:$BA$68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iii'!$AZ$60:$AZ$68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iii'!$AY$60:$AY$68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CB3-4CCB-A4DE-E6B0B0AD6CF5}"/>
            </c:ext>
          </c:extLst>
        </c:ser>
        <c:ser>
          <c:idx val="40"/>
          <c:order val="14"/>
          <c:tx>
            <c:strRef>
              <c:f>'Figures iii'!$BB$59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F55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iii'!$BD$60:$BD$68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iii'!$BC$60:$BC$68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iii'!$BB$60:$BB$68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CB3-4CCB-A4DE-E6B0B0AD6CF5}"/>
            </c:ext>
          </c:extLst>
        </c:ser>
        <c:ser>
          <c:idx val="43"/>
          <c:order val="15"/>
          <c:tx>
            <c:strRef>
              <c:f>'Figures iii'!$BE$59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iii'!$BG$60:$BG$68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iii'!$BF$60:$BF$68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iii'!$BE$60:$BE$68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CB3-4CCB-A4DE-E6B0B0AD6CF5}"/>
            </c:ext>
          </c:extLst>
        </c:ser>
        <c:ser>
          <c:idx val="46"/>
          <c:order val="16"/>
          <c:tx>
            <c:strRef>
              <c:f>'Figures iii'!$BH$59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3AA8B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iii'!$BH$60:$BH$68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CB3-4CCB-A4DE-E6B0B0AD6CF5}"/>
            </c:ext>
          </c:extLst>
        </c:ser>
        <c:ser>
          <c:idx val="49"/>
          <c:order val="17"/>
          <c:tx>
            <c:strRef>
              <c:f>'Figures iii'!$BK$59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D72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iii'!$BM$60:$BM$68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iii'!$BL$60:$BL$68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iii'!$BK$60:$BK$68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CB3-4CCB-A4DE-E6B0B0AD6CF5}"/>
            </c:ext>
          </c:extLst>
        </c:ser>
        <c:ser>
          <c:idx val="52"/>
          <c:order val="18"/>
          <c:tx>
            <c:strRef>
              <c:f>'Figures iii'!$BN$59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iii'!$BP$60:$BP$68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iii'!$BO$60:$BO$68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iii'!$BN$60:$BN$68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CB3-4CCB-A4DE-E6B0B0AD6CF5}"/>
            </c:ext>
          </c:extLst>
        </c:ser>
        <c:ser>
          <c:idx val="55"/>
          <c:order val="19"/>
          <c:tx>
            <c:strRef>
              <c:f>'Figures iii'!$BQ$59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iii'!$BS$60:$BS$68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iii'!$BR$60:$BR$68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iii'!$BQ$60:$BQ$68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CB3-4CCB-A4DE-E6B0B0AD6CF5}"/>
            </c:ext>
          </c:extLst>
        </c:ser>
        <c:ser>
          <c:idx val="58"/>
          <c:order val="20"/>
          <c:tx>
            <c:strRef>
              <c:f>'Figures iii'!$BT$59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ED97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iii'!$BV$60:$BV$68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iii'!$BU$60:$BU$68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iii'!$BT$60:$BT$68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CB3-4CCB-A4DE-E6B0B0AD6CF5}"/>
            </c:ext>
          </c:extLst>
        </c:ser>
        <c:ser>
          <c:idx val="61"/>
          <c:order val="21"/>
          <c:tx>
            <c:strRef>
              <c:f>'Figures iii'!$BW$59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iii'!$BW$60:$BW$68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CB3-4CCB-A4DE-E6B0B0AD6CF5}"/>
            </c:ext>
          </c:extLst>
        </c:ser>
        <c:ser>
          <c:idx val="64"/>
          <c:order val="22"/>
          <c:tx>
            <c:strRef>
              <c:f>'Figures iii'!$BZ$59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iii'!$CB$60:$CB$68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iii'!$CA$60:$CA$68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iii'!$BZ$60:$BZ$68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CB3-4CCB-A4DE-E6B0B0AD6CF5}"/>
            </c:ext>
          </c:extLst>
        </c:ser>
        <c:ser>
          <c:idx val="67"/>
          <c:order val="23"/>
          <c:tx>
            <c:strRef>
              <c:f>'Figures iii'!$CC$59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B3A2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iii'!$CE$60:$CE$68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iii'!$CD$60:$CD$68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iii'!$CC$60:$CC$68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CB3-4CCB-A4DE-E6B0B0AD6CF5}"/>
            </c:ext>
          </c:extLst>
        </c:ser>
        <c:ser>
          <c:idx val="70"/>
          <c:order val="24"/>
          <c:tx>
            <c:strRef>
              <c:f>'Figures iii'!$CF$59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8FDA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iii'!$CF$60:$CF$68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CB3-4CCB-A4DE-E6B0B0AD6CF5}"/>
            </c:ext>
          </c:extLst>
        </c:ser>
        <c:ser>
          <c:idx val="73"/>
          <c:order val="25"/>
          <c:tx>
            <c:strRef>
              <c:f>'Figures iii'!$CI$59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270A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iii'!$CK$60:$CK$68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iii'!$CJ$60:$CJ$68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iii'!$CI$60:$CI$68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CB3-4CCB-A4DE-E6B0B0AD6CF5}"/>
            </c:ext>
          </c:extLst>
        </c:ser>
        <c:ser>
          <c:idx val="76"/>
          <c:order val="26"/>
          <c:tx>
            <c:strRef>
              <c:f>'Figures iii'!$CL$59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9A9C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iii'!$CN$60:$CN$68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iii'!$CM$60:$CM$68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iii'!$CL$60:$CL$68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CB3-4CCB-A4DE-E6B0B0AD6CF5}"/>
            </c:ext>
          </c:extLst>
        </c:ser>
        <c:ser>
          <c:idx val="79"/>
          <c:order val="27"/>
          <c:tx>
            <c:strRef>
              <c:f>'Figures iii'!$CO$59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D45EC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iii'!$CQ$60:$CQ$68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iii'!$CP$60:$CP$68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iii'!$CO$60:$CO$68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CB3-4CCB-A4DE-E6B0B0AD6CF5}"/>
            </c:ext>
          </c:extLst>
        </c:ser>
        <c:ser>
          <c:idx val="82"/>
          <c:order val="28"/>
          <c:tx>
            <c:strRef>
              <c:f>'Figures iii'!$CR$59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C9F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iii'!$CT$60:$CT$68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iii'!$CS$60:$CS$68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iii'!$CR$60:$CR$68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CB3-4CCB-A4DE-E6B0B0A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661362071155358E-2"/>
          <c:y val="0.71717361071055485"/>
          <c:w val="0.85627223004021313"/>
          <c:h val="0.24267726465776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9211376858435679E-2"/>
          <c:y val="5.3121460965660325E-2"/>
          <c:w val="0.97367808661926314"/>
          <c:h val="0.6078932077380261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D95-4C08-BCFB-72CF78DD75D0}"/>
            </c:ext>
          </c:extLst>
        </c:ser>
        <c:ser>
          <c:idx val="9"/>
          <c:order val="1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FD95-4C08-BCFB-72CF78DD75D0}"/>
            </c:ext>
          </c:extLst>
        </c:ser>
        <c:ser>
          <c:idx val="16"/>
          <c:order val="2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FD95-4C08-BCFB-72CF78DD75D0}"/>
            </c:ext>
          </c:extLst>
        </c:ser>
        <c:ser>
          <c:idx val="1"/>
          <c:order val="3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FD95-4C08-BCFB-72CF78DD75D0}"/>
            </c:ext>
          </c:extLst>
        </c:ser>
        <c:ser>
          <c:idx val="7"/>
          <c:order val="4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FD95-4C08-BCFB-72CF78DD75D0}"/>
            </c:ext>
          </c:extLst>
        </c:ser>
        <c:ser>
          <c:idx val="11"/>
          <c:order val="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FD95-4C08-BCFB-72CF78DD75D0}"/>
            </c:ext>
          </c:extLst>
        </c:ser>
        <c:ser>
          <c:idx val="15"/>
          <c:order val="6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FD95-4C08-BCFB-72CF78DD75D0}"/>
            </c:ext>
          </c:extLst>
        </c:ser>
        <c:ser>
          <c:idx val="20"/>
          <c:order val="7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FD95-4C08-BCFB-72CF78DD75D0}"/>
            </c:ext>
          </c:extLst>
        </c:ser>
        <c:ser>
          <c:idx val="24"/>
          <c:order val="8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FD95-4C08-BCFB-72CF78DD75D0}"/>
            </c:ext>
          </c:extLst>
        </c:ser>
        <c:ser>
          <c:idx val="27"/>
          <c:order val="9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FD95-4C08-BCFB-72CF78DD75D0}"/>
            </c:ext>
          </c:extLst>
        </c:ser>
        <c:ser>
          <c:idx val="30"/>
          <c:order val="1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FD95-4C08-BCFB-72CF78DD75D0}"/>
            </c:ext>
          </c:extLst>
        </c:ser>
        <c:ser>
          <c:idx val="33"/>
          <c:order val="11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FD95-4C08-BCFB-72CF78DD75D0}"/>
            </c:ext>
          </c:extLst>
        </c:ser>
        <c:ser>
          <c:idx val="36"/>
          <c:order val="12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C-FD95-4C08-BCFB-72CF78DD75D0}"/>
            </c:ext>
          </c:extLst>
        </c:ser>
        <c:ser>
          <c:idx val="39"/>
          <c:order val="13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D-FD95-4C08-BCFB-72CF78DD75D0}"/>
            </c:ext>
          </c:extLst>
        </c:ser>
        <c:ser>
          <c:idx val="42"/>
          <c:order val="14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FD95-4C08-BCFB-72CF78DD75D0}"/>
            </c:ext>
          </c:extLst>
        </c:ser>
        <c:ser>
          <c:idx val="45"/>
          <c:order val="15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F-FD95-4C08-BCFB-72CF78DD75D0}"/>
            </c:ext>
          </c:extLst>
        </c:ser>
        <c:ser>
          <c:idx val="48"/>
          <c:order val="16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0-FD95-4C08-BCFB-72CF78DD75D0}"/>
            </c:ext>
          </c:extLst>
        </c:ser>
        <c:ser>
          <c:idx val="51"/>
          <c:order val="17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1-FD95-4C08-BCFB-72CF78DD75D0}"/>
            </c:ext>
          </c:extLst>
        </c:ser>
        <c:ser>
          <c:idx val="54"/>
          <c:order val="18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2-FD95-4C08-BCFB-72CF78DD75D0}"/>
            </c:ext>
          </c:extLst>
        </c:ser>
        <c:ser>
          <c:idx val="57"/>
          <c:order val="19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3-FD95-4C08-BCFB-72CF78DD75D0}"/>
            </c:ext>
          </c:extLst>
        </c:ser>
        <c:ser>
          <c:idx val="60"/>
          <c:order val="20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4-FD95-4C08-BCFB-72CF78DD75D0}"/>
            </c:ext>
          </c:extLst>
        </c:ser>
        <c:ser>
          <c:idx val="63"/>
          <c:order val="21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5-FD95-4C08-BCFB-72CF78DD75D0}"/>
            </c:ext>
          </c:extLst>
        </c:ser>
        <c:ser>
          <c:idx val="66"/>
          <c:order val="2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6-FD95-4C08-BCFB-72CF78DD75D0}"/>
            </c:ext>
          </c:extLst>
        </c:ser>
        <c:ser>
          <c:idx val="69"/>
          <c:order val="23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7-FD95-4C08-BCFB-72CF78DD75D0}"/>
            </c:ext>
          </c:extLst>
        </c:ser>
        <c:ser>
          <c:idx val="72"/>
          <c:order val="24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8-FD95-4C08-BCFB-72CF78DD75D0}"/>
            </c:ext>
          </c:extLst>
        </c:ser>
        <c:ser>
          <c:idx val="75"/>
          <c:order val="25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9-FD95-4C08-BCFB-72CF78DD75D0}"/>
            </c:ext>
          </c:extLst>
        </c:ser>
        <c:ser>
          <c:idx val="78"/>
          <c:order val="26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A-FD95-4C08-BCFB-72CF78DD75D0}"/>
            </c:ext>
          </c:extLst>
        </c:ser>
        <c:ser>
          <c:idx val="81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B-FD95-4C08-BCFB-72CF78DD75D0}"/>
            </c:ext>
          </c:extLst>
        </c:ser>
        <c:ser>
          <c:idx val="84"/>
          <c:order val="28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C-FD95-4C08-BCFB-72CF78DD7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0660562226101827E-2"/>
          <c:y val="0.78813913500554389"/>
          <c:w val="0.87494220462261219"/>
          <c:h val="0.21119958918178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679921604684476E-2"/>
          <c:y val="0.1179348078429493"/>
          <c:w val="0.94400718281197649"/>
          <c:h val="0.55609384107278159"/>
        </c:manualLayout>
      </c:layout>
      <c:barChart>
        <c:barDir val="col"/>
        <c:grouping val="clustered"/>
        <c:varyColors val="0"/>
        <c:ser>
          <c:idx val="3"/>
          <c:order val="1"/>
          <c:tx>
            <c:strRef>
              <c:f>'Figures iii'!$O$59</c:f>
              <c:strCache>
                <c:ptCount val="1"/>
                <c:pt idx="0">
                  <c:v>Stocked out of AL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iii'!$Q$60:$Q$68</c15:sqref>
                    </c15:fullRef>
                  </c:ext>
                </c:extLst>
                <c:f>('Figures iii'!$Q$60:$Q$62,'Figures iii'!$Q$64:$Q$66)</c:f>
                <c:numCache>
                  <c:formatCode>General</c:formatCode>
                  <c:ptCount val="6"/>
                  <c:pt idx="0">
                    <c:v>13.328798682921141</c:v>
                  </c:pt>
                  <c:pt idx="1">
                    <c:v>11.759440273229872</c:v>
                  </c:pt>
                  <c:pt idx="2">
                    <c:v>3.8443232194223063</c:v>
                  </c:pt>
                  <c:pt idx="3">
                    <c:v>1.432261751962451</c:v>
                  </c:pt>
                  <c:pt idx="4">
                    <c:v>16.317317583477557</c:v>
                  </c:pt>
                  <c:pt idx="5">
                    <c:v>1.6437768490048592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iii'!$P$60:$P$68</c15:sqref>
                    </c15:fullRef>
                  </c:ext>
                </c:extLst>
                <c:f>('Figures iii'!$P$60:$P$62,'Figures iii'!$P$64:$P$66)</c:f>
                <c:numCache>
                  <c:formatCode>General</c:formatCode>
                  <c:ptCount val="6"/>
                  <c:pt idx="0">
                    <c:v>7.064097811678602</c:v>
                  </c:pt>
                  <c:pt idx="1">
                    <c:v>6.3390216924348879</c:v>
                  </c:pt>
                  <c:pt idx="2">
                    <c:v>1.3262471673709979</c:v>
                  </c:pt>
                  <c:pt idx="3">
                    <c:v>1.1054137938165316</c:v>
                  </c:pt>
                  <c:pt idx="4">
                    <c:v>6.1667290465034874</c:v>
                  </c:pt>
                  <c:pt idx="5">
                    <c:v>1.2431891613530355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iii'!$K$60:$K$68</c15:sqref>
                  </c15:fullRef>
                </c:ext>
              </c:extLst>
              <c:f>('Figures iii'!$K$60:$K$62,'Figures iii'!$K$64:$K$66)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 TOTAL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iii'!$O$60:$O$68</c15:sqref>
                  </c15:fullRef>
                </c:ext>
              </c:extLst>
              <c:f>('Figures iii'!$O$60:$O$62,'Figures iii'!$O$64:$O$66)</c:f>
              <c:numCache>
                <c:formatCode>0</c:formatCode>
                <c:ptCount val="6"/>
                <c:pt idx="0">
                  <c:v>12.819553054488411</c:v>
                </c:pt>
                <c:pt idx="1">
                  <c:v>11.895535693033468</c:v>
                </c:pt>
                <c:pt idx="2">
                  <c:v>1.9837890702757834</c:v>
                </c:pt>
                <c:pt idx="3">
                  <c:v>4.609878073170691</c:v>
                </c:pt>
                <c:pt idx="4">
                  <c:v>8.9399298618742584</c:v>
                </c:pt>
                <c:pt idx="5">
                  <c:v>4.8417581184321765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7B50-4012-A7A6-D89960322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'Figures iii'!$L$59</c15:sqref>
                        </c15:formulaRef>
                      </c:ext>
                    </c:extLst>
                    <c:strCache>
                      <c:ptCount val="1"/>
                      <c:pt idx="0">
                        <c:v>Stocked out of ACTs</c:v>
                      </c:pt>
                    </c:strCache>
                  </c:strRef>
                </c:tx>
                <c:spPr>
                  <a:solidFill>
                    <a:srgbClr val="BFF0E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'Figures iii'!$N$60:$N$68</c15:sqref>
                          </c15:fullRef>
                          <c15:formulaRef>
                            <c15:sqref>('Figures iii'!$N$60:$N$62,'Figures iii'!$N$64:$N$66)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17.884886808519379</c:v>
                        </c:pt>
                        <c:pt idx="1">
                          <c:v>7.2723957884302086</c:v>
                        </c:pt>
                        <c:pt idx="2">
                          <c:v>0</c:v>
                        </c:pt>
                        <c:pt idx="3">
                          <c:v>4.613681903555424</c:v>
                        </c:pt>
                        <c:pt idx="4">
                          <c:v>8.4044800829414115</c:v>
                        </c:pt>
                        <c:pt idx="5">
                          <c:v>3.4161500273289009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'Figures iii'!$M$60:$M$68</c15:sqref>
                          </c15:fullRef>
                          <c15:formulaRef>
                            <c15:sqref>('Figures iii'!$M$60:$M$62,'Figures iii'!$M$64:$M$66)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10.62950449826762</c:v>
                        </c:pt>
                        <c:pt idx="1">
                          <c:v>2.7076577736678455</c:v>
                        </c:pt>
                        <c:pt idx="2">
                          <c:v>0</c:v>
                        </c:pt>
                        <c:pt idx="3">
                          <c:v>2.9004488872384471</c:v>
                        </c:pt>
                        <c:pt idx="4">
                          <c:v>5.8964861856544726</c:v>
                        </c:pt>
                        <c:pt idx="5">
                          <c:v>2.3012478619771572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'Figures iii'!$L$60:$L$68</c15:sqref>
                        </c15:fullRef>
                        <c15:formulaRef>
                          <c15:sqref>('Figures iii'!$L$60:$L$62,'Figures iii'!$L$64:$L$66)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19.752655604843181</c:v>
                      </c:pt>
                      <c:pt idx="1">
                        <c:v>4.128014681225932</c:v>
                      </c:pt>
                      <c:pt idx="2">
                        <c:v>0</c:v>
                      </c:pt>
                      <c:pt idx="3">
                        <c:v>7.2044052180545073</c:v>
                      </c:pt>
                      <c:pt idx="4">
                        <c:v>15.996756908707969</c:v>
                      </c:pt>
                      <c:pt idx="5">
                        <c:v>6.5564610875375307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B50-4012-A7A6-D89960322239}"/>
                  </c:ext>
                </c:extLst>
              </c15:ser>
            </c15:filteredBarSeries>
            <c15:filteredBa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iii'!$R$59</c15:sqref>
                        </c15:formulaRef>
                      </c:ext>
                    </c:extLst>
                    <c:strCache>
                      <c:ptCount val="1"/>
                      <c:pt idx="0">
                        <c:v>Stocked out of ASAQ</c:v>
                      </c:pt>
                    </c:strCache>
                  </c:strRef>
                </c:tx>
                <c:spPr>
                  <a:solidFill>
                    <a:srgbClr val="B0F03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iii'!$T$60:$T$68</c15:sqref>
                          </c15:fullRef>
                          <c15:formulaRef>
                            <c15:sqref>('Figures iii'!$T$60:$T$62,'Figures iii'!$T$64:$T$66)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12.10033252181794</c:v>
                        </c:pt>
                        <c:pt idx="1">
                          <c:v>2.2282669875144316</c:v>
                        </c:pt>
                        <c:pt idx="2">
                          <c:v>0.71782813118053146</c:v>
                        </c:pt>
                        <c:pt idx="3">
                          <c:v>1.1919126153416895</c:v>
                        </c:pt>
                        <c:pt idx="4">
                          <c:v>0</c:v>
                        </c:pt>
                        <c:pt idx="5">
                          <c:v>0.91829975141438291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iii'!$S$60:$S$68</c15:sqref>
                          </c15:fullRef>
                          <c15:formulaRef>
                            <c15:sqref>('Figures iii'!$S$60:$S$62,'Figures iii'!$S$64:$S$66)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4.8233015874905387</c:v>
                        </c:pt>
                        <c:pt idx="1">
                          <c:v>0.88872406971662099</c:v>
                        </c:pt>
                        <c:pt idx="2">
                          <c:v>0.33531791203079553</c:v>
                        </c:pt>
                        <c:pt idx="3">
                          <c:v>0.87049755724801425</c:v>
                        </c:pt>
                        <c:pt idx="4">
                          <c:v>0</c:v>
                        </c:pt>
                        <c:pt idx="5">
                          <c:v>0.67764779021006061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iii'!$R$60:$R$68</c15:sqref>
                        </c15:fullRef>
                        <c15:formulaRef>
                          <c15:sqref>('Figures iii'!$R$60:$R$62,'Figures iii'!$R$64:$R$66)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7.3810848610601925</c:v>
                      </c:pt>
                      <c:pt idx="1">
                        <c:v>1.4565004804638144</c:v>
                      </c:pt>
                      <c:pt idx="2">
                        <c:v>0.6253062825515816</c:v>
                      </c:pt>
                      <c:pt idx="3">
                        <c:v>3.1239935422074789</c:v>
                      </c:pt>
                      <c:pt idx="4">
                        <c:v>0</c:v>
                      </c:pt>
                      <c:pt idx="5">
                        <c:v>2.5190045025969923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B50-4012-A7A6-D89960322239}"/>
                  </c:ext>
                </c:extLst>
              </c15:ser>
            </c15:filteredBarSeries>
            <c15:filteredBar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iii'!$U$59</c15:sqref>
                        </c15:formulaRef>
                      </c:ext>
                    </c:extLst>
                    <c:strCache>
                      <c:ptCount val="1"/>
                      <c:pt idx="0">
                        <c:v>Stocked out of DHAQPPQ</c:v>
                      </c:pt>
                    </c:strCache>
                  </c:strRef>
                </c:tx>
                <c:spPr>
                  <a:solidFill>
                    <a:srgbClr val="73A4ED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iii'!$W$60:$W$68</c15:sqref>
                          </c15:fullRef>
                          <c15:formulaRef>
                            <c15:sqref>('Figures iii'!$W$60:$W$62,'Figures iii'!$W$64:$W$66)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13.670637446679946</c:v>
                        </c:pt>
                        <c:pt idx="1">
                          <c:v>1.7949016758245215</c:v>
                        </c:pt>
                        <c:pt idx="2">
                          <c:v>3.4876751543421038</c:v>
                        </c:pt>
                        <c:pt idx="3">
                          <c:v>0.63400780341673246</c:v>
                        </c:pt>
                        <c:pt idx="4">
                          <c:v>0</c:v>
                        </c:pt>
                        <c:pt idx="5">
                          <c:v>0.56652829246649272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iii'!$V$60:$V$68</c15:sqref>
                          </c15:fullRef>
                          <c15:formulaRef>
                            <c15:sqref>('Figures iii'!$V$60:$V$62,'Figures iii'!$V$64:$V$66)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7.3352009241232015</c:v>
                        </c:pt>
                        <c:pt idx="1">
                          <c:v>0.82683972564947861</c:v>
                        </c:pt>
                        <c:pt idx="2">
                          <c:v>0.91679875658753851</c:v>
                        </c:pt>
                        <c:pt idx="3">
                          <c:v>0.47989901239393373</c:v>
                        </c:pt>
                        <c:pt idx="4">
                          <c:v>0</c:v>
                        </c:pt>
                        <c:pt idx="5">
                          <c:v>0.43142847213272684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iii'!$U$60:$U$68</c15:sqref>
                        </c15:fullRef>
                        <c15:formulaRef>
                          <c15:sqref>('Figures iii'!$U$60:$U$62,'Figures iii'!$U$64:$U$66)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13.382500645196677</c:v>
                      </c:pt>
                      <c:pt idx="1">
                        <c:v>1.5095617460305082</c:v>
                      </c:pt>
                      <c:pt idx="2">
                        <c:v>1.2282713890442343</c:v>
                      </c:pt>
                      <c:pt idx="3">
                        <c:v>1.9353536085631655</c:v>
                      </c:pt>
                      <c:pt idx="4">
                        <c:v>0</c:v>
                      </c:pt>
                      <c:pt idx="5">
                        <c:v>1.7764347182172124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B50-4012-A7A6-D89960322239}"/>
                  </c:ext>
                </c:extLst>
              </c15:ser>
            </c15:filteredBarSeries>
            <c15:filteredBarSeries>
              <c15:ser>
                <c:idx val="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iii'!$X$59</c15:sqref>
                        </c15:formulaRef>
                      </c:ext>
                    </c:extLst>
                    <c:strCache>
                      <c:ptCount val="1"/>
                      <c:pt idx="0">
                        <c:v>Stocked out of artemether</c:v>
                      </c:pt>
                    </c:strCache>
                  </c:strRef>
                </c:tx>
                <c:spPr>
                  <a:solidFill>
                    <a:srgbClr val="45FC0C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iii'!$X$60:$X$68</c15:sqref>
                        </c15:fullRef>
                        <c15:formulaRef>
                          <c15:sqref>('Figures iii'!$X$60:$X$62,'Figures iii'!$X$64:$X$66)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2.6045081957769693</c:v>
                      </c:pt>
                      <c:pt idx="1">
                        <c:v>2.7312535428517357</c:v>
                      </c:pt>
                      <c:pt idx="2">
                        <c:v>1.8897218278176715</c:v>
                      </c:pt>
                      <c:pt idx="3">
                        <c:v>8.190904011548902</c:v>
                      </c:pt>
                      <c:pt idx="4">
                        <c:v>7.6873789010590139</c:v>
                      </c:pt>
                      <c:pt idx="5">
                        <c:v>6.9212982086402519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B50-4012-A7A6-D89960322239}"/>
                  </c:ext>
                </c:extLst>
              </c15:ser>
            </c15:filteredBarSeries>
            <c15:filteredBa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iii'!$AA$59</c15:sqref>
                        </c15:formulaRef>
                      </c:ext>
                    </c:extLst>
                    <c:strCache>
                      <c:ptCount val="1"/>
                      <c:pt idx="0">
                        <c:v>Stocked out of artesunate</c:v>
                      </c:pt>
                    </c:strCache>
                  </c:strRef>
                </c:tx>
                <c:spPr>
                  <a:solidFill>
                    <a:srgbClr val="3767C7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iii'!$AA$60:$AA$68</c15:sqref>
                        </c15:fullRef>
                        <c15:formulaRef>
                          <c15:sqref>('Figures iii'!$AA$60:$AA$62,'Figures iii'!$AA$64:$AA$66)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0.81401282407222775</c:v>
                      </c:pt>
                      <c:pt idx="1">
                        <c:v>5.3019321159380333</c:v>
                      </c:pt>
                      <c:pt idx="2">
                        <c:v>4.6643931316684686</c:v>
                      </c:pt>
                      <c:pt idx="3">
                        <c:v>8.6431618065281928</c:v>
                      </c:pt>
                      <c:pt idx="4">
                        <c:v>6.4674670949063833</c:v>
                      </c:pt>
                      <c:pt idx="5">
                        <c:v>7.7116655210910778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B50-4012-A7A6-D89960322239}"/>
                  </c:ext>
                </c:extLst>
              </c15:ser>
            </c15:filteredBarSeries>
            <c15:filteredBarSeries>
              <c15:ser>
                <c:idx val="1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iii'!$AD$59</c15:sqref>
                        </c15:formulaRef>
                      </c:ext>
                    </c:extLst>
                    <c:strCache>
                      <c:ptCount val="1"/>
                      <c:pt idx="0">
                        <c:v>Stocked out of CQ</c:v>
                      </c:pt>
                    </c:strCache>
                  </c:strRef>
                </c:tx>
                <c:spPr>
                  <a:solidFill>
                    <a:srgbClr val="39BC1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iii'!$AD$60:$AD$68</c15:sqref>
                        </c15:fullRef>
                        <c15:formulaRef>
                          <c15:sqref>('Figures iii'!$AD$60:$AD$62,'Figures iii'!$AD$64:$AD$66)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0.50093797740773727</c:v>
                      </c:pt>
                      <c:pt idx="1">
                        <c:v>3.5201459130427688</c:v>
                      </c:pt>
                      <c:pt idx="2">
                        <c:v>2.7179043760004031</c:v>
                      </c:pt>
                      <c:pt idx="3">
                        <c:v>4.921816346800215</c:v>
                      </c:pt>
                      <c:pt idx="4">
                        <c:v>7.5334921894262914</c:v>
                      </c:pt>
                      <c:pt idx="5">
                        <c:v>4.6512068611472879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B50-4012-A7A6-D89960322239}"/>
                  </c:ext>
                </c:extLst>
              </c15:ser>
            </c15:filteredBarSeries>
            <c15:filteredBarSeries>
              <c15:ser>
                <c:idx val="19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iii'!$AG$59</c15:sqref>
                        </c15:formulaRef>
                      </c:ext>
                    </c:extLst>
                    <c:strCache>
                      <c:ptCount val="1"/>
                      <c:pt idx="0">
                        <c:v>Stocked out of QN</c:v>
                      </c:pt>
                    </c:strCache>
                  </c:strRef>
                </c:tx>
                <c:spPr>
                  <a:solidFill>
                    <a:srgbClr val="91EDF9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iii'!$AG$60:$AG$68</c15:sqref>
                        </c15:fullRef>
                        <c15:formulaRef>
                          <c15:sqref>('Figures iii'!$AG$60:$AG$62,'Figures iii'!$AG$64:$AG$66)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5.6286945046652912</c:v>
                      </c:pt>
                      <c:pt idx="1">
                        <c:v>1.660314212478371</c:v>
                      </c:pt>
                      <c:pt idx="2">
                        <c:v>2.0377143340092752</c:v>
                      </c:pt>
                      <c:pt idx="3">
                        <c:v>4.2030315517869985</c:v>
                      </c:pt>
                      <c:pt idx="4">
                        <c:v>1.9108204313490664</c:v>
                      </c:pt>
                      <c:pt idx="5">
                        <c:v>3.6315246538731083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B50-4012-A7A6-D89960322239}"/>
                  </c:ext>
                </c:extLst>
              </c15:ser>
            </c15:filteredBarSeries>
            <c15:filteredBarSeries>
              <c15:ser>
                <c:idx val="2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iii'!$AJ$59</c15:sqref>
                        </c15:formulaRef>
                      </c:ext>
                    </c:extLst>
                    <c:strCache>
                      <c:ptCount val="1"/>
                      <c:pt idx="0">
                        <c:v>Stocked out of SP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iii'!$AL$60:$AL$68</c15:sqref>
                          </c15:fullRef>
                          <c15:formulaRef>
                            <c15:sqref>('Figures iii'!$AL$60:$AL$62,'Figures iii'!$AL$64:$AL$66)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17.359081837497925</c:v>
                        </c:pt>
                        <c:pt idx="1">
                          <c:v>3.7405612846028449</c:v>
                        </c:pt>
                        <c:pt idx="2">
                          <c:v>1.0536363256842285</c:v>
                        </c:pt>
                        <c:pt idx="3">
                          <c:v>1.9036284780657109</c:v>
                        </c:pt>
                        <c:pt idx="4">
                          <c:v>8.8222144705300014</c:v>
                        </c:pt>
                        <c:pt idx="5">
                          <c:v>1.6857450128620943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iii'!$AK$60:$AK$68</c15:sqref>
                          </c15:fullRef>
                          <c15:formulaRef>
                            <c15:sqref>('Figures iii'!$AK$60:$AK$62,'Figures iii'!$AK$64:$AK$66)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9.9230993305428203</c:v>
                        </c:pt>
                        <c:pt idx="1">
                          <c:v>2.0421011289229369</c:v>
                        </c:pt>
                        <c:pt idx="2">
                          <c:v>0.57965615906061108</c:v>
                        </c:pt>
                        <c:pt idx="3">
                          <c:v>1.5871810804429636</c:v>
                        </c:pt>
                        <c:pt idx="4">
                          <c:v>3.0787253676040036</c:v>
                        </c:pt>
                        <c:pt idx="5">
                          <c:v>1.3843253922249961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iii'!$AJ$60:$AJ$68</c15:sqref>
                        </c15:fullRef>
                        <c15:formulaRef>
                          <c15:sqref>('Figures iii'!$AJ$60:$AJ$62,'Figures iii'!$AJ$64:$AJ$66)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18.059595966513633</c:v>
                      </c:pt>
                      <c:pt idx="1">
                        <c:v>4.2955144489891675</c:v>
                      </c:pt>
                      <c:pt idx="2">
                        <c:v>1.271948408785454</c:v>
                      </c:pt>
                      <c:pt idx="3">
                        <c:v>8.6444256380999214</c:v>
                      </c:pt>
                      <c:pt idx="4">
                        <c:v>4.5058974801445331</c:v>
                      </c:pt>
                      <c:pt idx="5">
                        <c:v>7.1462458321461213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B50-4012-A7A6-D89960322239}"/>
                  </c:ext>
                </c:extLst>
              </c15:ser>
            </c15:filteredBarSeries>
            <c15:filteredBarSeries>
              <c15:ser>
                <c:idx val="25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iii'!$AM$59</c15:sqref>
                        </c15:formulaRef>
                      </c:ext>
                    </c:extLst>
                    <c:strCache>
                      <c:ptCount val="1"/>
                      <c:pt idx="0">
                        <c:v>Stocked out of RDT</c:v>
                      </c:pt>
                    </c:strCache>
                  </c:strRef>
                </c:tx>
                <c:spPr>
                  <a:solidFill>
                    <a:srgbClr val="00684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iii'!$AM$60:$AM$68</c15:sqref>
                        </c15:fullRef>
                        <c15:formulaRef>
                          <c15:sqref>('Figures iii'!$AM$60:$AM$62,'Figures iii'!$AM$64:$AM$66)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12.652668189222943</c:v>
                      </c:pt>
                      <c:pt idx="1">
                        <c:v>21.2860039471569</c:v>
                      </c:pt>
                      <c:pt idx="2">
                        <c:v>15.262607634847003</c:v>
                      </c:pt>
                      <c:pt idx="3">
                        <c:v>30.547754175533576</c:v>
                      </c:pt>
                      <c:pt idx="4">
                        <c:v>18.8194389644393</c:v>
                      </c:pt>
                      <c:pt idx="5">
                        <c:v>27.436576351732526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B50-4012-A7A6-D89960322239}"/>
                  </c:ext>
                </c:extLst>
              </c15:ser>
            </c15:filteredBarSeries>
            <c15:filteredBarSeries>
              <c15:ser>
                <c:idx val="2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iii'!$AP$59</c15:sqref>
                        </c15:formulaRef>
                      </c:ext>
                    </c:extLst>
                    <c:strCache>
                      <c:ptCount val="1"/>
                      <c:pt idx="0">
                        <c:v>Outlet reports any stockout</c:v>
                      </c:pt>
                    </c:strCache>
                  </c:strRef>
                </c:tx>
                <c:spPr>
                  <a:solidFill>
                    <a:srgbClr val="01393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iii'!$AP$60:$AP$68</c15:sqref>
                        </c15:fullRef>
                        <c15:formulaRef>
                          <c15:sqref>('Figures iii'!$AP$60:$AP$62,'Figures iii'!$AP$64:$AP$66)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B50-4012-A7A6-D89960322239}"/>
                  </c:ext>
                </c:extLst>
              </c15:ser>
            </c15:filteredBarSeries>
            <c15:filteredBarSeries>
              <c15:ser>
                <c:idx val="3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iii'!$AS$59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A9D08E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iii'!$AS$60:$AS$68</c15:sqref>
                        </c15:fullRef>
                        <c15:formulaRef>
                          <c15:sqref>('Figures iii'!$AS$60:$AS$62,'Figures iii'!$AS$64:$AS$66)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B50-4012-A7A6-D89960322239}"/>
                  </c:ext>
                </c:extLst>
              </c15:ser>
            </c15:filteredBarSeries>
            <c15:filteredBarSeries>
              <c15:ser>
                <c:idx val="34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iii'!$AV$59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iii'!$AX$60:$AX$68</c15:sqref>
                          </c15:fullRef>
                          <c15:formulaRef>
                            <c15:sqref>('Figures iii'!$AX$60:$AX$62,'Figures iii'!$AX$64:$AX$66)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iii'!$AW$60:$AW$68</c15:sqref>
                          </c15:fullRef>
                          <c15:formulaRef>
                            <c15:sqref>('Figures iii'!$AW$60:$AW$62,'Figures iii'!$AW$64:$AW$66)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iii'!$AV$60:$AV$68</c15:sqref>
                        </c15:fullRef>
                        <c15:formulaRef>
                          <c15:sqref>('Figures iii'!$AV$60:$AV$62,'Figures iii'!$AV$64:$AV$66)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B50-4012-A7A6-D89960322239}"/>
                  </c:ext>
                </c:extLst>
              </c15:ser>
            </c15:filteredBarSeries>
            <c15:filteredBarSeries>
              <c15:ser>
                <c:idx val="37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iii'!$AY$59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iii'!$BA$60:$BA$68</c15:sqref>
                          </c15:fullRef>
                          <c15:formulaRef>
                            <c15:sqref>('Figures iii'!$BA$60:$BA$62,'Figures iii'!$BA$64:$BA$66)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iii'!$AZ$60:$AZ$68</c15:sqref>
                          </c15:fullRef>
                          <c15:formulaRef>
                            <c15:sqref>('Figures iii'!$AZ$60:$AZ$62,'Figures iii'!$AZ$64:$AZ$66)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iii'!$AY$60:$AY$68</c15:sqref>
                        </c15:fullRef>
                        <c15:formulaRef>
                          <c15:sqref>('Figures iii'!$AY$60:$AY$62,'Figures iii'!$AY$64:$AY$66)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B50-4012-A7A6-D89960322239}"/>
                  </c:ext>
                </c:extLst>
              </c15:ser>
            </c15:filteredBarSeries>
            <c15:filteredBarSeries>
              <c15:ser>
                <c:idx val="4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iii'!$BB$59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iii'!$BD$60:$BD$68</c15:sqref>
                          </c15:fullRef>
                          <c15:formulaRef>
                            <c15:sqref>('Figures iii'!$BD$60:$BD$62,'Figures iii'!$BD$64:$BD$66)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iii'!$BC$60:$BC$68</c15:sqref>
                          </c15:fullRef>
                          <c15:formulaRef>
                            <c15:sqref>('Figures iii'!$BC$60:$BC$62,'Figures iii'!$BC$64:$BC$66)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iii'!$BB$60:$BB$68</c15:sqref>
                        </c15:fullRef>
                        <c15:formulaRef>
                          <c15:sqref>('Figures iii'!$BB$60:$BB$62,'Figures iii'!$BB$64:$BB$66)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B50-4012-A7A6-D89960322239}"/>
                  </c:ext>
                </c:extLst>
              </c15:ser>
            </c15:filteredBarSeries>
            <c15:filteredBarSeries>
              <c15:ser>
                <c:idx val="43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iii'!$BE$59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iii'!$BG$60:$BG$68</c15:sqref>
                          </c15:fullRef>
                          <c15:formulaRef>
                            <c15:sqref>('Figures iii'!$BG$60:$BG$62,'Figures iii'!$BG$64:$BG$66)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iii'!$BF$60:$BF$68</c15:sqref>
                          </c15:fullRef>
                          <c15:formulaRef>
                            <c15:sqref>('Figures iii'!$BF$60:$BF$62,'Figures iii'!$BF$64:$BF$66)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iii'!$BE$60:$BE$68</c15:sqref>
                        </c15:fullRef>
                        <c15:formulaRef>
                          <c15:sqref>('Figures iii'!$BE$60:$BE$62,'Figures iii'!$BE$64:$BE$66)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B50-4012-A7A6-D89960322239}"/>
                  </c:ext>
                </c:extLst>
              </c15:ser>
            </c15:filteredBarSeries>
            <c15:filteredBarSeries>
              <c15:ser>
                <c:idx val="4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iii'!$BH$59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43AA8B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iii'!$BH$60:$BH$68</c15:sqref>
                        </c15:fullRef>
                        <c15:formulaRef>
                          <c15:sqref>('Figures iii'!$BH$60:$BH$62,'Figures iii'!$BH$64:$BH$66)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B50-4012-A7A6-D89960322239}"/>
                  </c:ext>
                </c:extLst>
              </c15:ser>
            </c15:filteredBarSeries>
            <c15:filteredBarSeries>
              <c15:ser>
                <c:idx val="49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iii'!$BK$59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D72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iii'!$BM$60:$BM$68</c15:sqref>
                          </c15:fullRef>
                          <c15:formulaRef>
                            <c15:sqref>('Figures iii'!$BM$60:$BM$62,'Figures iii'!$BM$64:$BM$66)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iii'!$BL$60:$BL$68</c15:sqref>
                          </c15:fullRef>
                          <c15:formulaRef>
                            <c15:sqref>('Figures iii'!$BL$60:$BL$62,'Figures iii'!$BL$64:$BL$66)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iii'!$BK$60:$BK$68</c15:sqref>
                        </c15:fullRef>
                        <c15:formulaRef>
                          <c15:sqref>('Figures iii'!$BK$60:$BK$62,'Figures iii'!$BK$64:$BK$66)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B50-4012-A7A6-D89960322239}"/>
                  </c:ext>
                </c:extLst>
              </c15:ser>
            </c15:filteredBarSeries>
            <c15:filteredBarSeries>
              <c15:ser>
                <c:idx val="52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iii'!$BN$59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iii'!$BP$60:$BP$68</c15:sqref>
                          </c15:fullRef>
                          <c15:formulaRef>
                            <c15:sqref>('Figures iii'!$BP$60:$BP$62,'Figures iii'!$BP$64:$BP$66)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iii'!$BO$60:$BO$68</c15:sqref>
                          </c15:fullRef>
                          <c15:formulaRef>
                            <c15:sqref>('Figures iii'!$BO$60:$BO$62,'Figures iii'!$BO$64:$BO$66)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iii'!$BN$60:$BN$68</c15:sqref>
                        </c15:fullRef>
                        <c15:formulaRef>
                          <c15:sqref>('Figures iii'!$BN$60:$BN$62,'Figures iii'!$BN$64:$BN$66)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7B50-4012-A7A6-D89960322239}"/>
                  </c:ext>
                </c:extLst>
              </c15:ser>
            </c15:filteredBarSeries>
            <c15:filteredBarSeries>
              <c15:ser>
                <c:idx val="55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iii'!$BQ$59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9933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iii'!$BS$60:$BS$68</c15:sqref>
                          </c15:fullRef>
                          <c15:formulaRef>
                            <c15:sqref>('Figures iii'!$BS$60:$BS$62,'Figures iii'!$BS$64:$BS$66)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iii'!$BR$60:$BR$68</c15:sqref>
                          </c15:fullRef>
                          <c15:formulaRef>
                            <c15:sqref>('Figures iii'!$BR$60:$BR$62,'Figures iii'!$BR$64:$BR$66)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iii'!$BQ$60:$BQ$68</c15:sqref>
                        </c15:fullRef>
                        <c15:formulaRef>
                          <c15:sqref>('Figures iii'!$BQ$60:$BQ$62,'Figures iii'!$BQ$64:$BQ$66)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B50-4012-A7A6-D89960322239}"/>
                  </c:ext>
                </c:extLst>
              </c15:ser>
            </c15:filteredBarSeries>
            <c15:filteredBarSeries>
              <c15:ser>
                <c:idx val="58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iii'!$BT$59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ED97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iii'!$BV$60:$BV$68</c15:sqref>
                          </c15:fullRef>
                          <c15:formulaRef>
                            <c15:sqref>('Figures iii'!$BV$60:$BV$62,'Figures iii'!$BV$64:$BV$66)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iii'!$BU$60:$BU$68</c15:sqref>
                          </c15:fullRef>
                          <c15:formulaRef>
                            <c15:sqref>('Figures iii'!$BU$60:$BU$62,'Figures iii'!$BU$64:$BU$66)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iii'!$BT$60:$BT$68</c15:sqref>
                        </c15:fullRef>
                        <c15:formulaRef>
                          <c15:sqref>('Figures iii'!$BT$60:$BT$62,'Figures iii'!$BT$64:$BT$66)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7B50-4012-A7A6-D89960322239}"/>
                  </c:ext>
                </c:extLst>
              </c15:ser>
            </c15:filteredBarSeries>
            <c15:filteredBarSeries>
              <c15:ser>
                <c:idx val="6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iii'!$BW$59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iii'!$BW$60:$BW$68</c15:sqref>
                        </c15:fullRef>
                        <c15:formulaRef>
                          <c15:sqref>('Figures iii'!$BW$60:$BW$62,'Figures iii'!$BW$64:$BW$66)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7B50-4012-A7A6-D89960322239}"/>
                  </c:ext>
                </c:extLst>
              </c15:ser>
            </c15:filteredBarSeries>
            <c15:filteredBarSeries>
              <c15:ser>
                <c:idx val="64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iii'!$BZ$59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339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iii'!$CB$60:$CB$68</c15:sqref>
                          </c15:fullRef>
                          <c15:formulaRef>
                            <c15:sqref>('Figures iii'!$CB$60:$CB$62,'Figures iii'!$CB$64:$CB$66)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iii'!$CA$60:$CA$68</c15:sqref>
                          </c15:fullRef>
                          <c15:formulaRef>
                            <c15:sqref>('Figures iii'!$CA$60:$CA$62,'Figures iii'!$CA$64:$CA$66)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iii'!$BZ$60:$BZ$68</c15:sqref>
                        </c15:fullRef>
                        <c15:formulaRef>
                          <c15:sqref>('Figures iii'!$BZ$60:$BZ$62,'Figures iii'!$BZ$64:$BZ$66)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7B50-4012-A7A6-D89960322239}"/>
                  </c:ext>
                </c:extLst>
              </c15:ser>
            </c15:filteredBarSeries>
            <c15:filteredBarSeries>
              <c15:ser>
                <c:idx val="67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iii'!$CC$59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B3A2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iii'!$CE$60:$CE$68</c15:sqref>
                          </c15:fullRef>
                          <c15:formulaRef>
                            <c15:sqref>('Figures iii'!$CE$60:$CE$62,'Figures iii'!$CE$64:$CE$66)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iii'!$CD$60:$CD$68</c15:sqref>
                          </c15:fullRef>
                          <c15:formulaRef>
                            <c15:sqref>('Figures iii'!$CD$60:$CD$62,'Figures iii'!$CD$64:$CD$66)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iii'!$CC$60:$CC$68</c15:sqref>
                        </c15:fullRef>
                        <c15:formulaRef>
                          <c15:sqref>('Figures iii'!$CC$60:$CC$62,'Figures iii'!$CC$64:$CC$66)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7B50-4012-A7A6-D89960322239}"/>
                  </c:ext>
                </c:extLst>
              </c15:ser>
            </c15:filteredBarSeries>
            <c15:filteredBarSeries>
              <c15:ser>
                <c:idx val="70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iii'!$CF$59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8FDA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iii'!$CF$60:$CF$68</c15:sqref>
                        </c15:fullRef>
                        <c15:formulaRef>
                          <c15:sqref>('Figures iii'!$CF$60:$CF$62,'Figures iii'!$CF$64:$CF$66)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7B50-4012-A7A6-D89960322239}"/>
                  </c:ext>
                </c:extLst>
              </c15:ser>
            </c15:filteredBarSeries>
            <c15:filteredBarSeries>
              <c15:ser>
                <c:idx val="73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iii'!$CI$59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E270A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iii'!$CK$60:$CK$68</c15:sqref>
                          </c15:fullRef>
                          <c15:formulaRef>
                            <c15:sqref>('Figures iii'!$CK$60:$CK$62,'Figures iii'!$CK$64:$CK$66)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iii'!$CJ$60:$CJ$68</c15:sqref>
                          </c15:fullRef>
                          <c15:formulaRef>
                            <c15:sqref>('Figures iii'!$CJ$60:$CJ$62,'Figures iii'!$CJ$64:$CJ$66)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iii'!$CI$60:$CI$68</c15:sqref>
                        </c15:fullRef>
                        <c15:formulaRef>
                          <c15:sqref>('Figures iii'!$CI$60:$CI$62,'Figures iii'!$CI$64:$CI$66)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7B50-4012-A7A6-D89960322239}"/>
                  </c:ext>
                </c:extLst>
              </c15:ser>
            </c15:filteredBarSeries>
            <c15:filteredBarSeries>
              <c15:ser>
                <c:idx val="7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iii'!$CL$59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9A9C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iii'!$CN$60:$CN$68</c15:sqref>
                          </c15:fullRef>
                          <c15:formulaRef>
                            <c15:sqref>('Figures iii'!$CN$60:$CN$62,'Figures iii'!$CN$64:$CN$66)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iii'!$CM$60:$CM$68</c15:sqref>
                          </c15:fullRef>
                          <c15:formulaRef>
                            <c15:sqref>('Figures iii'!$CM$60:$CM$62,'Figures iii'!$CM$64:$CM$66)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iii'!$CL$60:$CL$68</c15:sqref>
                        </c15:fullRef>
                        <c15:formulaRef>
                          <c15:sqref>('Figures iii'!$CL$60:$CL$62,'Figures iii'!$CL$64:$CL$66)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7B50-4012-A7A6-D89960322239}"/>
                  </c:ext>
                </c:extLst>
              </c15:ser>
            </c15:filteredBarSeries>
            <c15:filteredBarSeries>
              <c15:ser>
                <c:idx val="79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iii'!$CO$59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D45EC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iii'!$CQ$60:$CQ$68</c15:sqref>
                          </c15:fullRef>
                          <c15:formulaRef>
                            <c15:sqref>('Figures iii'!$CQ$60:$CQ$62,'Figures iii'!$CQ$64:$CQ$66)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iii'!$CP$60:$CP$68</c15:sqref>
                          </c15:fullRef>
                          <c15:formulaRef>
                            <c15:sqref>('Figures iii'!$CP$60:$CP$62,'Figures iii'!$CP$64:$CP$66)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iii'!$CO$60:$CO$68</c15:sqref>
                        </c15:fullRef>
                        <c15:formulaRef>
                          <c15:sqref>('Figures iii'!$CO$60:$CO$62,'Figures iii'!$CO$64:$CO$66)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7B50-4012-A7A6-D89960322239}"/>
                  </c:ext>
                </c:extLst>
              </c15:ser>
            </c15:filteredBarSeries>
            <c15:filteredBarSeries>
              <c15:ser>
                <c:idx val="82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iii'!$CR$59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C9F5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iii'!$CT$60:$CT$68</c15:sqref>
                          </c15:fullRef>
                          <c15:formulaRef>
                            <c15:sqref>('Figures iii'!$CT$60:$CT$62,'Figures iii'!$CT$64:$CT$66)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iii'!$CS$60:$CS$68</c15:sqref>
                          </c15:fullRef>
                          <c15:formulaRef>
                            <c15:sqref>('Figures iii'!$CS$60:$CS$62,'Figures iii'!$CS$64:$CS$66)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iii'!$CR$60:$CR$68</c15:sqref>
                        </c15:fullRef>
                        <c15:formulaRef>
                          <c15:sqref>('Figures iii'!$CR$60:$CR$62,'Figures iii'!$CR$64:$CR$66)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7B50-4012-A7A6-D89960322239}"/>
                  </c:ext>
                </c:extLst>
              </c15:ser>
            </c15:filteredBarSeries>
          </c:ext>
        </c:extLst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670546033937274E-2"/>
          <c:y val="0.74163548993680428"/>
          <c:w val="0.91634131894282889"/>
          <c:h val="0.21821492605834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Roboto Light" panose="02000000000000000000" pitchFamily="2" charset="0"/>
          <a:ea typeface="Roboto Light" panose="02000000000000000000" pitchFamily="2" charset="0"/>
          <a:cs typeface="Roboto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iii'!$J$88</c:f>
              <c:strCache>
                <c:ptCount val="1"/>
                <c:pt idx="0">
                  <c:v>Catgories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iii'!$M$89:$M$116</c:f>
                <c:numCache>
                  <c:formatCode>General</c:formatCode>
                  <c:ptCount val="28"/>
                  <c:pt idx="0">
                    <c:v>2.1568354372616128</c:v>
                  </c:pt>
                  <c:pt idx="1">
                    <c:v>3.5958431833407043</c:v>
                  </c:pt>
                  <c:pt idx="2">
                    <c:v>1.3048006301672936</c:v>
                  </c:pt>
                  <c:pt idx="3">
                    <c:v>4.690810914726387</c:v>
                  </c:pt>
                  <c:pt idx="4">
                    <c:v>2.9284056378482539</c:v>
                  </c:pt>
                  <c:pt idx="5">
                    <c:v>2.1497640335850114</c:v>
                  </c:pt>
                  <c:pt idx="6">
                    <c:v>3.0114921920006203</c:v>
                  </c:pt>
                  <c:pt idx="7">
                    <c:v>3.6947633276120087</c:v>
                  </c:pt>
                  <c:pt idx="8">
                    <c:v>9.1702952869348202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plus>
            <c:minus>
              <c:numRef>
                <c:f>'Figures iii'!$L$89:$L$116</c:f>
                <c:numCache>
                  <c:formatCode>General</c:formatCode>
                  <c:ptCount val="28"/>
                  <c:pt idx="0">
                    <c:v>1.5070355776783955</c:v>
                  </c:pt>
                  <c:pt idx="1">
                    <c:v>1.8879431225626233</c:v>
                  </c:pt>
                  <c:pt idx="2">
                    <c:v>0.85484363049480572</c:v>
                  </c:pt>
                  <c:pt idx="3">
                    <c:v>2.8721997725666384</c:v>
                  </c:pt>
                  <c:pt idx="4">
                    <c:v>2.5455696990046164</c:v>
                  </c:pt>
                  <c:pt idx="5">
                    <c:v>1.7305512492622297</c:v>
                  </c:pt>
                  <c:pt idx="6">
                    <c:v>2.3048167496417999</c:v>
                  </c:pt>
                  <c:pt idx="7">
                    <c:v>3.1180093314158608</c:v>
                  </c:pt>
                  <c:pt idx="8">
                    <c:v>7.9476030722292279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iii'!$J$89:$J$116</c:f>
              <c:strCache>
                <c:ptCount val="28"/>
                <c:pt idx="0">
                  <c:v>Stocked out of AL</c:v>
                </c:pt>
                <c:pt idx="1">
                  <c:v>Stocked out of ASAQ</c:v>
                </c:pt>
                <c:pt idx="2">
                  <c:v>Stocked out of DHAQPPQ</c:v>
                </c:pt>
                <c:pt idx="3">
                  <c:v>Stocked out of artemether</c:v>
                </c:pt>
                <c:pt idx="4">
                  <c:v>Stocked out of artesunate</c:v>
                </c:pt>
                <c:pt idx="5">
                  <c:v>Stocked out of CQ</c:v>
                </c:pt>
                <c:pt idx="6">
                  <c:v>Stocked out of QN</c:v>
                </c:pt>
                <c:pt idx="7">
                  <c:v>Stocks ACT that is nationally approved*</c:v>
                </c:pt>
                <c:pt idx="8">
                  <c:v>Stocks ACT that is WHO pre-qualified</c:v>
                </c:pt>
                <c:pt idx="9">
                  <c:v>Outlet reports any stockout</c:v>
                </c:pt>
                <c:pt idx="10">
                  <c:v>0</c:v>
                </c:pt>
                <c:pt idx="11">
                  <c:v>0</c:v>
                </c:pt>
                <c:pt idx="12">
                  <c:v>Stocks ACT that is NOT nationally approved or WHO PQ</c:v>
                </c:pt>
                <c:pt idx="13">
                  <c:v>Stocks two or more ACTs</c:v>
                </c:pt>
                <c:pt idx="14">
                  <c:v>Non-artemisinins</c:v>
                </c:pt>
                <c:pt idx="15">
                  <c:v>Oral quinine</c:v>
                </c:pt>
                <c:pt idx="16">
                  <c:v>Chloroquine</c:v>
                </c:pt>
                <c:pt idx="17">
                  <c:v>SP</c:v>
                </c:pt>
                <c:pt idx="18">
                  <c:v>SP-amodiaquine</c:v>
                </c:pt>
                <c:pt idx="19">
                  <c:v>Other non-artemisinins</c:v>
                </c:pt>
                <c:pt idx="20">
                  <c:v>Oral artemisinin monotherapy</c:v>
                </c:pt>
                <c:pt idx="21">
                  <c:v>Non-oral artemisinin monotherapy</c:v>
                </c:pt>
                <c:pt idx="22">
                  <c:v>Treatment for severe malaria</c:v>
                </c:pt>
                <c:pt idx="23">
                  <c:v>Rectal artesunate</c:v>
                </c:pt>
                <c:pt idx="24">
                  <c:v>Injectable artesunate</c:v>
                </c:pt>
                <c:pt idx="25">
                  <c:v>Injectable artemether</c:v>
                </c:pt>
                <c:pt idx="26">
                  <c:v>Injectable arteether</c:v>
                </c:pt>
                <c:pt idx="27">
                  <c:v>Injectable quinine</c:v>
                </c:pt>
              </c:strCache>
            </c:strRef>
          </c:cat>
          <c:val>
            <c:numRef>
              <c:f>'Figures iii'!$K$89:$K$116</c:f>
              <c:numCache>
                <c:formatCode>0</c:formatCode>
                <c:ptCount val="28"/>
                <c:pt idx="0">
                  <c:v>4.7526013886424279</c:v>
                </c:pt>
                <c:pt idx="1">
                  <c:v>3.8171588814473281</c:v>
                </c:pt>
                <c:pt idx="2">
                  <c:v>2.4174927006212954</c:v>
                </c:pt>
                <c:pt idx="3">
                  <c:v>6.8625110208085909</c:v>
                </c:pt>
                <c:pt idx="4">
                  <c:v>15.814005740809822</c:v>
                </c:pt>
                <c:pt idx="5">
                  <c:v>8.0929861143571404</c:v>
                </c:pt>
                <c:pt idx="6">
                  <c:v>8.86638198243174</c:v>
                </c:pt>
                <c:pt idx="7">
                  <c:v>16.132245025467832</c:v>
                </c:pt>
                <c:pt idx="8">
                  <c:v>31.806170385730393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B-409A-8D54-FB8AC7454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iii'!$K$87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iii'!$M$89:$M$116</c15:sqref>
                    </c15:fullRef>
                  </c:ext>
                </c:extLst>
                <c:f>'Figures iii'!$M$89:$M$95</c:f>
                <c:numCache>
                  <c:formatCode>General</c:formatCode>
                  <c:ptCount val="7"/>
                  <c:pt idx="0">
                    <c:v>2.1568354372616128</c:v>
                  </c:pt>
                  <c:pt idx="1">
                    <c:v>3.5958431833407043</c:v>
                  </c:pt>
                  <c:pt idx="2">
                    <c:v>1.3048006301672936</c:v>
                  </c:pt>
                  <c:pt idx="3">
                    <c:v>4.690810914726387</c:v>
                  </c:pt>
                  <c:pt idx="4">
                    <c:v>2.9284056378482539</c:v>
                  </c:pt>
                  <c:pt idx="5">
                    <c:v>2.1497640335850114</c:v>
                  </c:pt>
                  <c:pt idx="6">
                    <c:v>3.0114921920006203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iii'!$L$89:$L$116</c15:sqref>
                    </c15:fullRef>
                  </c:ext>
                </c:extLst>
                <c:f>'Figures iii'!$L$89:$L$95</c:f>
                <c:numCache>
                  <c:formatCode>General</c:formatCode>
                  <c:ptCount val="7"/>
                  <c:pt idx="0">
                    <c:v>1.5070355776783955</c:v>
                  </c:pt>
                  <c:pt idx="1">
                    <c:v>1.8879431225626233</c:v>
                  </c:pt>
                  <c:pt idx="2">
                    <c:v>0.85484363049480572</c:v>
                  </c:pt>
                  <c:pt idx="3">
                    <c:v>2.8721997725666384</c:v>
                  </c:pt>
                  <c:pt idx="4">
                    <c:v>2.5455696990046164</c:v>
                  </c:pt>
                  <c:pt idx="5">
                    <c:v>1.7305512492622297</c:v>
                  </c:pt>
                  <c:pt idx="6">
                    <c:v>2.3048167496417999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iii'!$J$89:$J$116</c15:sqref>
                  </c15:fullRef>
                </c:ext>
              </c:extLst>
              <c:f>'Figures iii'!$J$89:$J$95</c:f>
              <c:strCache>
                <c:ptCount val="7"/>
                <c:pt idx="0">
                  <c:v>Stocked out of AL</c:v>
                </c:pt>
                <c:pt idx="1">
                  <c:v>Stocked out of ASAQ</c:v>
                </c:pt>
                <c:pt idx="2">
                  <c:v>Stocked out of DHAQPPQ</c:v>
                </c:pt>
                <c:pt idx="3">
                  <c:v>Stocked out of artemether</c:v>
                </c:pt>
                <c:pt idx="4">
                  <c:v>Stocked out of artesunate</c:v>
                </c:pt>
                <c:pt idx="5">
                  <c:v>Stocked out of CQ</c:v>
                </c:pt>
                <c:pt idx="6">
                  <c:v>Stocked out of QN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iii'!$K$89:$K$116</c15:sqref>
                  </c15:fullRef>
                </c:ext>
              </c:extLst>
              <c:f>'Figures iii'!$K$89:$K$95</c:f>
              <c:numCache>
                <c:formatCode>0</c:formatCode>
                <c:ptCount val="7"/>
                <c:pt idx="0">
                  <c:v>4.7526013886424279</c:v>
                </c:pt>
                <c:pt idx="1">
                  <c:v>3.8171588814473281</c:v>
                </c:pt>
                <c:pt idx="2">
                  <c:v>2.4174927006212954</c:v>
                </c:pt>
                <c:pt idx="3">
                  <c:v>6.8625110208085909</c:v>
                </c:pt>
                <c:pt idx="4">
                  <c:v>15.814005740809822</c:v>
                </c:pt>
                <c:pt idx="5">
                  <c:v>8.0929861143571404</c:v>
                </c:pt>
                <c:pt idx="6">
                  <c:v>8.86638198243174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24-42AB-8AFF-88246F4A9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iii'!$L$125</c:f>
              <c:strCache>
                <c:ptCount val="1"/>
                <c:pt idx="0">
                  <c:v>Stocked out of ACTs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iii'!$N$126:$N$134</c:f>
                <c:numCache>
                  <c:formatCode>General</c:formatCode>
                  <c:ptCount val="9"/>
                  <c:pt idx="0">
                    <c:v>17.884886808519379</c:v>
                  </c:pt>
                  <c:pt idx="1">
                    <c:v>7.2723957884302086</c:v>
                  </c:pt>
                  <c:pt idx="2">
                    <c:v>0</c:v>
                  </c:pt>
                  <c:pt idx="3">
                    <c:v>0</c:v>
                  </c:pt>
                  <c:pt idx="4">
                    <c:v>4.613681903555424</c:v>
                  </c:pt>
                  <c:pt idx="5">
                    <c:v>8.4044800829414115</c:v>
                  </c:pt>
                  <c:pt idx="6">
                    <c:v>3.4161500273289009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iii'!$M$126:$M$134</c:f>
                <c:numCache>
                  <c:formatCode>General</c:formatCode>
                  <c:ptCount val="9"/>
                  <c:pt idx="0">
                    <c:v>10.62950449826762</c:v>
                  </c:pt>
                  <c:pt idx="1">
                    <c:v>2.7076577736678455</c:v>
                  </c:pt>
                  <c:pt idx="2">
                    <c:v>0</c:v>
                  </c:pt>
                  <c:pt idx="3">
                    <c:v>0</c:v>
                  </c:pt>
                  <c:pt idx="4">
                    <c:v>2.9004488872384471</c:v>
                  </c:pt>
                  <c:pt idx="5">
                    <c:v>5.8964861856544726</c:v>
                  </c:pt>
                  <c:pt idx="6">
                    <c:v>2.3012478619771572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iii'!$L$126:$L$134</c:f>
              <c:numCache>
                <c:formatCode>0</c:formatCode>
                <c:ptCount val="9"/>
                <c:pt idx="0">
                  <c:v>19.752655604843181</c:v>
                </c:pt>
                <c:pt idx="1">
                  <c:v>4.128014681225932</c:v>
                </c:pt>
                <c:pt idx="2">
                  <c:v>0</c:v>
                </c:pt>
                <c:pt idx="3">
                  <c:v>0</c:v>
                </c:pt>
                <c:pt idx="4">
                  <c:v>7.2044052180545073</c:v>
                </c:pt>
                <c:pt idx="5">
                  <c:v>15.996756908707969</c:v>
                </c:pt>
                <c:pt idx="6">
                  <c:v>6.5564610875375307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F-428D-B997-5768F1A22AC7}"/>
            </c:ext>
          </c:extLst>
        </c:ser>
        <c:ser>
          <c:idx val="3"/>
          <c:order val="1"/>
          <c:tx>
            <c:strRef>
              <c:f>'Figures iii'!$O$125</c:f>
              <c:strCache>
                <c:ptCount val="1"/>
                <c:pt idx="0">
                  <c:v>Stocked out of AL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iii'!$Q$126:$Q$134</c:f>
                <c:numCache>
                  <c:formatCode>General</c:formatCode>
                  <c:ptCount val="9"/>
                  <c:pt idx="0">
                    <c:v>13.328798682921141</c:v>
                  </c:pt>
                  <c:pt idx="1">
                    <c:v>11.759440273229872</c:v>
                  </c:pt>
                  <c:pt idx="2">
                    <c:v>3.8443232194223063</c:v>
                  </c:pt>
                  <c:pt idx="3">
                    <c:v>0</c:v>
                  </c:pt>
                  <c:pt idx="4">
                    <c:v>1.432261751962451</c:v>
                  </c:pt>
                  <c:pt idx="5">
                    <c:v>16.317317583477557</c:v>
                  </c:pt>
                  <c:pt idx="6">
                    <c:v>1.6437768490048592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iii'!$P$126:$P$134</c:f>
                <c:numCache>
                  <c:formatCode>General</c:formatCode>
                  <c:ptCount val="9"/>
                  <c:pt idx="0">
                    <c:v>7.064097811678602</c:v>
                  </c:pt>
                  <c:pt idx="1">
                    <c:v>6.3390216924348879</c:v>
                  </c:pt>
                  <c:pt idx="2">
                    <c:v>1.3262471673709979</c:v>
                  </c:pt>
                  <c:pt idx="3">
                    <c:v>0</c:v>
                  </c:pt>
                  <c:pt idx="4">
                    <c:v>1.1054137938165316</c:v>
                  </c:pt>
                  <c:pt idx="5">
                    <c:v>6.1667290465034874</c:v>
                  </c:pt>
                  <c:pt idx="6">
                    <c:v>1.2431891613530355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iii'!$O$126:$O$134</c:f>
              <c:numCache>
                <c:formatCode>0</c:formatCode>
                <c:ptCount val="9"/>
                <c:pt idx="0">
                  <c:v>12.819553054488411</c:v>
                </c:pt>
                <c:pt idx="1">
                  <c:v>11.895535693033468</c:v>
                </c:pt>
                <c:pt idx="2">
                  <c:v>1.9837890702757834</c:v>
                </c:pt>
                <c:pt idx="3">
                  <c:v>0</c:v>
                </c:pt>
                <c:pt idx="4">
                  <c:v>4.609878073170691</c:v>
                </c:pt>
                <c:pt idx="5">
                  <c:v>8.9399298618742584</c:v>
                </c:pt>
                <c:pt idx="6">
                  <c:v>4.8417581184321765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F-428D-B997-5768F1A22AC7}"/>
            </c:ext>
          </c:extLst>
        </c:ser>
        <c:ser>
          <c:idx val="6"/>
          <c:order val="2"/>
          <c:tx>
            <c:strRef>
              <c:f>'Figures iii'!$R$125</c:f>
              <c:strCache>
                <c:ptCount val="1"/>
                <c:pt idx="0">
                  <c:v>Stocked out of ASAQ</c:v>
                </c:pt>
              </c:strCache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iii'!$T$126:$T$134</c:f>
                <c:numCache>
                  <c:formatCode>General</c:formatCode>
                  <c:ptCount val="9"/>
                  <c:pt idx="0">
                    <c:v>12.10033252181794</c:v>
                  </c:pt>
                  <c:pt idx="1">
                    <c:v>2.2282669875144316</c:v>
                  </c:pt>
                  <c:pt idx="2">
                    <c:v>0.71782813118053146</c:v>
                  </c:pt>
                  <c:pt idx="3">
                    <c:v>35.452176632732616</c:v>
                  </c:pt>
                  <c:pt idx="4">
                    <c:v>1.1919126153416895</c:v>
                  </c:pt>
                  <c:pt idx="5">
                    <c:v>0</c:v>
                  </c:pt>
                  <c:pt idx="6">
                    <c:v>0.91829975141438291</c:v>
                  </c:pt>
                  <c:pt idx="7">
                    <c:v>2.7183002501928</c:v>
                  </c:pt>
                </c:numCache>
              </c:numRef>
            </c:plus>
            <c:minus>
              <c:numRef>
                <c:f>'Figures iii'!$S$126:$S$134</c:f>
                <c:numCache>
                  <c:formatCode>General</c:formatCode>
                  <c:ptCount val="9"/>
                  <c:pt idx="0">
                    <c:v>4.8233015874905387</c:v>
                  </c:pt>
                  <c:pt idx="1">
                    <c:v>0.88872406971662099</c:v>
                  </c:pt>
                  <c:pt idx="2">
                    <c:v>0.33531791203079553</c:v>
                  </c:pt>
                  <c:pt idx="3">
                    <c:v>14.876478502773367</c:v>
                  </c:pt>
                  <c:pt idx="4">
                    <c:v>0.87049755724801425</c:v>
                  </c:pt>
                  <c:pt idx="5">
                    <c:v>0</c:v>
                  </c:pt>
                  <c:pt idx="6">
                    <c:v>0.67764779021006061</c:v>
                  </c:pt>
                  <c:pt idx="7">
                    <c:v>1.3410416104732303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iii'!$R$126:$R$134</c:f>
              <c:numCache>
                <c:formatCode>0</c:formatCode>
                <c:ptCount val="9"/>
                <c:pt idx="0">
                  <c:v>7.3810848610601925</c:v>
                </c:pt>
                <c:pt idx="1">
                  <c:v>1.4565004804638144</c:v>
                </c:pt>
                <c:pt idx="2">
                  <c:v>0.6253062825515816</c:v>
                </c:pt>
                <c:pt idx="3">
                  <c:v>19.445009564861383</c:v>
                </c:pt>
                <c:pt idx="4">
                  <c:v>3.1239935422074789</c:v>
                </c:pt>
                <c:pt idx="5">
                  <c:v>0</c:v>
                </c:pt>
                <c:pt idx="6">
                  <c:v>2.5190045025969923</c:v>
                </c:pt>
                <c:pt idx="7">
                  <c:v>2.5768110963923032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F-428D-B997-5768F1A22AC7}"/>
            </c:ext>
          </c:extLst>
        </c:ser>
        <c:ser>
          <c:idx val="9"/>
          <c:order val="3"/>
          <c:tx>
            <c:strRef>
              <c:f>'Figures iii'!$U$125</c:f>
              <c:strCache>
                <c:ptCount val="1"/>
                <c:pt idx="0">
                  <c:v>Stocked out of DHAQPPQ</c:v>
                </c:pt>
              </c:strCache>
            </c:strRef>
          </c:tx>
          <c:spPr>
            <a:solidFill>
              <a:srgbClr val="73A4E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iii'!$W$126:$W$134</c:f>
                <c:numCache>
                  <c:formatCode>General</c:formatCode>
                  <c:ptCount val="9"/>
                  <c:pt idx="0">
                    <c:v>13.670637446679946</c:v>
                  </c:pt>
                  <c:pt idx="1">
                    <c:v>1.7949016758245215</c:v>
                  </c:pt>
                  <c:pt idx="2">
                    <c:v>3.4876751543421038</c:v>
                  </c:pt>
                  <c:pt idx="3">
                    <c:v>35.452176632732616</c:v>
                  </c:pt>
                  <c:pt idx="4">
                    <c:v>0.63400780341673246</c:v>
                  </c:pt>
                  <c:pt idx="5">
                    <c:v>0</c:v>
                  </c:pt>
                  <c:pt idx="6">
                    <c:v>0.56652829246649272</c:v>
                  </c:pt>
                  <c:pt idx="7">
                    <c:v>2.5286532103363437</c:v>
                  </c:pt>
                </c:numCache>
              </c:numRef>
            </c:plus>
            <c:minus>
              <c:numRef>
                <c:f>'Figures iii'!$V$126:$V$134</c:f>
                <c:numCache>
                  <c:formatCode>General</c:formatCode>
                  <c:ptCount val="9"/>
                  <c:pt idx="0">
                    <c:v>7.3352009241232015</c:v>
                  </c:pt>
                  <c:pt idx="1">
                    <c:v>0.82683972564947861</c:v>
                  </c:pt>
                  <c:pt idx="2">
                    <c:v>0.91679875658753851</c:v>
                  </c:pt>
                  <c:pt idx="3">
                    <c:v>14.876478502773367</c:v>
                  </c:pt>
                  <c:pt idx="4">
                    <c:v>0.47989901239393373</c:v>
                  </c:pt>
                  <c:pt idx="5">
                    <c:v>0</c:v>
                  </c:pt>
                  <c:pt idx="6">
                    <c:v>0.43142847213272684</c:v>
                  </c:pt>
                  <c:pt idx="7">
                    <c:v>0.98894578025703173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iii'!$U$126:$U$134</c:f>
              <c:numCache>
                <c:formatCode>0</c:formatCode>
                <c:ptCount val="9"/>
                <c:pt idx="0">
                  <c:v>13.382500645196677</c:v>
                </c:pt>
                <c:pt idx="1">
                  <c:v>1.5095617460305082</c:v>
                </c:pt>
                <c:pt idx="2">
                  <c:v>1.2282713890442343</c:v>
                </c:pt>
                <c:pt idx="3">
                  <c:v>19.445009564861383</c:v>
                </c:pt>
                <c:pt idx="4">
                  <c:v>1.9353536085631655</c:v>
                </c:pt>
                <c:pt idx="5">
                  <c:v>0</c:v>
                </c:pt>
                <c:pt idx="6">
                  <c:v>1.7764347182172124</c:v>
                </c:pt>
                <c:pt idx="7">
                  <c:v>1.5977689591483242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F-428D-B997-5768F1A22AC7}"/>
            </c:ext>
          </c:extLst>
        </c:ser>
        <c:ser>
          <c:idx val="2"/>
          <c:order val="4"/>
          <c:tx>
            <c:strRef>
              <c:f>'Figures iii'!$X$125</c:f>
              <c:strCache>
                <c:ptCount val="1"/>
                <c:pt idx="0">
                  <c:v>Stocked out of artemether</c:v>
                </c:pt>
              </c:strCache>
            </c:strRef>
          </c:tx>
          <c:spPr>
            <a:solidFill>
              <a:srgbClr val="45FC0C"/>
            </a:solidFill>
            <a:ln>
              <a:noFill/>
            </a:ln>
            <a:effectLst/>
          </c:spPr>
          <c:invertIfNegative val="0"/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iii'!$X$126:$X$134</c:f>
              <c:numCache>
                <c:formatCode>0</c:formatCode>
                <c:ptCount val="9"/>
                <c:pt idx="0">
                  <c:v>2.6045081957769693</c:v>
                </c:pt>
                <c:pt idx="1">
                  <c:v>2.7312535428517357</c:v>
                </c:pt>
                <c:pt idx="2">
                  <c:v>1.8897218278176715</c:v>
                </c:pt>
                <c:pt idx="3">
                  <c:v>20.430833432871058</c:v>
                </c:pt>
                <c:pt idx="4">
                  <c:v>8.190904011548902</c:v>
                </c:pt>
                <c:pt idx="5">
                  <c:v>7.6873789010590139</c:v>
                </c:pt>
                <c:pt idx="6">
                  <c:v>6.9212982086402519</c:v>
                </c:pt>
                <c:pt idx="7">
                  <c:v>5.3394397292288032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F-428D-B997-5768F1A22AC7}"/>
            </c:ext>
          </c:extLst>
        </c:ser>
        <c:ser>
          <c:idx val="13"/>
          <c:order val="5"/>
          <c:tx>
            <c:strRef>
              <c:f>'Figures iii'!$AA$125</c:f>
              <c:strCache>
                <c:ptCount val="1"/>
                <c:pt idx="0">
                  <c:v>Stocked out of artesunate</c:v>
                </c:pt>
              </c:strCache>
            </c:strRef>
          </c:tx>
          <c:spPr>
            <a:solidFill>
              <a:srgbClr val="3767C7"/>
            </a:solidFill>
            <a:ln>
              <a:noFill/>
            </a:ln>
            <a:effectLst/>
          </c:spPr>
          <c:invertIfNegative val="0"/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iii'!$AA$126:$AA$134</c:f>
              <c:numCache>
                <c:formatCode>0</c:formatCode>
                <c:ptCount val="9"/>
                <c:pt idx="0">
                  <c:v>0.81401282407222775</c:v>
                </c:pt>
                <c:pt idx="1">
                  <c:v>5.3019321159380333</c:v>
                </c:pt>
                <c:pt idx="2">
                  <c:v>4.6643931316684686</c:v>
                </c:pt>
                <c:pt idx="3">
                  <c:v>20.430833432871058</c:v>
                </c:pt>
                <c:pt idx="4">
                  <c:v>8.6431618065281928</c:v>
                </c:pt>
                <c:pt idx="5">
                  <c:v>6.4674670949063833</c:v>
                </c:pt>
                <c:pt idx="6">
                  <c:v>7.7116655210910778</c:v>
                </c:pt>
                <c:pt idx="7">
                  <c:v>4.1745800555406278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4F-428D-B997-5768F1A22AC7}"/>
            </c:ext>
          </c:extLst>
        </c:ser>
        <c:ser>
          <c:idx val="16"/>
          <c:order val="6"/>
          <c:tx>
            <c:strRef>
              <c:f>'Figures iii'!$AD$125</c:f>
              <c:strCache>
                <c:ptCount val="1"/>
                <c:pt idx="0">
                  <c:v>Stocked out of CQ</c:v>
                </c:pt>
              </c:strCache>
            </c:strRef>
          </c:tx>
          <c:spPr>
            <a:solidFill>
              <a:srgbClr val="39BC10"/>
            </a:solidFill>
            <a:ln>
              <a:noFill/>
            </a:ln>
            <a:effectLst/>
          </c:spPr>
          <c:invertIfNegative val="0"/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iii'!$AD$126:$AD$134</c:f>
              <c:numCache>
                <c:formatCode>0</c:formatCode>
                <c:ptCount val="9"/>
                <c:pt idx="0">
                  <c:v>0.50093797740773727</c:v>
                </c:pt>
                <c:pt idx="1">
                  <c:v>3.5201459130427688</c:v>
                </c:pt>
                <c:pt idx="2">
                  <c:v>2.7179043760004031</c:v>
                </c:pt>
                <c:pt idx="3">
                  <c:v>19.445009564861383</c:v>
                </c:pt>
                <c:pt idx="4">
                  <c:v>4.921816346800215</c:v>
                </c:pt>
                <c:pt idx="5">
                  <c:v>7.5334921894262914</c:v>
                </c:pt>
                <c:pt idx="6">
                  <c:v>4.6512068611472879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4F-428D-B997-5768F1A22AC7}"/>
            </c:ext>
          </c:extLst>
        </c:ser>
        <c:ser>
          <c:idx val="19"/>
          <c:order val="7"/>
          <c:tx>
            <c:strRef>
              <c:f>'Figures iii'!$AG$125</c:f>
              <c:strCache>
                <c:ptCount val="1"/>
                <c:pt idx="0">
                  <c:v>Stocked out of QN</c:v>
                </c:pt>
              </c:strCache>
            </c:strRef>
          </c:tx>
          <c:spPr>
            <a:solidFill>
              <a:srgbClr val="91EDF9"/>
            </a:solidFill>
            <a:ln>
              <a:noFill/>
            </a:ln>
            <a:effectLst/>
          </c:spPr>
          <c:invertIfNegative val="0"/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iii'!$AG$126:$AG$134</c:f>
              <c:numCache>
                <c:formatCode>0</c:formatCode>
                <c:ptCount val="9"/>
                <c:pt idx="0">
                  <c:v>5.6286945046652912</c:v>
                </c:pt>
                <c:pt idx="1">
                  <c:v>1.660314212478371</c:v>
                </c:pt>
                <c:pt idx="2">
                  <c:v>2.0377143340092752</c:v>
                </c:pt>
                <c:pt idx="3">
                  <c:v>0</c:v>
                </c:pt>
                <c:pt idx="4">
                  <c:v>4.2030315517869985</c:v>
                </c:pt>
                <c:pt idx="5">
                  <c:v>1.9108204313490664</c:v>
                </c:pt>
                <c:pt idx="6">
                  <c:v>3.6315246538731083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4F-428D-B997-5768F1A22AC7}"/>
            </c:ext>
          </c:extLst>
        </c:ser>
        <c:ser>
          <c:idx val="22"/>
          <c:order val="8"/>
          <c:tx>
            <c:strRef>
              <c:f>'Figures iii'!$AJ$125</c:f>
              <c:strCache>
                <c:ptCount val="1"/>
                <c:pt idx="0">
                  <c:v>Stocked out of SP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iii'!$AL$126:$AL$134</c:f>
                <c:numCache>
                  <c:formatCode>General</c:formatCode>
                  <c:ptCount val="9"/>
                  <c:pt idx="0">
                    <c:v>17.359081837497925</c:v>
                  </c:pt>
                  <c:pt idx="1">
                    <c:v>3.7405612846028449</c:v>
                  </c:pt>
                  <c:pt idx="2">
                    <c:v>1.0536363256842285</c:v>
                  </c:pt>
                  <c:pt idx="3">
                    <c:v>35.452176632732616</c:v>
                  </c:pt>
                  <c:pt idx="4">
                    <c:v>1.9036284780657109</c:v>
                  </c:pt>
                  <c:pt idx="5">
                    <c:v>8.8222144705300014</c:v>
                  </c:pt>
                  <c:pt idx="6">
                    <c:v>1.6857450128620943</c:v>
                  </c:pt>
                  <c:pt idx="7">
                    <c:v>2.5286532103363437</c:v>
                  </c:pt>
                </c:numCache>
              </c:numRef>
            </c:plus>
            <c:minus>
              <c:numRef>
                <c:f>'Figures iii'!$AK$126:$AK$134</c:f>
                <c:numCache>
                  <c:formatCode>General</c:formatCode>
                  <c:ptCount val="9"/>
                  <c:pt idx="0">
                    <c:v>9.9230993305428203</c:v>
                  </c:pt>
                  <c:pt idx="1">
                    <c:v>2.0421011289229369</c:v>
                  </c:pt>
                  <c:pt idx="2">
                    <c:v>0.57965615906061108</c:v>
                  </c:pt>
                  <c:pt idx="3">
                    <c:v>14.876478502773367</c:v>
                  </c:pt>
                  <c:pt idx="4">
                    <c:v>1.5871810804429636</c:v>
                  </c:pt>
                  <c:pt idx="5">
                    <c:v>3.0787253676040036</c:v>
                  </c:pt>
                  <c:pt idx="6">
                    <c:v>1.3843253922249961</c:v>
                  </c:pt>
                  <c:pt idx="7">
                    <c:v>0.98894578025703173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iii'!$AJ$126:$AJ$134</c:f>
              <c:numCache>
                <c:formatCode>0</c:formatCode>
                <c:ptCount val="9"/>
                <c:pt idx="0">
                  <c:v>18.059595966513633</c:v>
                </c:pt>
                <c:pt idx="1">
                  <c:v>4.2955144489891675</c:v>
                </c:pt>
                <c:pt idx="2">
                  <c:v>1.271948408785454</c:v>
                </c:pt>
                <c:pt idx="3">
                  <c:v>19.445009564861383</c:v>
                </c:pt>
                <c:pt idx="4">
                  <c:v>8.6444256380999214</c:v>
                </c:pt>
                <c:pt idx="5">
                  <c:v>4.5058974801445331</c:v>
                </c:pt>
                <c:pt idx="6">
                  <c:v>7.1462458321461213</c:v>
                </c:pt>
                <c:pt idx="7">
                  <c:v>1.5977689591483242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4F-428D-B997-5768F1A22AC7}"/>
            </c:ext>
          </c:extLst>
        </c:ser>
        <c:ser>
          <c:idx val="25"/>
          <c:order val="9"/>
          <c:tx>
            <c:strRef>
              <c:f>'Figures iii'!$AM$125</c:f>
              <c:strCache>
                <c:ptCount val="1"/>
                <c:pt idx="0">
                  <c:v>Stocked out of RDT</c:v>
                </c:pt>
              </c:strCache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iii'!$AM$126:$AM$134</c:f>
              <c:numCache>
                <c:formatCode>0</c:formatCode>
                <c:ptCount val="9"/>
                <c:pt idx="0">
                  <c:v>12.652668189222943</c:v>
                </c:pt>
                <c:pt idx="1">
                  <c:v>21.2860039471569</c:v>
                </c:pt>
                <c:pt idx="2">
                  <c:v>15.262607634847003</c:v>
                </c:pt>
                <c:pt idx="3">
                  <c:v>33.825889944757961</c:v>
                </c:pt>
                <c:pt idx="4">
                  <c:v>30.547754175533576</c:v>
                </c:pt>
                <c:pt idx="5">
                  <c:v>18.8194389644393</c:v>
                </c:pt>
                <c:pt idx="6">
                  <c:v>27.436576351732526</c:v>
                </c:pt>
                <c:pt idx="7">
                  <c:v>4.9375509943456697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4F-428D-B997-5768F1A22AC7}"/>
            </c:ext>
          </c:extLst>
        </c:ser>
        <c:ser>
          <c:idx val="28"/>
          <c:order val="10"/>
          <c:tx>
            <c:strRef>
              <c:f>'Figures iii'!$AP$125</c:f>
              <c:strCache>
                <c:ptCount val="1"/>
                <c:pt idx="0">
                  <c:v>Outlet reports any stockout</c:v>
                </c:pt>
              </c:strCache>
            </c:strRef>
          </c:tx>
          <c:spPr>
            <a:solidFill>
              <a:srgbClr val="013934"/>
            </a:solidFill>
            <a:ln>
              <a:noFill/>
            </a:ln>
            <a:effectLst/>
          </c:spPr>
          <c:invertIfNegative val="0"/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iii'!$AP$126:$AP$134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54F-428D-B997-5768F1A22AC7}"/>
            </c:ext>
          </c:extLst>
        </c:ser>
        <c:ser>
          <c:idx val="31"/>
          <c:order val="11"/>
          <c:tx>
            <c:strRef>
              <c:f>'Figures iii'!$AS$125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iii'!$AS$126:$AS$134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54F-428D-B997-5768F1A22AC7}"/>
            </c:ext>
          </c:extLst>
        </c:ser>
        <c:ser>
          <c:idx val="34"/>
          <c:order val="12"/>
          <c:tx>
            <c:strRef>
              <c:f>'Figures iii'!$AV$125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iii'!$AX$126:$AX$134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iii'!$AW$126:$AW$134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iii'!$AV$126:$AV$134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54F-428D-B997-5768F1A22AC7}"/>
            </c:ext>
          </c:extLst>
        </c:ser>
        <c:ser>
          <c:idx val="37"/>
          <c:order val="13"/>
          <c:tx>
            <c:strRef>
              <c:f>'Figures iii'!$AY$125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iii'!$BA$126:$BA$134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iii'!$AZ$126:$AZ$134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iii'!$AY$126:$AY$134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54F-428D-B997-5768F1A22AC7}"/>
            </c:ext>
          </c:extLst>
        </c:ser>
        <c:ser>
          <c:idx val="40"/>
          <c:order val="14"/>
          <c:tx>
            <c:strRef>
              <c:f>'Figures iii'!$BB$125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F55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iii'!$BD$126:$BD$134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iii'!$BC$126:$BC$134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iii'!$BB$126:$BB$134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54F-428D-B997-5768F1A22AC7}"/>
            </c:ext>
          </c:extLst>
        </c:ser>
        <c:ser>
          <c:idx val="43"/>
          <c:order val="15"/>
          <c:tx>
            <c:strRef>
              <c:f>'Figures iii'!$BE$125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iii'!$BG$126:$BG$134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iii'!$BF$126:$BF$134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iii'!$BE$126:$BE$134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54F-428D-B997-5768F1A22AC7}"/>
            </c:ext>
          </c:extLst>
        </c:ser>
        <c:ser>
          <c:idx val="46"/>
          <c:order val="16"/>
          <c:tx>
            <c:strRef>
              <c:f>'Figures iii'!$BH$125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3AA8B"/>
            </a:solidFill>
            <a:ln>
              <a:noFill/>
            </a:ln>
            <a:effectLst/>
          </c:spPr>
          <c:invertIfNegative val="0"/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iii'!$BH$126:$BH$134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54F-428D-B997-5768F1A22AC7}"/>
            </c:ext>
          </c:extLst>
        </c:ser>
        <c:ser>
          <c:idx val="49"/>
          <c:order val="17"/>
          <c:tx>
            <c:strRef>
              <c:f>'Figures iii'!$BK$125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D72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iii'!$BM$126:$BM$134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iii'!$BL$126:$BL$134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iii'!$BK$126:$BK$134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54F-428D-B997-5768F1A22AC7}"/>
            </c:ext>
          </c:extLst>
        </c:ser>
        <c:ser>
          <c:idx val="52"/>
          <c:order val="18"/>
          <c:tx>
            <c:strRef>
              <c:f>'Figures iii'!$BN$125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iii'!$BP$126:$BP$134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iii'!$BO$126:$BO$134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iii'!$BN$126:$BN$134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54F-428D-B997-5768F1A22AC7}"/>
            </c:ext>
          </c:extLst>
        </c:ser>
        <c:ser>
          <c:idx val="55"/>
          <c:order val="19"/>
          <c:tx>
            <c:strRef>
              <c:f>'Figures iii'!$BQ$125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iii'!$BS$126:$BS$134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iii'!$BR$126:$BR$134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iii'!$BQ$126:$BQ$134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54F-428D-B997-5768F1A22AC7}"/>
            </c:ext>
          </c:extLst>
        </c:ser>
        <c:ser>
          <c:idx val="58"/>
          <c:order val="20"/>
          <c:tx>
            <c:strRef>
              <c:f>'Figures iii'!$BT$125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ED97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iii'!$BV$126:$BV$134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iii'!$BU$126:$BU$134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iii'!$BT$126:$BT$134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54F-428D-B997-5768F1A22AC7}"/>
            </c:ext>
          </c:extLst>
        </c:ser>
        <c:ser>
          <c:idx val="61"/>
          <c:order val="21"/>
          <c:tx>
            <c:strRef>
              <c:f>'Figures iii'!$BW$125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iii'!$BW$126:$BW$134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54F-428D-B997-5768F1A22AC7}"/>
            </c:ext>
          </c:extLst>
        </c:ser>
        <c:ser>
          <c:idx val="64"/>
          <c:order val="22"/>
          <c:tx>
            <c:strRef>
              <c:f>'Figures iii'!$BZ$125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iii'!$CB$126:$CB$134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iii'!$CA$126:$CA$134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iii'!$BZ$126:$BZ$134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54F-428D-B997-5768F1A22AC7}"/>
            </c:ext>
          </c:extLst>
        </c:ser>
        <c:ser>
          <c:idx val="67"/>
          <c:order val="23"/>
          <c:tx>
            <c:strRef>
              <c:f>'Figures iii'!$CC$125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B3A2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iii'!$CE$126:$CE$134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iii'!$CD$126:$CD$134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iii'!$CC$126:$CC$134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54F-428D-B997-5768F1A22AC7}"/>
            </c:ext>
          </c:extLst>
        </c:ser>
        <c:ser>
          <c:idx val="70"/>
          <c:order val="24"/>
          <c:tx>
            <c:strRef>
              <c:f>'Figures iii'!$CF$125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8FDA"/>
            </a:solidFill>
            <a:ln>
              <a:noFill/>
            </a:ln>
            <a:effectLst/>
          </c:spPr>
          <c:invertIfNegative val="0"/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iii'!$CF$126:$CF$134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54F-428D-B997-5768F1A22AC7}"/>
            </c:ext>
          </c:extLst>
        </c:ser>
        <c:ser>
          <c:idx val="73"/>
          <c:order val="25"/>
          <c:tx>
            <c:strRef>
              <c:f>'Figures iii'!$CI$125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270A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iii'!$CK$126:$CK$134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iii'!$CJ$126:$CJ$134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iii'!$CI$126:$CI$134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54F-428D-B997-5768F1A22AC7}"/>
            </c:ext>
          </c:extLst>
        </c:ser>
        <c:ser>
          <c:idx val="76"/>
          <c:order val="26"/>
          <c:tx>
            <c:strRef>
              <c:f>'Figures iii'!$CL$125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9A9C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iii'!$CN$126:$CN$134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iii'!$CM$126:$CM$134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iii'!$CL$126:$CL$134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54F-428D-B997-5768F1A22AC7}"/>
            </c:ext>
          </c:extLst>
        </c:ser>
        <c:ser>
          <c:idx val="79"/>
          <c:order val="27"/>
          <c:tx>
            <c:strRef>
              <c:f>'Figures iii'!$CO$125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D45EC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iii'!$CQ$126:$CQ$134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iii'!$CP$126:$CP$134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iii'!$CO$126:$CO$134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54F-428D-B997-5768F1A22AC7}"/>
            </c:ext>
          </c:extLst>
        </c:ser>
        <c:ser>
          <c:idx val="82"/>
          <c:order val="28"/>
          <c:tx>
            <c:strRef>
              <c:f>'Figures iii'!$CR$125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C9F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iii'!$CT$126:$CT$134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iii'!$CS$126:$CS$134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iii'!$CR$126:$CR$134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54F-428D-B997-5768F1A22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661362071155358E-2"/>
          <c:y val="0.71717361071055485"/>
          <c:w val="0.85627223004021313"/>
          <c:h val="0.24267726465776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9211376858435679E-2"/>
          <c:y val="5.3121460965660325E-2"/>
          <c:w val="0.97367808661926314"/>
          <c:h val="0.6078932077380261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E82-4AF1-AEAA-ADB856898997}"/>
            </c:ext>
          </c:extLst>
        </c:ser>
        <c:ser>
          <c:idx val="9"/>
          <c:order val="1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AE82-4AF1-AEAA-ADB856898997}"/>
            </c:ext>
          </c:extLst>
        </c:ser>
        <c:ser>
          <c:idx val="16"/>
          <c:order val="2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AE82-4AF1-AEAA-ADB856898997}"/>
            </c:ext>
          </c:extLst>
        </c:ser>
        <c:ser>
          <c:idx val="1"/>
          <c:order val="3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AE82-4AF1-AEAA-ADB856898997}"/>
            </c:ext>
          </c:extLst>
        </c:ser>
        <c:ser>
          <c:idx val="7"/>
          <c:order val="4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AE82-4AF1-AEAA-ADB856898997}"/>
            </c:ext>
          </c:extLst>
        </c:ser>
        <c:ser>
          <c:idx val="11"/>
          <c:order val="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AE82-4AF1-AEAA-ADB856898997}"/>
            </c:ext>
          </c:extLst>
        </c:ser>
        <c:ser>
          <c:idx val="15"/>
          <c:order val="6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AE82-4AF1-AEAA-ADB856898997}"/>
            </c:ext>
          </c:extLst>
        </c:ser>
        <c:ser>
          <c:idx val="20"/>
          <c:order val="7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AE82-4AF1-AEAA-ADB856898997}"/>
            </c:ext>
          </c:extLst>
        </c:ser>
        <c:ser>
          <c:idx val="24"/>
          <c:order val="8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AE82-4AF1-AEAA-ADB856898997}"/>
            </c:ext>
          </c:extLst>
        </c:ser>
        <c:ser>
          <c:idx val="27"/>
          <c:order val="9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AE82-4AF1-AEAA-ADB856898997}"/>
            </c:ext>
          </c:extLst>
        </c:ser>
        <c:ser>
          <c:idx val="30"/>
          <c:order val="1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AE82-4AF1-AEAA-ADB856898997}"/>
            </c:ext>
          </c:extLst>
        </c:ser>
        <c:ser>
          <c:idx val="33"/>
          <c:order val="11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AE82-4AF1-AEAA-ADB856898997}"/>
            </c:ext>
          </c:extLst>
        </c:ser>
        <c:ser>
          <c:idx val="36"/>
          <c:order val="12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C-AE82-4AF1-AEAA-ADB856898997}"/>
            </c:ext>
          </c:extLst>
        </c:ser>
        <c:ser>
          <c:idx val="39"/>
          <c:order val="13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D-AE82-4AF1-AEAA-ADB856898997}"/>
            </c:ext>
          </c:extLst>
        </c:ser>
        <c:ser>
          <c:idx val="42"/>
          <c:order val="14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AE82-4AF1-AEAA-ADB856898997}"/>
            </c:ext>
          </c:extLst>
        </c:ser>
        <c:ser>
          <c:idx val="45"/>
          <c:order val="15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F-AE82-4AF1-AEAA-ADB856898997}"/>
            </c:ext>
          </c:extLst>
        </c:ser>
        <c:ser>
          <c:idx val="48"/>
          <c:order val="16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0-AE82-4AF1-AEAA-ADB856898997}"/>
            </c:ext>
          </c:extLst>
        </c:ser>
        <c:ser>
          <c:idx val="51"/>
          <c:order val="17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1-AE82-4AF1-AEAA-ADB856898997}"/>
            </c:ext>
          </c:extLst>
        </c:ser>
        <c:ser>
          <c:idx val="54"/>
          <c:order val="18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2-AE82-4AF1-AEAA-ADB856898997}"/>
            </c:ext>
          </c:extLst>
        </c:ser>
        <c:ser>
          <c:idx val="57"/>
          <c:order val="19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3-AE82-4AF1-AEAA-ADB856898997}"/>
            </c:ext>
          </c:extLst>
        </c:ser>
        <c:ser>
          <c:idx val="60"/>
          <c:order val="20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4-AE82-4AF1-AEAA-ADB856898997}"/>
            </c:ext>
          </c:extLst>
        </c:ser>
        <c:ser>
          <c:idx val="63"/>
          <c:order val="21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5-AE82-4AF1-AEAA-ADB856898997}"/>
            </c:ext>
          </c:extLst>
        </c:ser>
        <c:ser>
          <c:idx val="66"/>
          <c:order val="2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6-AE82-4AF1-AEAA-ADB856898997}"/>
            </c:ext>
          </c:extLst>
        </c:ser>
        <c:ser>
          <c:idx val="69"/>
          <c:order val="23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7-AE82-4AF1-AEAA-ADB856898997}"/>
            </c:ext>
          </c:extLst>
        </c:ser>
        <c:ser>
          <c:idx val="72"/>
          <c:order val="24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8-AE82-4AF1-AEAA-ADB856898997}"/>
            </c:ext>
          </c:extLst>
        </c:ser>
        <c:ser>
          <c:idx val="75"/>
          <c:order val="25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9-AE82-4AF1-AEAA-ADB856898997}"/>
            </c:ext>
          </c:extLst>
        </c:ser>
        <c:ser>
          <c:idx val="78"/>
          <c:order val="26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A-AE82-4AF1-AEAA-ADB856898997}"/>
            </c:ext>
          </c:extLst>
        </c:ser>
        <c:ser>
          <c:idx val="81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B-AE82-4AF1-AEAA-ADB856898997}"/>
            </c:ext>
          </c:extLst>
        </c:ser>
        <c:ser>
          <c:idx val="84"/>
          <c:order val="28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C-AE82-4AF1-AEAA-ADB856898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0660562226101827E-2"/>
          <c:y val="0.78813913500554389"/>
          <c:w val="0.87494220462261219"/>
          <c:h val="0.21119958918178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679921604684476E-2"/>
          <c:y val="0.1179348078429493"/>
          <c:w val="0.94400718281197649"/>
          <c:h val="0.55609384107278159"/>
        </c:manualLayout>
      </c:layout>
      <c:barChart>
        <c:barDir val="col"/>
        <c:grouping val="clustered"/>
        <c:varyColors val="0"/>
        <c:ser>
          <c:idx val="3"/>
          <c:order val="1"/>
          <c:tx>
            <c:strRef>
              <c:f>'Figures iii'!$O$125</c:f>
              <c:strCache>
                <c:ptCount val="1"/>
                <c:pt idx="0">
                  <c:v>Stocked out of AL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iii'!$Q$126:$Q$134</c15:sqref>
                    </c15:fullRef>
                  </c:ext>
                </c:extLst>
                <c:f>('Figures iii'!$Q$126:$Q$128,'Figures iii'!$Q$130:$Q$132)</c:f>
                <c:numCache>
                  <c:formatCode>General</c:formatCode>
                  <c:ptCount val="6"/>
                  <c:pt idx="0">
                    <c:v>13.328798682921141</c:v>
                  </c:pt>
                  <c:pt idx="1">
                    <c:v>11.759440273229872</c:v>
                  </c:pt>
                  <c:pt idx="2">
                    <c:v>3.8443232194223063</c:v>
                  </c:pt>
                  <c:pt idx="3">
                    <c:v>1.432261751962451</c:v>
                  </c:pt>
                  <c:pt idx="4">
                    <c:v>16.317317583477557</c:v>
                  </c:pt>
                  <c:pt idx="5">
                    <c:v>1.6437768490048592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iii'!$P$126:$P$134</c15:sqref>
                    </c15:fullRef>
                  </c:ext>
                </c:extLst>
                <c:f>('Figures iii'!$P$126:$P$128,'Figures iii'!$P$130:$P$132)</c:f>
                <c:numCache>
                  <c:formatCode>General</c:formatCode>
                  <c:ptCount val="6"/>
                  <c:pt idx="0">
                    <c:v>7.064097811678602</c:v>
                  </c:pt>
                  <c:pt idx="1">
                    <c:v>6.3390216924348879</c:v>
                  </c:pt>
                  <c:pt idx="2">
                    <c:v>1.3262471673709979</c:v>
                  </c:pt>
                  <c:pt idx="3">
                    <c:v>1.1054137938165316</c:v>
                  </c:pt>
                  <c:pt idx="4">
                    <c:v>6.1667290465034874</c:v>
                  </c:pt>
                  <c:pt idx="5">
                    <c:v>1.2431891613530355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iii'!$K$126:$K$134</c15:sqref>
                  </c15:fullRef>
                </c:ext>
              </c:extLst>
              <c:f>('Figures iii'!$K$126:$K$128,'Figures iii'!$K$130:$K$132)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 TOTAL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iii'!$O$126:$O$134</c15:sqref>
                  </c15:fullRef>
                </c:ext>
              </c:extLst>
              <c:f>('Figures iii'!$O$126:$O$128,'Figures iii'!$O$130:$O$132)</c:f>
              <c:numCache>
                <c:formatCode>0</c:formatCode>
                <c:ptCount val="6"/>
                <c:pt idx="0">
                  <c:v>12.819553054488411</c:v>
                </c:pt>
                <c:pt idx="1">
                  <c:v>11.895535693033468</c:v>
                </c:pt>
                <c:pt idx="2">
                  <c:v>1.9837890702757834</c:v>
                </c:pt>
                <c:pt idx="3">
                  <c:v>4.609878073170691</c:v>
                </c:pt>
                <c:pt idx="4">
                  <c:v>8.9399298618742584</c:v>
                </c:pt>
                <c:pt idx="5">
                  <c:v>4.8417581184321765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6A24-4E76-BCE6-6D0D34627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'Figures iii'!$L$125</c15:sqref>
                        </c15:formulaRef>
                      </c:ext>
                    </c:extLst>
                    <c:strCache>
                      <c:ptCount val="1"/>
                      <c:pt idx="0">
                        <c:v>Stocked out of ACTs</c:v>
                      </c:pt>
                    </c:strCache>
                  </c:strRef>
                </c:tx>
                <c:spPr>
                  <a:solidFill>
                    <a:srgbClr val="BFF0E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'Figures iii'!$N$126:$N$134</c15:sqref>
                          </c15:fullRef>
                          <c15:formulaRef>
                            <c15:sqref>('Figures iii'!$N$126:$N$128,'Figures iii'!$N$130:$N$132)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17.884886808519379</c:v>
                        </c:pt>
                        <c:pt idx="1">
                          <c:v>7.2723957884302086</c:v>
                        </c:pt>
                        <c:pt idx="2">
                          <c:v>0</c:v>
                        </c:pt>
                        <c:pt idx="3">
                          <c:v>4.613681903555424</c:v>
                        </c:pt>
                        <c:pt idx="4">
                          <c:v>8.4044800829414115</c:v>
                        </c:pt>
                        <c:pt idx="5">
                          <c:v>3.4161500273289009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'Figures iii'!$M$126:$M$134</c15:sqref>
                          </c15:fullRef>
                          <c15:formulaRef>
                            <c15:sqref>('Figures iii'!$M$126:$M$128,'Figures iii'!$M$130:$M$132)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10.62950449826762</c:v>
                        </c:pt>
                        <c:pt idx="1">
                          <c:v>2.7076577736678455</c:v>
                        </c:pt>
                        <c:pt idx="2">
                          <c:v>0</c:v>
                        </c:pt>
                        <c:pt idx="3">
                          <c:v>2.9004488872384471</c:v>
                        </c:pt>
                        <c:pt idx="4">
                          <c:v>5.8964861856544726</c:v>
                        </c:pt>
                        <c:pt idx="5">
                          <c:v>2.3012478619771572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'Figures iii'!$L$126:$L$134</c15:sqref>
                        </c15:fullRef>
                        <c15:formulaRef>
                          <c15:sqref>('Figures iii'!$L$126:$L$128,'Figures iii'!$L$130:$L$132)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19.752655604843181</c:v>
                      </c:pt>
                      <c:pt idx="1">
                        <c:v>4.128014681225932</c:v>
                      </c:pt>
                      <c:pt idx="2">
                        <c:v>0</c:v>
                      </c:pt>
                      <c:pt idx="3">
                        <c:v>7.2044052180545073</c:v>
                      </c:pt>
                      <c:pt idx="4">
                        <c:v>15.996756908707969</c:v>
                      </c:pt>
                      <c:pt idx="5">
                        <c:v>6.5564610875375307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A24-4E76-BCE6-6D0D3462749E}"/>
                  </c:ext>
                </c:extLst>
              </c15:ser>
            </c15:filteredBarSeries>
            <c15:filteredBa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iii'!$R$125</c15:sqref>
                        </c15:formulaRef>
                      </c:ext>
                    </c:extLst>
                    <c:strCache>
                      <c:ptCount val="1"/>
                      <c:pt idx="0">
                        <c:v>Stocked out of ASAQ</c:v>
                      </c:pt>
                    </c:strCache>
                  </c:strRef>
                </c:tx>
                <c:spPr>
                  <a:solidFill>
                    <a:srgbClr val="B0F03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iii'!$T$126:$T$134</c15:sqref>
                          </c15:fullRef>
                          <c15:formulaRef>
                            <c15:sqref>('Figures iii'!$T$126:$T$128,'Figures iii'!$T$130:$T$132)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12.10033252181794</c:v>
                        </c:pt>
                        <c:pt idx="1">
                          <c:v>2.2282669875144316</c:v>
                        </c:pt>
                        <c:pt idx="2">
                          <c:v>0.71782813118053146</c:v>
                        </c:pt>
                        <c:pt idx="3">
                          <c:v>1.1919126153416895</c:v>
                        </c:pt>
                        <c:pt idx="4">
                          <c:v>0</c:v>
                        </c:pt>
                        <c:pt idx="5">
                          <c:v>0.91829975141438291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iii'!$S$126:$S$134</c15:sqref>
                          </c15:fullRef>
                          <c15:formulaRef>
                            <c15:sqref>('Figures iii'!$S$126:$S$128,'Figures iii'!$S$130:$S$132)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4.8233015874905387</c:v>
                        </c:pt>
                        <c:pt idx="1">
                          <c:v>0.88872406971662099</c:v>
                        </c:pt>
                        <c:pt idx="2">
                          <c:v>0.33531791203079553</c:v>
                        </c:pt>
                        <c:pt idx="3">
                          <c:v>0.87049755724801425</c:v>
                        </c:pt>
                        <c:pt idx="4">
                          <c:v>0</c:v>
                        </c:pt>
                        <c:pt idx="5">
                          <c:v>0.67764779021006061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iii'!$R$126:$R$134</c15:sqref>
                        </c15:fullRef>
                        <c15:formulaRef>
                          <c15:sqref>('Figures iii'!$R$126:$R$128,'Figures iii'!$R$130:$R$132)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7.3810848610601925</c:v>
                      </c:pt>
                      <c:pt idx="1">
                        <c:v>1.4565004804638144</c:v>
                      </c:pt>
                      <c:pt idx="2">
                        <c:v>0.6253062825515816</c:v>
                      </c:pt>
                      <c:pt idx="3">
                        <c:v>3.1239935422074789</c:v>
                      </c:pt>
                      <c:pt idx="4">
                        <c:v>0</c:v>
                      </c:pt>
                      <c:pt idx="5">
                        <c:v>2.5190045025969923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A24-4E76-BCE6-6D0D3462749E}"/>
                  </c:ext>
                </c:extLst>
              </c15:ser>
            </c15:filteredBarSeries>
            <c15:filteredBar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iii'!$U$125</c15:sqref>
                        </c15:formulaRef>
                      </c:ext>
                    </c:extLst>
                    <c:strCache>
                      <c:ptCount val="1"/>
                      <c:pt idx="0">
                        <c:v>Stocked out of DHAQPPQ</c:v>
                      </c:pt>
                    </c:strCache>
                  </c:strRef>
                </c:tx>
                <c:spPr>
                  <a:solidFill>
                    <a:srgbClr val="73A4ED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iii'!$W$126:$W$134</c15:sqref>
                          </c15:fullRef>
                          <c15:formulaRef>
                            <c15:sqref>('Figures iii'!$W$126:$W$128,'Figures iii'!$W$130:$W$132)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13.670637446679946</c:v>
                        </c:pt>
                        <c:pt idx="1">
                          <c:v>1.7949016758245215</c:v>
                        </c:pt>
                        <c:pt idx="2">
                          <c:v>3.4876751543421038</c:v>
                        </c:pt>
                        <c:pt idx="3">
                          <c:v>0.63400780341673246</c:v>
                        </c:pt>
                        <c:pt idx="4">
                          <c:v>0</c:v>
                        </c:pt>
                        <c:pt idx="5">
                          <c:v>0.56652829246649272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iii'!$V$126:$V$134</c15:sqref>
                          </c15:fullRef>
                          <c15:formulaRef>
                            <c15:sqref>('Figures iii'!$V$126:$V$128,'Figures iii'!$V$130:$V$132)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7.3352009241232015</c:v>
                        </c:pt>
                        <c:pt idx="1">
                          <c:v>0.82683972564947861</c:v>
                        </c:pt>
                        <c:pt idx="2">
                          <c:v>0.91679875658753851</c:v>
                        </c:pt>
                        <c:pt idx="3">
                          <c:v>0.47989901239393373</c:v>
                        </c:pt>
                        <c:pt idx="4">
                          <c:v>0</c:v>
                        </c:pt>
                        <c:pt idx="5">
                          <c:v>0.43142847213272684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iii'!$U$126:$U$134</c15:sqref>
                        </c15:fullRef>
                        <c15:formulaRef>
                          <c15:sqref>('Figures iii'!$U$126:$U$128,'Figures iii'!$U$130:$U$132)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13.382500645196677</c:v>
                      </c:pt>
                      <c:pt idx="1">
                        <c:v>1.5095617460305082</c:v>
                      </c:pt>
                      <c:pt idx="2">
                        <c:v>1.2282713890442343</c:v>
                      </c:pt>
                      <c:pt idx="3">
                        <c:v>1.9353536085631655</c:v>
                      </c:pt>
                      <c:pt idx="4">
                        <c:v>0</c:v>
                      </c:pt>
                      <c:pt idx="5">
                        <c:v>1.7764347182172124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A24-4E76-BCE6-6D0D3462749E}"/>
                  </c:ext>
                </c:extLst>
              </c15:ser>
            </c15:filteredBarSeries>
            <c15:filteredBarSeries>
              <c15:ser>
                <c:idx val="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iii'!$X$125</c15:sqref>
                        </c15:formulaRef>
                      </c:ext>
                    </c:extLst>
                    <c:strCache>
                      <c:ptCount val="1"/>
                      <c:pt idx="0">
                        <c:v>Stocked out of artemether</c:v>
                      </c:pt>
                    </c:strCache>
                  </c:strRef>
                </c:tx>
                <c:spPr>
                  <a:solidFill>
                    <a:srgbClr val="45FC0C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iii'!$X$126:$X$134</c15:sqref>
                        </c15:fullRef>
                        <c15:formulaRef>
                          <c15:sqref>('Figures iii'!$X$126:$X$128,'Figures iii'!$X$130:$X$132)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2.6045081957769693</c:v>
                      </c:pt>
                      <c:pt idx="1">
                        <c:v>2.7312535428517357</c:v>
                      </c:pt>
                      <c:pt idx="2">
                        <c:v>1.8897218278176715</c:v>
                      </c:pt>
                      <c:pt idx="3">
                        <c:v>8.190904011548902</c:v>
                      </c:pt>
                      <c:pt idx="4">
                        <c:v>7.6873789010590139</c:v>
                      </c:pt>
                      <c:pt idx="5">
                        <c:v>6.9212982086402519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A24-4E76-BCE6-6D0D3462749E}"/>
                  </c:ext>
                </c:extLst>
              </c15:ser>
            </c15:filteredBarSeries>
            <c15:filteredBa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iii'!$AA$125</c15:sqref>
                        </c15:formulaRef>
                      </c:ext>
                    </c:extLst>
                    <c:strCache>
                      <c:ptCount val="1"/>
                      <c:pt idx="0">
                        <c:v>Stocked out of artesunate</c:v>
                      </c:pt>
                    </c:strCache>
                  </c:strRef>
                </c:tx>
                <c:spPr>
                  <a:solidFill>
                    <a:srgbClr val="3767C7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iii'!$AA$126:$AA$134</c15:sqref>
                        </c15:fullRef>
                        <c15:formulaRef>
                          <c15:sqref>('Figures iii'!$AA$126:$AA$128,'Figures iii'!$AA$130:$AA$132)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0.81401282407222775</c:v>
                      </c:pt>
                      <c:pt idx="1">
                        <c:v>5.3019321159380333</c:v>
                      </c:pt>
                      <c:pt idx="2">
                        <c:v>4.6643931316684686</c:v>
                      </c:pt>
                      <c:pt idx="3">
                        <c:v>8.6431618065281928</c:v>
                      </c:pt>
                      <c:pt idx="4">
                        <c:v>6.4674670949063833</c:v>
                      </c:pt>
                      <c:pt idx="5">
                        <c:v>7.7116655210910778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A24-4E76-BCE6-6D0D3462749E}"/>
                  </c:ext>
                </c:extLst>
              </c15:ser>
            </c15:filteredBarSeries>
            <c15:filteredBarSeries>
              <c15:ser>
                <c:idx val="1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iii'!$AD$125</c15:sqref>
                        </c15:formulaRef>
                      </c:ext>
                    </c:extLst>
                    <c:strCache>
                      <c:ptCount val="1"/>
                      <c:pt idx="0">
                        <c:v>Stocked out of CQ</c:v>
                      </c:pt>
                    </c:strCache>
                  </c:strRef>
                </c:tx>
                <c:spPr>
                  <a:solidFill>
                    <a:srgbClr val="39BC1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iii'!$AD$126:$AD$134</c15:sqref>
                        </c15:fullRef>
                        <c15:formulaRef>
                          <c15:sqref>('Figures iii'!$AD$126:$AD$128,'Figures iii'!$AD$130:$AD$132)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0.50093797740773727</c:v>
                      </c:pt>
                      <c:pt idx="1">
                        <c:v>3.5201459130427688</c:v>
                      </c:pt>
                      <c:pt idx="2">
                        <c:v>2.7179043760004031</c:v>
                      </c:pt>
                      <c:pt idx="3">
                        <c:v>4.921816346800215</c:v>
                      </c:pt>
                      <c:pt idx="4">
                        <c:v>7.5334921894262914</c:v>
                      </c:pt>
                      <c:pt idx="5">
                        <c:v>4.6512068611472879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A24-4E76-BCE6-6D0D3462749E}"/>
                  </c:ext>
                </c:extLst>
              </c15:ser>
            </c15:filteredBarSeries>
            <c15:filteredBarSeries>
              <c15:ser>
                <c:idx val="19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iii'!$AG$125</c15:sqref>
                        </c15:formulaRef>
                      </c:ext>
                    </c:extLst>
                    <c:strCache>
                      <c:ptCount val="1"/>
                      <c:pt idx="0">
                        <c:v>Stocked out of QN</c:v>
                      </c:pt>
                    </c:strCache>
                  </c:strRef>
                </c:tx>
                <c:spPr>
                  <a:solidFill>
                    <a:srgbClr val="91EDF9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iii'!$AG$126:$AG$134</c15:sqref>
                        </c15:fullRef>
                        <c15:formulaRef>
                          <c15:sqref>('Figures iii'!$AG$126:$AG$128,'Figures iii'!$AG$130:$AG$132)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5.6286945046652912</c:v>
                      </c:pt>
                      <c:pt idx="1">
                        <c:v>1.660314212478371</c:v>
                      </c:pt>
                      <c:pt idx="2">
                        <c:v>2.0377143340092752</c:v>
                      </c:pt>
                      <c:pt idx="3">
                        <c:v>4.2030315517869985</c:v>
                      </c:pt>
                      <c:pt idx="4">
                        <c:v>1.9108204313490664</c:v>
                      </c:pt>
                      <c:pt idx="5">
                        <c:v>3.6315246538731083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A24-4E76-BCE6-6D0D3462749E}"/>
                  </c:ext>
                </c:extLst>
              </c15:ser>
            </c15:filteredBarSeries>
            <c15:filteredBarSeries>
              <c15:ser>
                <c:idx val="2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iii'!$AJ$125</c15:sqref>
                        </c15:formulaRef>
                      </c:ext>
                    </c:extLst>
                    <c:strCache>
                      <c:ptCount val="1"/>
                      <c:pt idx="0">
                        <c:v>Stocked out of SP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iii'!$AL$126:$AL$134</c15:sqref>
                          </c15:fullRef>
                          <c15:formulaRef>
                            <c15:sqref>('Figures iii'!$AL$126:$AL$128,'Figures iii'!$AL$130:$AL$132)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17.359081837497925</c:v>
                        </c:pt>
                        <c:pt idx="1">
                          <c:v>3.7405612846028449</c:v>
                        </c:pt>
                        <c:pt idx="2">
                          <c:v>1.0536363256842285</c:v>
                        </c:pt>
                        <c:pt idx="3">
                          <c:v>1.9036284780657109</c:v>
                        </c:pt>
                        <c:pt idx="4">
                          <c:v>8.8222144705300014</c:v>
                        </c:pt>
                        <c:pt idx="5">
                          <c:v>1.6857450128620943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iii'!$AK$126:$AK$134</c15:sqref>
                          </c15:fullRef>
                          <c15:formulaRef>
                            <c15:sqref>('Figures iii'!$AK$126:$AK$128,'Figures iii'!$AK$130:$AK$132)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9.9230993305428203</c:v>
                        </c:pt>
                        <c:pt idx="1">
                          <c:v>2.0421011289229369</c:v>
                        </c:pt>
                        <c:pt idx="2">
                          <c:v>0.57965615906061108</c:v>
                        </c:pt>
                        <c:pt idx="3">
                          <c:v>1.5871810804429636</c:v>
                        </c:pt>
                        <c:pt idx="4">
                          <c:v>3.0787253676040036</c:v>
                        </c:pt>
                        <c:pt idx="5">
                          <c:v>1.3843253922249961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iii'!$AJ$126:$AJ$134</c15:sqref>
                        </c15:fullRef>
                        <c15:formulaRef>
                          <c15:sqref>('Figures iii'!$AJ$126:$AJ$128,'Figures iii'!$AJ$130:$AJ$132)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18.059595966513633</c:v>
                      </c:pt>
                      <c:pt idx="1">
                        <c:v>4.2955144489891675</c:v>
                      </c:pt>
                      <c:pt idx="2">
                        <c:v>1.271948408785454</c:v>
                      </c:pt>
                      <c:pt idx="3">
                        <c:v>8.6444256380999214</c:v>
                      </c:pt>
                      <c:pt idx="4">
                        <c:v>4.5058974801445331</c:v>
                      </c:pt>
                      <c:pt idx="5">
                        <c:v>7.1462458321461213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A24-4E76-BCE6-6D0D3462749E}"/>
                  </c:ext>
                </c:extLst>
              </c15:ser>
            </c15:filteredBarSeries>
            <c15:filteredBarSeries>
              <c15:ser>
                <c:idx val="25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iii'!$AM$125</c15:sqref>
                        </c15:formulaRef>
                      </c:ext>
                    </c:extLst>
                    <c:strCache>
                      <c:ptCount val="1"/>
                      <c:pt idx="0">
                        <c:v>Stocked out of RDT</c:v>
                      </c:pt>
                    </c:strCache>
                  </c:strRef>
                </c:tx>
                <c:spPr>
                  <a:solidFill>
                    <a:srgbClr val="00684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iii'!$AM$126:$AM$134</c15:sqref>
                        </c15:fullRef>
                        <c15:formulaRef>
                          <c15:sqref>('Figures iii'!$AM$126:$AM$128,'Figures iii'!$AM$130:$AM$132)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12.652668189222943</c:v>
                      </c:pt>
                      <c:pt idx="1">
                        <c:v>21.2860039471569</c:v>
                      </c:pt>
                      <c:pt idx="2">
                        <c:v>15.262607634847003</c:v>
                      </c:pt>
                      <c:pt idx="3">
                        <c:v>30.547754175533576</c:v>
                      </c:pt>
                      <c:pt idx="4">
                        <c:v>18.8194389644393</c:v>
                      </c:pt>
                      <c:pt idx="5">
                        <c:v>27.436576351732526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A24-4E76-BCE6-6D0D3462749E}"/>
                  </c:ext>
                </c:extLst>
              </c15:ser>
            </c15:filteredBarSeries>
            <c15:filteredBarSeries>
              <c15:ser>
                <c:idx val="2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iii'!$AP$125</c15:sqref>
                        </c15:formulaRef>
                      </c:ext>
                    </c:extLst>
                    <c:strCache>
                      <c:ptCount val="1"/>
                      <c:pt idx="0">
                        <c:v>Outlet reports any stockout</c:v>
                      </c:pt>
                    </c:strCache>
                  </c:strRef>
                </c:tx>
                <c:spPr>
                  <a:solidFill>
                    <a:srgbClr val="01393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iii'!$AP$126:$AP$134</c15:sqref>
                        </c15:fullRef>
                        <c15:formulaRef>
                          <c15:sqref>('Figures iii'!$AP$126:$AP$128,'Figures iii'!$AP$130:$AP$132)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A24-4E76-BCE6-6D0D3462749E}"/>
                  </c:ext>
                </c:extLst>
              </c15:ser>
            </c15:filteredBarSeries>
            <c15:filteredBarSeries>
              <c15:ser>
                <c:idx val="3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iii'!$AS$125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A9D08E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iii'!$AS$126:$AS$134</c15:sqref>
                        </c15:fullRef>
                        <c15:formulaRef>
                          <c15:sqref>('Figures iii'!$AS$126:$AS$128,'Figures iii'!$AS$130:$AS$132)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A24-4E76-BCE6-6D0D3462749E}"/>
                  </c:ext>
                </c:extLst>
              </c15:ser>
            </c15:filteredBarSeries>
            <c15:filteredBarSeries>
              <c15:ser>
                <c:idx val="34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iii'!$AV$125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iii'!$AX$126:$AX$134</c15:sqref>
                          </c15:fullRef>
                          <c15:formulaRef>
                            <c15:sqref>('Figures iii'!$AX$126:$AX$128,'Figures iii'!$AX$130:$AX$132)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iii'!$AW$126:$AW$134</c15:sqref>
                          </c15:fullRef>
                          <c15:formulaRef>
                            <c15:sqref>('Figures iii'!$AW$126:$AW$128,'Figures iii'!$AW$130:$AW$132)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iii'!$AV$126:$AV$134</c15:sqref>
                        </c15:fullRef>
                        <c15:formulaRef>
                          <c15:sqref>('Figures iii'!$AV$126:$AV$128,'Figures iii'!$AV$130:$AV$132)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A24-4E76-BCE6-6D0D3462749E}"/>
                  </c:ext>
                </c:extLst>
              </c15:ser>
            </c15:filteredBarSeries>
            <c15:filteredBarSeries>
              <c15:ser>
                <c:idx val="37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iii'!$AY$125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iii'!$BA$126:$BA$134</c15:sqref>
                          </c15:fullRef>
                          <c15:formulaRef>
                            <c15:sqref>('Figures iii'!$BA$126:$BA$128,'Figures iii'!$BA$130:$BA$132)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iii'!$AZ$126:$AZ$134</c15:sqref>
                          </c15:fullRef>
                          <c15:formulaRef>
                            <c15:sqref>('Figures iii'!$AZ$126:$AZ$128,'Figures iii'!$AZ$130:$AZ$132)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iii'!$AY$126:$AY$134</c15:sqref>
                        </c15:fullRef>
                        <c15:formulaRef>
                          <c15:sqref>('Figures iii'!$AY$126:$AY$128,'Figures iii'!$AY$130:$AY$132)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A24-4E76-BCE6-6D0D3462749E}"/>
                  </c:ext>
                </c:extLst>
              </c15:ser>
            </c15:filteredBarSeries>
            <c15:filteredBarSeries>
              <c15:ser>
                <c:idx val="4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iii'!$BB$125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iii'!$BD$126:$BD$134</c15:sqref>
                          </c15:fullRef>
                          <c15:formulaRef>
                            <c15:sqref>('Figures iii'!$BD$126:$BD$128,'Figures iii'!$BD$130:$BD$132)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iii'!$BC$126:$BC$134</c15:sqref>
                          </c15:fullRef>
                          <c15:formulaRef>
                            <c15:sqref>('Figures iii'!$BC$126:$BC$128,'Figures iii'!$BC$130:$BC$132)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iii'!$BB$126:$BB$134</c15:sqref>
                        </c15:fullRef>
                        <c15:formulaRef>
                          <c15:sqref>('Figures iii'!$BB$126:$BB$128,'Figures iii'!$BB$130:$BB$132)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A24-4E76-BCE6-6D0D3462749E}"/>
                  </c:ext>
                </c:extLst>
              </c15:ser>
            </c15:filteredBarSeries>
            <c15:filteredBarSeries>
              <c15:ser>
                <c:idx val="43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iii'!$BE$125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iii'!$BG$126:$BG$134</c15:sqref>
                          </c15:fullRef>
                          <c15:formulaRef>
                            <c15:sqref>('Figures iii'!$BG$126:$BG$128,'Figures iii'!$BG$130:$BG$132)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iii'!$BF$126:$BF$134</c15:sqref>
                          </c15:fullRef>
                          <c15:formulaRef>
                            <c15:sqref>('Figures iii'!$BF$126:$BF$128,'Figures iii'!$BF$130:$BF$132)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iii'!$BE$126:$BE$134</c15:sqref>
                        </c15:fullRef>
                        <c15:formulaRef>
                          <c15:sqref>('Figures iii'!$BE$126:$BE$128,'Figures iii'!$BE$130:$BE$132)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A24-4E76-BCE6-6D0D3462749E}"/>
                  </c:ext>
                </c:extLst>
              </c15:ser>
            </c15:filteredBarSeries>
            <c15:filteredBarSeries>
              <c15:ser>
                <c:idx val="4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iii'!$BH$125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43AA8B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iii'!$BH$126:$BH$134</c15:sqref>
                        </c15:fullRef>
                        <c15:formulaRef>
                          <c15:sqref>('Figures iii'!$BH$126:$BH$128,'Figures iii'!$BH$130:$BH$132)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A24-4E76-BCE6-6D0D3462749E}"/>
                  </c:ext>
                </c:extLst>
              </c15:ser>
            </c15:filteredBarSeries>
            <c15:filteredBarSeries>
              <c15:ser>
                <c:idx val="49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iii'!$BK$125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D72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iii'!$BM$126:$BM$134</c15:sqref>
                          </c15:fullRef>
                          <c15:formulaRef>
                            <c15:sqref>('Figures iii'!$BM$126:$BM$128,'Figures iii'!$BM$130:$BM$132)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iii'!$BL$126:$BL$134</c15:sqref>
                          </c15:fullRef>
                          <c15:formulaRef>
                            <c15:sqref>('Figures iii'!$BL$126:$BL$128,'Figures iii'!$BL$130:$BL$132)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iii'!$BK$126:$BK$134</c15:sqref>
                        </c15:fullRef>
                        <c15:formulaRef>
                          <c15:sqref>('Figures iii'!$BK$126:$BK$128,'Figures iii'!$BK$130:$BK$132)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A24-4E76-BCE6-6D0D3462749E}"/>
                  </c:ext>
                </c:extLst>
              </c15:ser>
            </c15:filteredBarSeries>
            <c15:filteredBarSeries>
              <c15:ser>
                <c:idx val="52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iii'!$BN$125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iii'!$BP$126:$BP$134</c15:sqref>
                          </c15:fullRef>
                          <c15:formulaRef>
                            <c15:sqref>('Figures iii'!$BP$126:$BP$128,'Figures iii'!$BP$130:$BP$132)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iii'!$BO$126:$BO$134</c15:sqref>
                          </c15:fullRef>
                          <c15:formulaRef>
                            <c15:sqref>('Figures iii'!$BO$126:$BO$128,'Figures iii'!$BO$130:$BO$132)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iii'!$BN$126:$BN$134</c15:sqref>
                        </c15:fullRef>
                        <c15:formulaRef>
                          <c15:sqref>('Figures iii'!$BN$126:$BN$128,'Figures iii'!$BN$130:$BN$132)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A24-4E76-BCE6-6D0D3462749E}"/>
                  </c:ext>
                </c:extLst>
              </c15:ser>
            </c15:filteredBarSeries>
            <c15:filteredBarSeries>
              <c15:ser>
                <c:idx val="55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iii'!$BQ$125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9933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iii'!$BS$126:$BS$134</c15:sqref>
                          </c15:fullRef>
                          <c15:formulaRef>
                            <c15:sqref>('Figures iii'!$BS$126:$BS$128,'Figures iii'!$BS$130:$BS$132)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iii'!$BR$126:$BR$134</c15:sqref>
                          </c15:fullRef>
                          <c15:formulaRef>
                            <c15:sqref>('Figures iii'!$BR$126:$BR$128,'Figures iii'!$BR$130:$BR$132)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iii'!$BQ$126:$BQ$134</c15:sqref>
                        </c15:fullRef>
                        <c15:formulaRef>
                          <c15:sqref>('Figures iii'!$BQ$126:$BQ$128,'Figures iii'!$BQ$130:$BQ$132)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A24-4E76-BCE6-6D0D3462749E}"/>
                  </c:ext>
                </c:extLst>
              </c15:ser>
            </c15:filteredBarSeries>
            <c15:filteredBarSeries>
              <c15:ser>
                <c:idx val="58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iii'!$BT$125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ED97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iii'!$BV$126:$BV$134</c15:sqref>
                          </c15:fullRef>
                          <c15:formulaRef>
                            <c15:sqref>('Figures iii'!$BV$126:$BV$128,'Figures iii'!$BV$130:$BV$132)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iii'!$BU$126:$BU$134</c15:sqref>
                          </c15:fullRef>
                          <c15:formulaRef>
                            <c15:sqref>('Figures iii'!$BU$126:$BU$128,'Figures iii'!$BU$130:$BU$132)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iii'!$BT$126:$BT$134</c15:sqref>
                        </c15:fullRef>
                        <c15:formulaRef>
                          <c15:sqref>('Figures iii'!$BT$126:$BT$128,'Figures iii'!$BT$130:$BT$132)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A24-4E76-BCE6-6D0D3462749E}"/>
                  </c:ext>
                </c:extLst>
              </c15:ser>
            </c15:filteredBarSeries>
            <c15:filteredBarSeries>
              <c15:ser>
                <c:idx val="6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iii'!$BW$125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iii'!$BW$126:$BW$134</c15:sqref>
                        </c15:fullRef>
                        <c15:formulaRef>
                          <c15:sqref>('Figures iii'!$BW$126:$BW$128,'Figures iii'!$BW$130:$BW$132)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A24-4E76-BCE6-6D0D3462749E}"/>
                  </c:ext>
                </c:extLst>
              </c15:ser>
            </c15:filteredBarSeries>
            <c15:filteredBarSeries>
              <c15:ser>
                <c:idx val="64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iii'!$BZ$125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339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iii'!$CB$126:$CB$134</c15:sqref>
                          </c15:fullRef>
                          <c15:formulaRef>
                            <c15:sqref>('Figures iii'!$CB$126:$CB$128,'Figures iii'!$CB$130:$CB$132)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iii'!$CA$126:$CA$134</c15:sqref>
                          </c15:fullRef>
                          <c15:formulaRef>
                            <c15:sqref>('Figures iii'!$CA$126:$CA$128,'Figures iii'!$CA$130:$CA$132)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iii'!$BZ$126:$BZ$134</c15:sqref>
                        </c15:fullRef>
                        <c15:formulaRef>
                          <c15:sqref>('Figures iii'!$BZ$126:$BZ$128,'Figures iii'!$BZ$130:$BZ$132)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A24-4E76-BCE6-6D0D3462749E}"/>
                  </c:ext>
                </c:extLst>
              </c15:ser>
            </c15:filteredBarSeries>
            <c15:filteredBarSeries>
              <c15:ser>
                <c:idx val="67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iii'!$CC$125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B3A2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iii'!$CE$126:$CE$134</c15:sqref>
                          </c15:fullRef>
                          <c15:formulaRef>
                            <c15:sqref>('Figures iii'!$CE$126:$CE$128,'Figures iii'!$CE$130:$CE$132)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iii'!$CD$126:$CD$134</c15:sqref>
                          </c15:fullRef>
                          <c15:formulaRef>
                            <c15:sqref>('Figures iii'!$CD$126:$CD$128,'Figures iii'!$CD$130:$CD$132)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iii'!$CC$126:$CC$134</c15:sqref>
                        </c15:fullRef>
                        <c15:formulaRef>
                          <c15:sqref>('Figures iii'!$CC$126:$CC$128,'Figures iii'!$CC$130:$CC$132)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A24-4E76-BCE6-6D0D3462749E}"/>
                  </c:ext>
                </c:extLst>
              </c15:ser>
            </c15:filteredBarSeries>
            <c15:filteredBarSeries>
              <c15:ser>
                <c:idx val="70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iii'!$CF$125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8FDA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iii'!$CF$126:$CF$134</c15:sqref>
                        </c15:fullRef>
                        <c15:formulaRef>
                          <c15:sqref>('Figures iii'!$CF$126:$CF$128,'Figures iii'!$CF$130:$CF$132)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A24-4E76-BCE6-6D0D3462749E}"/>
                  </c:ext>
                </c:extLst>
              </c15:ser>
            </c15:filteredBarSeries>
            <c15:filteredBarSeries>
              <c15:ser>
                <c:idx val="73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iii'!$CI$125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E270A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iii'!$CK$126:$CK$134</c15:sqref>
                          </c15:fullRef>
                          <c15:formulaRef>
                            <c15:sqref>('Figures iii'!$CK$126:$CK$128,'Figures iii'!$CK$130:$CK$132)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iii'!$CJ$126:$CJ$134</c15:sqref>
                          </c15:fullRef>
                          <c15:formulaRef>
                            <c15:sqref>('Figures iii'!$CJ$126:$CJ$128,'Figures iii'!$CJ$130:$CJ$132)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iii'!$CI$126:$CI$134</c15:sqref>
                        </c15:fullRef>
                        <c15:formulaRef>
                          <c15:sqref>('Figures iii'!$CI$126:$CI$128,'Figures iii'!$CI$130:$CI$132)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A24-4E76-BCE6-6D0D3462749E}"/>
                  </c:ext>
                </c:extLst>
              </c15:ser>
            </c15:filteredBarSeries>
            <c15:filteredBarSeries>
              <c15:ser>
                <c:idx val="7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iii'!$CL$125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9A9C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iii'!$CN$126:$CN$134</c15:sqref>
                          </c15:fullRef>
                          <c15:formulaRef>
                            <c15:sqref>('Figures iii'!$CN$126:$CN$128,'Figures iii'!$CN$130:$CN$132)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iii'!$CM$126:$CM$134</c15:sqref>
                          </c15:fullRef>
                          <c15:formulaRef>
                            <c15:sqref>('Figures iii'!$CM$126:$CM$128,'Figures iii'!$CM$130:$CM$132)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iii'!$CL$126:$CL$134</c15:sqref>
                        </c15:fullRef>
                        <c15:formulaRef>
                          <c15:sqref>('Figures iii'!$CL$126:$CL$128,'Figures iii'!$CL$130:$CL$132)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6A24-4E76-BCE6-6D0D3462749E}"/>
                  </c:ext>
                </c:extLst>
              </c15:ser>
            </c15:filteredBarSeries>
            <c15:filteredBarSeries>
              <c15:ser>
                <c:idx val="79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iii'!$CO$125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D45EC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iii'!$CQ$126:$CQ$134</c15:sqref>
                          </c15:fullRef>
                          <c15:formulaRef>
                            <c15:sqref>('Figures iii'!$CQ$126:$CQ$128,'Figures iii'!$CQ$130:$CQ$132)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iii'!$CP$126:$CP$134</c15:sqref>
                          </c15:fullRef>
                          <c15:formulaRef>
                            <c15:sqref>('Figures iii'!$CP$126:$CP$128,'Figures iii'!$CP$130:$CP$132)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iii'!$CO$126:$CO$134</c15:sqref>
                        </c15:fullRef>
                        <c15:formulaRef>
                          <c15:sqref>('Figures iii'!$CO$126:$CO$128,'Figures iii'!$CO$130:$CO$132)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6A24-4E76-BCE6-6D0D3462749E}"/>
                  </c:ext>
                </c:extLst>
              </c15:ser>
            </c15:filteredBarSeries>
            <c15:filteredBarSeries>
              <c15:ser>
                <c:idx val="82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iii'!$CR$125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C9F5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iii'!$CT$126:$CT$134</c15:sqref>
                          </c15:fullRef>
                          <c15:formulaRef>
                            <c15:sqref>('Figures iii'!$CT$126:$CT$128,'Figures iii'!$CT$130:$CT$132)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iii'!$CS$126:$CS$134</c15:sqref>
                          </c15:fullRef>
                          <c15:formulaRef>
                            <c15:sqref>('Figures iii'!$CS$126:$CS$128,'Figures iii'!$CS$130:$CS$132)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iii'!$CR$126:$CR$134</c15:sqref>
                        </c15:fullRef>
                        <c15:formulaRef>
                          <c15:sqref>('Figures iii'!$CR$126:$CR$128,'Figures iii'!$CR$130:$CR$132)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6A24-4E76-BCE6-6D0D3462749E}"/>
                  </c:ext>
                </c:extLst>
              </c15:ser>
            </c15:filteredBarSeries>
          </c:ext>
        </c:extLst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670546033937274E-2"/>
          <c:y val="0.74163548993680428"/>
          <c:w val="0.91634131894282889"/>
          <c:h val="0.21821492605834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Roboto Light" panose="02000000000000000000" pitchFamily="2" charset="0"/>
          <a:ea typeface="Roboto Light" panose="02000000000000000000" pitchFamily="2" charset="0"/>
          <a:cs typeface="Roboto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iii'!$J$154</c:f>
              <c:strCache>
                <c:ptCount val="1"/>
                <c:pt idx="0">
                  <c:v>Catgories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iii'!$M$155:$M$182</c:f>
                <c:numCache>
                  <c:formatCode>General</c:formatCode>
                  <c:ptCount val="28"/>
                  <c:pt idx="0">
                    <c:v>2.0860828800836422</c:v>
                  </c:pt>
                  <c:pt idx="1">
                    <c:v>0.63049168393089206</c:v>
                  </c:pt>
                  <c:pt idx="2">
                    <c:v>1.5047528486063992</c:v>
                  </c:pt>
                  <c:pt idx="3">
                    <c:v>5.0567340550958013</c:v>
                  </c:pt>
                  <c:pt idx="4">
                    <c:v>2.1779188993698879</c:v>
                  </c:pt>
                  <c:pt idx="5">
                    <c:v>1.6892053302869483</c:v>
                  </c:pt>
                  <c:pt idx="6">
                    <c:v>1.3830963015144273</c:v>
                  </c:pt>
                  <c:pt idx="7">
                    <c:v>0.92197443448439309</c:v>
                  </c:pt>
                  <c:pt idx="8">
                    <c:v>7.9111899490037176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plus>
            <c:minus>
              <c:numRef>
                <c:f>'Figures iii'!$L$155:$L$182</c:f>
                <c:numCache>
                  <c:formatCode>General</c:formatCode>
                  <c:ptCount val="28"/>
                  <c:pt idx="0">
                    <c:v>1.0111502994673034</c:v>
                  </c:pt>
                  <c:pt idx="1">
                    <c:v>0.19763275202042768</c:v>
                  </c:pt>
                  <c:pt idx="2">
                    <c:v>0.44594540747198375</c:v>
                  </c:pt>
                  <c:pt idx="3">
                    <c:v>2.3480720104057857</c:v>
                  </c:pt>
                  <c:pt idx="4">
                    <c:v>1.2517232507588194</c:v>
                  </c:pt>
                  <c:pt idx="5">
                    <c:v>0.76232863040489707</c:v>
                  </c:pt>
                  <c:pt idx="6">
                    <c:v>0.5180952767424396</c:v>
                  </c:pt>
                  <c:pt idx="7">
                    <c:v>0.44154302290801206</c:v>
                  </c:pt>
                  <c:pt idx="8">
                    <c:v>3.7532993977398479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iii'!$J$155:$J$182</c:f>
              <c:strCache>
                <c:ptCount val="28"/>
                <c:pt idx="0">
                  <c:v>Stocked out of AL</c:v>
                </c:pt>
                <c:pt idx="1">
                  <c:v>Stocked out of ASAQ</c:v>
                </c:pt>
                <c:pt idx="2">
                  <c:v>Stocked out of DHAQPPQ</c:v>
                </c:pt>
                <c:pt idx="3">
                  <c:v>Stocked out of artemether</c:v>
                </c:pt>
                <c:pt idx="4">
                  <c:v>Stocked out of artesunate</c:v>
                </c:pt>
                <c:pt idx="5">
                  <c:v>Stocked out of CQ</c:v>
                </c:pt>
                <c:pt idx="6">
                  <c:v>Stocked out of QN</c:v>
                </c:pt>
                <c:pt idx="7">
                  <c:v>Stocks ACT that is nationally approved*</c:v>
                </c:pt>
                <c:pt idx="8">
                  <c:v>Stocks ACT that is WHO pre-qualified</c:v>
                </c:pt>
                <c:pt idx="9">
                  <c:v>Outlet reports any stockout</c:v>
                </c:pt>
                <c:pt idx="10">
                  <c:v>0</c:v>
                </c:pt>
                <c:pt idx="11">
                  <c:v>0</c:v>
                </c:pt>
                <c:pt idx="12">
                  <c:v>Stocks ACT that is NOT nationally approved or WHO PQ</c:v>
                </c:pt>
                <c:pt idx="13">
                  <c:v>Stocks two or more ACTs</c:v>
                </c:pt>
                <c:pt idx="14">
                  <c:v>Non-artemisinins</c:v>
                </c:pt>
                <c:pt idx="15">
                  <c:v>Oral quinine</c:v>
                </c:pt>
                <c:pt idx="16">
                  <c:v>Chloroquine</c:v>
                </c:pt>
                <c:pt idx="17">
                  <c:v>SP</c:v>
                </c:pt>
                <c:pt idx="18">
                  <c:v>SP-amodiaquine</c:v>
                </c:pt>
                <c:pt idx="19">
                  <c:v>Other non-artemisinins</c:v>
                </c:pt>
                <c:pt idx="20">
                  <c:v>Oral artemisinin monotherapy</c:v>
                </c:pt>
                <c:pt idx="21">
                  <c:v>Non-oral artemisinin monotherapy</c:v>
                </c:pt>
                <c:pt idx="22">
                  <c:v>Treatment for severe malaria</c:v>
                </c:pt>
                <c:pt idx="23">
                  <c:v>Rectal artesunate</c:v>
                </c:pt>
                <c:pt idx="24">
                  <c:v>Injectable artesunate</c:v>
                </c:pt>
                <c:pt idx="25">
                  <c:v>Injectable artemether</c:v>
                </c:pt>
                <c:pt idx="26">
                  <c:v>Injectable arteether</c:v>
                </c:pt>
                <c:pt idx="27">
                  <c:v>Injectable quinine</c:v>
                </c:pt>
              </c:strCache>
            </c:strRef>
          </c:cat>
          <c:val>
            <c:numRef>
              <c:f>'Figures iii'!$K$155:$K$182</c:f>
              <c:numCache>
                <c:formatCode>0</c:formatCode>
                <c:ptCount val="28"/>
                <c:pt idx="0">
                  <c:v>1.9238113969929223</c:v>
                </c:pt>
                <c:pt idx="1">
                  <c:v>0.28703834303491199</c:v>
                </c:pt>
                <c:pt idx="2">
                  <c:v>0.62975093443136931</c:v>
                </c:pt>
                <c:pt idx="3">
                  <c:v>4.1917695214205386</c:v>
                </c:pt>
                <c:pt idx="4">
                  <c:v>2.8568261414112239</c:v>
                </c:pt>
                <c:pt idx="5">
                  <c:v>1.3700229339982757</c:v>
                </c:pt>
                <c:pt idx="6">
                  <c:v>0.82154802397749416</c:v>
                </c:pt>
                <c:pt idx="7">
                  <c:v>0.84016603912433785</c:v>
                </c:pt>
                <c:pt idx="8">
                  <c:v>6.6339591822613384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3-41BC-B2D1-34D38E1B3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i'!$K$15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i'!$M$17:$M$44</c15:sqref>
                    </c15:fullRef>
                  </c:ext>
                </c:extLst>
                <c:f>'Figures i'!$M$17:$M$23</c:f>
                <c:numCache>
                  <c:formatCode>General</c:formatCode>
                  <c:ptCount val="7"/>
                  <c:pt idx="0">
                    <c:v>1.6437768490048592</c:v>
                  </c:pt>
                  <c:pt idx="1">
                    <c:v>0.91829975141438291</c:v>
                  </c:pt>
                  <c:pt idx="2">
                    <c:v>0.56652829246649272</c:v>
                  </c:pt>
                  <c:pt idx="3">
                    <c:v>1.9045665161089271</c:v>
                  </c:pt>
                  <c:pt idx="4">
                    <c:v>1.5869357715258996</c:v>
                  </c:pt>
                  <c:pt idx="5">
                    <c:v>1.1697649966089978</c:v>
                  </c:pt>
                  <c:pt idx="6">
                    <c:v>1.1210165201132787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i'!$L$17:$L$44</c15:sqref>
                    </c15:fullRef>
                  </c:ext>
                </c:extLst>
                <c:f>'Figures i'!$L$17:$L$23</c:f>
                <c:numCache>
                  <c:formatCode>General</c:formatCode>
                  <c:ptCount val="7"/>
                  <c:pt idx="0">
                    <c:v>1.2431891613530355</c:v>
                  </c:pt>
                  <c:pt idx="1">
                    <c:v>0.67764779021006061</c:v>
                  </c:pt>
                  <c:pt idx="2">
                    <c:v>0.43142847213272684</c:v>
                  </c:pt>
                  <c:pt idx="3">
                    <c:v>1.5179301815360038</c:v>
                  </c:pt>
                  <c:pt idx="4">
                    <c:v>1.3351432642528831</c:v>
                  </c:pt>
                  <c:pt idx="5">
                    <c:v>0.94394592754786277</c:v>
                  </c:pt>
                  <c:pt idx="6">
                    <c:v>0.86427651225497426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i'!$J$17:$J$44</c15:sqref>
                  </c15:fullRef>
                </c:ext>
              </c:extLst>
              <c:f>'Figures i'!$J$17:$J$23</c:f>
              <c:strCache>
                <c:ptCount val="7"/>
                <c:pt idx="0">
                  <c:v>Stocked out of AL</c:v>
                </c:pt>
                <c:pt idx="1">
                  <c:v>Stocked out of ASAQ</c:v>
                </c:pt>
                <c:pt idx="2">
                  <c:v>Stocked out of DHAQPPQ</c:v>
                </c:pt>
                <c:pt idx="3">
                  <c:v>Stocked out of artemether</c:v>
                </c:pt>
                <c:pt idx="4">
                  <c:v>Stocked out of artesunate</c:v>
                </c:pt>
                <c:pt idx="5">
                  <c:v>Stocked out of CQ</c:v>
                </c:pt>
                <c:pt idx="6">
                  <c:v>Stocked out of QN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i'!$K$17:$K$44</c15:sqref>
                  </c15:fullRef>
                </c:ext>
              </c:extLst>
              <c:f>'Figures i'!$K$17:$K$23</c:f>
              <c:numCache>
                <c:formatCode>0</c:formatCode>
                <c:ptCount val="7"/>
                <c:pt idx="0">
                  <c:v>4.8417581184321765</c:v>
                </c:pt>
                <c:pt idx="1">
                  <c:v>2.5190045025969923</c:v>
                </c:pt>
                <c:pt idx="2">
                  <c:v>1.7764347182172124</c:v>
                </c:pt>
                <c:pt idx="3">
                  <c:v>6.9212982086402519</c:v>
                </c:pt>
                <c:pt idx="4">
                  <c:v>7.7116655210910778</c:v>
                </c:pt>
                <c:pt idx="5">
                  <c:v>4.6512068611472879</c:v>
                </c:pt>
                <c:pt idx="6">
                  <c:v>3.6315246538731083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E-44CF-8BF7-F4C796377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iii'!$K$153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iii'!$M$155:$M$182</c15:sqref>
                    </c15:fullRef>
                  </c:ext>
                </c:extLst>
                <c:f>'Figures iii'!$M$155:$M$161</c:f>
                <c:numCache>
                  <c:formatCode>General</c:formatCode>
                  <c:ptCount val="7"/>
                  <c:pt idx="0">
                    <c:v>2.0860828800836422</c:v>
                  </c:pt>
                  <c:pt idx="1">
                    <c:v>0.63049168393089206</c:v>
                  </c:pt>
                  <c:pt idx="2">
                    <c:v>1.5047528486063992</c:v>
                  </c:pt>
                  <c:pt idx="3">
                    <c:v>5.0567340550958013</c:v>
                  </c:pt>
                  <c:pt idx="4">
                    <c:v>2.1779188993698879</c:v>
                  </c:pt>
                  <c:pt idx="5">
                    <c:v>1.6892053302869483</c:v>
                  </c:pt>
                  <c:pt idx="6">
                    <c:v>1.3830963015144273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iii'!$L$155:$L$182</c15:sqref>
                    </c15:fullRef>
                  </c:ext>
                </c:extLst>
                <c:f>'Figures iii'!$L$155:$L$161</c:f>
                <c:numCache>
                  <c:formatCode>General</c:formatCode>
                  <c:ptCount val="7"/>
                  <c:pt idx="0">
                    <c:v>1.0111502994673034</c:v>
                  </c:pt>
                  <c:pt idx="1">
                    <c:v>0.19763275202042768</c:v>
                  </c:pt>
                  <c:pt idx="2">
                    <c:v>0.44594540747198375</c:v>
                  </c:pt>
                  <c:pt idx="3">
                    <c:v>2.3480720104057857</c:v>
                  </c:pt>
                  <c:pt idx="4">
                    <c:v>1.2517232507588194</c:v>
                  </c:pt>
                  <c:pt idx="5">
                    <c:v>0.76232863040489707</c:v>
                  </c:pt>
                  <c:pt idx="6">
                    <c:v>0.5180952767424396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iii'!$J$155:$J$182</c15:sqref>
                  </c15:fullRef>
                </c:ext>
              </c:extLst>
              <c:f>'Figures iii'!$J$155:$J$161</c:f>
              <c:strCache>
                <c:ptCount val="7"/>
                <c:pt idx="0">
                  <c:v>Stocked out of AL</c:v>
                </c:pt>
                <c:pt idx="1">
                  <c:v>Stocked out of ASAQ</c:v>
                </c:pt>
                <c:pt idx="2">
                  <c:v>Stocked out of DHAQPPQ</c:v>
                </c:pt>
                <c:pt idx="3">
                  <c:v>Stocked out of artemether</c:v>
                </c:pt>
                <c:pt idx="4">
                  <c:v>Stocked out of artesunate</c:v>
                </c:pt>
                <c:pt idx="5">
                  <c:v>Stocked out of CQ</c:v>
                </c:pt>
                <c:pt idx="6">
                  <c:v>Stocked out of QN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iii'!$K$155:$K$182</c15:sqref>
                  </c15:fullRef>
                </c:ext>
              </c:extLst>
              <c:f>'Figures iii'!$K$155:$K$161</c:f>
              <c:numCache>
                <c:formatCode>0</c:formatCode>
                <c:ptCount val="7"/>
                <c:pt idx="0">
                  <c:v>1.9238113969929223</c:v>
                </c:pt>
                <c:pt idx="1">
                  <c:v>0.28703834303491199</c:v>
                </c:pt>
                <c:pt idx="2">
                  <c:v>0.62975093443136931</c:v>
                </c:pt>
                <c:pt idx="3">
                  <c:v>4.1917695214205386</c:v>
                </c:pt>
                <c:pt idx="4">
                  <c:v>2.8568261414112239</c:v>
                </c:pt>
                <c:pt idx="5">
                  <c:v>1.3700229339982757</c:v>
                </c:pt>
                <c:pt idx="6">
                  <c:v>0.82154802397749416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B-4499-8031-95FE21EB6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iii'!$L$191</c:f>
              <c:strCache>
                <c:ptCount val="1"/>
                <c:pt idx="0">
                  <c:v>Stocked out of ACTs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iii'!$N$192:$N$200</c:f>
                <c:numCache>
                  <c:formatCode>General</c:formatCode>
                  <c:ptCount val="9"/>
                  <c:pt idx="0">
                    <c:v>17.884886808519379</c:v>
                  </c:pt>
                  <c:pt idx="1">
                    <c:v>7.2723957884302086</c:v>
                  </c:pt>
                  <c:pt idx="2">
                    <c:v>0</c:v>
                  </c:pt>
                  <c:pt idx="3">
                    <c:v>0</c:v>
                  </c:pt>
                  <c:pt idx="4">
                    <c:v>4.613681903555424</c:v>
                  </c:pt>
                  <c:pt idx="5">
                    <c:v>8.4044800829414115</c:v>
                  </c:pt>
                  <c:pt idx="6">
                    <c:v>3.4161500273289009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iii'!$M$192:$M$200</c:f>
                <c:numCache>
                  <c:formatCode>General</c:formatCode>
                  <c:ptCount val="9"/>
                  <c:pt idx="0">
                    <c:v>10.62950449826762</c:v>
                  </c:pt>
                  <c:pt idx="1">
                    <c:v>2.7076577736678455</c:v>
                  </c:pt>
                  <c:pt idx="2">
                    <c:v>0</c:v>
                  </c:pt>
                  <c:pt idx="3">
                    <c:v>0</c:v>
                  </c:pt>
                  <c:pt idx="4">
                    <c:v>2.9004488872384471</c:v>
                  </c:pt>
                  <c:pt idx="5">
                    <c:v>5.8964861856544726</c:v>
                  </c:pt>
                  <c:pt idx="6">
                    <c:v>2.3012478619771572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iii'!$L$192:$L$200</c:f>
              <c:numCache>
                <c:formatCode>0</c:formatCode>
                <c:ptCount val="9"/>
                <c:pt idx="0">
                  <c:v>19.752655604843181</c:v>
                </c:pt>
                <c:pt idx="1">
                  <c:v>4.128014681225932</c:v>
                </c:pt>
                <c:pt idx="2">
                  <c:v>0</c:v>
                </c:pt>
                <c:pt idx="3">
                  <c:v>0</c:v>
                </c:pt>
                <c:pt idx="4">
                  <c:v>7.2044052180545073</c:v>
                </c:pt>
                <c:pt idx="5">
                  <c:v>15.996756908707969</c:v>
                </c:pt>
                <c:pt idx="6">
                  <c:v>6.5564610875375307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8-44F9-85D5-D6EA05BF7935}"/>
            </c:ext>
          </c:extLst>
        </c:ser>
        <c:ser>
          <c:idx val="3"/>
          <c:order val="1"/>
          <c:tx>
            <c:strRef>
              <c:f>'Figures iii'!$O$191</c:f>
              <c:strCache>
                <c:ptCount val="1"/>
                <c:pt idx="0">
                  <c:v>Stocked out of AL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iii'!$Q$192:$Q$200</c:f>
                <c:numCache>
                  <c:formatCode>General</c:formatCode>
                  <c:ptCount val="9"/>
                  <c:pt idx="0">
                    <c:v>13.328798682921141</c:v>
                  </c:pt>
                  <c:pt idx="1">
                    <c:v>11.759440273229872</c:v>
                  </c:pt>
                  <c:pt idx="2">
                    <c:v>3.8443232194223063</c:v>
                  </c:pt>
                  <c:pt idx="3">
                    <c:v>0</c:v>
                  </c:pt>
                  <c:pt idx="4">
                    <c:v>1.432261751962451</c:v>
                  </c:pt>
                  <c:pt idx="5">
                    <c:v>16.317317583477557</c:v>
                  </c:pt>
                  <c:pt idx="6">
                    <c:v>1.6437768490048592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iii'!$P$192:$P$200</c:f>
                <c:numCache>
                  <c:formatCode>General</c:formatCode>
                  <c:ptCount val="9"/>
                  <c:pt idx="0">
                    <c:v>7.064097811678602</c:v>
                  </c:pt>
                  <c:pt idx="1">
                    <c:v>6.3390216924348879</c:v>
                  </c:pt>
                  <c:pt idx="2">
                    <c:v>1.3262471673709979</c:v>
                  </c:pt>
                  <c:pt idx="3">
                    <c:v>0</c:v>
                  </c:pt>
                  <c:pt idx="4">
                    <c:v>1.1054137938165316</c:v>
                  </c:pt>
                  <c:pt idx="5">
                    <c:v>6.1667290465034874</c:v>
                  </c:pt>
                  <c:pt idx="6">
                    <c:v>1.2431891613530355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iii'!$O$192:$O$200</c:f>
              <c:numCache>
                <c:formatCode>0</c:formatCode>
                <c:ptCount val="9"/>
                <c:pt idx="0">
                  <c:v>12.819553054488411</c:v>
                </c:pt>
                <c:pt idx="1">
                  <c:v>11.895535693033468</c:v>
                </c:pt>
                <c:pt idx="2">
                  <c:v>1.9837890702757834</c:v>
                </c:pt>
                <c:pt idx="3">
                  <c:v>0</c:v>
                </c:pt>
                <c:pt idx="4">
                  <c:v>4.609878073170691</c:v>
                </c:pt>
                <c:pt idx="5">
                  <c:v>8.9399298618742584</c:v>
                </c:pt>
                <c:pt idx="6">
                  <c:v>4.8417581184321765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8-44F9-85D5-D6EA05BF7935}"/>
            </c:ext>
          </c:extLst>
        </c:ser>
        <c:ser>
          <c:idx val="6"/>
          <c:order val="2"/>
          <c:tx>
            <c:strRef>
              <c:f>'Figures iii'!$R$191</c:f>
              <c:strCache>
                <c:ptCount val="1"/>
                <c:pt idx="0">
                  <c:v>Stocked out of ASAQ</c:v>
                </c:pt>
              </c:strCache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iii'!$T$192:$T$200</c:f>
                <c:numCache>
                  <c:formatCode>General</c:formatCode>
                  <c:ptCount val="9"/>
                  <c:pt idx="0">
                    <c:v>12.10033252181794</c:v>
                  </c:pt>
                  <c:pt idx="1">
                    <c:v>2.2282669875144316</c:v>
                  </c:pt>
                  <c:pt idx="2">
                    <c:v>0.71782813118053146</c:v>
                  </c:pt>
                  <c:pt idx="3">
                    <c:v>35.452176632732616</c:v>
                  </c:pt>
                  <c:pt idx="4">
                    <c:v>1.1919126153416895</c:v>
                  </c:pt>
                  <c:pt idx="5">
                    <c:v>0</c:v>
                  </c:pt>
                  <c:pt idx="6">
                    <c:v>0.91829975141438291</c:v>
                  </c:pt>
                  <c:pt idx="7">
                    <c:v>2.7183002501928</c:v>
                  </c:pt>
                </c:numCache>
              </c:numRef>
            </c:plus>
            <c:minus>
              <c:numRef>
                <c:f>'Figures iii'!$S$192:$S$200</c:f>
                <c:numCache>
                  <c:formatCode>General</c:formatCode>
                  <c:ptCount val="9"/>
                  <c:pt idx="0">
                    <c:v>4.8233015874905387</c:v>
                  </c:pt>
                  <c:pt idx="1">
                    <c:v>0.88872406971662099</c:v>
                  </c:pt>
                  <c:pt idx="2">
                    <c:v>0.33531791203079553</c:v>
                  </c:pt>
                  <c:pt idx="3">
                    <c:v>14.876478502773367</c:v>
                  </c:pt>
                  <c:pt idx="4">
                    <c:v>0.87049755724801425</c:v>
                  </c:pt>
                  <c:pt idx="5">
                    <c:v>0</c:v>
                  </c:pt>
                  <c:pt idx="6">
                    <c:v>0.67764779021006061</c:v>
                  </c:pt>
                  <c:pt idx="7">
                    <c:v>1.3410416104732303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iii'!$R$192:$R$200</c:f>
              <c:numCache>
                <c:formatCode>0</c:formatCode>
                <c:ptCount val="9"/>
                <c:pt idx="0">
                  <c:v>7.3810848610601925</c:v>
                </c:pt>
                <c:pt idx="1">
                  <c:v>1.4565004804638144</c:v>
                </c:pt>
                <c:pt idx="2">
                  <c:v>0.6253062825515816</c:v>
                </c:pt>
                <c:pt idx="3">
                  <c:v>19.445009564861383</c:v>
                </c:pt>
                <c:pt idx="4">
                  <c:v>3.1239935422074789</c:v>
                </c:pt>
                <c:pt idx="5">
                  <c:v>0</c:v>
                </c:pt>
                <c:pt idx="6">
                  <c:v>2.5190045025969923</c:v>
                </c:pt>
                <c:pt idx="7">
                  <c:v>2.5768110963923032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8-44F9-85D5-D6EA05BF7935}"/>
            </c:ext>
          </c:extLst>
        </c:ser>
        <c:ser>
          <c:idx val="9"/>
          <c:order val="3"/>
          <c:tx>
            <c:strRef>
              <c:f>'Figures iii'!$U$191</c:f>
              <c:strCache>
                <c:ptCount val="1"/>
                <c:pt idx="0">
                  <c:v>Stocked out of DHAQPPQ</c:v>
                </c:pt>
              </c:strCache>
            </c:strRef>
          </c:tx>
          <c:spPr>
            <a:solidFill>
              <a:srgbClr val="73A4E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iii'!$W$192:$W$200</c:f>
                <c:numCache>
                  <c:formatCode>General</c:formatCode>
                  <c:ptCount val="9"/>
                  <c:pt idx="0">
                    <c:v>13.670637446679946</c:v>
                  </c:pt>
                  <c:pt idx="1">
                    <c:v>1.7949016758245215</c:v>
                  </c:pt>
                  <c:pt idx="2">
                    <c:v>3.4876751543421038</c:v>
                  </c:pt>
                  <c:pt idx="3">
                    <c:v>35.452176632732616</c:v>
                  </c:pt>
                  <c:pt idx="4">
                    <c:v>0.63400780341673246</c:v>
                  </c:pt>
                  <c:pt idx="5">
                    <c:v>0</c:v>
                  </c:pt>
                  <c:pt idx="6">
                    <c:v>0.56652829246649272</c:v>
                  </c:pt>
                  <c:pt idx="7">
                    <c:v>2.5286532103363437</c:v>
                  </c:pt>
                </c:numCache>
              </c:numRef>
            </c:plus>
            <c:minus>
              <c:numRef>
                <c:f>'Figures iii'!$V$192:$V$200</c:f>
                <c:numCache>
                  <c:formatCode>General</c:formatCode>
                  <c:ptCount val="9"/>
                  <c:pt idx="0">
                    <c:v>7.3352009241232015</c:v>
                  </c:pt>
                  <c:pt idx="1">
                    <c:v>0.82683972564947861</c:v>
                  </c:pt>
                  <c:pt idx="2">
                    <c:v>0.91679875658753851</c:v>
                  </c:pt>
                  <c:pt idx="3">
                    <c:v>14.876478502773367</c:v>
                  </c:pt>
                  <c:pt idx="4">
                    <c:v>0.47989901239393373</c:v>
                  </c:pt>
                  <c:pt idx="5">
                    <c:v>0</c:v>
                  </c:pt>
                  <c:pt idx="6">
                    <c:v>0.43142847213272684</c:v>
                  </c:pt>
                  <c:pt idx="7">
                    <c:v>0.98894578025703173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iii'!$U$192:$U$200</c:f>
              <c:numCache>
                <c:formatCode>0</c:formatCode>
                <c:ptCount val="9"/>
                <c:pt idx="0">
                  <c:v>13.382500645196677</c:v>
                </c:pt>
                <c:pt idx="1">
                  <c:v>1.5095617460305082</c:v>
                </c:pt>
                <c:pt idx="2">
                  <c:v>1.2282713890442343</c:v>
                </c:pt>
                <c:pt idx="3">
                  <c:v>19.445009564861383</c:v>
                </c:pt>
                <c:pt idx="4">
                  <c:v>1.9353536085631655</c:v>
                </c:pt>
                <c:pt idx="5">
                  <c:v>0</c:v>
                </c:pt>
                <c:pt idx="6">
                  <c:v>1.7764347182172124</c:v>
                </c:pt>
                <c:pt idx="7">
                  <c:v>1.5977689591483242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8-44F9-85D5-D6EA05BF7935}"/>
            </c:ext>
          </c:extLst>
        </c:ser>
        <c:ser>
          <c:idx val="2"/>
          <c:order val="4"/>
          <c:tx>
            <c:strRef>
              <c:f>'Figures iii'!$X$191</c:f>
              <c:strCache>
                <c:ptCount val="1"/>
                <c:pt idx="0">
                  <c:v>Stocked out of artemether</c:v>
                </c:pt>
              </c:strCache>
            </c:strRef>
          </c:tx>
          <c:spPr>
            <a:solidFill>
              <a:srgbClr val="45FC0C"/>
            </a:solidFill>
            <a:ln>
              <a:noFill/>
            </a:ln>
            <a:effectLst/>
          </c:spPr>
          <c:invertIfNegative val="0"/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iii'!$X$192:$X$200</c:f>
              <c:numCache>
                <c:formatCode>0</c:formatCode>
                <c:ptCount val="9"/>
                <c:pt idx="0">
                  <c:v>2.6045081957769693</c:v>
                </c:pt>
                <c:pt idx="1">
                  <c:v>2.7312535428517357</c:v>
                </c:pt>
                <c:pt idx="2">
                  <c:v>1.8897218278176715</c:v>
                </c:pt>
                <c:pt idx="3">
                  <c:v>20.430833432871058</c:v>
                </c:pt>
                <c:pt idx="4">
                  <c:v>8.190904011548902</c:v>
                </c:pt>
                <c:pt idx="5">
                  <c:v>7.6873789010590139</c:v>
                </c:pt>
                <c:pt idx="6">
                  <c:v>6.9212982086402519</c:v>
                </c:pt>
                <c:pt idx="7">
                  <c:v>5.3394397292288032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8-44F9-85D5-D6EA05BF7935}"/>
            </c:ext>
          </c:extLst>
        </c:ser>
        <c:ser>
          <c:idx val="13"/>
          <c:order val="5"/>
          <c:tx>
            <c:strRef>
              <c:f>'Figures iii'!$AA$191</c:f>
              <c:strCache>
                <c:ptCount val="1"/>
                <c:pt idx="0">
                  <c:v>Stocked out of artesunate</c:v>
                </c:pt>
              </c:strCache>
            </c:strRef>
          </c:tx>
          <c:spPr>
            <a:solidFill>
              <a:srgbClr val="3767C7"/>
            </a:solidFill>
            <a:ln>
              <a:noFill/>
            </a:ln>
            <a:effectLst/>
          </c:spPr>
          <c:invertIfNegative val="0"/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iii'!$AA$192:$AA$200</c:f>
              <c:numCache>
                <c:formatCode>0</c:formatCode>
                <c:ptCount val="9"/>
                <c:pt idx="0">
                  <c:v>0.81401282407222775</c:v>
                </c:pt>
                <c:pt idx="1">
                  <c:v>5.3019321159380333</c:v>
                </c:pt>
                <c:pt idx="2">
                  <c:v>4.6643931316684686</c:v>
                </c:pt>
                <c:pt idx="3">
                  <c:v>20.430833432871058</c:v>
                </c:pt>
                <c:pt idx="4">
                  <c:v>8.6431618065281928</c:v>
                </c:pt>
                <c:pt idx="5">
                  <c:v>6.4674670949063833</c:v>
                </c:pt>
                <c:pt idx="6">
                  <c:v>7.7116655210910778</c:v>
                </c:pt>
                <c:pt idx="7">
                  <c:v>4.1745800555406278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8-44F9-85D5-D6EA05BF7935}"/>
            </c:ext>
          </c:extLst>
        </c:ser>
        <c:ser>
          <c:idx val="16"/>
          <c:order val="6"/>
          <c:tx>
            <c:strRef>
              <c:f>'Figures iii'!$AD$191</c:f>
              <c:strCache>
                <c:ptCount val="1"/>
                <c:pt idx="0">
                  <c:v>Stocked out of CQ</c:v>
                </c:pt>
              </c:strCache>
            </c:strRef>
          </c:tx>
          <c:spPr>
            <a:solidFill>
              <a:srgbClr val="39BC10"/>
            </a:solidFill>
            <a:ln>
              <a:noFill/>
            </a:ln>
            <a:effectLst/>
          </c:spPr>
          <c:invertIfNegative val="0"/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iii'!$AD$192:$AD$200</c:f>
              <c:numCache>
                <c:formatCode>0</c:formatCode>
                <c:ptCount val="9"/>
                <c:pt idx="0">
                  <c:v>0.50093797740773727</c:v>
                </c:pt>
                <c:pt idx="1">
                  <c:v>3.5201459130427688</c:v>
                </c:pt>
                <c:pt idx="2">
                  <c:v>2.7179043760004031</c:v>
                </c:pt>
                <c:pt idx="3">
                  <c:v>19.445009564861383</c:v>
                </c:pt>
                <c:pt idx="4">
                  <c:v>4.921816346800215</c:v>
                </c:pt>
                <c:pt idx="5">
                  <c:v>7.5334921894262914</c:v>
                </c:pt>
                <c:pt idx="6">
                  <c:v>4.6512068611472879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8-44F9-85D5-D6EA05BF7935}"/>
            </c:ext>
          </c:extLst>
        </c:ser>
        <c:ser>
          <c:idx val="19"/>
          <c:order val="7"/>
          <c:tx>
            <c:strRef>
              <c:f>'Figures iii'!$AG$191</c:f>
              <c:strCache>
                <c:ptCount val="1"/>
                <c:pt idx="0">
                  <c:v>Stocked out of QN</c:v>
                </c:pt>
              </c:strCache>
            </c:strRef>
          </c:tx>
          <c:spPr>
            <a:solidFill>
              <a:srgbClr val="91EDF9"/>
            </a:solidFill>
            <a:ln>
              <a:noFill/>
            </a:ln>
            <a:effectLst/>
          </c:spPr>
          <c:invertIfNegative val="0"/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iii'!$AG$192:$AG$200</c:f>
              <c:numCache>
                <c:formatCode>0</c:formatCode>
                <c:ptCount val="9"/>
                <c:pt idx="0">
                  <c:v>5.6286945046652912</c:v>
                </c:pt>
                <c:pt idx="1">
                  <c:v>1.660314212478371</c:v>
                </c:pt>
                <c:pt idx="2">
                  <c:v>2.0377143340092752</c:v>
                </c:pt>
                <c:pt idx="3">
                  <c:v>0</c:v>
                </c:pt>
                <c:pt idx="4">
                  <c:v>4.2030315517869985</c:v>
                </c:pt>
                <c:pt idx="5">
                  <c:v>1.9108204313490664</c:v>
                </c:pt>
                <c:pt idx="6">
                  <c:v>3.6315246538731083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98-44F9-85D5-D6EA05BF7935}"/>
            </c:ext>
          </c:extLst>
        </c:ser>
        <c:ser>
          <c:idx val="22"/>
          <c:order val="8"/>
          <c:tx>
            <c:strRef>
              <c:f>'Figures iii'!$AJ$191</c:f>
              <c:strCache>
                <c:ptCount val="1"/>
                <c:pt idx="0">
                  <c:v>Stocked out of SP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iii'!$AL$192:$AL$200</c:f>
                <c:numCache>
                  <c:formatCode>General</c:formatCode>
                  <c:ptCount val="9"/>
                  <c:pt idx="0">
                    <c:v>17.359081837497925</c:v>
                  </c:pt>
                  <c:pt idx="1">
                    <c:v>3.7405612846028449</c:v>
                  </c:pt>
                  <c:pt idx="2">
                    <c:v>1.0536363256842285</c:v>
                  </c:pt>
                  <c:pt idx="3">
                    <c:v>35.452176632732616</c:v>
                  </c:pt>
                  <c:pt idx="4">
                    <c:v>1.9036284780657109</c:v>
                  </c:pt>
                  <c:pt idx="5">
                    <c:v>8.8222144705300014</c:v>
                  </c:pt>
                  <c:pt idx="6">
                    <c:v>1.6857450128620943</c:v>
                  </c:pt>
                  <c:pt idx="7">
                    <c:v>2.5286532103363437</c:v>
                  </c:pt>
                </c:numCache>
              </c:numRef>
            </c:plus>
            <c:minus>
              <c:numRef>
                <c:f>'Figures iii'!$AK$192:$AK$200</c:f>
                <c:numCache>
                  <c:formatCode>General</c:formatCode>
                  <c:ptCount val="9"/>
                  <c:pt idx="0">
                    <c:v>9.9230993305428203</c:v>
                  </c:pt>
                  <c:pt idx="1">
                    <c:v>2.0421011289229369</c:v>
                  </c:pt>
                  <c:pt idx="2">
                    <c:v>0.57965615906061108</c:v>
                  </c:pt>
                  <c:pt idx="3">
                    <c:v>14.876478502773367</c:v>
                  </c:pt>
                  <c:pt idx="4">
                    <c:v>1.5871810804429636</c:v>
                  </c:pt>
                  <c:pt idx="5">
                    <c:v>3.0787253676040036</c:v>
                  </c:pt>
                  <c:pt idx="6">
                    <c:v>1.3843253922249961</c:v>
                  </c:pt>
                  <c:pt idx="7">
                    <c:v>0.98894578025703173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iii'!$AJ$192:$AJ$200</c:f>
              <c:numCache>
                <c:formatCode>0</c:formatCode>
                <c:ptCount val="9"/>
                <c:pt idx="0">
                  <c:v>18.059595966513633</c:v>
                </c:pt>
                <c:pt idx="1">
                  <c:v>4.2955144489891675</c:v>
                </c:pt>
                <c:pt idx="2">
                  <c:v>1.271948408785454</c:v>
                </c:pt>
                <c:pt idx="3">
                  <c:v>19.445009564861383</c:v>
                </c:pt>
                <c:pt idx="4">
                  <c:v>8.6444256380999214</c:v>
                </c:pt>
                <c:pt idx="5">
                  <c:v>4.5058974801445331</c:v>
                </c:pt>
                <c:pt idx="6">
                  <c:v>7.1462458321461213</c:v>
                </c:pt>
                <c:pt idx="7">
                  <c:v>1.5977689591483242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98-44F9-85D5-D6EA05BF7935}"/>
            </c:ext>
          </c:extLst>
        </c:ser>
        <c:ser>
          <c:idx val="25"/>
          <c:order val="9"/>
          <c:tx>
            <c:strRef>
              <c:f>'Figures iii'!$AM$191</c:f>
              <c:strCache>
                <c:ptCount val="1"/>
                <c:pt idx="0">
                  <c:v>Stocked out of RDT</c:v>
                </c:pt>
              </c:strCache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iii'!$AM$192:$AM$200</c:f>
              <c:numCache>
                <c:formatCode>0</c:formatCode>
                <c:ptCount val="9"/>
                <c:pt idx="0">
                  <c:v>12.652668189222943</c:v>
                </c:pt>
                <c:pt idx="1">
                  <c:v>21.2860039471569</c:v>
                </c:pt>
                <c:pt idx="2">
                  <c:v>15.262607634847003</c:v>
                </c:pt>
                <c:pt idx="3">
                  <c:v>33.825889944757961</c:v>
                </c:pt>
                <c:pt idx="4">
                  <c:v>30.547754175533576</c:v>
                </c:pt>
                <c:pt idx="5">
                  <c:v>18.8194389644393</c:v>
                </c:pt>
                <c:pt idx="6">
                  <c:v>27.436576351732526</c:v>
                </c:pt>
                <c:pt idx="7">
                  <c:v>4.9375509943456697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98-44F9-85D5-D6EA05BF7935}"/>
            </c:ext>
          </c:extLst>
        </c:ser>
        <c:ser>
          <c:idx val="28"/>
          <c:order val="10"/>
          <c:tx>
            <c:strRef>
              <c:f>'Figures iii'!$AP$191</c:f>
              <c:strCache>
                <c:ptCount val="1"/>
                <c:pt idx="0">
                  <c:v>Outlet reports any stockout</c:v>
                </c:pt>
              </c:strCache>
            </c:strRef>
          </c:tx>
          <c:spPr>
            <a:solidFill>
              <a:srgbClr val="013934"/>
            </a:solidFill>
            <a:ln>
              <a:noFill/>
            </a:ln>
            <a:effectLst/>
          </c:spPr>
          <c:invertIfNegative val="0"/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iii'!$AP$192:$AP$200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298-44F9-85D5-D6EA05BF7935}"/>
            </c:ext>
          </c:extLst>
        </c:ser>
        <c:ser>
          <c:idx val="31"/>
          <c:order val="11"/>
          <c:tx>
            <c:strRef>
              <c:f>'Figures iii'!$AS$191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iii'!$AS$192:$AS$200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298-44F9-85D5-D6EA05BF7935}"/>
            </c:ext>
          </c:extLst>
        </c:ser>
        <c:ser>
          <c:idx val="34"/>
          <c:order val="12"/>
          <c:tx>
            <c:strRef>
              <c:f>'Figures iii'!$AV$191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iii'!$AX$192:$AX$200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iii'!$AW$192:$AW$200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iii'!$AV$192:$AV$200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298-44F9-85D5-D6EA05BF7935}"/>
            </c:ext>
          </c:extLst>
        </c:ser>
        <c:ser>
          <c:idx val="37"/>
          <c:order val="13"/>
          <c:tx>
            <c:strRef>
              <c:f>'Figures iii'!$AY$191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iii'!$BA$192:$BA$200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iii'!$AZ$192:$AZ$200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iii'!$AY$192:$AY$200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298-44F9-85D5-D6EA05BF7935}"/>
            </c:ext>
          </c:extLst>
        </c:ser>
        <c:ser>
          <c:idx val="40"/>
          <c:order val="14"/>
          <c:tx>
            <c:strRef>
              <c:f>'Figures iii'!$BB$191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F55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iii'!$BD$192:$BD$200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iii'!$BC$192:$BC$200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iii'!$BB$192:$BB$200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298-44F9-85D5-D6EA05BF7935}"/>
            </c:ext>
          </c:extLst>
        </c:ser>
        <c:ser>
          <c:idx val="43"/>
          <c:order val="15"/>
          <c:tx>
            <c:strRef>
              <c:f>'Figures iii'!$BE$191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iii'!$BG$192:$BG$200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iii'!$BF$192:$BF$200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iii'!$BE$192:$BE$200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298-44F9-85D5-D6EA05BF7935}"/>
            </c:ext>
          </c:extLst>
        </c:ser>
        <c:ser>
          <c:idx val="46"/>
          <c:order val="16"/>
          <c:tx>
            <c:strRef>
              <c:f>'Figures iii'!$BH$191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3AA8B"/>
            </a:solidFill>
            <a:ln>
              <a:noFill/>
            </a:ln>
            <a:effectLst/>
          </c:spPr>
          <c:invertIfNegative val="0"/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iii'!$BH$192:$BH$200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298-44F9-85D5-D6EA05BF7935}"/>
            </c:ext>
          </c:extLst>
        </c:ser>
        <c:ser>
          <c:idx val="49"/>
          <c:order val="17"/>
          <c:tx>
            <c:strRef>
              <c:f>'Figures iii'!$BK$191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D72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iii'!$BM$192:$BM$200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iii'!$BL$192:$BL$200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iii'!$BK$192:$BK$200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298-44F9-85D5-D6EA05BF7935}"/>
            </c:ext>
          </c:extLst>
        </c:ser>
        <c:ser>
          <c:idx val="52"/>
          <c:order val="18"/>
          <c:tx>
            <c:strRef>
              <c:f>'Figures iii'!$BN$191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iii'!$BP$192:$BP$200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iii'!$BO$192:$BO$200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iii'!$BN$192:$BN$200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298-44F9-85D5-D6EA05BF7935}"/>
            </c:ext>
          </c:extLst>
        </c:ser>
        <c:ser>
          <c:idx val="55"/>
          <c:order val="19"/>
          <c:tx>
            <c:strRef>
              <c:f>'Figures iii'!$BQ$191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iii'!$BS$192:$BS$200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iii'!$BR$192:$BR$200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iii'!$BQ$192:$BQ$200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298-44F9-85D5-D6EA05BF7935}"/>
            </c:ext>
          </c:extLst>
        </c:ser>
        <c:ser>
          <c:idx val="58"/>
          <c:order val="20"/>
          <c:tx>
            <c:strRef>
              <c:f>'Figures iii'!$BT$191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ED97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iii'!$BV$192:$BV$200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iii'!$BU$192:$BU$200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iii'!$BT$192:$BT$200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298-44F9-85D5-D6EA05BF7935}"/>
            </c:ext>
          </c:extLst>
        </c:ser>
        <c:ser>
          <c:idx val="61"/>
          <c:order val="21"/>
          <c:tx>
            <c:strRef>
              <c:f>'Figures iii'!$BW$191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iii'!$BW$192:$BW$200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298-44F9-85D5-D6EA05BF7935}"/>
            </c:ext>
          </c:extLst>
        </c:ser>
        <c:ser>
          <c:idx val="64"/>
          <c:order val="22"/>
          <c:tx>
            <c:strRef>
              <c:f>'Figures iii'!$BZ$191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iii'!$CB$192:$CB$200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iii'!$CA$192:$CA$200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iii'!$BZ$192:$BZ$200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298-44F9-85D5-D6EA05BF7935}"/>
            </c:ext>
          </c:extLst>
        </c:ser>
        <c:ser>
          <c:idx val="67"/>
          <c:order val="23"/>
          <c:tx>
            <c:strRef>
              <c:f>'Figures iii'!$CC$191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B3A2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iii'!$CE$192:$CE$200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iii'!$CD$192:$CD$200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iii'!$CC$192:$CC$200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298-44F9-85D5-D6EA05BF7935}"/>
            </c:ext>
          </c:extLst>
        </c:ser>
        <c:ser>
          <c:idx val="70"/>
          <c:order val="24"/>
          <c:tx>
            <c:strRef>
              <c:f>'Figures iii'!$CF$191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8FDA"/>
            </a:solidFill>
            <a:ln>
              <a:noFill/>
            </a:ln>
            <a:effectLst/>
          </c:spPr>
          <c:invertIfNegative val="0"/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iii'!$CF$192:$CF$200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298-44F9-85D5-D6EA05BF7935}"/>
            </c:ext>
          </c:extLst>
        </c:ser>
        <c:ser>
          <c:idx val="73"/>
          <c:order val="25"/>
          <c:tx>
            <c:strRef>
              <c:f>'Figures iii'!$CI$191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270A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iii'!$CK$192:$CK$200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iii'!$CJ$192:$CJ$200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iii'!$CI$192:$CI$200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298-44F9-85D5-D6EA05BF7935}"/>
            </c:ext>
          </c:extLst>
        </c:ser>
        <c:ser>
          <c:idx val="76"/>
          <c:order val="26"/>
          <c:tx>
            <c:strRef>
              <c:f>'Figures iii'!$CL$191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9A9C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iii'!$CN$192:$CN$200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iii'!$CM$192:$CM$200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iii'!$CL$192:$CL$200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298-44F9-85D5-D6EA05BF7935}"/>
            </c:ext>
          </c:extLst>
        </c:ser>
        <c:ser>
          <c:idx val="79"/>
          <c:order val="27"/>
          <c:tx>
            <c:strRef>
              <c:f>'Figures iii'!$CO$191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D45EC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iii'!$CQ$192:$CQ$200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iii'!$CP$192:$CP$200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iii'!$CO$192:$CO$200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298-44F9-85D5-D6EA05BF7935}"/>
            </c:ext>
          </c:extLst>
        </c:ser>
        <c:ser>
          <c:idx val="82"/>
          <c:order val="28"/>
          <c:tx>
            <c:strRef>
              <c:f>'Figures iii'!$CR$191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C9F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iii'!$CT$192:$CT$200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iii'!$CS$192:$CS$200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iii'!$CR$192:$CR$200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298-44F9-85D5-D6EA05BF7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661362071155358E-2"/>
          <c:y val="0.71717361071055485"/>
          <c:w val="0.85627223004021313"/>
          <c:h val="0.24267726465776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9211376858435679E-2"/>
          <c:y val="5.3121460965660325E-2"/>
          <c:w val="0.97367808661926314"/>
          <c:h val="0.6078932077380261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56A-469C-9250-E0069E9FBAE8}"/>
            </c:ext>
          </c:extLst>
        </c:ser>
        <c:ser>
          <c:idx val="9"/>
          <c:order val="1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56A-469C-9250-E0069E9FBAE8}"/>
            </c:ext>
          </c:extLst>
        </c:ser>
        <c:ser>
          <c:idx val="16"/>
          <c:order val="2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056A-469C-9250-E0069E9FBAE8}"/>
            </c:ext>
          </c:extLst>
        </c:ser>
        <c:ser>
          <c:idx val="1"/>
          <c:order val="3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056A-469C-9250-E0069E9FBAE8}"/>
            </c:ext>
          </c:extLst>
        </c:ser>
        <c:ser>
          <c:idx val="7"/>
          <c:order val="4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056A-469C-9250-E0069E9FBAE8}"/>
            </c:ext>
          </c:extLst>
        </c:ser>
        <c:ser>
          <c:idx val="11"/>
          <c:order val="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056A-469C-9250-E0069E9FBAE8}"/>
            </c:ext>
          </c:extLst>
        </c:ser>
        <c:ser>
          <c:idx val="15"/>
          <c:order val="6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056A-469C-9250-E0069E9FBAE8}"/>
            </c:ext>
          </c:extLst>
        </c:ser>
        <c:ser>
          <c:idx val="20"/>
          <c:order val="7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056A-469C-9250-E0069E9FBAE8}"/>
            </c:ext>
          </c:extLst>
        </c:ser>
        <c:ser>
          <c:idx val="24"/>
          <c:order val="8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056A-469C-9250-E0069E9FBAE8}"/>
            </c:ext>
          </c:extLst>
        </c:ser>
        <c:ser>
          <c:idx val="27"/>
          <c:order val="9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056A-469C-9250-E0069E9FBAE8}"/>
            </c:ext>
          </c:extLst>
        </c:ser>
        <c:ser>
          <c:idx val="30"/>
          <c:order val="1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056A-469C-9250-E0069E9FBAE8}"/>
            </c:ext>
          </c:extLst>
        </c:ser>
        <c:ser>
          <c:idx val="33"/>
          <c:order val="11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056A-469C-9250-E0069E9FBAE8}"/>
            </c:ext>
          </c:extLst>
        </c:ser>
        <c:ser>
          <c:idx val="36"/>
          <c:order val="12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C-056A-469C-9250-E0069E9FBAE8}"/>
            </c:ext>
          </c:extLst>
        </c:ser>
        <c:ser>
          <c:idx val="39"/>
          <c:order val="13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D-056A-469C-9250-E0069E9FBAE8}"/>
            </c:ext>
          </c:extLst>
        </c:ser>
        <c:ser>
          <c:idx val="42"/>
          <c:order val="14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056A-469C-9250-E0069E9FBAE8}"/>
            </c:ext>
          </c:extLst>
        </c:ser>
        <c:ser>
          <c:idx val="45"/>
          <c:order val="15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F-056A-469C-9250-E0069E9FBAE8}"/>
            </c:ext>
          </c:extLst>
        </c:ser>
        <c:ser>
          <c:idx val="48"/>
          <c:order val="16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0-056A-469C-9250-E0069E9FBAE8}"/>
            </c:ext>
          </c:extLst>
        </c:ser>
        <c:ser>
          <c:idx val="51"/>
          <c:order val="17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1-056A-469C-9250-E0069E9FBAE8}"/>
            </c:ext>
          </c:extLst>
        </c:ser>
        <c:ser>
          <c:idx val="54"/>
          <c:order val="18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2-056A-469C-9250-E0069E9FBAE8}"/>
            </c:ext>
          </c:extLst>
        </c:ser>
        <c:ser>
          <c:idx val="57"/>
          <c:order val="19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3-056A-469C-9250-E0069E9FBAE8}"/>
            </c:ext>
          </c:extLst>
        </c:ser>
        <c:ser>
          <c:idx val="60"/>
          <c:order val="20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4-056A-469C-9250-E0069E9FBAE8}"/>
            </c:ext>
          </c:extLst>
        </c:ser>
        <c:ser>
          <c:idx val="63"/>
          <c:order val="21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5-056A-469C-9250-E0069E9FBAE8}"/>
            </c:ext>
          </c:extLst>
        </c:ser>
        <c:ser>
          <c:idx val="66"/>
          <c:order val="2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6-056A-469C-9250-E0069E9FBAE8}"/>
            </c:ext>
          </c:extLst>
        </c:ser>
        <c:ser>
          <c:idx val="69"/>
          <c:order val="23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7-056A-469C-9250-E0069E9FBAE8}"/>
            </c:ext>
          </c:extLst>
        </c:ser>
        <c:ser>
          <c:idx val="72"/>
          <c:order val="24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8-056A-469C-9250-E0069E9FBAE8}"/>
            </c:ext>
          </c:extLst>
        </c:ser>
        <c:ser>
          <c:idx val="75"/>
          <c:order val="25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9-056A-469C-9250-E0069E9FBAE8}"/>
            </c:ext>
          </c:extLst>
        </c:ser>
        <c:ser>
          <c:idx val="78"/>
          <c:order val="26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A-056A-469C-9250-E0069E9FBAE8}"/>
            </c:ext>
          </c:extLst>
        </c:ser>
        <c:ser>
          <c:idx val="81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B-056A-469C-9250-E0069E9FBAE8}"/>
            </c:ext>
          </c:extLst>
        </c:ser>
        <c:ser>
          <c:idx val="84"/>
          <c:order val="28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C-056A-469C-9250-E0069E9FB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0660562226101827E-2"/>
          <c:y val="0.78813913500554389"/>
          <c:w val="0.87494220462261219"/>
          <c:h val="0.21119958918178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679921604684476E-2"/>
          <c:y val="0.1179348078429493"/>
          <c:w val="0.94400718281197649"/>
          <c:h val="0.55609384107278159"/>
        </c:manualLayout>
      </c:layout>
      <c:barChart>
        <c:barDir val="col"/>
        <c:grouping val="clustered"/>
        <c:varyColors val="0"/>
        <c:ser>
          <c:idx val="3"/>
          <c:order val="1"/>
          <c:tx>
            <c:strRef>
              <c:f>'Figures iii'!$O$191</c:f>
              <c:strCache>
                <c:ptCount val="1"/>
                <c:pt idx="0">
                  <c:v>Stocked out of AL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iii'!$Q$192:$Q$200</c15:sqref>
                    </c15:fullRef>
                  </c:ext>
                </c:extLst>
                <c:f>('Figures iii'!$Q$192:$Q$194,'Figures iii'!$Q$196:$Q$198)</c:f>
                <c:numCache>
                  <c:formatCode>General</c:formatCode>
                  <c:ptCount val="6"/>
                  <c:pt idx="0">
                    <c:v>13.328798682921141</c:v>
                  </c:pt>
                  <c:pt idx="1">
                    <c:v>11.759440273229872</c:v>
                  </c:pt>
                  <c:pt idx="2">
                    <c:v>3.8443232194223063</c:v>
                  </c:pt>
                  <c:pt idx="3">
                    <c:v>1.432261751962451</c:v>
                  </c:pt>
                  <c:pt idx="4">
                    <c:v>16.317317583477557</c:v>
                  </c:pt>
                  <c:pt idx="5">
                    <c:v>1.6437768490048592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iii'!$P$192:$P$200</c15:sqref>
                    </c15:fullRef>
                  </c:ext>
                </c:extLst>
                <c:f>('Figures iii'!$P$192:$P$194,'Figures iii'!$P$196:$P$198)</c:f>
                <c:numCache>
                  <c:formatCode>General</c:formatCode>
                  <c:ptCount val="6"/>
                  <c:pt idx="0">
                    <c:v>7.064097811678602</c:v>
                  </c:pt>
                  <c:pt idx="1">
                    <c:v>6.3390216924348879</c:v>
                  </c:pt>
                  <c:pt idx="2">
                    <c:v>1.3262471673709979</c:v>
                  </c:pt>
                  <c:pt idx="3">
                    <c:v>1.1054137938165316</c:v>
                  </c:pt>
                  <c:pt idx="4">
                    <c:v>6.1667290465034874</c:v>
                  </c:pt>
                  <c:pt idx="5">
                    <c:v>1.2431891613530355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iii'!$K$192:$K$200</c15:sqref>
                  </c15:fullRef>
                </c:ext>
              </c:extLst>
              <c:f>('Figures iii'!$K$192:$K$194,'Figures iii'!$K$196:$K$198)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 TOTAL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iii'!$O$192:$O$200</c15:sqref>
                  </c15:fullRef>
                </c:ext>
              </c:extLst>
              <c:f>('Figures iii'!$O$192:$O$194,'Figures iii'!$O$196:$O$198)</c:f>
              <c:numCache>
                <c:formatCode>0</c:formatCode>
                <c:ptCount val="6"/>
                <c:pt idx="0">
                  <c:v>12.819553054488411</c:v>
                </c:pt>
                <c:pt idx="1">
                  <c:v>11.895535693033468</c:v>
                </c:pt>
                <c:pt idx="2">
                  <c:v>1.9837890702757834</c:v>
                </c:pt>
                <c:pt idx="3">
                  <c:v>4.609878073170691</c:v>
                </c:pt>
                <c:pt idx="4">
                  <c:v>8.9399298618742584</c:v>
                </c:pt>
                <c:pt idx="5">
                  <c:v>4.8417581184321765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620E-45C6-AB12-AD85D67FD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'Figures iii'!$L$191</c15:sqref>
                        </c15:formulaRef>
                      </c:ext>
                    </c:extLst>
                    <c:strCache>
                      <c:ptCount val="1"/>
                      <c:pt idx="0">
                        <c:v>Stocked out of ACTs</c:v>
                      </c:pt>
                    </c:strCache>
                  </c:strRef>
                </c:tx>
                <c:spPr>
                  <a:solidFill>
                    <a:srgbClr val="BFF0E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'Figures iii'!$N$192:$N$200</c15:sqref>
                          </c15:fullRef>
                          <c15:formulaRef>
                            <c15:sqref>('Figures iii'!$N$192:$N$194,'Figures iii'!$N$196:$N$198)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17.884886808519379</c:v>
                        </c:pt>
                        <c:pt idx="1">
                          <c:v>7.2723957884302086</c:v>
                        </c:pt>
                        <c:pt idx="2">
                          <c:v>0</c:v>
                        </c:pt>
                        <c:pt idx="3">
                          <c:v>4.613681903555424</c:v>
                        </c:pt>
                        <c:pt idx="4">
                          <c:v>8.4044800829414115</c:v>
                        </c:pt>
                        <c:pt idx="5">
                          <c:v>3.4161500273289009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'Figures iii'!$M$192:$M$200</c15:sqref>
                          </c15:fullRef>
                          <c15:formulaRef>
                            <c15:sqref>('Figures iii'!$M$192:$M$194,'Figures iii'!$M$196:$M$198)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10.62950449826762</c:v>
                        </c:pt>
                        <c:pt idx="1">
                          <c:v>2.7076577736678455</c:v>
                        </c:pt>
                        <c:pt idx="2">
                          <c:v>0</c:v>
                        </c:pt>
                        <c:pt idx="3">
                          <c:v>2.9004488872384471</c:v>
                        </c:pt>
                        <c:pt idx="4">
                          <c:v>5.8964861856544726</c:v>
                        </c:pt>
                        <c:pt idx="5">
                          <c:v>2.3012478619771572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'Figures iii'!$L$192:$L$200</c15:sqref>
                        </c15:fullRef>
                        <c15:formulaRef>
                          <c15:sqref>('Figures iii'!$L$192:$L$194,'Figures iii'!$L$196:$L$198)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19.752655604843181</c:v>
                      </c:pt>
                      <c:pt idx="1">
                        <c:v>4.128014681225932</c:v>
                      </c:pt>
                      <c:pt idx="2">
                        <c:v>0</c:v>
                      </c:pt>
                      <c:pt idx="3">
                        <c:v>7.2044052180545073</c:v>
                      </c:pt>
                      <c:pt idx="4">
                        <c:v>15.996756908707969</c:v>
                      </c:pt>
                      <c:pt idx="5">
                        <c:v>6.5564610875375307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20E-45C6-AB12-AD85D67FDF37}"/>
                  </c:ext>
                </c:extLst>
              </c15:ser>
            </c15:filteredBarSeries>
            <c15:filteredBa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iii'!$R$191</c15:sqref>
                        </c15:formulaRef>
                      </c:ext>
                    </c:extLst>
                    <c:strCache>
                      <c:ptCount val="1"/>
                      <c:pt idx="0">
                        <c:v>Stocked out of ASAQ</c:v>
                      </c:pt>
                    </c:strCache>
                  </c:strRef>
                </c:tx>
                <c:spPr>
                  <a:solidFill>
                    <a:srgbClr val="B0F03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iii'!$T$192:$T$200</c15:sqref>
                          </c15:fullRef>
                          <c15:formulaRef>
                            <c15:sqref>('Figures iii'!$T$192:$T$194,'Figures iii'!$T$196:$T$198)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12.10033252181794</c:v>
                        </c:pt>
                        <c:pt idx="1">
                          <c:v>2.2282669875144316</c:v>
                        </c:pt>
                        <c:pt idx="2">
                          <c:v>0.71782813118053146</c:v>
                        </c:pt>
                        <c:pt idx="3">
                          <c:v>1.1919126153416895</c:v>
                        </c:pt>
                        <c:pt idx="4">
                          <c:v>0</c:v>
                        </c:pt>
                        <c:pt idx="5">
                          <c:v>0.91829975141438291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iii'!$S$192:$S$200</c15:sqref>
                          </c15:fullRef>
                          <c15:formulaRef>
                            <c15:sqref>('Figures iii'!$S$192:$S$194,'Figures iii'!$S$196:$S$198)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4.8233015874905387</c:v>
                        </c:pt>
                        <c:pt idx="1">
                          <c:v>0.88872406971662099</c:v>
                        </c:pt>
                        <c:pt idx="2">
                          <c:v>0.33531791203079553</c:v>
                        </c:pt>
                        <c:pt idx="3">
                          <c:v>0.87049755724801425</c:v>
                        </c:pt>
                        <c:pt idx="4">
                          <c:v>0</c:v>
                        </c:pt>
                        <c:pt idx="5">
                          <c:v>0.67764779021006061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iii'!$R$192:$R$200</c15:sqref>
                        </c15:fullRef>
                        <c15:formulaRef>
                          <c15:sqref>('Figures iii'!$R$192:$R$194,'Figures iii'!$R$196:$R$198)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7.3810848610601925</c:v>
                      </c:pt>
                      <c:pt idx="1">
                        <c:v>1.4565004804638144</c:v>
                      </c:pt>
                      <c:pt idx="2">
                        <c:v>0.6253062825515816</c:v>
                      </c:pt>
                      <c:pt idx="3">
                        <c:v>3.1239935422074789</c:v>
                      </c:pt>
                      <c:pt idx="4">
                        <c:v>0</c:v>
                      </c:pt>
                      <c:pt idx="5">
                        <c:v>2.5190045025969923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20E-45C6-AB12-AD85D67FDF37}"/>
                  </c:ext>
                </c:extLst>
              </c15:ser>
            </c15:filteredBarSeries>
            <c15:filteredBar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iii'!$U$191</c15:sqref>
                        </c15:formulaRef>
                      </c:ext>
                    </c:extLst>
                    <c:strCache>
                      <c:ptCount val="1"/>
                      <c:pt idx="0">
                        <c:v>Stocked out of DHAQPPQ</c:v>
                      </c:pt>
                    </c:strCache>
                  </c:strRef>
                </c:tx>
                <c:spPr>
                  <a:solidFill>
                    <a:srgbClr val="73A4ED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iii'!$W$192:$W$200</c15:sqref>
                          </c15:fullRef>
                          <c15:formulaRef>
                            <c15:sqref>('Figures iii'!$W$192:$W$194,'Figures iii'!$W$196:$W$198)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13.670637446679946</c:v>
                        </c:pt>
                        <c:pt idx="1">
                          <c:v>1.7949016758245215</c:v>
                        </c:pt>
                        <c:pt idx="2">
                          <c:v>3.4876751543421038</c:v>
                        </c:pt>
                        <c:pt idx="3">
                          <c:v>0.63400780341673246</c:v>
                        </c:pt>
                        <c:pt idx="4">
                          <c:v>0</c:v>
                        </c:pt>
                        <c:pt idx="5">
                          <c:v>0.56652829246649272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iii'!$V$192:$V$200</c15:sqref>
                          </c15:fullRef>
                          <c15:formulaRef>
                            <c15:sqref>('Figures iii'!$V$192:$V$194,'Figures iii'!$V$196:$V$198)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7.3352009241232015</c:v>
                        </c:pt>
                        <c:pt idx="1">
                          <c:v>0.82683972564947861</c:v>
                        </c:pt>
                        <c:pt idx="2">
                          <c:v>0.91679875658753851</c:v>
                        </c:pt>
                        <c:pt idx="3">
                          <c:v>0.47989901239393373</c:v>
                        </c:pt>
                        <c:pt idx="4">
                          <c:v>0</c:v>
                        </c:pt>
                        <c:pt idx="5">
                          <c:v>0.43142847213272684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iii'!$U$192:$U$200</c15:sqref>
                        </c15:fullRef>
                        <c15:formulaRef>
                          <c15:sqref>('Figures iii'!$U$192:$U$194,'Figures iii'!$U$196:$U$198)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13.382500645196677</c:v>
                      </c:pt>
                      <c:pt idx="1">
                        <c:v>1.5095617460305082</c:v>
                      </c:pt>
                      <c:pt idx="2">
                        <c:v>1.2282713890442343</c:v>
                      </c:pt>
                      <c:pt idx="3">
                        <c:v>1.9353536085631655</c:v>
                      </c:pt>
                      <c:pt idx="4">
                        <c:v>0</c:v>
                      </c:pt>
                      <c:pt idx="5">
                        <c:v>1.7764347182172124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0E-45C6-AB12-AD85D67FDF37}"/>
                  </c:ext>
                </c:extLst>
              </c15:ser>
            </c15:filteredBarSeries>
            <c15:filteredBarSeries>
              <c15:ser>
                <c:idx val="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iii'!$X$191</c15:sqref>
                        </c15:formulaRef>
                      </c:ext>
                    </c:extLst>
                    <c:strCache>
                      <c:ptCount val="1"/>
                      <c:pt idx="0">
                        <c:v>Stocked out of artemether</c:v>
                      </c:pt>
                    </c:strCache>
                  </c:strRef>
                </c:tx>
                <c:spPr>
                  <a:solidFill>
                    <a:srgbClr val="45FC0C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iii'!$X$192:$X$200</c15:sqref>
                        </c15:fullRef>
                        <c15:formulaRef>
                          <c15:sqref>('Figures iii'!$X$192:$X$194,'Figures iii'!$X$196:$X$198)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2.6045081957769693</c:v>
                      </c:pt>
                      <c:pt idx="1">
                        <c:v>2.7312535428517357</c:v>
                      </c:pt>
                      <c:pt idx="2">
                        <c:v>1.8897218278176715</c:v>
                      </c:pt>
                      <c:pt idx="3">
                        <c:v>8.190904011548902</c:v>
                      </c:pt>
                      <c:pt idx="4">
                        <c:v>7.6873789010590139</c:v>
                      </c:pt>
                      <c:pt idx="5">
                        <c:v>6.9212982086402519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20E-45C6-AB12-AD85D67FDF37}"/>
                  </c:ext>
                </c:extLst>
              </c15:ser>
            </c15:filteredBarSeries>
            <c15:filteredBa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iii'!$AA$191</c15:sqref>
                        </c15:formulaRef>
                      </c:ext>
                    </c:extLst>
                    <c:strCache>
                      <c:ptCount val="1"/>
                      <c:pt idx="0">
                        <c:v>Stocked out of artesunate</c:v>
                      </c:pt>
                    </c:strCache>
                  </c:strRef>
                </c:tx>
                <c:spPr>
                  <a:solidFill>
                    <a:srgbClr val="3767C7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iii'!$AA$192:$AA$200</c15:sqref>
                        </c15:fullRef>
                        <c15:formulaRef>
                          <c15:sqref>('Figures iii'!$AA$192:$AA$194,'Figures iii'!$AA$196:$AA$198)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0.81401282407222775</c:v>
                      </c:pt>
                      <c:pt idx="1">
                        <c:v>5.3019321159380333</c:v>
                      </c:pt>
                      <c:pt idx="2">
                        <c:v>4.6643931316684686</c:v>
                      </c:pt>
                      <c:pt idx="3">
                        <c:v>8.6431618065281928</c:v>
                      </c:pt>
                      <c:pt idx="4">
                        <c:v>6.4674670949063833</c:v>
                      </c:pt>
                      <c:pt idx="5">
                        <c:v>7.7116655210910778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20E-45C6-AB12-AD85D67FDF37}"/>
                  </c:ext>
                </c:extLst>
              </c15:ser>
            </c15:filteredBarSeries>
            <c15:filteredBarSeries>
              <c15:ser>
                <c:idx val="1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iii'!$AD$191</c15:sqref>
                        </c15:formulaRef>
                      </c:ext>
                    </c:extLst>
                    <c:strCache>
                      <c:ptCount val="1"/>
                      <c:pt idx="0">
                        <c:v>Stocked out of CQ</c:v>
                      </c:pt>
                    </c:strCache>
                  </c:strRef>
                </c:tx>
                <c:spPr>
                  <a:solidFill>
                    <a:srgbClr val="39BC1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iii'!$AD$192:$AD$200</c15:sqref>
                        </c15:fullRef>
                        <c15:formulaRef>
                          <c15:sqref>('Figures iii'!$AD$192:$AD$194,'Figures iii'!$AD$196:$AD$198)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0.50093797740773727</c:v>
                      </c:pt>
                      <c:pt idx="1">
                        <c:v>3.5201459130427688</c:v>
                      </c:pt>
                      <c:pt idx="2">
                        <c:v>2.7179043760004031</c:v>
                      </c:pt>
                      <c:pt idx="3">
                        <c:v>4.921816346800215</c:v>
                      </c:pt>
                      <c:pt idx="4">
                        <c:v>7.5334921894262914</c:v>
                      </c:pt>
                      <c:pt idx="5">
                        <c:v>4.6512068611472879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20E-45C6-AB12-AD85D67FDF37}"/>
                  </c:ext>
                </c:extLst>
              </c15:ser>
            </c15:filteredBarSeries>
            <c15:filteredBarSeries>
              <c15:ser>
                <c:idx val="19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iii'!$AG$191</c15:sqref>
                        </c15:formulaRef>
                      </c:ext>
                    </c:extLst>
                    <c:strCache>
                      <c:ptCount val="1"/>
                      <c:pt idx="0">
                        <c:v>Stocked out of QN</c:v>
                      </c:pt>
                    </c:strCache>
                  </c:strRef>
                </c:tx>
                <c:spPr>
                  <a:solidFill>
                    <a:srgbClr val="91EDF9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iii'!$AG$192:$AG$200</c15:sqref>
                        </c15:fullRef>
                        <c15:formulaRef>
                          <c15:sqref>('Figures iii'!$AG$192:$AG$194,'Figures iii'!$AG$196:$AG$198)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5.6286945046652912</c:v>
                      </c:pt>
                      <c:pt idx="1">
                        <c:v>1.660314212478371</c:v>
                      </c:pt>
                      <c:pt idx="2">
                        <c:v>2.0377143340092752</c:v>
                      </c:pt>
                      <c:pt idx="3">
                        <c:v>4.2030315517869985</c:v>
                      </c:pt>
                      <c:pt idx="4">
                        <c:v>1.9108204313490664</c:v>
                      </c:pt>
                      <c:pt idx="5">
                        <c:v>3.6315246538731083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20E-45C6-AB12-AD85D67FDF37}"/>
                  </c:ext>
                </c:extLst>
              </c15:ser>
            </c15:filteredBarSeries>
            <c15:filteredBarSeries>
              <c15:ser>
                <c:idx val="2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iii'!$AJ$191</c15:sqref>
                        </c15:formulaRef>
                      </c:ext>
                    </c:extLst>
                    <c:strCache>
                      <c:ptCount val="1"/>
                      <c:pt idx="0">
                        <c:v>Stocked out of SP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iii'!$AL$192:$AL$200</c15:sqref>
                          </c15:fullRef>
                          <c15:formulaRef>
                            <c15:sqref>('Figures iii'!$AL$192:$AL$194,'Figures iii'!$AL$196:$AL$198)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17.359081837497925</c:v>
                        </c:pt>
                        <c:pt idx="1">
                          <c:v>3.7405612846028449</c:v>
                        </c:pt>
                        <c:pt idx="2">
                          <c:v>1.0536363256842285</c:v>
                        </c:pt>
                        <c:pt idx="3">
                          <c:v>1.9036284780657109</c:v>
                        </c:pt>
                        <c:pt idx="4">
                          <c:v>8.8222144705300014</c:v>
                        </c:pt>
                        <c:pt idx="5">
                          <c:v>1.6857450128620943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iii'!$AK$192:$AK$200</c15:sqref>
                          </c15:fullRef>
                          <c15:formulaRef>
                            <c15:sqref>('Figures iii'!$AK$192:$AK$194,'Figures iii'!$AK$196:$AK$198)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9.9230993305428203</c:v>
                        </c:pt>
                        <c:pt idx="1">
                          <c:v>2.0421011289229369</c:v>
                        </c:pt>
                        <c:pt idx="2">
                          <c:v>0.57965615906061108</c:v>
                        </c:pt>
                        <c:pt idx="3">
                          <c:v>1.5871810804429636</c:v>
                        </c:pt>
                        <c:pt idx="4">
                          <c:v>3.0787253676040036</c:v>
                        </c:pt>
                        <c:pt idx="5">
                          <c:v>1.3843253922249961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iii'!$AJ$192:$AJ$200</c15:sqref>
                        </c15:fullRef>
                        <c15:formulaRef>
                          <c15:sqref>('Figures iii'!$AJ$192:$AJ$194,'Figures iii'!$AJ$196:$AJ$198)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18.059595966513633</c:v>
                      </c:pt>
                      <c:pt idx="1">
                        <c:v>4.2955144489891675</c:v>
                      </c:pt>
                      <c:pt idx="2">
                        <c:v>1.271948408785454</c:v>
                      </c:pt>
                      <c:pt idx="3">
                        <c:v>8.6444256380999214</c:v>
                      </c:pt>
                      <c:pt idx="4">
                        <c:v>4.5058974801445331</c:v>
                      </c:pt>
                      <c:pt idx="5">
                        <c:v>7.1462458321461213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20E-45C6-AB12-AD85D67FDF37}"/>
                  </c:ext>
                </c:extLst>
              </c15:ser>
            </c15:filteredBarSeries>
            <c15:filteredBarSeries>
              <c15:ser>
                <c:idx val="25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iii'!$AM$191</c15:sqref>
                        </c15:formulaRef>
                      </c:ext>
                    </c:extLst>
                    <c:strCache>
                      <c:ptCount val="1"/>
                      <c:pt idx="0">
                        <c:v>Stocked out of RDT</c:v>
                      </c:pt>
                    </c:strCache>
                  </c:strRef>
                </c:tx>
                <c:spPr>
                  <a:solidFill>
                    <a:srgbClr val="00684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iii'!$AM$192:$AM$200</c15:sqref>
                        </c15:fullRef>
                        <c15:formulaRef>
                          <c15:sqref>('Figures iii'!$AM$192:$AM$194,'Figures iii'!$AM$196:$AM$198)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12.652668189222943</c:v>
                      </c:pt>
                      <c:pt idx="1">
                        <c:v>21.2860039471569</c:v>
                      </c:pt>
                      <c:pt idx="2">
                        <c:v>15.262607634847003</c:v>
                      </c:pt>
                      <c:pt idx="3">
                        <c:v>30.547754175533576</c:v>
                      </c:pt>
                      <c:pt idx="4">
                        <c:v>18.8194389644393</c:v>
                      </c:pt>
                      <c:pt idx="5">
                        <c:v>27.436576351732526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20E-45C6-AB12-AD85D67FDF37}"/>
                  </c:ext>
                </c:extLst>
              </c15:ser>
            </c15:filteredBarSeries>
            <c15:filteredBarSeries>
              <c15:ser>
                <c:idx val="2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iii'!$AP$191</c15:sqref>
                        </c15:formulaRef>
                      </c:ext>
                    </c:extLst>
                    <c:strCache>
                      <c:ptCount val="1"/>
                      <c:pt idx="0">
                        <c:v>Outlet reports any stockout</c:v>
                      </c:pt>
                    </c:strCache>
                  </c:strRef>
                </c:tx>
                <c:spPr>
                  <a:solidFill>
                    <a:srgbClr val="01393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iii'!$AP$192:$AP$200</c15:sqref>
                        </c15:fullRef>
                        <c15:formulaRef>
                          <c15:sqref>('Figures iii'!$AP$192:$AP$194,'Figures iii'!$AP$196:$AP$198)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20E-45C6-AB12-AD85D67FDF37}"/>
                  </c:ext>
                </c:extLst>
              </c15:ser>
            </c15:filteredBarSeries>
            <c15:filteredBarSeries>
              <c15:ser>
                <c:idx val="3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iii'!$AS$191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A9D08E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iii'!$AS$192:$AS$200</c15:sqref>
                        </c15:fullRef>
                        <c15:formulaRef>
                          <c15:sqref>('Figures iii'!$AS$192:$AS$194,'Figures iii'!$AS$196:$AS$198)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20E-45C6-AB12-AD85D67FDF37}"/>
                  </c:ext>
                </c:extLst>
              </c15:ser>
            </c15:filteredBarSeries>
            <c15:filteredBarSeries>
              <c15:ser>
                <c:idx val="34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iii'!$AV$191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iii'!$AX$192:$AX$200</c15:sqref>
                          </c15:fullRef>
                          <c15:formulaRef>
                            <c15:sqref>('Figures iii'!$AX$192:$AX$194,'Figures iii'!$AX$196:$AX$198)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iii'!$AW$192:$AW$200</c15:sqref>
                          </c15:fullRef>
                          <c15:formulaRef>
                            <c15:sqref>('Figures iii'!$AW$192:$AW$194,'Figures iii'!$AW$196:$AW$198)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iii'!$AV$192:$AV$200</c15:sqref>
                        </c15:fullRef>
                        <c15:formulaRef>
                          <c15:sqref>('Figures iii'!$AV$192:$AV$194,'Figures iii'!$AV$196:$AV$198)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20E-45C6-AB12-AD85D67FDF37}"/>
                  </c:ext>
                </c:extLst>
              </c15:ser>
            </c15:filteredBarSeries>
            <c15:filteredBarSeries>
              <c15:ser>
                <c:idx val="37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iii'!$AY$191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iii'!$BA$192:$BA$200</c15:sqref>
                          </c15:fullRef>
                          <c15:formulaRef>
                            <c15:sqref>('Figures iii'!$BA$192:$BA$194,'Figures iii'!$BA$196:$BA$198)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iii'!$AZ$192:$AZ$200</c15:sqref>
                          </c15:fullRef>
                          <c15:formulaRef>
                            <c15:sqref>('Figures iii'!$AZ$192:$AZ$194,'Figures iii'!$AZ$196:$AZ$198)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iii'!$AY$192:$AY$200</c15:sqref>
                        </c15:fullRef>
                        <c15:formulaRef>
                          <c15:sqref>('Figures iii'!$AY$192:$AY$194,'Figures iii'!$AY$196:$AY$198)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20E-45C6-AB12-AD85D67FDF37}"/>
                  </c:ext>
                </c:extLst>
              </c15:ser>
            </c15:filteredBarSeries>
            <c15:filteredBarSeries>
              <c15:ser>
                <c:idx val="4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iii'!$BB$191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iii'!$BD$192:$BD$200</c15:sqref>
                          </c15:fullRef>
                          <c15:formulaRef>
                            <c15:sqref>('Figures iii'!$BD$192:$BD$194,'Figures iii'!$BD$196:$BD$198)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iii'!$BC$192:$BC$200</c15:sqref>
                          </c15:fullRef>
                          <c15:formulaRef>
                            <c15:sqref>('Figures iii'!$BC$192:$BC$194,'Figures iii'!$BC$196:$BC$198)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iii'!$BB$192:$BB$200</c15:sqref>
                        </c15:fullRef>
                        <c15:formulaRef>
                          <c15:sqref>('Figures iii'!$BB$192:$BB$194,'Figures iii'!$BB$196:$BB$198)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20E-45C6-AB12-AD85D67FDF37}"/>
                  </c:ext>
                </c:extLst>
              </c15:ser>
            </c15:filteredBarSeries>
            <c15:filteredBarSeries>
              <c15:ser>
                <c:idx val="43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iii'!$BE$191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iii'!$BG$192:$BG$200</c15:sqref>
                          </c15:fullRef>
                          <c15:formulaRef>
                            <c15:sqref>('Figures iii'!$BG$192:$BG$194,'Figures iii'!$BG$196:$BG$198)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iii'!$BF$192:$BF$200</c15:sqref>
                          </c15:fullRef>
                          <c15:formulaRef>
                            <c15:sqref>('Figures iii'!$BF$192:$BF$194,'Figures iii'!$BF$196:$BF$198)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iii'!$BE$192:$BE$200</c15:sqref>
                        </c15:fullRef>
                        <c15:formulaRef>
                          <c15:sqref>('Figures iii'!$BE$192:$BE$194,'Figures iii'!$BE$196:$BE$198)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20E-45C6-AB12-AD85D67FDF37}"/>
                  </c:ext>
                </c:extLst>
              </c15:ser>
            </c15:filteredBarSeries>
            <c15:filteredBarSeries>
              <c15:ser>
                <c:idx val="4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iii'!$BH$191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43AA8B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iii'!$BH$192:$BH$200</c15:sqref>
                        </c15:fullRef>
                        <c15:formulaRef>
                          <c15:sqref>('Figures iii'!$BH$192:$BH$194,'Figures iii'!$BH$196:$BH$198)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20E-45C6-AB12-AD85D67FDF37}"/>
                  </c:ext>
                </c:extLst>
              </c15:ser>
            </c15:filteredBarSeries>
            <c15:filteredBarSeries>
              <c15:ser>
                <c:idx val="49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iii'!$BK$191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D72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iii'!$BM$192:$BM$200</c15:sqref>
                          </c15:fullRef>
                          <c15:formulaRef>
                            <c15:sqref>('Figures iii'!$BM$192:$BM$194,'Figures iii'!$BM$196:$BM$198)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iii'!$BL$192:$BL$200</c15:sqref>
                          </c15:fullRef>
                          <c15:formulaRef>
                            <c15:sqref>('Figures iii'!$BL$192:$BL$194,'Figures iii'!$BL$196:$BL$198)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iii'!$BK$192:$BK$200</c15:sqref>
                        </c15:fullRef>
                        <c15:formulaRef>
                          <c15:sqref>('Figures iii'!$BK$192:$BK$194,'Figures iii'!$BK$196:$BK$198)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20E-45C6-AB12-AD85D67FDF37}"/>
                  </c:ext>
                </c:extLst>
              </c15:ser>
            </c15:filteredBarSeries>
            <c15:filteredBarSeries>
              <c15:ser>
                <c:idx val="52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iii'!$BN$191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iii'!$BP$192:$BP$200</c15:sqref>
                          </c15:fullRef>
                          <c15:formulaRef>
                            <c15:sqref>('Figures iii'!$BP$192:$BP$194,'Figures iii'!$BP$196:$BP$198)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iii'!$BO$192:$BO$200</c15:sqref>
                          </c15:fullRef>
                          <c15:formulaRef>
                            <c15:sqref>('Figures iii'!$BO$192:$BO$194,'Figures iii'!$BO$196:$BO$198)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iii'!$BN$192:$BN$200</c15:sqref>
                        </c15:fullRef>
                        <c15:formulaRef>
                          <c15:sqref>('Figures iii'!$BN$192:$BN$194,'Figures iii'!$BN$196:$BN$198)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20E-45C6-AB12-AD85D67FDF37}"/>
                  </c:ext>
                </c:extLst>
              </c15:ser>
            </c15:filteredBarSeries>
            <c15:filteredBarSeries>
              <c15:ser>
                <c:idx val="55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iii'!$BQ$191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9933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iii'!$BS$192:$BS$200</c15:sqref>
                          </c15:fullRef>
                          <c15:formulaRef>
                            <c15:sqref>('Figures iii'!$BS$192:$BS$194,'Figures iii'!$BS$196:$BS$198)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iii'!$BR$192:$BR$200</c15:sqref>
                          </c15:fullRef>
                          <c15:formulaRef>
                            <c15:sqref>('Figures iii'!$BR$192:$BR$194,'Figures iii'!$BR$196:$BR$198)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iii'!$BQ$192:$BQ$200</c15:sqref>
                        </c15:fullRef>
                        <c15:formulaRef>
                          <c15:sqref>('Figures iii'!$BQ$192:$BQ$194,'Figures iii'!$BQ$196:$BQ$198)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20E-45C6-AB12-AD85D67FDF37}"/>
                  </c:ext>
                </c:extLst>
              </c15:ser>
            </c15:filteredBarSeries>
            <c15:filteredBarSeries>
              <c15:ser>
                <c:idx val="58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iii'!$BT$191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ED97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iii'!$BV$192:$BV$200</c15:sqref>
                          </c15:fullRef>
                          <c15:formulaRef>
                            <c15:sqref>('Figures iii'!$BV$192:$BV$194,'Figures iii'!$BV$196:$BV$198)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iii'!$BU$192:$BU$200</c15:sqref>
                          </c15:fullRef>
                          <c15:formulaRef>
                            <c15:sqref>('Figures iii'!$BU$192:$BU$194,'Figures iii'!$BU$196:$BU$198)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iii'!$BT$192:$BT$200</c15:sqref>
                        </c15:fullRef>
                        <c15:formulaRef>
                          <c15:sqref>('Figures iii'!$BT$192:$BT$194,'Figures iii'!$BT$196:$BT$198)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20E-45C6-AB12-AD85D67FDF37}"/>
                  </c:ext>
                </c:extLst>
              </c15:ser>
            </c15:filteredBarSeries>
            <c15:filteredBarSeries>
              <c15:ser>
                <c:idx val="6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iii'!$BW$191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iii'!$BW$192:$BW$200</c15:sqref>
                        </c15:fullRef>
                        <c15:formulaRef>
                          <c15:sqref>('Figures iii'!$BW$192:$BW$194,'Figures iii'!$BW$196:$BW$198)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20E-45C6-AB12-AD85D67FDF37}"/>
                  </c:ext>
                </c:extLst>
              </c15:ser>
            </c15:filteredBarSeries>
            <c15:filteredBarSeries>
              <c15:ser>
                <c:idx val="64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iii'!$BZ$191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339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iii'!$CB$192:$CB$200</c15:sqref>
                          </c15:fullRef>
                          <c15:formulaRef>
                            <c15:sqref>('Figures iii'!$CB$192:$CB$194,'Figures iii'!$CB$196:$CB$198)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iii'!$CA$192:$CA$200</c15:sqref>
                          </c15:fullRef>
                          <c15:formulaRef>
                            <c15:sqref>('Figures iii'!$CA$192:$CA$194,'Figures iii'!$CA$196:$CA$198)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iii'!$BZ$192:$BZ$200</c15:sqref>
                        </c15:fullRef>
                        <c15:formulaRef>
                          <c15:sqref>('Figures iii'!$BZ$192:$BZ$194,'Figures iii'!$BZ$196:$BZ$198)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20E-45C6-AB12-AD85D67FDF37}"/>
                  </c:ext>
                </c:extLst>
              </c15:ser>
            </c15:filteredBarSeries>
            <c15:filteredBarSeries>
              <c15:ser>
                <c:idx val="67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iii'!$CC$191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B3A2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iii'!$CE$192:$CE$200</c15:sqref>
                          </c15:fullRef>
                          <c15:formulaRef>
                            <c15:sqref>('Figures iii'!$CE$192:$CE$194,'Figures iii'!$CE$196:$CE$198)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iii'!$CD$192:$CD$200</c15:sqref>
                          </c15:fullRef>
                          <c15:formulaRef>
                            <c15:sqref>('Figures iii'!$CD$192:$CD$194,'Figures iii'!$CD$196:$CD$198)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iii'!$CC$192:$CC$200</c15:sqref>
                        </c15:fullRef>
                        <c15:formulaRef>
                          <c15:sqref>('Figures iii'!$CC$192:$CC$194,'Figures iii'!$CC$196:$CC$198)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20E-45C6-AB12-AD85D67FDF37}"/>
                  </c:ext>
                </c:extLst>
              </c15:ser>
            </c15:filteredBarSeries>
            <c15:filteredBarSeries>
              <c15:ser>
                <c:idx val="70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iii'!$CF$191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8FDA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iii'!$CF$192:$CF$200</c15:sqref>
                        </c15:fullRef>
                        <c15:formulaRef>
                          <c15:sqref>('Figures iii'!$CF$192:$CF$194,'Figures iii'!$CF$196:$CF$198)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20E-45C6-AB12-AD85D67FDF37}"/>
                  </c:ext>
                </c:extLst>
              </c15:ser>
            </c15:filteredBarSeries>
            <c15:filteredBarSeries>
              <c15:ser>
                <c:idx val="73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iii'!$CI$191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E270A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iii'!$CK$192:$CK$200</c15:sqref>
                          </c15:fullRef>
                          <c15:formulaRef>
                            <c15:sqref>('Figures iii'!$CK$192:$CK$194,'Figures iii'!$CK$196:$CK$198)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iii'!$CJ$192:$CJ$200</c15:sqref>
                          </c15:fullRef>
                          <c15:formulaRef>
                            <c15:sqref>('Figures iii'!$CJ$192:$CJ$194,'Figures iii'!$CJ$196:$CJ$198)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iii'!$CI$192:$CI$200</c15:sqref>
                        </c15:fullRef>
                        <c15:formulaRef>
                          <c15:sqref>('Figures iii'!$CI$192:$CI$194,'Figures iii'!$CI$196:$CI$198)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20E-45C6-AB12-AD85D67FDF37}"/>
                  </c:ext>
                </c:extLst>
              </c15:ser>
            </c15:filteredBarSeries>
            <c15:filteredBarSeries>
              <c15:ser>
                <c:idx val="7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iii'!$CL$191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9A9C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iii'!$CN$192:$CN$200</c15:sqref>
                          </c15:fullRef>
                          <c15:formulaRef>
                            <c15:sqref>('Figures iii'!$CN$192:$CN$194,'Figures iii'!$CN$196:$CN$198)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iii'!$CM$192:$CM$200</c15:sqref>
                          </c15:fullRef>
                          <c15:formulaRef>
                            <c15:sqref>('Figures iii'!$CM$192:$CM$194,'Figures iii'!$CM$196:$CM$198)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iii'!$CL$192:$CL$200</c15:sqref>
                        </c15:fullRef>
                        <c15:formulaRef>
                          <c15:sqref>('Figures iii'!$CL$192:$CL$194,'Figures iii'!$CL$196:$CL$198)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620E-45C6-AB12-AD85D67FDF37}"/>
                  </c:ext>
                </c:extLst>
              </c15:ser>
            </c15:filteredBarSeries>
            <c15:filteredBarSeries>
              <c15:ser>
                <c:idx val="79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iii'!$CO$191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D45EC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iii'!$CQ$192:$CQ$200</c15:sqref>
                          </c15:fullRef>
                          <c15:formulaRef>
                            <c15:sqref>('Figures iii'!$CQ$192:$CQ$194,'Figures iii'!$CQ$196:$CQ$198)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iii'!$CP$192:$CP$200</c15:sqref>
                          </c15:fullRef>
                          <c15:formulaRef>
                            <c15:sqref>('Figures iii'!$CP$192:$CP$194,'Figures iii'!$CP$196:$CP$198)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iii'!$CO$192:$CO$200</c15:sqref>
                        </c15:fullRef>
                        <c15:formulaRef>
                          <c15:sqref>('Figures iii'!$CO$192:$CO$194,'Figures iii'!$CO$196:$CO$198)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620E-45C6-AB12-AD85D67FDF37}"/>
                  </c:ext>
                </c:extLst>
              </c15:ser>
            </c15:filteredBarSeries>
            <c15:filteredBarSeries>
              <c15:ser>
                <c:idx val="82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iii'!$CR$191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C9F5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iii'!$CT$192:$CT$200</c15:sqref>
                          </c15:fullRef>
                          <c15:formulaRef>
                            <c15:sqref>('Figures iii'!$CT$192:$CT$194,'Figures iii'!$CT$196:$CT$198)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iii'!$CS$192:$CS$200</c15:sqref>
                          </c15:fullRef>
                          <c15:formulaRef>
                            <c15:sqref>('Figures iii'!$CS$192:$CS$194,'Figures iii'!$CS$196:$CS$198)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iii'!$CR$192:$CR$200</c15:sqref>
                        </c15:fullRef>
                        <c15:formulaRef>
                          <c15:sqref>('Figures iii'!$CR$192:$CR$194,'Figures iii'!$CR$196:$CR$198)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620E-45C6-AB12-AD85D67FDF37}"/>
                  </c:ext>
                </c:extLst>
              </c15:ser>
            </c15:filteredBarSeries>
          </c:ext>
        </c:extLst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670546033937274E-2"/>
          <c:y val="0.74163548993680428"/>
          <c:w val="0.91634131894282889"/>
          <c:h val="0.21821492605834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Roboto Light" panose="02000000000000000000" pitchFamily="2" charset="0"/>
          <a:ea typeface="Roboto Light" panose="02000000000000000000" pitchFamily="2" charset="0"/>
          <a:cs typeface="Roboto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Example'!$J$78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('Figures Example'!$M$78,'Figures Example'!$P$78)</c:f>
                <c:numCache>
                  <c:formatCode>General</c:formatCode>
                  <c:ptCount val="2"/>
                  <c:pt idx="0">
                    <c:v>1.22601589290642</c:v>
                  </c:pt>
                  <c:pt idx="1">
                    <c:v>0.77708181412023958</c:v>
                  </c:pt>
                </c:numCache>
              </c:numRef>
            </c:plus>
            <c:minus>
              <c:numRef>
                <c:f>('Figures Example'!$L$78,'Figures Example'!$O$78)</c:f>
                <c:numCache>
                  <c:formatCode>General</c:formatCode>
                  <c:ptCount val="2"/>
                  <c:pt idx="0">
                    <c:v>0.19625057528438866</c:v>
                  </c:pt>
                  <c:pt idx="1">
                    <c:v>0.37753357727388054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('Figures Example'!$K$77,'Figures Example'!$N$77)</c:f>
              <c:strCache>
                <c:ptCount val="2"/>
                <c:pt idx="0">
                  <c:v>Stocks any antimalarial</c:v>
                </c:pt>
                <c:pt idx="1">
                  <c:v>Stocks any ACT</c:v>
                </c:pt>
              </c:strCache>
            </c:strRef>
          </c:cat>
          <c:val>
            <c:numRef>
              <c:f>('Figures Example'!$K$78,'Figures Example'!$N$78)</c:f>
              <c:numCache>
                <c:formatCode>General</c:formatCode>
                <c:ptCount val="2"/>
                <c:pt idx="0">
                  <c:v>0.23310568214109365</c:v>
                </c:pt>
                <c:pt idx="1">
                  <c:v>0.72887431074287967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3C-492E-8AC7-845DCB09729E}"/>
            </c:ext>
          </c:extLst>
        </c:ser>
        <c:ser>
          <c:idx val="1"/>
          <c:order val="1"/>
          <c:tx>
            <c:strRef>
              <c:f>'Figures Example'!$J$79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('Figures Example'!$M$79,'Figures Example'!$P$79)</c:f>
                <c:numCache>
                  <c:formatCode>General</c:formatCode>
                  <c:ptCount val="2"/>
                  <c:pt idx="0">
                    <c:v>7.8683347064162525</c:v>
                  </c:pt>
                  <c:pt idx="1">
                    <c:v>2.1568354372616128</c:v>
                  </c:pt>
                </c:numCache>
              </c:numRef>
            </c:plus>
            <c:minus>
              <c:numRef>
                <c:f>('Figures Example'!$L$79,'Figures Example'!$O$79)</c:f>
                <c:numCache>
                  <c:formatCode>General</c:formatCode>
                  <c:ptCount val="2"/>
                  <c:pt idx="0">
                    <c:v>5.073257397636822</c:v>
                  </c:pt>
                  <c:pt idx="1">
                    <c:v>1.5070355776783955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('Figures Example'!$K$77,'Figures Example'!$N$77)</c:f>
              <c:strCache>
                <c:ptCount val="2"/>
                <c:pt idx="0">
                  <c:v>Stocks any antimalarial</c:v>
                </c:pt>
                <c:pt idx="1">
                  <c:v>Stocks any ACT</c:v>
                </c:pt>
              </c:strCache>
            </c:strRef>
          </c:cat>
          <c:val>
            <c:numRef>
              <c:f>('Figures Example'!$K$79,'Figures Example'!$N$79)</c:f>
              <c:numCache>
                <c:formatCode>General</c:formatCode>
                <c:ptCount val="2"/>
                <c:pt idx="0">
                  <c:v>12.281922153242235</c:v>
                </c:pt>
                <c:pt idx="1">
                  <c:v>4.7526013886424279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3C-492E-8AC7-845DCB09729E}"/>
            </c:ext>
          </c:extLst>
        </c:ser>
        <c:ser>
          <c:idx val="2"/>
          <c:order val="2"/>
          <c:tx>
            <c:strRef>
              <c:f>'Figures Example'!$J$80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('Figures Example'!$M$80,'Figures Example'!$P$80)</c:f>
                <c:numCache>
                  <c:formatCode>General</c:formatCode>
                  <c:ptCount val="2"/>
                  <c:pt idx="0">
                    <c:v>4.2916707692071672</c:v>
                  </c:pt>
                  <c:pt idx="1">
                    <c:v>2.0860828800836422</c:v>
                  </c:pt>
                </c:numCache>
              </c:numRef>
            </c:plus>
            <c:minus>
              <c:numRef>
                <c:f>('Figures Example'!$L$80,'Figures Example'!$O$80)</c:f>
                <c:numCache>
                  <c:formatCode>General</c:formatCode>
                  <c:ptCount val="2"/>
                  <c:pt idx="0">
                    <c:v>1.6005582212608269</c:v>
                  </c:pt>
                  <c:pt idx="1">
                    <c:v>1.0111502994673034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('Figures Example'!$K$77,'Figures Example'!$N$77)</c:f>
              <c:strCache>
                <c:ptCount val="2"/>
                <c:pt idx="0">
                  <c:v>Stocks any antimalarial</c:v>
                </c:pt>
                <c:pt idx="1">
                  <c:v>Stocks any ACT</c:v>
                </c:pt>
              </c:strCache>
            </c:strRef>
          </c:cat>
          <c:val>
            <c:numRef>
              <c:f>('Figures Example'!$K$80,'Figures Example'!$N$80)</c:f>
              <c:numCache>
                <c:formatCode>General</c:formatCode>
                <c:ptCount val="2"/>
                <c:pt idx="0">
                  <c:v>2.4873912957305948</c:v>
                </c:pt>
                <c:pt idx="1">
                  <c:v>1.9238113969929223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3C-492E-8AC7-845DCB097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016847"/>
        <c:axId val="1483028847"/>
      </c:barChart>
      <c:catAx>
        <c:axId val="148301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028847"/>
        <c:crosses val="autoZero"/>
        <c:auto val="1"/>
        <c:lblAlgn val="ctr"/>
        <c:lblOffset val="100"/>
        <c:noMultiLvlLbl val="0"/>
      </c:catAx>
      <c:valAx>
        <c:axId val="1483028847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01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Example'!$K$100</c:f>
              <c:strCache>
                <c:ptCount val="1"/>
                <c:pt idx="0">
                  <c:v>Stocks any antimalarial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Example'!$M$102:$M$109</c15:sqref>
                    </c15:fullRef>
                  </c:ext>
                </c:extLst>
                <c:f>'Figures Example'!$M$102:$M$108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1.3018694773299615</c:v>
                  </c:pt>
                  <c:pt idx="3">
                    <c:v>0</c:v>
                  </c:pt>
                  <c:pt idx="4">
                    <c:v>1.22601589290642</c:v>
                  </c:pt>
                  <c:pt idx="5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Example'!$L$102:$L$109</c15:sqref>
                    </c15:fullRef>
                  </c:ext>
                </c:extLst>
                <c:f>'Figures Example'!$L$102:$L$108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0.20943903159292079</c:v>
                  </c:pt>
                  <c:pt idx="3">
                    <c:v>0</c:v>
                  </c:pt>
                  <c:pt idx="4">
                    <c:v>0.19625057528438866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Example'!$J$101:$J$107</c15:sqref>
                  </c15:fullRef>
                </c:ext>
              </c:extLst>
              <c:f>'Figures Example'!$J$101:$J$107</c:f>
              <c:strCache>
                <c:ptCount val="7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</c:v>
                </c:pt>
                <c:pt idx="5">
                  <c:v>Retail total</c:v>
                </c:pt>
                <c:pt idx="6">
                  <c:v>Wholesale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Example'!$K$101:$K$108</c15:sqref>
                  </c15:fullRef>
                </c:ext>
              </c:extLst>
              <c:f>'Figures Example'!$K$101:$K$107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0.24896939086002826</c:v>
                </c:pt>
                <c:pt idx="4">
                  <c:v>0</c:v>
                </c:pt>
                <c:pt idx="5">
                  <c:v>0.23310568214109365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B-44A5-BDDB-7F38910FB82A}"/>
            </c:ext>
          </c:extLst>
        </c:ser>
        <c:ser>
          <c:idx val="3"/>
          <c:order val="1"/>
          <c:tx>
            <c:strRef>
              <c:f>'Figures Example'!$O$100</c:f>
              <c:strCache>
                <c:ptCount val="1"/>
                <c:pt idx="0">
                  <c:v>Stocks any 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Example'!$Q$102:$Q$109</c15:sqref>
                    </c15:fullRef>
                  </c:ext>
                </c:extLst>
                <c:f>'Figures Example'!$Q$102:$Q$108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0.86097190701275361</c:v>
                  </c:pt>
                  <c:pt idx="3">
                    <c:v>0</c:v>
                  </c:pt>
                  <c:pt idx="4">
                    <c:v>0.77708181412023958</c:v>
                  </c:pt>
                  <c:pt idx="5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Example'!$P$102:$P$109</c15:sqref>
                    </c15:fullRef>
                  </c:ext>
                </c:extLst>
                <c:f>'Figures Example'!$P$102:$P$108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0.3941200782585384</c:v>
                  </c:pt>
                  <c:pt idx="3">
                    <c:v>0</c:v>
                  </c:pt>
                  <c:pt idx="4">
                    <c:v>0.37753357727388054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Example'!$J$101:$J$107</c15:sqref>
                  </c15:fullRef>
                </c:ext>
              </c:extLst>
              <c:f>'Figures Example'!$J$101:$J$107</c:f>
              <c:strCache>
                <c:ptCount val="7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</c:v>
                </c:pt>
                <c:pt idx="5">
                  <c:v>Retail total</c:v>
                </c:pt>
                <c:pt idx="6">
                  <c:v>Wholesale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Example'!$O$101:$O$108</c15:sqref>
                  </c15:fullRef>
                </c:ext>
              </c:extLst>
              <c:f>'Figures Example'!$O$101:$O$107</c:f>
              <c:numCache>
                <c:formatCode>General</c:formatCode>
                <c:ptCount val="7"/>
                <c:pt idx="0">
                  <c:v>4.2107289478351699</c:v>
                </c:pt>
                <c:pt idx="1">
                  <c:v>0</c:v>
                </c:pt>
                <c:pt idx="2">
                  <c:v>0</c:v>
                </c:pt>
                <c:pt idx="3">
                  <c:v>0.72155674983241458</c:v>
                </c:pt>
                <c:pt idx="4">
                  <c:v>0</c:v>
                </c:pt>
                <c:pt idx="5">
                  <c:v>0.72887431074287967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EB-44A5-BDDB-7F38910FB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03455"/>
        <c:axId val="146000095"/>
      </c:barChart>
      <c:catAx>
        <c:axId val="14600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46000095"/>
        <c:crosses val="autoZero"/>
        <c:auto val="1"/>
        <c:lblAlgn val="ctr"/>
        <c:lblOffset val="100"/>
        <c:noMultiLvlLbl val="0"/>
      </c:catAx>
      <c:valAx>
        <c:axId val="14600009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4600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Example'!$K$117</c:f>
              <c:strCache>
                <c:ptCount val="1"/>
                <c:pt idx="0">
                  <c:v>Stocks any antimalarial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Example'!$M$119:$M$126</c15:sqref>
                    </c15:fullRef>
                  </c:ext>
                </c:extLst>
                <c:f>'Figures Example'!$M$119:$M$125</c:f>
                <c:numCache>
                  <c:formatCode>General</c:formatCode>
                  <c:ptCount val="7"/>
                  <c:pt idx="0">
                    <c:v>3.4104335324588799</c:v>
                  </c:pt>
                  <c:pt idx="1">
                    <c:v>0</c:v>
                  </c:pt>
                  <c:pt idx="2">
                    <c:v>8.6183619234688749</c:v>
                  </c:pt>
                  <c:pt idx="3">
                    <c:v>23.354005347430309</c:v>
                  </c:pt>
                  <c:pt idx="4">
                    <c:v>7.8683347064162525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Example'!$L$119:$L$126</c15:sqref>
                    </c15:fullRef>
                  </c:ext>
                </c:extLst>
                <c:f>'Figures Example'!$L$119:$L$125</c:f>
                <c:numCache>
                  <c:formatCode>General</c:formatCode>
                  <c:ptCount val="7"/>
                  <c:pt idx="0">
                    <c:v>1.3485332239867198</c:v>
                  </c:pt>
                  <c:pt idx="1">
                    <c:v>0</c:v>
                  </c:pt>
                  <c:pt idx="2">
                    <c:v>5.4374184959545415</c:v>
                  </c:pt>
                  <c:pt idx="3">
                    <c:v>13.312230991242519</c:v>
                  </c:pt>
                  <c:pt idx="4">
                    <c:v>5.073257397636822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Example'!$J$118:$J$125</c15:sqref>
                  </c15:fullRef>
                </c:ext>
              </c:extLst>
              <c:f>'Figures Example'!$J$118:$J$124</c:f>
              <c:strCache>
                <c:ptCount val="7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</c:v>
                </c:pt>
                <c:pt idx="5">
                  <c:v>Retail total</c:v>
                </c:pt>
                <c:pt idx="6">
                  <c:v>Wholesale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Example'!$K$118:$K$125</c15:sqref>
                  </c15:fullRef>
                </c:ext>
              </c:extLst>
              <c:f>'Figures Example'!$K$118:$K$124</c:f>
              <c:numCache>
                <c:formatCode>General</c:formatCode>
                <c:ptCount val="7"/>
                <c:pt idx="0">
                  <c:v>27.672780861097067</c:v>
                </c:pt>
                <c:pt idx="1">
                  <c:v>2.1807800458444904</c:v>
                </c:pt>
                <c:pt idx="2">
                  <c:v>0</c:v>
                </c:pt>
                <c:pt idx="3">
                  <c:v>12.606840544226621</c:v>
                </c:pt>
                <c:pt idx="4">
                  <c:v>22.150830777290523</c:v>
                </c:pt>
                <c:pt idx="5">
                  <c:v>12.281922153242235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5-43E1-B72E-E04C6E1E92DE}"/>
            </c:ext>
          </c:extLst>
        </c:ser>
        <c:ser>
          <c:idx val="3"/>
          <c:order val="1"/>
          <c:tx>
            <c:strRef>
              <c:f>'Figures Example'!$O$117</c:f>
              <c:strCache>
                <c:ptCount val="1"/>
                <c:pt idx="0">
                  <c:v>Stocks any 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Example'!$Q$119:$Q$126</c15:sqref>
                    </c15:fullRef>
                  </c:ext>
                </c:extLst>
                <c:f>'Figures Example'!$Q$119:$Q$125</c:f>
                <c:numCache>
                  <c:formatCode>General</c:formatCode>
                  <c:ptCount val="7"/>
                  <c:pt idx="0">
                    <c:v>5.9985470886714856</c:v>
                  </c:pt>
                  <c:pt idx="1">
                    <c:v>0</c:v>
                  </c:pt>
                  <c:pt idx="2">
                    <c:v>2.4172263018247584</c:v>
                  </c:pt>
                  <c:pt idx="3">
                    <c:v>0</c:v>
                  </c:pt>
                  <c:pt idx="4">
                    <c:v>2.1568354372616128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Example'!$P$119:$P$126</c15:sqref>
                    </c15:fullRef>
                  </c:ext>
                </c:extLst>
                <c:f>'Figures Example'!$P$119:$P$125</c:f>
                <c:numCache>
                  <c:formatCode>General</c:formatCode>
                  <c:ptCount val="7"/>
                  <c:pt idx="0">
                    <c:v>2.2192022128595177</c:v>
                  </c:pt>
                  <c:pt idx="1">
                    <c:v>0</c:v>
                  </c:pt>
                  <c:pt idx="2">
                    <c:v>1.7034774186134203</c:v>
                  </c:pt>
                  <c:pt idx="3">
                    <c:v>0</c:v>
                  </c:pt>
                  <c:pt idx="4">
                    <c:v>1.5070355776783955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Example'!$J$118:$J$125</c15:sqref>
                  </c15:fullRef>
                </c:ext>
              </c:extLst>
              <c:f>'Figures Example'!$J$118:$J$124</c:f>
              <c:strCache>
                <c:ptCount val="7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</c:v>
                </c:pt>
                <c:pt idx="5">
                  <c:v>Retail total</c:v>
                </c:pt>
                <c:pt idx="6">
                  <c:v>Wholesale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Example'!$O$118:$O$125</c15:sqref>
                  </c15:fullRef>
                </c:ext>
              </c:extLst>
              <c:f>'Figures Example'!$O$118:$O$124</c:f>
              <c:numCache>
                <c:formatCode>General</c:formatCode>
                <c:ptCount val="7"/>
                <c:pt idx="0">
                  <c:v>0</c:v>
                </c:pt>
                <c:pt idx="1">
                  <c:v>3.3983881892033976</c:v>
                </c:pt>
                <c:pt idx="2">
                  <c:v>0</c:v>
                </c:pt>
                <c:pt idx="3">
                  <c:v>5.4373774216931343</c:v>
                </c:pt>
                <c:pt idx="4">
                  <c:v>0</c:v>
                </c:pt>
                <c:pt idx="5">
                  <c:v>4.7526013886424279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5-43E1-B72E-E04C6E1E9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03455"/>
        <c:axId val="146000095"/>
      </c:barChart>
      <c:catAx>
        <c:axId val="14600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00095"/>
        <c:crosses val="autoZero"/>
        <c:auto val="1"/>
        <c:lblAlgn val="ctr"/>
        <c:lblOffset val="100"/>
        <c:noMultiLvlLbl val="0"/>
      </c:catAx>
      <c:valAx>
        <c:axId val="14600009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0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Example'!$K$134</c:f>
              <c:strCache>
                <c:ptCount val="1"/>
                <c:pt idx="0">
                  <c:v>Stocks any antimalarial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Example'!$M$136:$M$143</c15:sqref>
                    </c15:fullRef>
                  </c:ext>
                </c:extLst>
                <c:f>'Figures Example'!$M$136:$M$142</c:f>
                <c:numCache>
                  <c:formatCode>General</c:formatCode>
                  <c:ptCount val="7"/>
                  <c:pt idx="0">
                    <c:v>18.440720927361603</c:v>
                  </c:pt>
                  <c:pt idx="1">
                    <c:v>0</c:v>
                  </c:pt>
                  <c:pt idx="2">
                    <c:v>8.6362799355302151</c:v>
                  </c:pt>
                  <c:pt idx="3">
                    <c:v>14.584821015680163</c:v>
                  </c:pt>
                  <c:pt idx="4">
                    <c:v>4.2916707692071672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Example'!$L$136:$L$143</c15:sqref>
                    </c15:fullRef>
                  </c:ext>
                </c:extLst>
                <c:f>'Figures Example'!$L$136:$L$142</c:f>
                <c:numCache>
                  <c:formatCode>General</c:formatCode>
                  <c:ptCount val="7"/>
                  <c:pt idx="0">
                    <c:v>3.67054443297936</c:v>
                  </c:pt>
                  <c:pt idx="1">
                    <c:v>0</c:v>
                  </c:pt>
                  <c:pt idx="2">
                    <c:v>1.4268114520864643</c:v>
                  </c:pt>
                  <c:pt idx="3">
                    <c:v>7.761835426292234</c:v>
                  </c:pt>
                  <c:pt idx="4">
                    <c:v>1.6005582212608269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Example'!$J$135:$J$142</c15:sqref>
                  </c15:fullRef>
                </c:ext>
              </c:extLst>
              <c:f>'Figures Example'!$J$135:$J$141</c:f>
              <c:strCache>
                <c:ptCount val="7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</c:v>
                </c:pt>
                <c:pt idx="5">
                  <c:v>Retail total</c:v>
                </c:pt>
                <c:pt idx="6">
                  <c:v>Wholesale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Example'!$K$135:$K$142</c15:sqref>
                  </c15:fullRef>
                </c:ext>
              </c:extLst>
              <c:f>'Figures Example'!$K$135:$K$141</c:f>
              <c:numCache>
                <c:formatCode>General</c:formatCode>
                <c:ptCount val="7"/>
                <c:pt idx="0">
                  <c:v>0</c:v>
                </c:pt>
                <c:pt idx="1">
                  <c:v>4.373139976706593</c:v>
                </c:pt>
                <c:pt idx="2">
                  <c:v>0</c:v>
                </c:pt>
                <c:pt idx="3">
                  <c:v>1.6799841097782704</c:v>
                </c:pt>
                <c:pt idx="4">
                  <c:v>13.910735930654738</c:v>
                </c:pt>
                <c:pt idx="5">
                  <c:v>2.4873912957305948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4-4BE4-9DA0-3C6B28D91D8B}"/>
            </c:ext>
          </c:extLst>
        </c:ser>
        <c:ser>
          <c:idx val="3"/>
          <c:order val="1"/>
          <c:tx>
            <c:strRef>
              <c:f>'Figures Example'!$O$134</c:f>
              <c:strCache>
                <c:ptCount val="1"/>
                <c:pt idx="0">
                  <c:v>Stocks any 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Example'!$Q$136:$Q$143</c15:sqref>
                    </c15:fullRef>
                  </c:ext>
                </c:extLst>
                <c:f>'Figures Example'!$Q$136:$Q$142</c:f>
                <c:numCache>
                  <c:formatCode>General</c:formatCode>
                  <c:ptCount val="7"/>
                  <c:pt idx="0">
                    <c:v>22.969127216558029</c:v>
                  </c:pt>
                  <c:pt idx="1">
                    <c:v>0</c:v>
                  </c:pt>
                  <c:pt idx="2">
                    <c:v>2.4568456954391231</c:v>
                  </c:pt>
                  <c:pt idx="3">
                    <c:v>7.7445480938512201</c:v>
                  </c:pt>
                  <c:pt idx="4">
                    <c:v>2.0860828800836422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Example'!$P$136:$P$143</c15:sqref>
                    </c15:fullRef>
                  </c:ext>
                </c:extLst>
                <c:f>'Figures Example'!$P$136:$P$142</c:f>
                <c:numCache>
                  <c:formatCode>General</c:formatCode>
                  <c:ptCount val="7"/>
                  <c:pt idx="0">
                    <c:v>10.129689847844027</c:v>
                  </c:pt>
                  <c:pt idx="1">
                    <c:v>0</c:v>
                  </c:pt>
                  <c:pt idx="2">
                    <c:v>0.37610088950195225</c:v>
                  </c:pt>
                  <c:pt idx="3">
                    <c:v>3.8146185727510447</c:v>
                  </c:pt>
                  <c:pt idx="4">
                    <c:v>1.0111502994673034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Example'!$J$135:$J$142</c15:sqref>
                  </c15:fullRef>
                </c:ext>
              </c:extLst>
              <c:f>'Figures Example'!$J$135:$J$141</c:f>
              <c:strCache>
                <c:ptCount val="7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</c:v>
                </c:pt>
                <c:pt idx="5">
                  <c:v>Retail total</c:v>
                </c:pt>
                <c:pt idx="6">
                  <c:v>Wholesale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Example'!$O$135:$O$142</c15:sqref>
                  </c15:fullRef>
                </c:ext>
              </c:extLst>
              <c:f>'Figures Example'!$O$135:$O$141</c:f>
              <c:numCache>
                <c:formatCode>General</c:formatCode>
                <c:ptCount val="7"/>
                <c:pt idx="0">
                  <c:v>0</c:v>
                </c:pt>
                <c:pt idx="1">
                  <c:v>14.938915586390046</c:v>
                </c:pt>
                <c:pt idx="2">
                  <c:v>0</c:v>
                </c:pt>
                <c:pt idx="3">
                  <c:v>0.4421102062193884</c:v>
                </c:pt>
                <c:pt idx="4">
                  <c:v>6.955367965327369</c:v>
                </c:pt>
                <c:pt idx="5">
                  <c:v>1.9238113969929223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64-4BE4-9DA0-3C6B28D91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03455"/>
        <c:axId val="146000095"/>
      </c:barChart>
      <c:catAx>
        <c:axId val="14600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00095"/>
        <c:crosses val="autoZero"/>
        <c:auto val="1"/>
        <c:lblAlgn val="ctr"/>
        <c:lblOffset val="100"/>
        <c:noMultiLvlLbl val="0"/>
      </c:catAx>
      <c:valAx>
        <c:axId val="14600009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0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Example'!$K$161</c:f>
              <c:strCache>
                <c:ptCount val="1"/>
                <c:pt idx="0">
                  <c:v>Abia-Rural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Example'!$M$163:$M$190</c:f>
                <c:numCache>
                  <c:formatCode>General</c:formatCode>
                  <c:ptCount val="28"/>
                  <c:pt idx="0">
                    <c:v>3.4122503845423</c:v>
                  </c:pt>
                  <c:pt idx="1">
                    <c:v>2.9568973182452747</c:v>
                  </c:pt>
                  <c:pt idx="2">
                    <c:v>2.1999575502142177</c:v>
                  </c:pt>
                  <c:pt idx="3">
                    <c:v>4.3295565612906532</c:v>
                  </c:pt>
                  <c:pt idx="4">
                    <c:v>4.5198323856934675</c:v>
                  </c:pt>
                  <c:pt idx="5">
                    <c:v>1.8329062551713677</c:v>
                  </c:pt>
                  <c:pt idx="6">
                    <c:v>3.5454199991599218</c:v>
                  </c:pt>
                  <c:pt idx="7">
                    <c:v>2.4676980930563222</c:v>
                  </c:pt>
                  <c:pt idx="8">
                    <c:v>3.4268660148336796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plus>
            <c:minus>
              <c:numRef>
                <c:f>'Figures Example'!$L$163:$L$190</c:f>
                <c:numCache>
                  <c:formatCode>General</c:formatCode>
                  <c:ptCount val="28"/>
                  <c:pt idx="0">
                    <c:v>0.59400236276109797</c:v>
                  </c:pt>
                  <c:pt idx="1">
                    <c:v>0.67062287212362015</c:v>
                  </c:pt>
                  <c:pt idx="2">
                    <c:v>1.6189783373908062</c:v>
                  </c:pt>
                  <c:pt idx="3">
                    <c:v>1.8697740699884449</c:v>
                  </c:pt>
                  <c:pt idx="4">
                    <c:v>3.3021644945468642</c:v>
                  </c:pt>
                  <c:pt idx="5">
                    <c:v>0.87189268709108858</c:v>
                  </c:pt>
                  <c:pt idx="6">
                    <c:v>2.0481718572159893</c:v>
                  </c:pt>
                  <c:pt idx="7">
                    <c:v>0.89329220349202376</c:v>
                  </c:pt>
                  <c:pt idx="8">
                    <c:v>2.2503289706966854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Example'!$J$163:$J$190</c:f>
              <c:strCache>
                <c:ptCount val="28"/>
                <c:pt idx="0">
                  <c:v>Stocked out of ACTs</c:v>
                </c:pt>
                <c:pt idx="1">
                  <c:v>Stocked out of AL</c:v>
                </c:pt>
                <c:pt idx="2">
                  <c:v>Stocked out of ASAQ</c:v>
                </c:pt>
                <c:pt idx="3">
                  <c:v>Stocked out of DHAQPPQ</c:v>
                </c:pt>
                <c:pt idx="4">
                  <c:v>Stocked out of artemether</c:v>
                </c:pt>
                <c:pt idx="5">
                  <c:v>Stocked out of artesunate</c:v>
                </c:pt>
                <c:pt idx="6">
                  <c:v>Stocked out of CQ</c:v>
                </c:pt>
                <c:pt idx="7">
                  <c:v>Stocked out of QN</c:v>
                </c:pt>
                <c:pt idx="8">
                  <c:v>Stocked out of SP</c:v>
                </c:pt>
                <c:pt idx="9">
                  <c:v>Stocked out of RDT</c:v>
                </c:pt>
                <c:pt idx="10">
                  <c:v>Outlet reports any stockout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Example'!$K$163:$K$190</c:f>
              <c:numCache>
                <c:formatCode>0</c:formatCode>
                <c:ptCount val="28"/>
                <c:pt idx="0">
                  <c:v>0.71402806561635968</c:v>
                </c:pt>
                <c:pt idx="1">
                  <c:v>0.8598116302846508</c:v>
                </c:pt>
                <c:pt idx="2">
                  <c:v>5.7560573813310647</c:v>
                </c:pt>
                <c:pt idx="3">
                  <c:v>3.1828666136682533</c:v>
                </c:pt>
                <c:pt idx="4">
                  <c:v>10.7767479327596</c:v>
                </c:pt>
                <c:pt idx="5">
                  <c:v>1.6352835438670568</c:v>
                </c:pt>
                <c:pt idx="6">
                  <c:v>4.6153112237902931</c:v>
                </c:pt>
                <c:pt idx="7">
                  <c:v>1.3805317750215924</c:v>
                </c:pt>
                <c:pt idx="8">
                  <c:v>6.1266885378533065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9-4A6C-8FFF-F8819235468A}"/>
            </c:ext>
          </c:extLst>
        </c:ser>
        <c:ser>
          <c:idx val="3"/>
          <c:order val="1"/>
          <c:tx>
            <c:strRef>
              <c:f>'Figures Example'!$T$161</c:f>
              <c:strCache>
                <c:ptCount val="1"/>
                <c:pt idx="0">
                  <c:v>Abia-Urban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Example'!$V$163:$V$191</c:f>
                <c:numCache>
                  <c:formatCode>General</c:formatCode>
                  <c:ptCount val="29"/>
                  <c:pt idx="0">
                    <c:v>0</c:v>
                  </c:pt>
                  <c:pt idx="1">
                    <c:v>0.71281658113621205</c:v>
                  </c:pt>
                  <c:pt idx="2">
                    <c:v>1.4267163145962982</c:v>
                  </c:pt>
                  <c:pt idx="3">
                    <c:v>1.4530838203144967</c:v>
                  </c:pt>
                  <c:pt idx="4">
                    <c:v>1.7589042403733952</c:v>
                  </c:pt>
                  <c:pt idx="5">
                    <c:v>1.8771198887292191</c:v>
                  </c:pt>
                  <c:pt idx="6">
                    <c:v>1.8991931836296185</c:v>
                  </c:pt>
                  <c:pt idx="7">
                    <c:v>0.73344446484635462</c:v>
                  </c:pt>
                  <c:pt idx="8">
                    <c:v>1.3396466346487634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plus>
            <c:minus>
              <c:numRef>
                <c:f>'Figures Example'!$U$163:$U$191</c:f>
                <c:numCache>
                  <c:formatCode>General</c:formatCode>
                  <c:ptCount val="29"/>
                  <c:pt idx="0">
                    <c:v>0</c:v>
                  </c:pt>
                  <c:pt idx="1">
                    <c:v>0.34534498847106171</c:v>
                  </c:pt>
                  <c:pt idx="2">
                    <c:v>0.97963716091624953</c:v>
                  </c:pt>
                  <c:pt idx="3">
                    <c:v>0.9125623786221646</c:v>
                  </c:pt>
                  <c:pt idx="4">
                    <c:v>1.4816729358522407</c:v>
                  </c:pt>
                  <c:pt idx="5">
                    <c:v>1.2289298905783612</c:v>
                  </c:pt>
                  <c:pt idx="6">
                    <c:v>1.0657990900363237</c:v>
                  </c:pt>
                  <c:pt idx="7">
                    <c:v>0.41261221068736831</c:v>
                  </c:pt>
                  <c:pt idx="8">
                    <c:v>0.99144610791929599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Example'!$T$163:$T$191</c:f>
              <c:numCache>
                <c:formatCode>0</c:formatCode>
                <c:ptCount val="29"/>
                <c:pt idx="0">
                  <c:v>0</c:v>
                </c:pt>
                <c:pt idx="1">
                  <c:v>0.66540828329589419</c:v>
                </c:pt>
                <c:pt idx="2">
                  <c:v>3.0285755340641636</c:v>
                </c:pt>
                <c:pt idx="3">
                  <c:v>2.3930937301686055</c:v>
                </c:pt>
                <c:pt idx="4">
                  <c:v>8.5245034296272575</c:v>
                </c:pt>
                <c:pt idx="5">
                  <c:v>3.4324099994906265</c:v>
                </c:pt>
                <c:pt idx="6">
                  <c:v>2.3698563852389478</c:v>
                </c:pt>
                <c:pt idx="7">
                  <c:v>0.93436312198602633</c:v>
                </c:pt>
                <c:pt idx="8">
                  <c:v>3.669144728822952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09-4A6C-8FFF-F8819235468A}"/>
            </c:ext>
          </c:extLst>
        </c:ser>
        <c:ser>
          <c:idx val="1"/>
          <c:order val="2"/>
          <c:tx>
            <c:strRef>
              <c:f>'Figures Example'!$N$161</c:f>
              <c:strCache>
                <c:ptCount val="1"/>
                <c:pt idx="0">
                  <c:v>Kano-Rural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Example'!$P$163:$P$191</c:f>
                <c:numCache>
                  <c:formatCode>General</c:formatCode>
                  <c:ptCount val="29"/>
                  <c:pt idx="0">
                    <c:v>10.291673817947977</c:v>
                  </c:pt>
                  <c:pt idx="1">
                    <c:v>2.8715976962141818</c:v>
                  </c:pt>
                  <c:pt idx="2">
                    <c:v>5.1917502086729312</c:v>
                  </c:pt>
                  <c:pt idx="3">
                    <c:v>1.8111683584499385</c:v>
                  </c:pt>
                  <c:pt idx="4">
                    <c:v>6.7002003401149528</c:v>
                  </c:pt>
                  <c:pt idx="5">
                    <c:v>3.8710367803627683</c:v>
                  </c:pt>
                  <c:pt idx="6">
                    <c:v>2.7611601437573814</c:v>
                  </c:pt>
                  <c:pt idx="7">
                    <c:v>4.0003211213137391</c:v>
                  </c:pt>
                  <c:pt idx="8">
                    <c:v>4.6907797287469108</c:v>
                  </c:pt>
                  <c:pt idx="9">
                    <c:v>11.510042379337172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plus>
            <c:minus>
              <c:numRef>
                <c:f>'Figures Example'!$O$163:$O$191</c:f>
                <c:numCache>
                  <c:formatCode>General</c:formatCode>
                  <c:ptCount val="29"/>
                  <c:pt idx="0">
                    <c:v>6.6099510837689994</c:v>
                  </c:pt>
                  <c:pt idx="1">
                    <c:v>1.8873407799089819</c:v>
                  </c:pt>
                  <c:pt idx="2">
                    <c:v>2.4590630064151497</c:v>
                  </c:pt>
                  <c:pt idx="3">
                    <c:v>1.0215309648586079</c:v>
                  </c:pt>
                  <c:pt idx="4">
                    <c:v>3.4829800979623369</c:v>
                  </c:pt>
                  <c:pt idx="5">
                    <c:v>3.2409778257285851</c:v>
                  </c:pt>
                  <c:pt idx="6">
                    <c:v>2.1206959074693632</c:v>
                  </c:pt>
                  <c:pt idx="7">
                    <c:v>2.9294041596039841</c:v>
                  </c:pt>
                  <c:pt idx="8">
                    <c:v>3.8828305144015189</c:v>
                  </c:pt>
                  <c:pt idx="9">
                    <c:v>9.8873909423844744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Example'!$J$163:$J$190</c:f>
              <c:strCache>
                <c:ptCount val="28"/>
                <c:pt idx="0">
                  <c:v>Stocked out of ACTs</c:v>
                </c:pt>
                <c:pt idx="1">
                  <c:v>Stocked out of AL</c:v>
                </c:pt>
                <c:pt idx="2">
                  <c:v>Stocked out of ASAQ</c:v>
                </c:pt>
                <c:pt idx="3">
                  <c:v>Stocked out of DHAQPPQ</c:v>
                </c:pt>
                <c:pt idx="4">
                  <c:v>Stocked out of artemether</c:v>
                </c:pt>
                <c:pt idx="5">
                  <c:v>Stocked out of artesunate</c:v>
                </c:pt>
                <c:pt idx="6">
                  <c:v>Stocked out of CQ</c:v>
                </c:pt>
                <c:pt idx="7">
                  <c:v>Stocked out of QN</c:v>
                </c:pt>
                <c:pt idx="8">
                  <c:v>Stocked out of SP</c:v>
                </c:pt>
                <c:pt idx="9">
                  <c:v>Stocked out of RDT</c:v>
                </c:pt>
                <c:pt idx="10">
                  <c:v>Outlet reports any stockout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Example'!$N$163:$N$191</c:f>
              <c:numCache>
                <c:formatCode>0</c:formatCode>
                <c:ptCount val="29"/>
                <c:pt idx="0">
                  <c:v>15.17226822725145</c:v>
                </c:pt>
                <c:pt idx="1">
                  <c:v>5.2040832851626879</c:v>
                </c:pt>
                <c:pt idx="2">
                  <c:v>4.4541076843131746</c:v>
                </c:pt>
                <c:pt idx="3">
                  <c:v>2.2881869047954169</c:v>
                </c:pt>
                <c:pt idx="4">
                  <c:v>6.7302551660236256</c:v>
                </c:pt>
                <c:pt idx="5">
                  <c:v>16.093182735674429</c:v>
                </c:pt>
                <c:pt idx="6">
                  <c:v>8.3136941263464372</c:v>
                </c:pt>
                <c:pt idx="7">
                  <c:v>9.7591563914723505</c:v>
                </c:pt>
                <c:pt idx="8">
                  <c:v>17.69598947602881</c:v>
                </c:pt>
                <c:pt idx="9">
                  <c:v>34.001815244102133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09-4A6C-8FFF-F8819235468A}"/>
            </c:ext>
          </c:extLst>
        </c:ser>
        <c:ser>
          <c:idx val="4"/>
          <c:order val="3"/>
          <c:tx>
            <c:strRef>
              <c:f>'Figures Example'!$W$161</c:f>
              <c:strCache>
                <c:ptCount val="1"/>
                <c:pt idx="0">
                  <c:v>Kano-Urban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Example'!$Y$163:$Y$191</c:f>
                <c:numCache>
                  <c:formatCode>General</c:formatCode>
                  <c:ptCount val="29"/>
                  <c:pt idx="0">
                    <c:v>1.8273017053045648</c:v>
                  </c:pt>
                  <c:pt idx="1">
                    <c:v>1.9029676167806211</c:v>
                  </c:pt>
                  <c:pt idx="2">
                    <c:v>1.3696830431001312</c:v>
                  </c:pt>
                  <c:pt idx="3">
                    <c:v>1.6469004893798145</c:v>
                  </c:pt>
                  <c:pt idx="4">
                    <c:v>2.4880389330555035</c:v>
                  </c:pt>
                  <c:pt idx="5">
                    <c:v>3.104398044807791</c:v>
                  </c:pt>
                  <c:pt idx="6">
                    <c:v>2.5003484428706448</c:v>
                  </c:pt>
                  <c:pt idx="7">
                    <c:v>2.6799772221983424</c:v>
                  </c:pt>
                  <c:pt idx="8">
                    <c:v>3.8739680587989334</c:v>
                  </c:pt>
                  <c:pt idx="9">
                    <c:v>4.2216700150652535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plus>
            <c:minus>
              <c:numRef>
                <c:f>'Figures Example'!$X$163:$X$191</c:f>
                <c:numCache>
                  <c:formatCode>General</c:formatCode>
                  <c:ptCount val="29"/>
                  <c:pt idx="0">
                    <c:v>1.2330082950687187</c:v>
                  </c:pt>
                  <c:pt idx="1">
                    <c:v>1.2362112499253515</c:v>
                  </c:pt>
                  <c:pt idx="2">
                    <c:v>0.80498911087535197</c:v>
                  </c:pt>
                  <c:pt idx="3">
                    <c:v>1.0486840282572869</c:v>
                  </c:pt>
                  <c:pt idx="4">
                    <c:v>1.8906197252178725</c:v>
                  </c:pt>
                  <c:pt idx="5">
                    <c:v>2.6516951864712226</c:v>
                  </c:pt>
                  <c:pt idx="6">
                    <c:v>1.9096205688816257</c:v>
                  </c:pt>
                  <c:pt idx="7">
                    <c:v>1.9091911585775954</c:v>
                  </c:pt>
                  <c:pt idx="8">
                    <c:v>2.9931882351330117</c:v>
                  </c:pt>
                  <c:pt idx="9">
                    <c:v>3.777754090469859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Example'!$W$163:$W$191</c:f>
              <c:numCache>
                <c:formatCode>0</c:formatCode>
                <c:ptCount val="29"/>
                <c:pt idx="0">
                  <c:v>3.64766310861607</c:v>
                </c:pt>
                <c:pt idx="1">
                  <c:v>3.4039007318010834</c:v>
                </c:pt>
                <c:pt idx="2">
                  <c:v>1.9144175413835951</c:v>
                </c:pt>
                <c:pt idx="3">
                  <c:v>2.8037646931593834</c:v>
                </c:pt>
                <c:pt idx="4">
                  <c:v>7.2575956512099191</c:v>
                </c:pt>
                <c:pt idx="5">
                  <c:v>14.980027237461368</c:v>
                </c:pt>
                <c:pt idx="6">
                  <c:v>7.4336705514644619</c:v>
                </c:pt>
                <c:pt idx="7">
                  <c:v>6.199419162516806</c:v>
                </c:pt>
                <c:pt idx="8">
                  <c:v>11.460910064180057</c:v>
                </c:pt>
                <c:pt idx="9">
                  <c:v>24.357810707359445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09-4A6C-8FFF-F8819235468A}"/>
            </c:ext>
          </c:extLst>
        </c:ser>
        <c:ser>
          <c:idx val="2"/>
          <c:order val="4"/>
          <c:tx>
            <c:strRef>
              <c:f>'Figures Example'!$Q$161</c:f>
              <c:strCache>
                <c:ptCount val="1"/>
                <c:pt idx="0">
                  <c:v>Lagos-Rural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Example'!$S$163:$S$191</c:f>
                <c:numCache>
                  <c:formatCode>General</c:formatCode>
                  <c:ptCount val="29"/>
                  <c:pt idx="0">
                    <c:v>0</c:v>
                  </c:pt>
                  <c:pt idx="1">
                    <c:v>5.2478518557556084</c:v>
                  </c:pt>
                  <c:pt idx="2">
                    <c:v>2.8119358775279433</c:v>
                  </c:pt>
                  <c:pt idx="3">
                    <c:v>2.8119358775279473</c:v>
                  </c:pt>
                  <c:pt idx="4">
                    <c:v>3.4310651347944021</c:v>
                  </c:pt>
                  <c:pt idx="5">
                    <c:v>6.5192203696187159</c:v>
                  </c:pt>
                  <c:pt idx="6">
                    <c:v>0.84489515093419476</c:v>
                  </c:pt>
                  <c:pt idx="7">
                    <c:v>0.84489515093419476</c:v>
                  </c:pt>
                  <c:pt idx="8">
                    <c:v>0.84489515093419321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plus>
            <c:minus>
              <c:numRef>
                <c:f>'Figures Example'!$R$163:$R$191</c:f>
                <c:numCache>
                  <c:formatCode>General</c:formatCode>
                  <c:ptCount val="29"/>
                  <c:pt idx="0">
                    <c:v>0</c:v>
                  </c:pt>
                  <c:pt idx="1">
                    <c:v>1.1803208569197383</c:v>
                  </c:pt>
                  <c:pt idx="2">
                    <c:v>0.36004330038618865</c:v>
                  </c:pt>
                  <c:pt idx="3">
                    <c:v>0.3600433003861887</c:v>
                  </c:pt>
                  <c:pt idx="4">
                    <c:v>0.4110445450709429</c:v>
                  </c:pt>
                  <c:pt idx="5">
                    <c:v>1.2075617759177035</c:v>
                  </c:pt>
                  <c:pt idx="6">
                    <c:v>9.7075891535634826E-2</c:v>
                  </c:pt>
                  <c:pt idx="7">
                    <c:v>9.7075891535634826E-2</c:v>
                  </c:pt>
                  <c:pt idx="8">
                    <c:v>9.7075891535634798E-2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Example'!$J$163:$J$190</c:f>
              <c:strCache>
                <c:ptCount val="28"/>
                <c:pt idx="0">
                  <c:v>Stocked out of ACTs</c:v>
                </c:pt>
                <c:pt idx="1">
                  <c:v>Stocked out of AL</c:v>
                </c:pt>
                <c:pt idx="2">
                  <c:v>Stocked out of ASAQ</c:v>
                </c:pt>
                <c:pt idx="3">
                  <c:v>Stocked out of DHAQPPQ</c:v>
                </c:pt>
                <c:pt idx="4">
                  <c:v>Stocked out of artemether</c:v>
                </c:pt>
                <c:pt idx="5">
                  <c:v>Stocked out of artesunate</c:v>
                </c:pt>
                <c:pt idx="6">
                  <c:v>Stocked out of CQ</c:v>
                </c:pt>
                <c:pt idx="7">
                  <c:v>Stocked out of QN</c:v>
                </c:pt>
                <c:pt idx="8">
                  <c:v>Stocked out of SP</c:v>
                </c:pt>
                <c:pt idx="9">
                  <c:v>Stocked out of RDT</c:v>
                </c:pt>
                <c:pt idx="10">
                  <c:v>Outlet reports any stockout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Example'!$Q$163:$Q$191</c:f>
              <c:numCache>
                <c:formatCode>0</c:formatCode>
                <c:ptCount val="29"/>
                <c:pt idx="0">
                  <c:v>0</c:v>
                </c:pt>
                <c:pt idx="1">
                  <c:v>1.4996430627435247</c:v>
                </c:pt>
                <c:pt idx="2">
                  <c:v>0.41120820084476495</c:v>
                </c:pt>
                <c:pt idx="3">
                  <c:v>0.41120820084476495</c:v>
                </c:pt>
                <c:pt idx="4">
                  <c:v>0.46480964204919878</c:v>
                </c:pt>
                <c:pt idx="5">
                  <c:v>1.4601298728564405</c:v>
                </c:pt>
                <c:pt idx="6">
                  <c:v>0.10955721288554965</c:v>
                </c:pt>
                <c:pt idx="7">
                  <c:v>0.10955721288554965</c:v>
                </c:pt>
                <c:pt idx="8">
                  <c:v>0.10955721288554965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09-4A6C-8FFF-F8819235468A}"/>
            </c:ext>
          </c:extLst>
        </c:ser>
        <c:ser>
          <c:idx val="5"/>
          <c:order val="5"/>
          <c:tx>
            <c:strRef>
              <c:f>'Figures Example'!$Z$161</c:f>
              <c:strCache>
                <c:ptCount val="1"/>
                <c:pt idx="0">
                  <c:v>Lagos-Urban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Example'!$AB$163:$AB$191</c:f>
                <c:numCache>
                  <c:formatCode>General</c:formatCode>
                  <c:ptCount val="29"/>
                  <c:pt idx="0">
                    <c:v>4.6744208964280247</c:v>
                  </c:pt>
                  <c:pt idx="1">
                    <c:v>2.4477740695838968</c:v>
                  </c:pt>
                  <c:pt idx="2">
                    <c:v>0.77370737102085174</c:v>
                  </c:pt>
                  <c:pt idx="3">
                    <c:v>1.854640066866962</c:v>
                  </c:pt>
                  <c:pt idx="4">
                    <c:v>5.5591557576810438</c:v>
                  </c:pt>
                  <c:pt idx="5">
                    <c:v>2.3778346189510304</c:v>
                  </c:pt>
                  <c:pt idx="6">
                    <c:v>1.90679320520344</c:v>
                  </c:pt>
                  <c:pt idx="7">
                    <c:v>1.5978910477421968</c:v>
                  </c:pt>
                  <c:pt idx="8">
                    <c:v>1.1015102825146839</c:v>
                  </c:pt>
                  <c:pt idx="9">
                    <c:v>8.6479844764780331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plus>
            <c:minus>
              <c:numRef>
                <c:f>'Figures Example'!$AA$163:$AA$191</c:f>
                <c:numCache>
                  <c:formatCode>General</c:formatCode>
                  <c:ptCount val="29"/>
                  <c:pt idx="0">
                    <c:v>1.8355040418046866</c:v>
                  </c:pt>
                  <c:pt idx="1">
                    <c:v>1.1130081753039789</c:v>
                  </c:pt>
                  <c:pt idx="2">
                    <c:v>0.1977242257373657</c:v>
                  </c:pt>
                  <c:pt idx="3">
                    <c:v>0.49394870603560004</c:v>
                  </c:pt>
                  <c:pt idx="4">
                    <c:v>2.6646397588951731</c:v>
                  </c:pt>
                  <c:pt idx="5">
                    <c:v>1.3657534154685225</c:v>
                  </c:pt>
                  <c:pt idx="6">
                    <c:v>0.87618567311968931</c:v>
                  </c:pt>
                  <c:pt idx="7">
                    <c:v>0.59880319180317243</c:v>
                  </c:pt>
                  <c:pt idx="8">
                    <c:v>0.51862318161834864</c:v>
                  </c:pt>
                  <c:pt idx="9">
                    <c:v>4.1678969405391406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Example'!$Z$163:$Z$191</c:f>
              <c:numCache>
                <c:formatCode>0</c:formatCode>
                <c:ptCount val="29"/>
                <c:pt idx="0">
                  <c:v>2.9309939840710069</c:v>
                </c:pt>
                <c:pt idx="1">
                  <c:v>1.9994578036137349</c:v>
                </c:pt>
                <c:pt idx="2">
                  <c:v>0.26489382446646581</c:v>
                </c:pt>
                <c:pt idx="3">
                  <c:v>0.66872596192410061</c:v>
                </c:pt>
                <c:pt idx="4">
                  <c:v>4.8564375310994823</c:v>
                </c:pt>
                <c:pt idx="5">
                  <c:v>3.1059136977556476</c:v>
                </c:pt>
                <c:pt idx="6">
                  <c:v>1.5948150619623278</c:v>
                </c:pt>
                <c:pt idx="7">
                  <c:v>0.9485248443982186</c:v>
                </c:pt>
                <c:pt idx="8">
                  <c:v>0.97046320628137117</c:v>
                </c:pt>
                <c:pt idx="9">
                  <c:v>7.402216446331118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09-4A6C-8FFF-F8819235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Example'!$K$161</c:f>
              <c:strCache>
                <c:ptCount val="1"/>
                <c:pt idx="0">
                  <c:v>Abia-Rural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'Figures Example'!$M$163:$M$164</c:f>
                <c:numCache>
                  <c:formatCode>General</c:formatCode>
                  <c:ptCount val="2"/>
                  <c:pt idx="0">
                    <c:v>3.4122503845423</c:v>
                  </c:pt>
                  <c:pt idx="1">
                    <c:v>2.9568973182452747</c:v>
                  </c:pt>
                </c:numCache>
                <c:extLst/>
              </c:numRef>
            </c:plus>
            <c:minus>
              <c:numRef>
                <c:f>'Figures Example'!$L$163:$L$164</c:f>
                <c:numCache>
                  <c:formatCode>General</c:formatCode>
                  <c:ptCount val="2"/>
                  <c:pt idx="0">
                    <c:v>0.59400236276109797</c:v>
                  </c:pt>
                  <c:pt idx="1">
                    <c:v>0.67062287212362015</c:v>
                  </c:pt>
                </c:numCache>
                <c:extLst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Example'!$J$163:$J$164</c:f>
              <c:strCache>
                <c:ptCount val="2"/>
                <c:pt idx="0">
                  <c:v>Stocked out of ACTs</c:v>
                </c:pt>
                <c:pt idx="1">
                  <c:v>Stocked out of AL</c:v>
                </c:pt>
              </c:strCache>
            </c:strRef>
          </c:cat>
          <c:val>
            <c:numRef>
              <c:f>'Figures Example'!$K$163:$K$164</c:f>
              <c:numCache>
                <c:formatCode>0</c:formatCode>
                <c:ptCount val="2"/>
                <c:pt idx="0">
                  <c:v>0.71402806561635968</c:v>
                </c:pt>
                <c:pt idx="1">
                  <c:v>0.8598116302846508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1D5D-4865-AB6D-563BA572BB49}"/>
            </c:ext>
          </c:extLst>
        </c:ser>
        <c:ser>
          <c:idx val="3"/>
          <c:order val="1"/>
          <c:tx>
            <c:strRef>
              <c:f>'Figures Example'!$T$161</c:f>
              <c:strCache>
                <c:ptCount val="1"/>
                <c:pt idx="0">
                  <c:v>Abia-Urban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'Figures Example'!$V$163:$V$164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0.71281658113621205</c:v>
                  </c:pt>
                </c:numCache>
                <c:extLst/>
              </c:numRef>
            </c:plus>
            <c:minus>
              <c:numRef>
                <c:f>'Figures Example'!$U$163:$U$164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0.34534498847106171</c:v>
                  </c:pt>
                </c:numCache>
                <c:extLst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Example'!$T$163:$T$164</c:f>
              <c:numCache>
                <c:formatCode>0</c:formatCode>
                <c:ptCount val="2"/>
                <c:pt idx="0">
                  <c:v>0</c:v>
                </c:pt>
                <c:pt idx="1">
                  <c:v>0.66540828329589419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1D5D-4865-AB6D-563BA572BB49}"/>
            </c:ext>
          </c:extLst>
        </c:ser>
        <c:ser>
          <c:idx val="6"/>
          <c:order val="2"/>
          <c:tx>
            <c:strRef>
              <c:f>'Figures Example'!$AD$161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8"/>
              <c:pt idx="0">
                <c:v>Stocks anyAM</c:v>
              </c:pt>
              <c:pt idx="1">
                <c:v>Stocks anyACT</c:v>
              </c:pt>
              <c:pt idx="2">
                <c:v>Stocks AL</c:v>
              </c:pt>
              <c:pt idx="3">
                <c:v>Stocks ASAQ</c:v>
              </c:pt>
              <c:pt idx="4">
                <c:v>Stocks APPQ</c:v>
              </c:pt>
              <c:pt idx="5">
                <c:v>Stocks DHAPPQ</c:v>
              </c:pt>
              <c:pt idx="6">
                <c:v>Stocks ARPPQ</c:v>
              </c:pt>
              <c:pt idx="7">
                <c:v>Stocks otherACT</c:v>
              </c:pt>
              <c:pt idx="8">
                <c:v>Stocks nationally approved ACT</c:v>
              </c:pt>
              <c:pt idx="9">
                <c:v>Stocks QA ACT</c:v>
              </c:pt>
              <c:pt idx="10">
                <c:v>Stocks QA_all</c:v>
              </c:pt>
              <c:pt idx="11">
                <c:v>Stocks QA_WHO</c:v>
              </c:pt>
              <c:pt idx="12">
                <c:v>Stocks QA_NAT</c:v>
              </c:pt>
              <c:pt idx="13">
                <c:v>Stocks ACT not QA or nationally approved</c:v>
              </c:pt>
              <c:pt idx="14">
                <c:v>Stocks 2 or more ACTs</c:v>
              </c:pt>
              <c:pt idx="15">
                <c:v>Stocks nonart</c:v>
              </c:pt>
              <c:pt idx="16">
                <c:v>Stocks oralQN</c:v>
              </c:pt>
              <c:pt idx="17">
                <c:v>Stocks CQ</c:v>
              </c:pt>
              <c:pt idx="18">
                <c:v>Stocks SP</c:v>
              </c:pt>
              <c:pt idx="19">
                <c:v>Stocks SPAQ</c:v>
              </c:pt>
              <c:pt idx="20">
                <c:v>Stocks nonartoth</c:v>
              </c:pt>
              <c:pt idx="21">
                <c:v>Stocks oartmono</c:v>
              </c:pt>
              <c:pt idx="22">
                <c:v>Stocks noartmono</c:v>
              </c:pt>
              <c:pt idx="23">
                <c:v>Stocks severe</c:v>
              </c:pt>
              <c:pt idx="24">
                <c:v>Stocks recAS</c:v>
              </c:pt>
              <c:pt idx="25">
                <c:v>Stocks injAS</c:v>
              </c:pt>
              <c:pt idx="26">
                <c:v>Stocks injAR</c:v>
              </c:pt>
              <c:pt idx="27">
                <c:v>Stocks injAE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'Figures Example'!$AD$163:$AD$164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1D5D-4865-AB6D-563BA572BB49}"/>
            </c:ext>
          </c:extLst>
        </c:ser>
        <c:ser>
          <c:idx val="1"/>
          <c:order val="3"/>
          <c:tx>
            <c:strRef>
              <c:f>'Figures Example'!$N$161</c:f>
              <c:strCache>
                <c:ptCount val="1"/>
                <c:pt idx="0">
                  <c:v>Kano-Rural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'Figures Example'!$P$163:$P$164</c:f>
                <c:numCache>
                  <c:formatCode>General</c:formatCode>
                  <c:ptCount val="2"/>
                  <c:pt idx="0">
                    <c:v>10.291673817947977</c:v>
                  </c:pt>
                  <c:pt idx="1">
                    <c:v>2.8715976962141818</c:v>
                  </c:pt>
                </c:numCache>
                <c:extLst/>
              </c:numRef>
            </c:plus>
            <c:minus>
              <c:numRef>
                <c:f>'Figures Example'!$O$163:$O$164</c:f>
                <c:numCache>
                  <c:formatCode>General</c:formatCode>
                  <c:ptCount val="2"/>
                  <c:pt idx="0">
                    <c:v>6.6099510837689994</c:v>
                  </c:pt>
                  <c:pt idx="1">
                    <c:v>1.8873407799089819</c:v>
                  </c:pt>
                </c:numCache>
                <c:extLst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Example'!$J$163:$J$164</c:f>
              <c:strCache>
                <c:ptCount val="2"/>
                <c:pt idx="0">
                  <c:v>Stocked out of ACTs</c:v>
                </c:pt>
                <c:pt idx="1">
                  <c:v>Stocked out of AL</c:v>
                </c:pt>
              </c:strCache>
            </c:strRef>
          </c:cat>
          <c:val>
            <c:numRef>
              <c:f>'Figures Example'!$N$163:$N$164</c:f>
              <c:numCache>
                <c:formatCode>0</c:formatCode>
                <c:ptCount val="2"/>
                <c:pt idx="0">
                  <c:v>15.17226822725145</c:v>
                </c:pt>
                <c:pt idx="1">
                  <c:v>5.2040832851626879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1D5D-4865-AB6D-563BA572BB49}"/>
            </c:ext>
          </c:extLst>
        </c:ser>
        <c:ser>
          <c:idx val="4"/>
          <c:order val="4"/>
          <c:tx>
            <c:strRef>
              <c:f>'Figures Example'!$W$161</c:f>
              <c:strCache>
                <c:ptCount val="1"/>
                <c:pt idx="0">
                  <c:v>Kano-Urban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'Figures Example'!$Y$163:$Y$164</c:f>
                <c:numCache>
                  <c:formatCode>General</c:formatCode>
                  <c:ptCount val="2"/>
                  <c:pt idx="0">
                    <c:v>1.8273017053045648</c:v>
                  </c:pt>
                  <c:pt idx="1">
                    <c:v>1.9029676167806211</c:v>
                  </c:pt>
                </c:numCache>
                <c:extLst/>
              </c:numRef>
            </c:plus>
            <c:minus>
              <c:numRef>
                <c:f>'Figures Example'!$X$163:$X$164</c:f>
                <c:numCache>
                  <c:formatCode>General</c:formatCode>
                  <c:ptCount val="2"/>
                  <c:pt idx="0">
                    <c:v>1.2330082950687187</c:v>
                  </c:pt>
                  <c:pt idx="1">
                    <c:v>1.2362112499253515</c:v>
                  </c:pt>
                </c:numCache>
                <c:extLst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Stocks anyAM</c:v>
              </c:pt>
              <c:pt idx="1">
                <c:v>Stocks anyACT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'Figures Example'!$W$163:$W$164</c:f>
              <c:numCache>
                <c:formatCode>0</c:formatCode>
                <c:ptCount val="2"/>
                <c:pt idx="0">
                  <c:v>3.64766310861607</c:v>
                </c:pt>
                <c:pt idx="1">
                  <c:v>3.4039007318010834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1D5D-4865-AB6D-563BA572BB49}"/>
            </c:ext>
          </c:extLst>
        </c:ser>
        <c:ser>
          <c:idx val="7"/>
          <c:order val="5"/>
          <c:tx>
            <c:strRef>
              <c:f>'Figures Example'!$AD$161</c:f>
              <c:strCache>
                <c:ptCount val="1"/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Stocks anyAM</c:v>
              </c:pt>
              <c:pt idx="1">
                <c:v>Stocks anyACT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'Figures Example'!$AD$163:$AD$164</c:f>
              <c:numCache>
                <c:formatCode>General</c:formatCode>
                <c:ptCount val="2"/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1D5D-4865-AB6D-563BA572BB49}"/>
            </c:ext>
          </c:extLst>
        </c:ser>
        <c:ser>
          <c:idx val="2"/>
          <c:order val="6"/>
          <c:tx>
            <c:strRef>
              <c:f>'Figures Example'!$Q$161</c:f>
              <c:strCache>
                <c:ptCount val="1"/>
                <c:pt idx="0">
                  <c:v>Lagos-Rural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'Figures Example'!$S$163:$S$164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5.2478518557556084</c:v>
                  </c:pt>
                </c:numCache>
                <c:extLst/>
              </c:numRef>
            </c:plus>
            <c:minus>
              <c:numRef>
                <c:f>'Figures Example'!$R$163:$R$164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1.1803208569197383</c:v>
                  </c:pt>
                </c:numCache>
                <c:extLst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Example'!$J$163:$J$164</c:f>
              <c:strCache>
                <c:ptCount val="2"/>
                <c:pt idx="0">
                  <c:v>Stocked out of ACTs</c:v>
                </c:pt>
                <c:pt idx="1">
                  <c:v>Stocked out of AL</c:v>
                </c:pt>
              </c:strCache>
            </c:strRef>
          </c:cat>
          <c:val>
            <c:numRef>
              <c:f>'Figures Example'!$Q$163:$Q$164</c:f>
              <c:numCache>
                <c:formatCode>0</c:formatCode>
                <c:ptCount val="2"/>
                <c:pt idx="0">
                  <c:v>0</c:v>
                </c:pt>
                <c:pt idx="1">
                  <c:v>1.4996430627435247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1D5D-4865-AB6D-563BA572BB49}"/>
            </c:ext>
          </c:extLst>
        </c:ser>
        <c:ser>
          <c:idx val="5"/>
          <c:order val="7"/>
          <c:tx>
            <c:strRef>
              <c:f>'Figures Example'!$Z$161</c:f>
              <c:strCache>
                <c:ptCount val="1"/>
                <c:pt idx="0">
                  <c:v>Lagos-Urban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'Figures Example'!$AB$163:$AB$164</c:f>
                <c:numCache>
                  <c:formatCode>General</c:formatCode>
                  <c:ptCount val="2"/>
                  <c:pt idx="0">
                    <c:v>4.6744208964280247</c:v>
                  </c:pt>
                  <c:pt idx="1">
                    <c:v>2.4477740695838968</c:v>
                  </c:pt>
                </c:numCache>
                <c:extLst/>
              </c:numRef>
            </c:plus>
            <c:minus>
              <c:numRef>
                <c:f>'Figures Example'!$AA$163:$AA$164</c:f>
                <c:numCache>
                  <c:formatCode>General</c:formatCode>
                  <c:ptCount val="2"/>
                  <c:pt idx="0">
                    <c:v>1.8355040418046866</c:v>
                  </c:pt>
                  <c:pt idx="1">
                    <c:v>1.1130081753039789</c:v>
                  </c:pt>
                </c:numCache>
                <c:extLst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Stocks anyAM</c:v>
              </c:pt>
              <c:pt idx="1">
                <c:v>Stocks anyACT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'Figures Example'!$Z$163:$Z$164</c:f>
              <c:numCache>
                <c:formatCode>0</c:formatCode>
                <c:ptCount val="2"/>
                <c:pt idx="0">
                  <c:v>2.9309939840710069</c:v>
                </c:pt>
                <c:pt idx="1">
                  <c:v>1.9994578036137349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7-1D5D-4865-AB6D-563BA572BB49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i'!$L$53</c:f>
              <c:strCache>
                <c:ptCount val="1"/>
                <c:pt idx="0">
                  <c:v>Stocked out of ACTs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i'!$N$54:$N$62</c:f>
                <c:numCache>
                  <c:formatCode>General</c:formatCode>
                  <c:ptCount val="9"/>
                  <c:pt idx="0">
                    <c:v>17.884886808519379</c:v>
                  </c:pt>
                  <c:pt idx="1">
                    <c:v>7.2723957884302086</c:v>
                  </c:pt>
                  <c:pt idx="2">
                    <c:v>0</c:v>
                  </c:pt>
                  <c:pt idx="3">
                    <c:v>0</c:v>
                  </c:pt>
                  <c:pt idx="4">
                    <c:v>4.613681903555424</c:v>
                  </c:pt>
                  <c:pt idx="5">
                    <c:v>8.4044800829414115</c:v>
                  </c:pt>
                  <c:pt idx="6">
                    <c:v>3.4161500273289009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i'!$M$54:$M$62</c:f>
                <c:numCache>
                  <c:formatCode>General</c:formatCode>
                  <c:ptCount val="9"/>
                  <c:pt idx="0">
                    <c:v>10.62950449826762</c:v>
                  </c:pt>
                  <c:pt idx="1">
                    <c:v>2.7076577736678455</c:v>
                  </c:pt>
                  <c:pt idx="2">
                    <c:v>0</c:v>
                  </c:pt>
                  <c:pt idx="3">
                    <c:v>0</c:v>
                  </c:pt>
                  <c:pt idx="4">
                    <c:v>2.9004488872384471</c:v>
                  </c:pt>
                  <c:pt idx="5">
                    <c:v>5.8964861856544726</c:v>
                  </c:pt>
                  <c:pt idx="6">
                    <c:v>2.3012478619771572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i'!$L$54:$L$62</c:f>
              <c:numCache>
                <c:formatCode>0</c:formatCode>
                <c:ptCount val="9"/>
                <c:pt idx="0">
                  <c:v>19.752655604843181</c:v>
                </c:pt>
                <c:pt idx="1">
                  <c:v>4.128014681225932</c:v>
                </c:pt>
                <c:pt idx="2">
                  <c:v>0</c:v>
                </c:pt>
                <c:pt idx="3">
                  <c:v>0</c:v>
                </c:pt>
                <c:pt idx="4">
                  <c:v>7.2044052180545073</c:v>
                </c:pt>
                <c:pt idx="5">
                  <c:v>15.996756908707969</c:v>
                </c:pt>
                <c:pt idx="6">
                  <c:v>6.5564610875375307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3-4F0F-B9B2-7171A85EF2C9}"/>
            </c:ext>
          </c:extLst>
        </c:ser>
        <c:ser>
          <c:idx val="3"/>
          <c:order val="1"/>
          <c:tx>
            <c:strRef>
              <c:f>'Figures i'!$O$53</c:f>
              <c:strCache>
                <c:ptCount val="1"/>
                <c:pt idx="0">
                  <c:v>Stocked out of AL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i'!$Q$54:$Q$62</c:f>
                <c:numCache>
                  <c:formatCode>General</c:formatCode>
                  <c:ptCount val="9"/>
                  <c:pt idx="0">
                    <c:v>13.328798682921141</c:v>
                  </c:pt>
                  <c:pt idx="1">
                    <c:v>11.759440273229872</c:v>
                  </c:pt>
                  <c:pt idx="2">
                    <c:v>3.8443232194223063</c:v>
                  </c:pt>
                  <c:pt idx="3">
                    <c:v>0</c:v>
                  </c:pt>
                  <c:pt idx="4">
                    <c:v>1.432261751962451</c:v>
                  </c:pt>
                  <c:pt idx="5">
                    <c:v>16.317317583477557</c:v>
                  </c:pt>
                  <c:pt idx="6">
                    <c:v>1.6437768490048592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i'!$P$54:$P$62</c:f>
                <c:numCache>
                  <c:formatCode>General</c:formatCode>
                  <c:ptCount val="9"/>
                  <c:pt idx="0">
                    <c:v>7.064097811678602</c:v>
                  </c:pt>
                  <c:pt idx="1">
                    <c:v>6.3390216924348879</c:v>
                  </c:pt>
                  <c:pt idx="2">
                    <c:v>1.3262471673709979</c:v>
                  </c:pt>
                  <c:pt idx="3">
                    <c:v>0</c:v>
                  </c:pt>
                  <c:pt idx="4">
                    <c:v>1.1054137938165316</c:v>
                  </c:pt>
                  <c:pt idx="5">
                    <c:v>6.1667290465034874</c:v>
                  </c:pt>
                  <c:pt idx="6">
                    <c:v>1.2431891613530355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i'!$O$54:$O$62</c:f>
              <c:numCache>
                <c:formatCode>0</c:formatCode>
                <c:ptCount val="9"/>
                <c:pt idx="0">
                  <c:v>12.819553054488411</c:v>
                </c:pt>
                <c:pt idx="1">
                  <c:v>11.895535693033468</c:v>
                </c:pt>
                <c:pt idx="2">
                  <c:v>1.9837890702757834</c:v>
                </c:pt>
                <c:pt idx="3">
                  <c:v>0</c:v>
                </c:pt>
                <c:pt idx="4">
                  <c:v>4.609878073170691</c:v>
                </c:pt>
                <c:pt idx="5">
                  <c:v>8.9399298618742584</c:v>
                </c:pt>
                <c:pt idx="6">
                  <c:v>4.8417581184321765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03-4F0F-B9B2-7171A85EF2C9}"/>
            </c:ext>
          </c:extLst>
        </c:ser>
        <c:ser>
          <c:idx val="6"/>
          <c:order val="2"/>
          <c:tx>
            <c:strRef>
              <c:f>'Figures i'!$R$53</c:f>
              <c:strCache>
                <c:ptCount val="1"/>
                <c:pt idx="0">
                  <c:v>Stocked out of ASAQ</c:v>
                </c:pt>
              </c:strCache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i'!$T$54:$T$62</c:f>
                <c:numCache>
                  <c:formatCode>General</c:formatCode>
                  <c:ptCount val="9"/>
                  <c:pt idx="0">
                    <c:v>12.10033252181794</c:v>
                  </c:pt>
                  <c:pt idx="1">
                    <c:v>2.2282669875144316</c:v>
                  </c:pt>
                  <c:pt idx="2">
                    <c:v>0.71782813118053146</c:v>
                  </c:pt>
                  <c:pt idx="3">
                    <c:v>35.452176632732616</c:v>
                  </c:pt>
                  <c:pt idx="4">
                    <c:v>1.1919126153416895</c:v>
                  </c:pt>
                  <c:pt idx="5">
                    <c:v>0</c:v>
                  </c:pt>
                  <c:pt idx="6">
                    <c:v>0.91829975141438291</c:v>
                  </c:pt>
                  <c:pt idx="7">
                    <c:v>2.7183002501928</c:v>
                  </c:pt>
                </c:numCache>
              </c:numRef>
            </c:plus>
            <c:minus>
              <c:numRef>
                <c:f>'Figures i'!$S$54:$S$62</c:f>
                <c:numCache>
                  <c:formatCode>General</c:formatCode>
                  <c:ptCount val="9"/>
                  <c:pt idx="0">
                    <c:v>4.8233015874905387</c:v>
                  </c:pt>
                  <c:pt idx="1">
                    <c:v>0.88872406971662099</c:v>
                  </c:pt>
                  <c:pt idx="2">
                    <c:v>0.33531791203079553</c:v>
                  </c:pt>
                  <c:pt idx="3">
                    <c:v>14.876478502773367</c:v>
                  </c:pt>
                  <c:pt idx="4">
                    <c:v>0.87049755724801425</c:v>
                  </c:pt>
                  <c:pt idx="5">
                    <c:v>0</c:v>
                  </c:pt>
                  <c:pt idx="6">
                    <c:v>0.67764779021006061</c:v>
                  </c:pt>
                  <c:pt idx="7">
                    <c:v>1.3410416104732303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i'!$R$54:$R$62</c:f>
              <c:numCache>
                <c:formatCode>0</c:formatCode>
                <c:ptCount val="9"/>
                <c:pt idx="0">
                  <c:v>7.3810848610601925</c:v>
                </c:pt>
                <c:pt idx="1">
                  <c:v>1.4565004804638144</c:v>
                </c:pt>
                <c:pt idx="2">
                  <c:v>0.6253062825515816</c:v>
                </c:pt>
                <c:pt idx="3">
                  <c:v>19.445009564861383</c:v>
                </c:pt>
                <c:pt idx="4">
                  <c:v>3.1239935422074789</c:v>
                </c:pt>
                <c:pt idx="5">
                  <c:v>0</c:v>
                </c:pt>
                <c:pt idx="6">
                  <c:v>2.5190045025969923</c:v>
                </c:pt>
                <c:pt idx="7">
                  <c:v>2.5768110963923032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03-4F0F-B9B2-7171A85EF2C9}"/>
            </c:ext>
          </c:extLst>
        </c:ser>
        <c:ser>
          <c:idx val="9"/>
          <c:order val="3"/>
          <c:tx>
            <c:strRef>
              <c:f>'Figures i'!$U$53</c:f>
              <c:strCache>
                <c:ptCount val="1"/>
                <c:pt idx="0">
                  <c:v>Stocked out of DHAQPPQ</c:v>
                </c:pt>
              </c:strCache>
            </c:strRef>
          </c:tx>
          <c:spPr>
            <a:solidFill>
              <a:srgbClr val="73A4E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i'!$W$54:$W$62</c:f>
                <c:numCache>
                  <c:formatCode>General</c:formatCode>
                  <c:ptCount val="9"/>
                  <c:pt idx="0">
                    <c:v>13.670637446679946</c:v>
                  </c:pt>
                  <c:pt idx="1">
                    <c:v>1.7949016758245215</c:v>
                  </c:pt>
                  <c:pt idx="2">
                    <c:v>3.4876751543421038</c:v>
                  </c:pt>
                  <c:pt idx="3">
                    <c:v>35.452176632732616</c:v>
                  </c:pt>
                  <c:pt idx="4">
                    <c:v>0.63400780341673246</c:v>
                  </c:pt>
                  <c:pt idx="5">
                    <c:v>0</c:v>
                  </c:pt>
                  <c:pt idx="6">
                    <c:v>0.56652829246649272</c:v>
                  </c:pt>
                  <c:pt idx="7">
                    <c:v>2.5286532103363437</c:v>
                  </c:pt>
                </c:numCache>
              </c:numRef>
            </c:plus>
            <c:minus>
              <c:numRef>
                <c:f>'Figures i'!$V$54:$V$62</c:f>
                <c:numCache>
                  <c:formatCode>General</c:formatCode>
                  <c:ptCount val="9"/>
                  <c:pt idx="0">
                    <c:v>7.3352009241232015</c:v>
                  </c:pt>
                  <c:pt idx="1">
                    <c:v>0.82683972564947861</c:v>
                  </c:pt>
                  <c:pt idx="2">
                    <c:v>0.91679875658753851</c:v>
                  </c:pt>
                  <c:pt idx="3">
                    <c:v>14.876478502773367</c:v>
                  </c:pt>
                  <c:pt idx="4">
                    <c:v>0.47989901239393373</c:v>
                  </c:pt>
                  <c:pt idx="5">
                    <c:v>0</c:v>
                  </c:pt>
                  <c:pt idx="6">
                    <c:v>0.43142847213272684</c:v>
                  </c:pt>
                  <c:pt idx="7">
                    <c:v>0.98894578025703173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i'!$U$54:$U$62</c:f>
              <c:numCache>
                <c:formatCode>0</c:formatCode>
                <c:ptCount val="9"/>
                <c:pt idx="0">
                  <c:v>13.382500645196677</c:v>
                </c:pt>
                <c:pt idx="1">
                  <c:v>1.5095617460305082</c:v>
                </c:pt>
                <c:pt idx="2">
                  <c:v>1.2282713890442343</c:v>
                </c:pt>
                <c:pt idx="3">
                  <c:v>19.445009564861383</c:v>
                </c:pt>
                <c:pt idx="4">
                  <c:v>1.9353536085631655</c:v>
                </c:pt>
                <c:pt idx="5">
                  <c:v>0</c:v>
                </c:pt>
                <c:pt idx="6">
                  <c:v>1.7764347182172124</c:v>
                </c:pt>
                <c:pt idx="7">
                  <c:v>1.5977689591483242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03-4F0F-B9B2-7171A85EF2C9}"/>
            </c:ext>
          </c:extLst>
        </c:ser>
        <c:ser>
          <c:idx val="2"/>
          <c:order val="4"/>
          <c:tx>
            <c:strRef>
              <c:f>'Figures i'!$X$53</c:f>
              <c:strCache>
                <c:ptCount val="1"/>
                <c:pt idx="0">
                  <c:v>Stocked out of artemether</c:v>
                </c:pt>
              </c:strCache>
            </c:strRef>
          </c:tx>
          <c:spPr>
            <a:solidFill>
              <a:srgbClr val="45FC0C"/>
            </a:solidFill>
            <a:ln>
              <a:noFill/>
            </a:ln>
            <a:effectLst/>
          </c:spPr>
          <c:invertIfNegative val="0"/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i'!$X$54:$X$62</c:f>
              <c:numCache>
                <c:formatCode>0</c:formatCode>
                <c:ptCount val="9"/>
                <c:pt idx="0">
                  <c:v>2.6045081957769693</c:v>
                </c:pt>
                <c:pt idx="1">
                  <c:v>2.7312535428517357</c:v>
                </c:pt>
                <c:pt idx="2">
                  <c:v>1.8897218278176715</c:v>
                </c:pt>
                <c:pt idx="3">
                  <c:v>20.430833432871058</c:v>
                </c:pt>
                <c:pt idx="4">
                  <c:v>8.190904011548902</c:v>
                </c:pt>
                <c:pt idx="5">
                  <c:v>7.6873789010590139</c:v>
                </c:pt>
                <c:pt idx="6">
                  <c:v>6.9212982086402519</c:v>
                </c:pt>
                <c:pt idx="7">
                  <c:v>5.3394397292288032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03-4F0F-B9B2-7171A85EF2C9}"/>
            </c:ext>
          </c:extLst>
        </c:ser>
        <c:ser>
          <c:idx val="13"/>
          <c:order val="5"/>
          <c:tx>
            <c:strRef>
              <c:f>'Figures i'!$AA$53</c:f>
              <c:strCache>
                <c:ptCount val="1"/>
                <c:pt idx="0">
                  <c:v>Stocked out of artesunate</c:v>
                </c:pt>
              </c:strCache>
            </c:strRef>
          </c:tx>
          <c:spPr>
            <a:solidFill>
              <a:srgbClr val="3767C7"/>
            </a:solidFill>
            <a:ln>
              <a:noFill/>
            </a:ln>
            <a:effectLst/>
          </c:spPr>
          <c:invertIfNegative val="0"/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i'!$AA$54:$AA$62</c:f>
              <c:numCache>
                <c:formatCode>0</c:formatCode>
                <c:ptCount val="9"/>
                <c:pt idx="0">
                  <c:v>0.81401282407222775</c:v>
                </c:pt>
                <c:pt idx="1">
                  <c:v>5.3019321159380333</c:v>
                </c:pt>
                <c:pt idx="2">
                  <c:v>4.6643931316684686</c:v>
                </c:pt>
                <c:pt idx="3">
                  <c:v>20.430833432871058</c:v>
                </c:pt>
                <c:pt idx="4">
                  <c:v>8.6431618065281928</c:v>
                </c:pt>
                <c:pt idx="5">
                  <c:v>6.4674670949063833</c:v>
                </c:pt>
                <c:pt idx="6">
                  <c:v>7.7116655210910778</c:v>
                </c:pt>
                <c:pt idx="7">
                  <c:v>4.1745800555406278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03-4F0F-B9B2-7171A85EF2C9}"/>
            </c:ext>
          </c:extLst>
        </c:ser>
        <c:ser>
          <c:idx val="16"/>
          <c:order val="6"/>
          <c:tx>
            <c:strRef>
              <c:f>'Figures i'!$AD$53</c:f>
              <c:strCache>
                <c:ptCount val="1"/>
                <c:pt idx="0">
                  <c:v>Stocked out of CQ</c:v>
                </c:pt>
              </c:strCache>
            </c:strRef>
          </c:tx>
          <c:spPr>
            <a:solidFill>
              <a:srgbClr val="39BC10"/>
            </a:solidFill>
            <a:ln>
              <a:noFill/>
            </a:ln>
            <a:effectLst/>
          </c:spPr>
          <c:invertIfNegative val="0"/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i'!$AD$54:$AD$62</c:f>
              <c:numCache>
                <c:formatCode>0</c:formatCode>
                <c:ptCount val="9"/>
                <c:pt idx="0">
                  <c:v>0.50093797740773727</c:v>
                </c:pt>
                <c:pt idx="1">
                  <c:v>3.5201459130427688</c:v>
                </c:pt>
                <c:pt idx="2">
                  <c:v>2.7179043760004031</c:v>
                </c:pt>
                <c:pt idx="3">
                  <c:v>19.445009564861383</c:v>
                </c:pt>
                <c:pt idx="4">
                  <c:v>4.921816346800215</c:v>
                </c:pt>
                <c:pt idx="5">
                  <c:v>7.5334921894262914</c:v>
                </c:pt>
                <c:pt idx="6">
                  <c:v>4.6512068611472879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03-4F0F-B9B2-7171A85EF2C9}"/>
            </c:ext>
          </c:extLst>
        </c:ser>
        <c:ser>
          <c:idx val="19"/>
          <c:order val="7"/>
          <c:tx>
            <c:strRef>
              <c:f>'Figures i'!$AG$53</c:f>
              <c:strCache>
                <c:ptCount val="1"/>
                <c:pt idx="0">
                  <c:v>Stocked out of QN</c:v>
                </c:pt>
              </c:strCache>
            </c:strRef>
          </c:tx>
          <c:spPr>
            <a:solidFill>
              <a:srgbClr val="91EDF9"/>
            </a:solidFill>
            <a:ln>
              <a:noFill/>
            </a:ln>
            <a:effectLst/>
          </c:spPr>
          <c:invertIfNegative val="0"/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i'!$AG$54:$AG$62</c:f>
              <c:numCache>
                <c:formatCode>0</c:formatCode>
                <c:ptCount val="9"/>
                <c:pt idx="0">
                  <c:v>5.6286945046652912</c:v>
                </c:pt>
                <c:pt idx="1">
                  <c:v>1.660314212478371</c:v>
                </c:pt>
                <c:pt idx="2">
                  <c:v>2.0377143340092752</c:v>
                </c:pt>
                <c:pt idx="3">
                  <c:v>0</c:v>
                </c:pt>
                <c:pt idx="4">
                  <c:v>4.2030315517869985</c:v>
                </c:pt>
                <c:pt idx="5">
                  <c:v>1.9108204313490664</c:v>
                </c:pt>
                <c:pt idx="6">
                  <c:v>3.6315246538731083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03-4F0F-B9B2-7171A85EF2C9}"/>
            </c:ext>
          </c:extLst>
        </c:ser>
        <c:ser>
          <c:idx val="22"/>
          <c:order val="8"/>
          <c:tx>
            <c:strRef>
              <c:f>'Figures i'!$AJ$53</c:f>
              <c:strCache>
                <c:ptCount val="1"/>
                <c:pt idx="0">
                  <c:v>Stocked out of SP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i'!$AL$54:$AL$62</c:f>
                <c:numCache>
                  <c:formatCode>General</c:formatCode>
                  <c:ptCount val="9"/>
                  <c:pt idx="0">
                    <c:v>17.359081837497925</c:v>
                  </c:pt>
                  <c:pt idx="1">
                    <c:v>3.7405612846028449</c:v>
                  </c:pt>
                  <c:pt idx="2">
                    <c:v>1.0536363256842285</c:v>
                  </c:pt>
                  <c:pt idx="3">
                    <c:v>35.452176632732616</c:v>
                  </c:pt>
                  <c:pt idx="4">
                    <c:v>1.9036284780657109</c:v>
                  </c:pt>
                  <c:pt idx="5">
                    <c:v>8.8222144705300014</c:v>
                  </c:pt>
                  <c:pt idx="6">
                    <c:v>1.6857450128620943</c:v>
                  </c:pt>
                  <c:pt idx="7">
                    <c:v>2.5286532103363437</c:v>
                  </c:pt>
                </c:numCache>
              </c:numRef>
            </c:plus>
            <c:minus>
              <c:numRef>
                <c:f>'Figures i'!$AK$54:$AK$62</c:f>
                <c:numCache>
                  <c:formatCode>General</c:formatCode>
                  <c:ptCount val="9"/>
                  <c:pt idx="0">
                    <c:v>9.9230993305428203</c:v>
                  </c:pt>
                  <c:pt idx="1">
                    <c:v>2.0421011289229369</c:v>
                  </c:pt>
                  <c:pt idx="2">
                    <c:v>0.57965615906061108</c:v>
                  </c:pt>
                  <c:pt idx="3">
                    <c:v>14.876478502773367</c:v>
                  </c:pt>
                  <c:pt idx="4">
                    <c:v>1.5871810804429636</c:v>
                  </c:pt>
                  <c:pt idx="5">
                    <c:v>3.0787253676040036</c:v>
                  </c:pt>
                  <c:pt idx="6">
                    <c:v>1.3843253922249961</c:v>
                  </c:pt>
                  <c:pt idx="7">
                    <c:v>0.98894578025703173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i'!$AJ$54:$AJ$62</c:f>
              <c:numCache>
                <c:formatCode>0</c:formatCode>
                <c:ptCount val="9"/>
                <c:pt idx="0">
                  <c:v>18.059595966513633</c:v>
                </c:pt>
                <c:pt idx="1">
                  <c:v>4.2955144489891675</c:v>
                </c:pt>
                <c:pt idx="2">
                  <c:v>1.271948408785454</c:v>
                </c:pt>
                <c:pt idx="3">
                  <c:v>19.445009564861383</c:v>
                </c:pt>
                <c:pt idx="4">
                  <c:v>8.6444256380999214</c:v>
                </c:pt>
                <c:pt idx="5">
                  <c:v>4.5058974801445331</c:v>
                </c:pt>
                <c:pt idx="6">
                  <c:v>7.1462458321461213</c:v>
                </c:pt>
                <c:pt idx="7">
                  <c:v>1.5977689591483242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403-4F0F-B9B2-7171A85EF2C9}"/>
            </c:ext>
          </c:extLst>
        </c:ser>
        <c:ser>
          <c:idx val="25"/>
          <c:order val="9"/>
          <c:tx>
            <c:strRef>
              <c:f>'Figures i'!$AM$53</c:f>
              <c:strCache>
                <c:ptCount val="1"/>
                <c:pt idx="0">
                  <c:v>Stocked out of RDT</c:v>
                </c:pt>
              </c:strCache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i'!$AM$54:$AM$62</c:f>
              <c:numCache>
                <c:formatCode>0</c:formatCode>
                <c:ptCount val="9"/>
                <c:pt idx="0">
                  <c:v>12.652668189222943</c:v>
                </c:pt>
                <c:pt idx="1">
                  <c:v>21.2860039471569</c:v>
                </c:pt>
                <c:pt idx="2">
                  <c:v>15.262607634847003</c:v>
                </c:pt>
                <c:pt idx="3">
                  <c:v>33.825889944757961</c:v>
                </c:pt>
                <c:pt idx="4">
                  <c:v>30.547754175533576</c:v>
                </c:pt>
                <c:pt idx="5">
                  <c:v>18.8194389644393</c:v>
                </c:pt>
                <c:pt idx="6">
                  <c:v>27.436576351732526</c:v>
                </c:pt>
                <c:pt idx="7">
                  <c:v>4.9375509943456697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403-4F0F-B9B2-7171A85EF2C9}"/>
            </c:ext>
          </c:extLst>
        </c:ser>
        <c:ser>
          <c:idx val="28"/>
          <c:order val="10"/>
          <c:tx>
            <c:strRef>
              <c:f>'Figures i'!$AP$53</c:f>
              <c:strCache>
                <c:ptCount val="1"/>
                <c:pt idx="0">
                  <c:v>Outlet reports any stockout</c:v>
                </c:pt>
              </c:strCache>
            </c:strRef>
          </c:tx>
          <c:spPr>
            <a:solidFill>
              <a:srgbClr val="013934"/>
            </a:solidFill>
            <a:ln>
              <a:noFill/>
            </a:ln>
            <a:effectLst/>
          </c:spPr>
          <c:invertIfNegative val="0"/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i'!$AP$54:$AP$62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403-4F0F-B9B2-7171A85EF2C9}"/>
            </c:ext>
          </c:extLst>
        </c:ser>
        <c:ser>
          <c:idx val="31"/>
          <c:order val="11"/>
          <c:tx>
            <c:strRef>
              <c:f>'Figures i'!$AS$53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i'!$AS$54:$AS$62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403-4F0F-B9B2-7171A85EF2C9}"/>
            </c:ext>
          </c:extLst>
        </c:ser>
        <c:ser>
          <c:idx val="34"/>
          <c:order val="12"/>
          <c:tx>
            <c:strRef>
              <c:f>'Figures i'!$AV$53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i'!$AX$54:$AX$62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i'!$AW$54:$AW$62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i'!$AV$54:$AV$62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403-4F0F-B9B2-7171A85EF2C9}"/>
            </c:ext>
          </c:extLst>
        </c:ser>
        <c:ser>
          <c:idx val="37"/>
          <c:order val="13"/>
          <c:tx>
            <c:strRef>
              <c:f>'Figures i'!$AY$53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i'!$BA$54:$BA$62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i'!$AZ$54:$AZ$62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i'!$AY$54:$AY$62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403-4F0F-B9B2-7171A85EF2C9}"/>
            </c:ext>
          </c:extLst>
        </c:ser>
        <c:ser>
          <c:idx val="40"/>
          <c:order val="14"/>
          <c:tx>
            <c:strRef>
              <c:f>'Figures i'!$BB$53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F55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i'!$BD$54:$BD$62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i'!$BC$54:$BC$62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i'!$BB$54:$BB$62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403-4F0F-B9B2-7171A85EF2C9}"/>
            </c:ext>
          </c:extLst>
        </c:ser>
        <c:ser>
          <c:idx val="43"/>
          <c:order val="15"/>
          <c:tx>
            <c:strRef>
              <c:f>'Figures i'!$BE$53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i'!$BG$54:$BG$62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i'!$BF$54:$BF$62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i'!$BE$54:$BE$62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403-4F0F-B9B2-7171A85EF2C9}"/>
            </c:ext>
          </c:extLst>
        </c:ser>
        <c:ser>
          <c:idx val="46"/>
          <c:order val="16"/>
          <c:tx>
            <c:strRef>
              <c:f>'Figures i'!$BH$53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3AA8B"/>
            </a:solidFill>
            <a:ln>
              <a:noFill/>
            </a:ln>
            <a:effectLst/>
          </c:spPr>
          <c:invertIfNegative val="0"/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i'!$BH$54:$BH$62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403-4F0F-B9B2-7171A85EF2C9}"/>
            </c:ext>
          </c:extLst>
        </c:ser>
        <c:ser>
          <c:idx val="49"/>
          <c:order val="17"/>
          <c:tx>
            <c:strRef>
              <c:f>'Figures i'!$BK$53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D72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i'!$BM$54:$BM$62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i'!$BL$54:$BL$62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i'!$BK$54:$BK$62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403-4F0F-B9B2-7171A85EF2C9}"/>
            </c:ext>
          </c:extLst>
        </c:ser>
        <c:ser>
          <c:idx val="52"/>
          <c:order val="18"/>
          <c:tx>
            <c:strRef>
              <c:f>'Figures i'!$BN$53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i'!$BP$54:$BP$62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i'!$BO$54:$BO$62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i'!$BN$54:$BN$62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403-4F0F-B9B2-7171A85EF2C9}"/>
            </c:ext>
          </c:extLst>
        </c:ser>
        <c:ser>
          <c:idx val="55"/>
          <c:order val="19"/>
          <c:tx>
            <c:strRef>
              <c:f>'Figures i'!$BQ$53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i'!$BS$54:$BS$62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i'!$BR$54:$BR$62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i'!$BQ$54:$BQ$62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403-4F0F-B9B2-7171A85EF2C9}"/>
            </c:ext>
          </c:extLst>
        </c:ser>
        <c:ser>
          <c:idx val="58"/>
          <c:order val="20"/>
          <c:tx>
            <c:strRef>
              <c:f>'Figures i'!$BT$53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ED97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i'!$BV$54:$BV$62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i'!$BU$54:$BU$62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i'!$BT$54:$BT$62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403-4F0F-B9B2-7171A85EF2C9}"/>
            </c:ext>
          </c:extLst>
        </c:ser>
        <c:ser>
          <c:idx val="61"/>
          <c:order val="21"/>
          <c:tx>
            <c:strRef>
              <c:f>'Figures i'!$BW$53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i'!$BW$54:$BW$62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403-4F0F-B9B2-7171A85EF2C9}"/>
            </c:ext>
          </c:extLst>
        </c:ser>
        <c:ser>
          <c:idx val="64"/>
          <c:order val="22"/>
          <c:tx>
            <c:strRef>
              <c:f>'Figures i'!$BZ$53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i'!$CB$54:$CB$62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i'!$CA$54:$CA$62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i'!$BZ$54:$BZ$62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403-4F0F-B9B2-7171A85EF2C9}"/>
            </c:ext>
          </c:extLst>
        </c:ser>
        <c:ser>
          <c:idx val="67"/>
          <c:order val="23"/>
          <c:tx>
            <c:strRef>
              <c:f>'Figures i'!$CC$53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B3A2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i'!$CE$54:$CE$62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i'!$CD$54:$CD$62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i'!$CC$54:$CC$62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403-4F0F-B9B2-7171A85EF2C9}"/>
            </c:ext>
          </c:extLst>
        </c:ser>
        <c:ser>
          <c:idx val="70"/>
          <c:order val="24"/>
          <c:tx>
            <c:strRef>
              <c:f>'Figures i'!$CF$53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8FDA"/>
            </a:solidFill>
            <a:ln>
              <a:noFill/>
            </a:ln>
            <a:effectLst/>
          </c:spPr>
          <c:invertIfNegative val="0"/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i'!$CF$54:$CF$62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403-4F0F-B9B2-7171A85EF2C9}"/>
            </c:ext>
          </c:extLst>
        </c:ser>
        <c:ser>
          <c:idx val="73"/>
          <c:order val="25"/>
          <c:tx>
            <c:strRef>
              <c:f>'Figures i'!$CI$53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270A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i'!$CK$54:$CK$62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i'!$CJ$54:$CJ$62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i'!$CI$54:$CI$62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403-4F0F-B9B2-7171A85EF2C9}"/>
            </c:ext>
          </c:extLst>
        </c:ser>
        <c:ser>
          <c:idx val="76"/>
          <c:order val="26"/>
          <c:tx>
            <c:strRef>
              <c:f>'Figures i'!$CL$53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9A9C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i'!$CN$54:$CN$62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i'!$CM$54:$CM$62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i'!$CL$54:$CL$62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403-4F0F-B9B2-7171A85EF2C9}"/>
            </c:ext>
          </c:extLst>
        </c:ser>
        <c:ser>
          <c:idx val="79"/>
          <c:order val="27"/>
          <c:tx>
            <c:strRef>
              <c:f>'Figures i'!$CO$53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D45EC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i'!$CQ$54:$CQ$62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i'!$CP$54:$CP$62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i'!$CO$54:$CO$62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403-4F0F-B9B2-7171A85EF2C9}"/>
            </c:ext>
          </c:extLst>
        </c:ser>
        <c:ser>
          <c:idx val="82"/>
          <c:order val="28"/>
          <c:tx>
            <c:strRef>
              <c:f>'Figures i'!$CR$53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C9F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i'!$CT$54:$CT$62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i'!$CS$54:$CS$62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i'!$CR$54:$CR$62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403-4F0F-B9B2-7171A85EF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661362071155358E-2"/>
          <c:y val="0.71717361071055485"/>
          <c:w val="0.85627223004021313"/>
          <c:h val="0.24267726465776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Example'!$K$15</c:f>
              <c:strCache>
                <c:ptCount val="1"/>
                <c:pt idx="0">
                  <c:v>Stocks any antimalarial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Example'!$M$101:$M$108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1.3018694773299615</c:v>
                  </c:pt>
                  <c:pt idx="4">
                    <c:v>0</c:v>
                  </c:pt>
                  <c:pt idx="5">
                    <c:v>1.22601589290642</c:v>
                  </c:pt>
                  <c:pt idx="6">
                    <c:v>0</c:v>
                  </c:pt>
                </c:numCache>
              </c:numRef>
            </c:plus>
            <c:minus>
              <c:numRef>
                <c:f>'Figures Example'!$L$101:$L$108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0.20943903159292079</c:v>
                  </c:pt>
                  <c:pt idx="4">
                    <c:v>0</c:v>
                  </c:pt>
                  <c:pt idx="5">
                    <c:v>0.19625057528438866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Example'!$J$16:$J$22</c:f>
              <c:strCache>
                <c:ptCount val="7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 TOTAL</c:v>
                </c:pt>
                <c:pt idx="5">
                  <c:v>Retail TOTAL</c:v>
                </c:pt>
                <c:pt idx="6">
                  <c:v>Wholesale</c:v>
                </c:pt>
              </c:strCache>
            </c:strRef>
          </c:cat>
          <c:val>
            <c:numRef>
              <c:f>'Figures Example'!$K$16:$K$22</c:f>
              <c:numCache>
                <c:formatCode>General</c:formatCode>
                <c:ptCount val="7"/>
                <c:pt idx="0">
                  <c:v>19.752655604843181</c:v>
                </c:pt>
                <c:pt idx="1">
                  <c:v>4.128014681225932</c:v>
                </c:pt>
                <c:pt idx="2">
                  <c:v>0</c:v>
                </c:pt>
                <c:pt idx="3">
                  <c:v>7.2044052180545073</c:v>
                </c:pt>
                <c:pt idx="4">
                  <c:v>15.996756908707969</c:v>
                </c:pt>
                <c:pt idx="5">
                  <c:v>6.5564610875375307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D-4D8A-B5D8-3C40E756A0FA}"/>
            </c:ext>
          </c:extLst>
        </c:ser>
        <c:ser>
          <c:idx val="4"/>
          <c:order val="4"/>
          <c:tx>
            <c:strRef>
              <c:f>'Figures Example'!$O$15</c:f>
              <c:strCache>
                <c:ptCount val="1"/>
                <c:pt idx="0">
                  <c:v>Stocks any ACT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'Figures Example'!$J$16:$J$22</c:f>
              <c:strCache>
                <c:ptCount val="7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 TOTAL</c:v>
                </c:pt>
                <c:pt idx="5">
                  <c:v>Retail TOTAL</c:v>
                </c:pt>
                <c:pt idx="6">
                  <c:v>Wholesale</c:v>
                </c:pt>
              </c:strCache>
            </c:strRef>
          </c:cat>
          <c:val>
            <c:numRef>
              <c:f>'Figures Example'!$O$16:$O$22</c:f>
              <c:numCache>
                <c:formatCode>General</c:formatCode>
                <c:ptCount val="7"/>
                <c:pt idx="0">
                  <c:v>12.819553054488411</c:v>
                </c:pt>
                <c:pt idx="1">
                  <c:v>11.895535693033468</c:v>
                </c:pt>
                <c:pt idx="2">
                  <c:v>1.9837890702757834</c:v>
                </c:pt>
                <c:pt idx="3">
                  <c:v>4.609878073170691</c:v>
                </c:pt>
                <c:pt idx="4">
                  <c:v>8.9399298618742584</c:v>
                </c:pt>
                <c:pt idx="5">
                  <c:v>4.8417581184321765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D-4D8A-B5D8-3C40E756A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03455"/>
        <c:axId val="146000095"/>
        <c:extLst>
          <c:ext xmlns:c15="http://schemas.microsoft.com/office/drawing/2012/chart" uri="{02D57815-91ED-43cb-92C2-25804820EDAC}">
            <c15:filteredBar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'Figures Example'!$L$15</c15:sqref>
                        </c15:formulaRef>
                      </c:ext>
                    </c:extLst>
                    <c:strCache>
                      <c:ptCount val="1"/>
                      <c:pt idx="0">
                        <c:v>lower CI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'Figures Example'!$Q$101:$Q$108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19.950778990242007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0.86097190701275361</c:v>
                        </c:pt>
                        <c:pt idx="4">
                          <c:v>0</c:v>
                        </c:pt>
                        <c:pt idx="5">
                          <c:v>0.77708181412023958</c:v>
                        </c:pt>
                        <c:pt idx="6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'Figures Example'!$P$101:$P$108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3.6078635553709812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0.3941200782585384</c:v>
                        </c:pt>
                        <c:pt idx="4">
                          <c:v>0</c:v>
                        </c:pt>
                        <c:pt idx="5">
                          <c:v>0.37753357727388054</c:v>
                        </c:pt>
                        <c:pt idx="6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'Figures Example'!$J$16:$J$22</c15:sqref>
                        </c15:formulaRef>
                      </c:ext>
                    </c:extLst>
                    <c:strCache>
                      <c:ptCount val="7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  <c:pt idx="6">
                        <c:v>Wholesale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'Figures Example'!$L$16:$L$22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10.62950449826762</c:v>
                      </c:pt>
                      <c:pt idx="1">
                        <c:v>2.7076577736678455</c:v>
                      </c:pt>
                      <c:pt idx="2">
                        <c:v>0</c:v>
                      </c:pt>
                      <c:pt idx="3">
                        <c:v>2.9004488872384471</c:v>
                      </c:pt>
                      <c:pt idx="4">
                        <c:v>5.8964861856544726</c:v>
                      </c:pt>
                      <c:pt idx="5">
                        <c:v>2.3012478619771572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A5D-4D8A-B5D8-3C40E756A0FA}"/>
                  </c:ext>
                </c:extLst>
              </c15:ser>
            </c15:filteredBarSeries>
            <c15:filteredBa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Example'!$M$15</c15:sqref>
                        </c15:formulaRef>
                      </c:ext>
                    </c:extLst>
                    <c:strCache>
                      <c:ptCount val="1"/>
                      <c:pt idx="0">
                        <c:v>upper CI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Example'!$J$16:$J$22</c15:sqref>
                        </c15:formulaRef>
                      </c:ext>
                    </c:extLst>
                    <c:strCache>
                      <c:ptCount val="7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  <c:pt idx="6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Example'!$M$16:$M$22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17.884886808519379</c:v>
                      </c:pt>
                      <c:pt idx="1">
                        <c:v>7.2723957884302086</c:v>
                      </c:pt>
                      <c:pt idx="2">
                        <c:v>0</c:v>
                      </c:pt>
                      <c:pt idx="3">
                        <c:v>4.613681903555424</c:v>
                      </c:pt>
                      <c:pt idx="4">
                        <c:v>8.4044800829414115</c:v>
                      </c:pt>
                      <c:pt idx="5">
                        <c:v>3.4161500273289009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A5D-4D8A-B5D8-3C40E756A0FA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Example'!$N$15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Example'!$J$16:$J$22</c15:sqref>
                        </c15:formulaRef>
                      </c:ext>
                    </c:extLst>
                    <c:strCache>
                      <c:ptCount val="7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  <c:pt idx="6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Example'!$N$16:$N$22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29</c:v>
                      </c:pt>
                      <c:pt idx="1">
                        <c:v>187</c:v>
                      </c:pt>
                      <c:pt idx="2">
                        <c:v>490</c:v>
                      </c:pt>
                      <c:pt idx="3">
                        <c:v>3200</c:v>
                      </c:pt>
                      <c:pt idx="4">
                        <c:v>110</c:v>
                      </c:pt>
                      <c:pt idx="5">
                        <c:v>4020</c:v>
                      </c:pt>
                      <c:pt idx="6">
                        <c:v>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5D-4D8A-B5D8-3C40E756A0F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Example'!$P$15</c15:sqref>
                        </c15:formulaRef>
                      </c:ext>
                    </c:extLst>
                    <c:strCache>
                      <c:ptCount val="1"/>
                      <c:pt idx="0">
                        <c:v>lower CI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Example'!$J$16:$J$22</c15:sqref>
                        </c15:formulaRef>
                      </c:ext>
                    </c:extLst>
                    <c:strCache>
                      <c:ptCount val="7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  <c:pt idx="6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Example'!$P$16:$P$22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7.064097811678602</c:v>
                      </c:pt>
                      <c:pt idx="1">
                        <c:v>6.3390216924348879</c:v>
                      </c:pt>
                      <c:pt idx="2">
                        <c:v>1.3262471673709979</c:v>
                      </c:pt>
                      <c:pt idx="3">
                        <c:v>1.1054137938165316</c:v>
                      </c:pt>
                      <c:pt idx="4">
                        <c:v>6.1667290465034874</c:v>
                      </c:pt>
                      <c:pt idx="5">
                        <c:v>1.2431891613530355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5D-4D8A-B5D8-3C40E756A0F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Example'!$Q$15</c15:sqref>
                        </c15:formulaRef>
                      </c:ext>
                    </c:extLst>
                    <c:strCache>
                      <c:ptCount val="1"/>
                      <c:pt idx="0">
                        <c:v>upper CI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Example'!$J$16:$J$22</c15:sqref>
                        </c15:formulaRef>
                      </c:ext>
                    </c:extLst>
                    <c:strCache>
                      <c:ptCount val="7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  <c:pt idx="6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Example'!$Q$16:$Q$22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13.328798682921141</c:v>
                      </c:pt>
                      <c:pt idx="1">
                        <c:v>11.759440273229872</c:v>
                      </c:pt>
                      <c:pt idx="2">
                        <c:v>3.8443232194223063</c:v>
                      </c:pt>
                      <c:pt idx="3">
                        <c:v>1.432261751962451</c:v>
                      </c:pt>
                      <c:pt idx="4">
                        <c:v>16.317317583477557</c:v>
                      </c:pt>
                      <c:pt idx="5">
                        <c:v>1.6437768490048592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5D-4D8A-B5D8-3C40E756A0FA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Example'!$R$15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Example'!$J$16:$J$22</c15:sqref>
                        </c15:formulaRef>
                      </c:ext>
                    </c:extLst>
                    <c:strCache>
                      <c:ptCount val="7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  <c:pt idx="6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Example'!$R$16:$R$22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29</c:v>
                      </c:pt>
                      <c:pt idx="1">
                        <c:v>187</c:v>
                      </c:pt>
                      <c:pt idx="2">
                        <c:v>490</c:v>
                      </c:pt>
                      <c:pt idx="3">
                        <c:v>3200</c:v>
                      </c:pt>
                      <c:pt idx="4">
                        <c:v>110</c:v>
                      </c:pt>
                      <c:pt idx="5">
                        <c:v>4020</c:v>
                      </c:pt>
                      <c:pt idx="6">
                        <c:v>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A5D-4D8A-B5D8-3C40E756A0FA}"/>
                  </c:ext>
                </c:extLst>
              </c15:ser>
            </c15:filteredBarSeries>
          </c:ext>
        </c:extLst>
      </c:barChart>
      <c:catAx>
        <c:axId val="14600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46000095"/>
        <c:crosses val="autoZero"/>
        <c:auto val="1"/>
        <c:lblAlgn val="ctr"/>
        <c:lblOffset val="100"/>
        <c:noMultiLvlLbl val="0"/>
      </c:catAx>
      <c:valAx>
        <c:axId val="14600009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4600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Example'!$K$161</c:f>
              <c:strCache>
                <c:ptCount val="1"/>
                <c:pt idx="0">
                  <c:v>Abia-Rural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Example'!$M$163:$M$190</c:f>
                <c:numCache>
                  <c:formatCode>General</c:formatCode>
                  <c:ptCount val="28"/>
                  <c:pt idx="0">
                    <c:v>3.4122503845423</c:v>
                  </c:pt>
                  <c:pt idx="1">
                    <c:v>2.9568973182452747</c:v>
                  </c:pt>
                  <c:pt idx="2">
                    <c:v>2.1999575502142177</c:v>
                  </c:pt>
                  <c:pt idx="3">
                    <c:v>4.3295565612906532</c:v>
                  </c:pt>
                  <c:pt idx="4">
                    <c:v>4.5198323856934675</c:v>
                  </c:pt>
                  <c:pt idx="5">
                    <c:v>1.8329062551713677</c:v>
                  </c:pt>
                  <c:pt idx="6">
                    <c:v>3.5454199991599218</c:v>
                  </c:pt>
                  <c:pt idx="7">
                    <c:v>2.4676980930563222</c:v>
                  </c:pt>
                  <c:pt idx="8">
                    <c:v>3.4268660148336796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plus>
            <c:minus>
              <c:numRef>
                <c:f>'Figures Example'!$L$163:$L$190</c:f>
                <c:numCache>
                  <c:formatCode>General</c:formatCode>
                  <c:ptCount val="28"/>
                  <c:pt idx="0">
                    <c:v>0.59400236276109797</c:v>
                  </c:pt>
                  <c:pt idx="1">
                    <c:v>0.67062287212362015</c:v>
                  </c:pt>
                  <c:pt idx="2">
                    <c:v>1.6189783373908062</c:v>
                  </c:pt>
                  <c:pt idx="3">
                    <c:v>1.8697740699884449</c:v>
                  </c:pt>
                  <c:pt idx="4">
                    <c:v>3.3021644945468642</c:v>
                  </c:pt>
                  <c:pt idx="5">
                    <c:v>0.87189268709108858</c:v>
                  </c:pt>
                  <c:pt idx="6">
                    <c:v>2.0481718572159893</c:v>
                  </c:pt>
                  <c:pt idx="7">
                    <c:v>0.89329220349202376</c:v>
                  </c:pt>
                  <c:pt idx="8">
                    <c:v>2.2503289706966854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Example'!$J$163:$J$190</c:f>
              <c:strCache>
                <c:ptCount val="28"/>
                <c:pt idx="0">
                  <c:v>Stocked out of ACTs</c:v>
                </c:pt>
                <c:pt idx="1">
                  <c:v>Stocked out of AL</c:v>
                </c:pt>
                <c:pt idx="2">
                  <c:v>Stocked out of ASAQ</c:v>
                </c:pt>
                <c:pt idx="3">
                  <c:v>Stocked out of DHAQPPQ</c:v>
                </c:pt>
                <c:pt idx="4">
                  <c:v>Stocked out of artemether</c:v>
                </c:pt>
                <c:pt idx="5">
                  <c:v>Stocked out of artesunate</c:v>
                </c:pt>
                <c:pt idx="6">
                  <c:v>Stocked out of CQ</c:v>
                </c:pt>
                <c:pt idx="7">
                  <c:v>Stocked out of QN</c:v>
                </c:pt>
                <c:pt idx="8">
                  <c:v>Stocked out of SP</c:v>
                </c:pt>
                <c:pt idx="9">
                  <c:v>Stocked out of RDT</c:v>
                </c:pt>
                <c:pt idx="10">
                  <c:v>Outlet reports any stockout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Example'!$K$163:$K$190</c:f>
              <c:numCache>
                <c:formatCode>0</c:formatCode>
                <c:ptCount val="28"/>
                <c:pt idx="0">
                  <c:v>0.71402806561635968</c:v>
                </c:pt>
                <c:pt idx="1">
                  <c:v>0.8598116302846508</c:v>
                </c:pt>
                <c:pt idx="2">
                  <c:v>5.7560573813310647</c:v>
                </c:pt>
                <c:pt idx="3">
                  <c:v>3.1828666136682533</c:v>
                </c:pt>
                <c:pt idx="4">
                  <c:v>10.7767479327596</c:v>
                </c:pt>
                <c:pt idx="5">
                  <c:v>1.6352835438670568</c:v>
                </c:pt>
                <c:pt idx="6">
                  <c:v>4.6153112237902931</c:v>
                </c:pt>
                <c:pt idx="7">
                  <c:v>1.3805317750215924</c:v>
                </c:pt>
                <c:pt idx="8">
                  <c:v>6.1266885378533065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D-4E43-A977-AD5B5AE826CB}"/>
            </c:ext>
          </c:extLst>
        </c:ser>
        <c:ser>
          <c:idx val="3"/>
          <c:order val="1"/>
          <c:tx>
            <c:strRef>
              <c:f>'Figures Example'!$T$161</c:f>
              <c:strCache>
                <c:ptCount val="1"/>
                <c:pt idx="0">
                  <c:v>Abia-Urban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Example'!$V$163:$V$191</c:f>
                <c:numCache>
                  <c:formatCode>General</c:formatCode>
                  <c:ptCount val="29"/>
                  <c:pt idx="0">
                    <c:v>0</c:v>
                  </c:pt>
                  <c:pt idx="1">
                    <c:v>0.71281658113621205</c:v>
                  </c:pt>
                  <c:pt idx="2">
                    <c:v>1.4267163145962982</c:v>
                  </c:pt>
                  <c:pt idx="3">
                    <c:v>1.4530838203144967</c:v>
                  </c:pt>
                  <c:pt idx="4">
                    <c:v>1.7589042403733952</c:v>
                  </c:pt>
                  <c:pt idx="5">
                    <c:v>1.8771198887292191</c:v>
                  </c:pt>
                  <c:pt idx="6">
                    <c:v>1.8991931836296185</c:v>
                  </c:pt>
                  <c:pt idx="7">
                    <c:v>0.73344446484635462</c:v>
                  </c:pt>
                  <c:pt idx="8">
                    <c:v>1.3396466346487634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plus>
            <c:minus>
              <c:numRef>
                <c:f>'Figures Example'!$U$163:$U$191</c:f>
                <c:numCache>
                  <c:formatCode>General</c:formatCode>
                  <c:ptCount val="29"/>
                  <c:pt idx="0">
                    <c:v>0</c:v>
                  </c:pt>
                  <c:pt idx="1">
                    <c:v>0.34534498847106171</c:v>
                  </c:pt>
                  <c:pt idx="2">
                    <c:v>0.97963716091624953</c:v>
                  </c:pt>
                  <c:pt idx="3">
                    <c:v>0.9125623786221646</c:v>
                  </c:pt>
                  <c:pt idx="4">
                    <c:v>1.4816729358522407</c:v>
                  </c:pt>
                  <c:pt idx="5">
                    <c:v>1.2289298905783612</c:v>
                  </c:pt>
                  <c:pt idx="6">
                    <c:v>1.0657990900363237</c:v>
                  </c:pt>
                  <c:pt idx="7">
                    <c:v>0.41261221068736831</c:v>
                  </c:pt>
                  <c:pt idx="8">
                    <c:v>0.99144610791929599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Example'!$T$163:$T$191</c:f>
              <c:numCache>
                <c:formatCode>0</c:formatCode>
                <c:ptCount val="29"/>
                <c:pt idx="0">
                  <c:v>0</c:v>
                </c:pt>
                <c:pt idx="1">
                  <c:v>0.66540828329589419</c:v>
                </c:pt>
                <c:pt idx="2">
                  <c:v>3.0285755340641636</c:v>
                </c:pt>
                <c:pt idx="3">
                  <c:v>2.3930937301686055</c:v>
                </c:pt>
                <c:pt idx="4">
                  <c:v>8.5245034296272575</c:v>
                </c:pt>
                <c:pt idx="5">
                  <c:v>3.4324099994906265</c:v>
                </c:pt>
                <c:pt idx="6">
                  <c:v>2.3698563852389478</c:v>
                </c:pt>
                <c:pt idx="7">
                  <c:v>0.93436312198602633</c:v>
                </c:pt>
                <c:pt idx="8">
                  <c:v>3.669144728822952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8D-4E43-A977-AD5B5AE826CB}"/>
            </c:ext>
          </c:extLst>
        </c:ser>
        <c:ser>
          <c:idx val="1"/>
          <c:order val="2"/>
          <c:tx>
            <c:strRef>
              <c:f>'Figures Example'!$N$161</c:f>
              <c:strCache>
                <c:ptCount val="1"/>
                <c:pt idx="0">
                  <c:v>Kano-Rural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Example'!$P$163:$P$191</c:f>
                <c:numCache>
                  <c:formatCode>General</c:formatCode>
                  <c:ptCount val="29"/>
                  <c:pt idx="0">
                    <c:v>10.291673817947977</c:v>
                  </c:pt>
                  <c:pt idx="1">
                    <c:v>2.8715976962141818</c:v>
                  </c:pt>
                  <c:pt idx="2">
                    <c:v>5.1917502086729312</c:v>
                  </c:pt>
                  <c:pt idx="3">
                    <c:v>1.8111683584499385</c:v>
                  </c:pt>
                  <c:pt idx="4">
                    <c:v>6.7002003401149528</c:v>
                  </c:pt>
                  <c:pt idx="5">
                    <c:v>3.8710367803627683</c:v>
                  </c:pt>
                  <c:pt idx="6">
                    <c:v>2.7611601437573814</c:v>
                  </c:pt>
                  <c:pt idx="7">
                    <c:v>4.0003211213137391</c:v>
                  </c:pt>
                  <c:pt idx="8">
                    <c:v>4.6907797287469108</c:v>
                  </c:pt>
                  <c:pt idx="9">
                    <c:v>11.510042379337172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plus>
            <c:minus>
              <c:numRef>
                <c:f>'Figures Example'!$O$163:$O$191</c:f>
                <c:numCache>
                  <c:formatCode>General</c:formatCode>
                  <c:ptCount val="29"/>
                  <c:pt idx="0">
                    <c:v>6.6099510837689994</c:v>
                  </c:pt>
                  <c:pt idx="1">
                    <c:v>1.8873407799089819</c:v>
                  </c:pt>
                  <c:pt idx="2">
                    <c:v>2.4590630064151497</c:v>
                  </c:pt>
                  <c:pt idx="3">
                    <c:v>1.0215309648586079</c:v>
                  </c:pt>
                  <c:pt idx="4">
                    <c:v>3.4829800979623369</c:v>
                  </c:pt>
                  <c:pt idx="5">
                    <c:v>3.2409778257285851</c:v>
                  </c:pt>
                  <c:pt idx="6">
                    <c:v>2.1206959074693632</c:v>
                  </c:pt>
                  <c:pt idx="7">
                    <c:v>2.9294041596039841</c:v>
                  </c:pt>
                  <c:pt idx="8">
                    <c:v>3.8828305144015189</c:v>
                  </c:pt>
                  <c:pt idx="9">
                    <c:v>9.8873909423844744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Example'!$J$163:$J$190</c:f>
              <c:strCache>
                <c:ptCount val="28"/>
                <c:pt idx="0">
                  <c:v>Stocked out of ACTs</c:v>
                </c:pt>
                <c:pt idx="1">
                  <c:v>Stocked out of AL</c:v>
                </c:pt>
                <c:pt idx="2">
                  <c:v>Stocked out of ASAQ</c:v>
                </c:pt>
                <c:pt idx="3">
                  <c:v>Stocked out of DHAQPPQ</c:v>
                </c:pt>
                <c:pt idx="4">
                  <c:v>Stocked out of artemether</c:v>
                </c:pt>
                <c:pt idx="5">
                  <c:v>Stocked out of artesunate</c:v>
                </c:pt>
                <c:pt idx="6">
                  <c:v>Stocked out of CQ</c:v>
                </c:pt>
                <c:pt idx="7">
                  <c:v>Stocked out of QN</c:v>
                </c:pt>
                <c:pt idx="8">
                  <c:v>Stocked out of SP</c:v>
                </c:pt>
                <c:pt idx="9">
                  <c:v>Stocked out of RDT</c:v>
                </c:pt>
                <c:pt idx="10">
                  <c:v>Outlet reports any stockout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Example'!$N$163:$N$191</c:f>
              <c:numCache>
                <c:formatCode>0</c:formatCode>
                <c:ptCount val="29"/>
                <c:pt idx="0">
                  <c:v>15.17226822725145</c:v>
                </c:pt>
                <c:pt idx="1">
                  <c:v>5.2040832851626879</c:v>
                </c:pt>
                <c:pt idx="2">
                  <c:v>4.4541076843131746</c:v>
                </c:pt>
                <c:pt idx="3">
                  <c:v>2.2881869047954169</c:v>
                </c:pt>
                <c:pt idx="4">
                  <c:v>6.7302551660236256</c:v>
                </c:pt>
                <c:pt idx="5">
                  <c:v>16.093182735674429</c:v>
                </c:pt>
                <c:pt idx="6">
                  <c:v>8.3136941263464372</c:v>
                </c:pt>
                <c:pt idx="7">
                  <c:v>9.7591563914723505</c:v>
                </c:pt>
                <c:pt idx="8">
                  <c:v>17.69598947602881</c:v>
                </c:pt>
                <c:pt idx="9">
                  <c:v>34.001815244102133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8D-4E43-A977-AD5B5AE826CB}"/>
            </c:ext>
          </c:extLst>
        </c:ser>
        <c:ser>
          <c:idx val="4"/>
          <c:order val="3"/>
          <c:tx>
            <c:strRef>
              <c:f>'Figures Example'!$W$161</c:f>
              <c:strCache>
                <c:ptCount val="1"/>
                <c:pt idx="0">
                  <c:v>Kano-Urban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Example'!$Y$163:$Y$191</c:f>
                <c:numCache>
                  <c:formatCode>General</c:formatCode>
                  <c:ptCount val="29"/>
                  <c:pt idx="0">
                    <c:v>1.8273017053045648</c:v>
                  </c:pt>
                  <c:pt idx="1">
                    <c:v>1.9029676167806211</c:v>
                  </c:pt>
                  <c:pt idx="2">
                    <c:v>1.3696830431001312</c:v>
                  </c:pt>
                  <c:pt idx="3">
                    <c:v>1.6469004893798145</c:v>
                  </c:pt>
                  <c:pt idx="4">
                    <c:v>2.4880389330555035</c:v>
                  </c:pt>
                  <c:pt idx="5">
                    <c:v>3.104398044807791</c:v>
                  </c:pt>
                  <c:pt idx="6">
                    <c:v>2.5003484428706448</c:v>
                  </c:pt>
                  <c:pt idx="7">
                    <c:v>2.6799772221983424</c:v>
                  </c:pt>
                  <c:pt idx="8">
                    <c:v>3.8739680587989334</c:v>
                  </c:pt>
                  <c:pt idx="9">
                    <c:v>4.2216700150652535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plus>
            <c:minus>
              <c:numRef>
                <c:f>'Figures Example'!$X$163:$X$191</c:f>
                <c:numCache>
                  <c:formatCode>General</c:formatCode>
                  <c:ptCount val="29"/>
                  <c:pt idx="0">
                    <c:v>1.2330082950687187</c:v>
                  </c:pt>
                  <c:pt idx="1">
                    <c:v>1.2362112499253515</c:v>
                  </c:pt>
                  <c:pt idx="2">
                    <c:v>0.80498911087535197</c:v>
                  </c:pt>
                  <c:pt idx="3">
                    <c:v>1.0486840282572869</c:v>
                  </c:pt>
                  <c:pt idx="4">
                    <c:v>1.8906197252178725</c:v>
                  </c:pt>
                  <c:pt idx="5">
                    <c:v>2.6516951864712226</c:v>
                  </c:pt>
                  <c:pt idx="6">
                    <c:v>1.9096205688816257</c:v>
                  </c:pt>
                  <c:pt idx="7">
                    <c:v>1.9091911585775954</c:v>
                  </c:pt>
                  <c:pt idx="8">
                    <c:v>2.9931882351330117</c:v>
                  </c:pt>
                  <c:pt idx="9">
                    <c:v>3.777754090469859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Example'!$W$163:$W$191</c:f>
              <c:numCache>
                <c:formatCode>0</c:formatCode>
                <c:ptCount val="29"/>
                <c:pt idx="0">
                  <c:v>3.64766310861607</c:v>
                </c:pt>
                <c:pt idx="1">
                  <c:v>3.4039007318010834</c:v>
                </c:pt>
                <c:pt idx="2">
                  <c:v>1.9144175413835951</c:v>
                </c:pt>
                <c:pt idx="3">
                  <c:v>2.8037646931593834</c:v>
                </c:pt>
                <c:pt idx="4">
                  <c:v>7.2575956512099191</c:v>
                </c:pt>
                <c:pt idx="5">
                  <c:v>14.980027237461368</c:v>
                </c:pt>
                <c:pt idx="6">
                  <c:v>7.4336705514644619</c:v>
                </c:pt>
                <c:pt idx="7">
                  <c:v>6.199419162516806</c:v>
                </c:pt>
                <c:pt idx="8">
                  <c:v>11.460910064180057</c:v>
                </c:pt>
                <c:pt idx="9">
                  <c:v>24.357810707359445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8D-4E43-A977-AD5B5AE826CB}"/>
            </c:ext>
          </c:extLst>
        </c:ser>
        <c:ser>
          <c:idx val="2"/>
          <c:order val="4"/>
          <c:tx>
            <c:strRef>
              <c:f>'Figures Example'!$Q$161</c:f>
              <c:strCache>
                <c:ptCount val="1"/>
                <c:pt idx="0">
                  <c:v>Lagos-Rural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Example'!$S$163:$S$191</c:f>
                <c:numCache>
                  <c:formatCode>General</c:formatCode>
                  <c:ptCount val="29"/>
                  <c:pt idx="0">
                    <c:v>0</c:v>
                  </c:pt>
                  <c:pt idx="1">
                    <c:v>5.2478518557556084</c:v>
                  </c:pt>
                  <c:pt idx="2">
                    <c:v>2.8119358775279433</c:v>
                  </c:pt>
                  <c:pt idx="3">
                    <c:v>2.8119358775279473</c:v>
                  </c:pt>
                  <c:pt idx="4">
                    <c:v>3.4310651347944021</c:v>
                  </c:pt>
                  <c:pt idx="5">
                    <c:v>6.5192203696187159</c:v>
                  </c:pt>
                  <c:pt idx="6">
                    <c:v>0.84489515093419476</c:v>
                  </c:pt>
                  <c:pt idx="7">
                    <c:v>0.84489515093419476</c:v>
                  </c:pt>
                  <c:pt idx="8">
                    <c:v>0.84489515093419321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plus>
            <c:minus>
              <c:numRef>
                <c:f>'Figures Example'!$R$163:$R$191</c:f>
                <c:numCache>
                  <c:formatCode>General</c:formatCode>
                  <c:ptCount val="29"/>
                  <c:pt idx="0">
                    <c:v>0</c:v>
                  </c:pt>
                  <c:pt idx="1">
                    <c:v>1.1803208569197383</c:v>
                  </c:pt>
                  <c:pt idx="2">
                    <c:v>0.36004330038618865</c:v>
                  </c:pt>
                  <c:pt idx="3">
                    <c:v>0.3600433003861887</c:v>
                  </c:pt>
                  <c:pt idx="4">
                    <c:v>0.4110445450709429</c:v>
                  </c:pt>
                  <c:pt idx="5">
                    <c:v>1.2075617759177035</c:v>
                  </c:pt>
                  <c:pt idx="6">
                    <c:v>9.7075891535634826E-2</c:v>
                  </c:pt>
                  <c:pt idx="7">
                    <c:v>9.7075891535634826E-2</c:v>
                  </c:pt>
                  <c:pt idx="8">
                    <c:v>9.7075891535634798E-2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Example'!$J$163:$J$190</c:f>
              <c:strCache>
                <c:ptCount val="28"/>
                <c:pt idx="0">
                  <c:v>Stocked out of ACTs</c:v>
                </c:pt>
                <c:pt idx="1">
                  <c:v>Stocked out of AL</c:v>
                </c:pt>
                <c:pt idx="2">
                  <c:v>Stocked out of ASAQ</c:v>
                </c:pt>
                <c:pt idx="3">
                  <c:v>Stocked out of DHAQPPQ</c:v>
                </c:pt>
                <c:pt idx="4">
                  <c:v>Stocked out of artemether</c:v>
                </c:pt>
                <c:pt idx="5">
                  <c:v>Stocked out of artesunate</c:v>
                </c:pt>
                <c:pt idx="6">
                  <c:v>Stocked out of CQ</c:v>
                </c:pt>
                <c:pt idx="7">
                  <c:v>Stocked out of QN</c:v>
                </c:pt>
                <c:pt idx="8">
                  <c:v>Stocked out of SP</c:v>
                </c:pt>
                <c:pt idx="9">
                  <c:v>Stocked out of RDT</c:v>
                </c:pt>
                <c:pt idx="10">
                  <c:v>Outlet reports any stockout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Example'!$Q$163:$Q$191</c:f>
              <c:numCache>
                <c:formatCode>0</c:formatCode>
                <c:ptCount val="29"/>
                <c:pt idx="0">
                  <c:v>0</c:v>
                </c:pt>
                <c:pt idx="1">
                  <c:v>1.4996430627435247</c:v>
                </c:pt>
                <c:pt idx="2">
                  <c:v>0.41120820084476495</c:v>
                </c:pt>
                <c:pt idx="3">
                  <c:v>0.41120820084476495</c:v>
                </c:pt>
                <c:pt idx="4">
                  <c:v>0.46480964204919878</c:v>
                </c:pt>
                <c:pt idx="5">
                  <c:v>1.4601298728564405</c:v>
                </c:pt>
                <c:pt idx="6">
                  <c:v>0.10955721288554965</c:v>
                </c:pt>
                <c:pt idx="7">
                  <c:v>0.10955721288554965</c:v>
                </c:pt>
                <c:pt idx="8">
                  <c:v>0.10955721288554965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8D-4E43-A977-AD5B5AE826CB}"/>
            </c:ext>
          </c:extLst>
        </c:ser>
        <c:ser>
          <c:idx val="5"/>
          <c:order val="5"/>
          <c:tx>
            <c:strRef>
              <c:f>'Figures Example'!$Z$161</c:f>
              <c:strCache>
                <c:ptCount val="1"/>
                <c:pt idx="0">
                  <c:v>Lagos-Urban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Example'!$AB$163:$AB$191</c:f>
                <c:numCache>
                  <c:formatCode>General</c:formatCode>
                  <c:ptCount val="29"/>
                  <c:pt idx="0">
                    <c:v>4.6744208964280247</c:v>
                  </c:pt>
                  <c:pt idx="1">
                    <c:v>2.4477740695838968</c:v>
                  </c:pt>
                  <c:pt idx="2">
                    <c:v>0.77370737102085174</c:v>
                  </c:pt>
                  <c:pt idx="3">
                    <c:v>1.854640066866962</c:v>
                  </c:pt>
                  <c:pt idx="4">
                    <c:v>5.5591557576810438</c:v>
                  </c:pt>
                  <c:pt idx="5">
                    <c:v>2.3778346189510304</c:v>
                  </c:pt>
                  <c:pt idx="6">
                    <c:v>1.90679320520344</c:v>
                  </c:pt>
                  <c:pt idx="7">
                    <c:v>1.5978910477421968</c:v>
                  </c:pt>
                  <c:pt idx="8">
                    <c:v>1.1015102825146839</c:v>
                  </c:pt>
                  <c:pt idx="9">
                    <c:v>8.6479844764780331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plus>
            <c:minus>
              <c:numRef>
                <c:f>'Figures Example'!$AA$163:$AA$191</c:f>
                <c:numCache>
                  <c:formatCode>General</c:formatCode>
                  <c:ptCount val="29"/>
                  <c:pt idx="0">
                    <c:v>1.8355040418046866</c:v>
                  </c:pt>
                  <c:pt idx="1">
                    <c:v>1.1130081753039789</c:v>
                  </c:pt>
                  <c:pt idx="2">
                    <c:v>0.1977242257373657</c:v>
                  </c:pt>
                  <c:pt idx="3">
                    <c:v>0.49394870603560004</c:v>
                  </c:pt>
                  <c:pt idx="4">
                    <c:v>2.6646397588951731</c:v>
                  </c:pt>
                  <c:pt idx="5">
                    <c:v>1.3657534154685225</c:v>
                  </c:pt>
                  <c:pt idx="6">
                    <c:v>0.87618567311968931</c:v>
                  </c:pt>
                  <c:pt idx="7">
                    <c:v>0.59880319180317243</c:v>
                  </c:pt>
                  <c:pt idx="8">
                    <c:v>0.51862318161834864</c:v>
                  </c:pt>
                  <c:pt idx="9">
                    <c:v>4.1678969405391406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Example'!$Z$163:$Z$191</c:f>
              <c:numCache>
                <c:formatCode>0</c:formatCode>
                <c:ptCount val="29"/>
                <c:pt idx="0">
                  <c:v>2.9309939840710069</c:v>
                </c:pt>
                <c:pt idx="1">
                  <c:v>1.9994578036137349</c:v>
                </c:pt>
                <c:pt idx="2">
                  <c:v>0.26489382446646581</c:v>
                </c:pt>
                <c:pt idx="3">
                  <c:v>0.66872596192410061</c:v>
                </c:pt>
                <c:pt idx="4">
                  <c:v>4.8564375310994823</c:v>
                </c:pt>
                <c:pt idx="5">
                  <c:v>3.1059136977556476</c:v>
                </c:pt>
                <c:pt idx="6">
                  <c:v>1.5948150619623278</c:v>
                </c:pt>
                <c:pt idx="7">
                  <c:v>0.9485248443982186</c:v>
                </c:pt>
                <c:pt idx="8">
                  <c:v>0.97046320628137117</c:v>
                </c:pt>
                <c:pt idx="9">
                  <c:v>7.402216446331118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8D-4E43-A977-AD5B5AE82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Example'!$K$40</c:f>
              <c:strCache>
                <c:ptCount val="1"/>
                <c:pt idx="0">
                  <c:v>STRAT1-Rural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Example'!$M$42:$M$69</c:f>
                <c:numCache>
                  <c:formatCode>General</c:formatCode>
                  <c:ptCount val="28"/>
                  <c:pt idx="0">
                    <c:v>7.3499861962824085</c:v>
                  </c:pt>
                  <c:pt idx="1">
                    <c:v>1.9561223314263163</c:v>
                  </c:pt>
                  <c:pt idx="2">
                    <c:v>2.3179903902256864</c:v>
                  </c:pt>
                  <c:pt idx="3">
                    <c:v>1.0380811019238885</c:v>
                  </c:pt>
                  <c:pt idx="4">
                    <c:v>3.8589407245217613</c:v>
                  </c:pt>
                  <c:pt idx="5">
                    <c:v>3.2337252879739218</c:v>
                  </c:pt>
                  <c:pt idx="6">
                    <c:v>2.194770638495247</c:v>
                  </c:pt>
                  <c:pt idx="7">
                    <c:v>2.2664393464358286</c:v>
                  </c:pt>
                  <c:pt idx="8">
                    <c:v>3.1471404128629512</c:v>
                  </c:pt>
                  <c:pt idx="9">
                    <c:v>9.3269290790562422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plus>
            <c:minus>
              <c:numRef>
                <c:f>'Figures Example'!$L$42:$L$69</c:f>
                <c:numCache>
                  <c:formatCode>General</c:formatCode>
                  <c:ptCount val="28"/>
                  <c:pt idx="0">
                    <c:v>4.8693989230197507</c:v>
                  </c:pt>
                  <c:pt idx="1">
                    <c:v>1.5075979039595229</c:v>
                  </c:pt>
                  <c:pt idx="2">
                    <c:v>1.4884881493015434</c:v>
                  </c:pt>
                  <c:pt idx="3">
                    <c:v>0.70810691623010924</c:v>
                  </c:pt>
                  <c:pt idx="4">
                    <c:v>2.6432330595854783</c:v>
                  </c:pt>
                  <c:pt idx="5">
                    <c:v>2.6119696934404306</c:v>
                  </c:pt>
                  <c:pt idx="6">
                    <c:v>1.7099493180501986</c:v>
                  </c:pt>
                  <c:pt idx="7">
                    <c:v>1.703910831664972</c:v>
                  </c:pt>
                  <c:pt idx="8">
                    <c:v>2.5696657369411326</c:v>
                  </c:pt>
                  <c:pt idx="9">
                    <c:v>8.2418275222052628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Example'!$J$42:$J$69</c:f>
              <c:strCache>
                <c:ptCount val="28"/>
                <c:pt idx="0">
                  <c:v>Stocked out of ACTs</c:v>
                </c:pt>
                <c:pt idx="1">
                  <c:v>Stocked out of AL</c:v>
                </c:pt>
                <c:pt idx="2">
                  <c:v>Stocked out of ASAQ</c:v>
                </c:pt>
                <c:pt idx="3">
                  <c:v>Stocked out of DHAQPPQ</c:v>
                </c:pt>
                <c:pt idx="4">
                  <c:v>Stocked out of artemether</c:v>
                </c:pt>
                <c:pt idx="5">
                  <c:v>Stocked out of artesunate</c:v>
                </c:pt>
                <c:pt idx="6">
                  <c:v>Stocked out of CQ</c:v>
                </c:pt>
                <c:pt idx="7">
                  <c:v>Stocked out of QN</c:v>
                </c:pt>
                <c:pt idx="8">
                  <c:v>Stocked out of SP</c:v>
                </c:pt>
                <c:pt idx="9">
                  <c:v>Stocked out of RDT</c:v>
                </c:pt>
                <c:pt idx="10">
                  <c:v>Outlet reports any stockout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Example'!$K$42:$K$69</c:f>
              <c:numCache>
                <c:formatCode>0</c:formatCode>
                <c:ptCount val="28"/>
                <c:pt idx="0">
                  <c:v>12.387975977634152</c:v>
                </c:pt>
                <c:pt idx="1">
                  <c:v>6.1445424167009666</c:v>
                </c:pt>
                <c:pt idx="2">
                  <c:v>3.9867691516912496</c:v>
                </c:pt>
                <c:pt idx="3">
                  <c:v>2.178066030541133</c:v>
                </c:pt>
                <c:pt idx="4">
                  <c:v>7.6911662003102714</c:v>
                </c:pt>
                <c:pt idx="5">
                  <c:v>11.772148620203097</c:v>
                </c:pt>
                <c:pt idx="6">
                  <c:v>7.1452209803467062</c:v>
                </c:pt>
                <c:pt idx="7">
                  <c:v>6.3959984510741501</c:v>
                </c:pt>
                <c:pt idx="8">
                  <c:v>12.080082903717386</c:v>
                </c:pt>
                <c:pt idx="9">
                  <c:v>34.132232337484467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0-4762-8626-3637AA6B9346}"/>
            </c:ext>
          </c:extLst>
        </c:ser>
        <c:ser>
          <c:idx val="3"/>
          <c:order val="1"/>
          <c:tx>
            <c:strRef>
              <c:f>'Figures Example'!$T$40</c:f>
              <c:strCache>
                <c:ptCount val="1"/>
                <c:pt idx="0">
                  <c:v>STRAT1-Urban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Example'!$V$42:$V$70</c:f>
                <c:numCache>
                  <c:formatCode>General</c:formatCode>
                  <c:ptCount val="29"/>
                  <c:pt idx="0">
                    <c:v>2.1644861826701733</c:v>
                  </c:pt>
                  <c:pt idx="1">
                    <c:v>2.7168815452035373</c:v>
                  </c:pt>
                  <c:pt idx="2">
                    <c:v>0.6174451023594949</c:v>
                  </c:pt>
                  <c:pt idx="3">
                    <c:v>0.72446045518947888</c:v>
                  </c:pt>
                  <c:pt idx="4">
                    <c:v>2.2562938260948275</c:v>
                  </c:pt>
                  <c:pt idx="5">
                    <c:v>1.1827620340422813</c:v>
                  </c:pt>
                  <c:pt idx="6">
                    <c:v>0.9862786757399129</c:v>
                  </c:pt>
                  <c:pt idx="7">
                    <c:v>0.7169385894818987</c:v>
                  </c:pt>
                  <c:pt idx="8">
                    <c:v>1.1190907813108586</c:v>
                  </c:pt>
                  <c:pt idx="9">
                    <c:v>3.4203835459033023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plus>
            <c:minus>
              <c:numRef>
                <c:f>'Figures Example'!$U$42:$U$70</c:f>
                <c:numCache>
                  <c:formatCode>General</c:formatCode>
                  <c:ptCount val="29"/>
                  <c:pt idx="0">
                    <c:v>1.1562221756625604</c:v>
                  </c:pt>
                  <c:pt idx="1">
                    <c:v>1.6315660584832772</c:v>
                  </c:pt>
                  <c:pt idx="2">
                    <c:v>0.43744323751895231</c:v>
                  </c:pt>
                  <c:pt idx="3">
                    <c:v>0.4900484390639166</c:v>
                  </c:pt>
                  <c:pt idx="4">
                    <c:v>1.6966994023100801</c:v>
                  </c:pt>
                  <c:pt idx="5">
                    <c:v>0.9597555695858242</c:v>
                  </c:pt>
                  <c:pt idx="6">
                    <c:v>0.74043747295701978</c:v>
                  </c:pt>
                  <c:pt idx="7">
                    <c:v>0.50425000468941583</c:v>
                  </c:pt>
                  <c:pt idx="8">
                    <c:v>0.86400364965678245</c:v>
                  </c:pt>
                  <c:pt idx="9">
                    <c:v>2.875698858775765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Example'!$T$42:$T$70</c:f>
              <c:numCache>
                <c:formatCode>0</c:formatCode>
                <c:ptCount val="29"/>
                <c:pt idx="0">
                  <c:v>2.4205436855380409</c:v>
                </c:pt>
                <c:pt idx="1">
                  <c:v>3.9177772400823478</c:v>
                </c:pt>
                <c:pt idx="2">
                  <c:v>1.4780137019839399</c:v>
                </c:pt>
                <c:pt idx="3">
                  <c:v>1.4915835320101116</c:v>
                </c:pt>
                <c:pt idx="4">
                  <c:v>6.3752804955760443</c:v>
                </c:pt>
                <c:pt idx="5">
                  <c:v>4.8318267439214679</c:v>
                </c:pt>
                <c:pt idx="6">
                  <c:v>2.8823635004029242</c:v>
                </c:pt>
                <c:pt idx="7">
                  <c:v>1.6708616870970854</c:v>
                </c:pt>
                <c:pt idx="8">
                  <c:v>3.6469934101731925</c:v>
                </c:pt>
                <c:pt idx="9">
                  <c:v>14.897098559837321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10-4762-8626-3637AA6B9346}"/>
            </c:ext>
          </c:extLst>
        </c:ser>
        <c:ser>
          <c:idx val="1"/>
          <c:order val="2"/>
          <c:tx>
            <c:strRef>
              <c:f>'Figures Example'!$N$40</c:f>
              <c:strCache>
                <c:ptCount val="1"/>
                <c:pt idx="0">
                  <c:v>STRAT2-Rural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Example'!$P$42:$P$70</c:f>
                <c:numCache>
                  <c:formatCode>General</c:formatCode>
                  <c:ptCount val="29"/>
                  <c:pt idx="0">
                    <c:v>10.291673817947977</c:v>
                  </c:pt>
                  <c:pt idx="1">
                    <c:v>2.8715976962141818</c:v>
                  </c:pt>
                  <c:pt idx="2">
                    <c:v>5.1917502086729312</c:v>
                  </c:pt>
                  <c:pt idx="3">
                    <c:v>1.8111683584499385</c:v>
                  </c:pt>
                  <c:pt idx="4">
                    <c:v>6.7002003401149528</c:v>
                  </c:pt>
                  <c:pt idx="5">
                    <c:v>3.8710367803627683</c:v>
                  </c:pt>
                  <c:pt idx="6">
                    <c:v>2.7611601437573814</c:v>
                  </c:pt>
                  <c:pt idx="7">
                    <c:v>4.0003211213137391</c:v>
                  </c:pt>
                  <c:pt idx="8">
                    <c:v>4.6907797287469108</c:v>
                  </c:pt>
                  <c:pt idx="9">
                    <c:v>11.510042379337172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plus>
            <c:minus>
              <c:numRef>
                <c:f>'Figures Example'!$O$42:$O$70</c:f>
                <c:numCache>
                  <c:formatCode>General</c:formatCode>
                  <c:ptCount val="29"/>
                  <c:pt idx="0">
                    <c:v>6.6099510837689994</c:v>
                  </c:pt>
                  <c:pt idx="1">
                    <c:v>1.8873407799089819</c:v>
                  </c:pt>
                  <c:pt idx="2">
                    <c:v>2.4590630064151497</c:v>
                  </c:pt>
                  <c:pt idx="3">
                    <c:v>1.0215309648586079</c:v>
                  </c:pt>
                  <c:pt idx="4">
                    <c:v>3.4829800979623369</c:v>
                  </c:pt>
                  <c:pt idx="5">
                    <c:v>3.2409778257285851</c:v>
                  </c:pt>
                  <c:pt idx="6">
                    <c:v>2.1206959074693632</c:v>
                  </c:pt>
                  <c:pt idx="7">
                    <c:v>2.9294041596039841</c:v>
                  </c:pt>
                  <c:pt idx="8">
                    <c:v>3.8828305144015189</c:v>
                  </c:pt>
                  <c:pt idx="9">
                    <c:v>9.8873909423844744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Example'!$J$42:$J$69</c:f>
              <c:strCache>
                <c:ptCount val="28"/>
                <c:pt idx="0">
                  <c:v>Stocked out of ACTs</c:v>
                </c:pt>
                <c:pt idx="1">
                  <c:v>Stocked out of AL</c:v>
                </c:pt>
                <c:pt idx="2">
                  <c:v>Stocked out of ASAQ</c:v>
                </c:pt>
                <c:pt idx="3">
                  <c:v>Stocked out of DHAQPPQ</c:v>
                </c:pt>
                <c:pt idx="4">
                  <c:v>Stocked out of artemether</c:v>
                </c:pt>
                <c:pt idx="5">
                  <c:v>Stocked out of artesunate</c:v>
                </c:pt>
                <c:pt idx="6">
                  <c:v>Stocked out of CQ</c:v>
                </c:pt>
                <c:pt idx="7">
                  <c:v>Stocked out of QN</c:v>
                </c:pt>
                <c:pt idx="8">
                  <c:v>Stocked out of SP</c:v>
                </c:pt>
                <c:pt idx="9">
                  <c:v>Stocked out of RDT</c:v>
                </c:pt>
                <c:pt idx="10">
                  <c:v>Outlet reports any stockout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Example'!$N$42:$N$70</c:f>
              <c:numCache>
                <c:formatCode>0</c:formatCode>
                <c:ptCount val="29"/>
                <c:pt idx="0">
                  <c:v>15.17226822725145</c:v>
                </c:pt>
                <c:pt idx="1">
                  <c:v>5.2040832851626879</c:v>
                </c:pt>
                <c:pt idx="2">
                  <c:v>4.4541076843131746</c:v>
                </c:pt>
                <c:pt idx="3">
                  <c:v>2.2881869047954169</c:v>
                </c:pt>
                <c:pt idx="4">
                  <c:v>6.7302551660236256</c:v>
                </c:pt>
                <c:pt idx="5">
                  <c:v>16.093182735674429</c:v>
                </c:pt>
                <c:pt idx="6">
                  <c:v>8.3136941263464372</c:v>
                </c:pt>
                <c:pt idx="7">
                  <c:v>9.7591563914723505</c:v>
                </c:pt>
                <c:pt idx="8">
                  <c:v>17.69598947602881</c:v>
                </c:pt>
                <c:pt idx="9">
                  <c:v>34.001815244102133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10-4762-8626-3637AA6B9346}"/>
            </c:ext>
          </c:extLst>
        </c:ser>
        <c:ser>
          <c:idx val="4"/>
          <c:order val="3"/>
          <c:tx>
            <c:strRef>
              <c:f>'Figures Example'!$W$40</c:f>
              <c:strCache>
                <c:ptCount val="1"/>
                <c:pt idx="0">
                  <c:v>STRAT2-Urban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Example'!$Y$42:$Y$70</c:f>
                <c:numCache>
                  <c:formatCode>General</c:formatCode>
                  <c:ptCount val="29"/>
                  <c:pt idx="0">
                    <c:v>1.8273017053045648</c:v>
                  </c:pt>
                  <c:pt idx="1">
                    <c:v>1.9029676167806211</c:v>
                  </c:pt>
                  <c:pt idx="2">
                    <c:v>1.3696830431001312</c:v>
                  </c:pt>
                  <c:pt idx="3">
                    <c:v>1.6469004893798145</c:v>
                  </c:pt>
                  <c:pt idx="4">
                    <c:v>2.4880389330555035</c:v>
                  </c:pt>
                  <c:pt idx="5">
                    <c:v>3.104398044807791</c:v>
                  </c:pt>
                  <c:pt idx="6">
                    <c:v>2.5003484428706448</c:v>
                  </c:pt>
                  <c:pt idx="7">
                    <c:v>2.6799772221983424</c:v>
                  </c:pt>
                  <c:pt idx="8">
                    <c:v>3.8739680587989334</c:v>
                  </c:pt>
                  <c:pt idx="9">
                    <c:v>4.2216700150652535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plus>
            <c:minus>
              <c:numRef>
                <c:f>'Figures Example'!$X$42:$X$70</c:f>
                <c:numCache>
                  <c:formatCode>General</c:formatCode>
                  <c:ptCount val="29"/>
                  <c:pt idx="0">
                    <c:v>1.2330082950687187</c:v>
                  </c:pt>
                  <c:pt idx="1">
                    <c:v>1.2362112499253515</c:v>
                  </c:pt>
                  <c:pt idx="2">
                    <c:v>0.80498911087535197</c:v>
                  </c:pt>
                  <c:pt idx="3">
                    <c:v>1.0486840282572869</c:v>
                  </c:pt>
                  <c:pt idx="4">
                    <c:v>1.8906197252178725</c:v>
                  </c:pt>
                  <c:pt idx="5">
                    <c:v>2.6516951864712226</c:v>
                  </c:pt>
                  <c:pt idx="6">
                    <c:v>1.9096205688816257</c:v>
                  </c:pt>
                  <c:pt idx="7">
                    <c:v>1.9091911585775954</c:v>
                  </c:pt>
                  <c:pt idx="8">
                    <c:v>2.9931882351330117</c:v>
                  </c:pt>
                  <c:pt idx="9">
                    <c:v>3.777754090469859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Example'!$W$42:$W$70</c:f>
              <c:numCache>
                <c:formatCode>0</c:formatCode>
                <c:ptCount val="29"/>
                <c:pt idx="0">
                  <c:v>3.64766310861607</c:v>
                </c:pt>
                <c:pt idx="1">
                  <c:v>3.4039007318010834</c:v>
                </c:pt>
                <c:pt idx="2">
                  <c:v>1.9144175413835951</c:v>
                </c:pt>
                <c:pt idx="3">
                  <c:v>2.8037646931593834</c:v>
                </c:pt>
                <c:pt idx="4">
                  <c:v>7.2575956512099191</c:v>
                </c:pt>
                <c:pt idx="5">
                  <c:v>14.980027237461368</c:v>
                </c:pt>
                <c:pt idx="6">
                  <c:v>7.4336705514644619</c:v>
                </c:pt>
                <c:pt idx="7">
                  <c:v>6.199419162516806</c:v>
                </c:pt>
                <c:pt idx="8">
                  <c:v>11.460910064180057</c:v>
                </c:pt>
                <c:pt idx="9">
                  <c:v>24.357810707359445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10-4762-8626-3637AA6B9346}"/>
            </c:ext>
          </c:extLst>
        </c:ser>
        <c:ser>
          <c:idx val="2"/>
          <c:order val="4"/>
          <c:tx>
            <c:strRef>
              <c:f>'Figures Example'!$Q$40</c:f>
              <c:strCache>
                <c:ptCount val="1"/>
                <c:pt idx="0">
                  <c:v>STRAT3-Rural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Example'!$S$42:$S$70</c:f>
                <c:numCache>
                  <c:formatCode>General</c:formatCode>
                  <c:ptCount val="29"/>
                  <c:pt idx="0">
                    <c:v>0</c:v>
                  </c:pt>
                  <c:pt idx="1">
                    <c:v>5.2478518557556084</c:v>
                  </c:pt>
                  <c:pt idx="2">
                    <c:v>2.8119358775279433</c:v>
                  </c:pt>
                  <c:pt idx="3">
                    <c:v>2.8119358775279473</c:v>
                  </c:pt>
                  <c:pt idx="4">
                    <c:v>3.4310651347944021</c:v>
                  </c:pt>
                  <c:pt idx="5">
                    <c:v>6.5192203696187159</c:v>
                  </c:pt>
                  <c:pt idx="6">
                    <c:v>0.84489515093419476</c:v>
                  </c:pt>
                  <c:pt idx="7">
                    <c:v>0.84489515093419476</c:v>
                  </c:pt>
                  <c:pt idx="8">
                    <c:v>0.84489515093419321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plus>
            <c:minus>
              <c:numRef>
                <c:f>'Figures Example'!$R$42:$R$70</c:f>
                <c:numCache>
                  <c:formatCode>General</c:formatCode>
                  <c:ptCount val="29"/>
                  <c:pt idx="0">
                    <c:v>0</c:v>
                  </c:pt>
                  <c:pt idx="1">
                    <c:v>1.1803208569197383</c:v>
                  </c:pt>
                  <c:pt idx="2">
                    <c:v>0.36004330038618865</c:v>
                  </c:pt>
                  <c:pt idx="3">
                    <c:v>0.3600433003861887</c:v>
                  </c:pt>
                  <c:pt idx="4">
                    <c:v>0.4110445450709429</c:v>
                  </c:pt>
                  <c:pt idx="5">
                    <c:v>1.2075617759177035</c:v>
                  </c:pt>
                  <c:pt idx="6">
                    <c:v>9.7075891535634826E-2</c:v>
                  </c:pt>
                  <c:pt idx="7">
                    <c:v>9.7075891535634826E-2</c:v>
                  </c:pt>
                  <c:pt idx="8">
                    <c:v>9.7075891535634798E-2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Example'!$J$42:$J$69</c:f>
              <c:strCache>
                <c:ptCount val="28"/>
                <c:pt idx="0">
                  <c:v>Stocked out of ACTs</c:v>
                </c:pt>
                <c:pt idx="1">
                  <c:v>Stocked out of AL</c:v>
                </c:pt>
                <c:pt idx="2">
                  <c:v>Stocked out of ASAQ</c:v>
                </c:pt>
                <c:pt idx="3">
                  <c:v>Stocked out of DHAQPPQ</c:v>
                </c:pt>
                <c:pt idx="4">
                  <c:v>Stocked out of artemether</c:v>
                </c:pt>
                <c:pt idx="5">
                  <c:v>Stocked out of artesunate</c:v>
                </c:pt>
                <c:pt idx="6">
                  <c:v>Stocked out of CQ</c:v>
                </c:pt>
                <c:pt idx="7">
                  <c:v>Stocked out of QN</c:v>
                </c:pt>
                <c:pt idx="8">
                  <c:v>Stocked out of SP</c:v>
                </c:pt>
                <c:pt idx="9">
                  <c:v>Stocked out of RDT</c:v>
                </c:pt>
                <c:pt idx="10">
                  <c:v>Outlet reports any stockout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Example'!$Q$42:$Q$70</c:f>
              <c:numCache>
                <c:formatCode>0</c:formatCode>
                <c:ptCount val="29"/>
                <c:pt idx="0">
                  <c:v>0</c:v>
                </c:pt>
                <c:pt idx="1">
                  <c:v>1.4996430627435247</c:v>
                </c:pt>
                <c:pt idx="2">
                  <c:v>0.41120820084476495</c:v>
                </c:pt>
                <c:pt idx="3">
                  <c:v>0.41120820084476495</c:v>
                </c:pt>
                <c:pt idx="4">
                  <c:v>0.46480964204919878</c:v>
                </c:pt>
                <c:pt idx="5">
                  <c:v>1.4601298728564405</c:v>
                </c:pt>
                <c:pt idx="6">
                  <c:v>0.10955721288554965</c:v>
                </c:pt>
                <c:pt idx="7">
                  <c:v>0.10955721288554965</c:v>
                </c:pt>
                <c:pt idx="8">
                  <c:v>0.10955721288554965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10-4762-8626-3637AA6B9346}"/>
            </c:ext>
          </c:extLst>
        </c:ser>
        <c:ser>
          <c:idx val="5"/>
          <c:order val="5"/>
          <c:tx>
            <c:strRef>
              <c:f>'Figures Example'!$Z$40</c:f>
              <c:strCache>
                <c:ptCount val="1"/>
                <c:pt idx="0">
                  <c:v>STRAT3-Urban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Example'!$AB$42:$AB$70</c:f>
                <c:numCache>
                  <c:formatCode>General</c:formatCode>
                  <c:ptCount val="29"/>
                  <c:pt idx="0">
                    <c:v>4.6744208964280247</c:v>
                  </c:pt>
                  <c:pt idx="1">
                    <c:v>2.4477740695838968</c:v>
                  </c:pt>
                  <c:pt idx="2">
                    <c:v>0.77370737102085174</c:v>
                  </c:pt>
                  <c:pt idx="3">
                    <c:v>1.854640066866962</c:v>
                  </c:pt>
                  <c:pt idx="4">
                    <c:v>5.5591557576810438</c:v>
                  </c:pt>
                  <c:pt idx="5">
                    <c:v>2.3778346189510304</c:v>
                  </c:pt>
                  <c:pt idx="6">
                    <c:v>1.90679320520344</c:v>
                  </c:pt>
                  <c:pt idx="7">
                    <c:v>1.5978910477421968</c:v>
                  </c:pt>
                  <c:pt idx="8">
                    <c:v>1.1015102825146839</c:v>
                  </c:pt>
                  <c:pt idx="9">
                    <c:v>8.6479844764780331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plus>
            <c:minus>
              <c:numRef>
                <c:f>'Figures Example'!$AA$42:$AA$70</c:f>
                <c:numCache>
                  <c:formatCode>General</c:formatCode>
                  <c:ptCount val="29"/>
                  <c:pt idx="0">
                    <c:v>1.8355040418046866</c:v>
                  </c:pt>
                  <c:pt idx="1">
                    <c:v>1.1130081753039789</c:v>
                  </c:pt>
                  <c:pt idx="2">
                    <c:v>0.1977242257373657</c:v>
                  </c:pt>
                  <c:pt idx="3">
                    <c:v>0.49394870603560004</c:v>
                  </c:pt>
                  <c:pt idx="4">
                    <c:v>2.6646397588951731</c:v>
                  </c:pt>
                  <c:pt idx="5">
                    <c:v>1.3657534154685225</c:v>
                  </c:pt>
                  <c:pt idx="6">
                    <c:v>0.87618567311968931</c:v>
                  </c:pt>
                  <c:pt idx="7">
                    <c:v>0.59880319180317243</c:v>
                  </c:pt>
                  <c:pt idx="8">
                    <c:v>0.51862318161834864</c:v>
                  </c:pt>
                  <c:pt idx="9">
                    <c:v>4.1678969405391406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Example'!$Z$42:$Z$70</c:f>
              <c:numCache>
                <c:formatCode>0</c:formatCode>
                <c:ptCount val="29"/>
                <c:pt idx="0">
                  <c:v>2.9309939840710069</c:v>
                </c:pt>
                <c:pt idx="1">
                  <c:v>1.9994578036137349</c:v>
                </c:pt>
                <c:pt idx="2">
                  <c:v>0.26489382446646581</c:v>
                </c:pt>
                <c:pt idx="3">
                  <c:v>0.66872596192410061</c:v>
                </c:pt>
                <c:pt idx="4">
                  <c:v>4.8564375310994823</c:v>
                </c:pt>
                <c:pt idx="5">
                  <c:v>3.1059136977556476</c:v>
                </c:pt>
                <c:pt idx="6">
                  <c:v>1.5948150619623278</c:v>
                </c:pt>
                <c:pt idx="7">
                  <c:v>0.9485248443982186</c:v>
                </c:pt>
                <c:pt idx="8">
                  <c:v>0.97046320628137117</c:v>
                </c:pt>
                <c:pt idx="9">
                  <c:v>7.402216446331118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10-4762-8626-3637AA6B9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Example'!$K$40</c:f>
              <c:strCache>
                <c:ptCount val="1"/>
                <c:pt idx="0">
                  <c:v>STRAT1-Rural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Example'!$M$43:$M$70</c15:sqref>
                    </c15:fullRef>
                  </c:ext>
                </c:extLst>
                <c:f>'Figures Example'!$M$43:$M$44</c:f>
                <c:numCache>
                  <c:formatCode>General</c:formatCode>
                  <c:ptCount val="2"/>
                  <c:pt idx="0">
                    <c:v>1.9561223314263163</c:v>
                  </c:pt>
                  <c:pt idx="1">
                    <c:v>2.3179903902256864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Example'!$L$43:$L$70</c15:sqref>
                    </c15:fullRef>
                  </c:ext>
                </c:extLst>
                <c:f>'Figures Example'!$L$43:$L$44</c:f>
                <c:numCache>
                  <c:formatCode>General</c:formatCode>
                  <c:ptCount val="2"/>
                  <c:pt idx="0">
                    <c:v>1.5075979039595229</c:v>
                  </c:pt>
                  <c:pt idx="1">
                    <c:v>1.4884881493015434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Example'!$J$42:$J$69</c15:sqref>
                  </c15:fullRef>
                </c:ext>
              </c:extLst>
              <c:f>'Figures Example'!$J$42:$J$43</c:f>
              <c:strCache>
                <c:ptCount val="2"/>
                <c:pt idx="0">
                  <c:v>Stocked out of ACTs</c:v>
                </c:pt>
                <c:pt idx="1">
                  <c:v>Stocked out of 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Example'!$K$42:$K$69</c15:sqref>
                  </c15:fullRef>
                </c:ext>
              </c:extLst>
              <c:f>'Figures Example'!$K$42:$K$43</c:f>
              <c:numCache>
                <c:formatCode>0</c:formatCode>
                <c:ptCount val="2"/>
                <c:pt idx="0">
                  <c:v>12.387975977634152</c:v>
                </c:pt>
                <c:pt idx="1">
                  <c:v>6.1445424167009666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A-487C-8D92-4C2DE40D2CD9}"/>
            </c:ext>
          </c:extLst>
        </c:ser>
        <c:ser>
          <c:idx val="3"/>
          <c:order val="1"/>
          <c:tx>
            <c:strRef>
              <c:f>'Figures Example'!$T$40</c:f>
              <c:strCache>
                <c:ptCount val="1"/>
                <c:pt idx="0">
                  <c:v>STRAT1-Urban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Example'!$V$43:$V$71</c15:sqref>
                    </c15:fullRef>
                  </c:ext>
                </c:extLst>
                <c:f>('Figures Example'!$V$43:$V$44,'Figures Example'!$V$71)</c:f>
                <c:numCache>
                  <c:formatCode>General</c:formatCode>
                  <c:ptCount val="3"/>
                  <c:pt idx="0">
                    <c:v>2.7168815452035373</c:v>
                  </c:pt>
                  <c:pt idx="1">
                    <c:v>0.6174451023594949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Example'!$U$43:$U$71</c15:sqref>
                    </c15:fullRef>
                  </c:ext>
                </c:extLst>
                <c:f>('Figures Example'!$U$43:$U$44,'Figures Example'!$U$71)</c:f>
                <c:numCache>
                  <c:formatCode>General</c:formatCode>
                  <c:ptCount val="3"/>
                  <c:pt idx="0">
                    <c:v>1.6315660584832772</c:v>
                  </c:pt>
                  <c:pt idx="1">
                    <c:v>0.43744323751895231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Stocked out of ACTs</c:v>
              </c:pt>
              <c:pt idx="1">
                <c:v>Stocked out of 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Example'!$T$42:$T$70</c15:sqref>
                  </c15:fullRef>
                </c:ext>
              </c:extLst>
              <c:f>('Figures Example'!$T$42:$T$43,'Figures Example'!$T$70)</c:f>
              <c:numCache>
                <c:formatCode>0</c:formatCode>
                <c:ptCount val="3"/>
                <c:pt idx="0">
                  <c:v>2.4205436855380409</c:v>
                </c:pt>
                <c:pt idx="1">
                  <c:v>3.9177772400823478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A-487C-8D92-4C2DE40D2CD9}"/>
            </c:ext>
          </c:extLst>
        </c:ser>
        <c:ser>
          <c:idx val="1"/>
          <c:order val="2"/>
          <c:tx>
            <c:strRef>
              <c:f>'Figures Example'!$N$40</c:f>
              <c:strCache>
                <c:ptCount val="1"/>
                <c:pt idx="0">
                  <c:v>STRAT2-Rural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Example'!$P$43:$P$71</c15:sqref>
                    </c15:fullRef>
                  </c:ext>
                </c:extLst>
                <c:f>('Figures Example'!$P$43:$P$44,'Figures Example'!$P$71)</c:f>
                <c:numCache>
                  <c:formatCode>General</c:formatCode>
                  <c:ptCount val="3"/>
                  <c:pt idx="0">
                    <c:v>2.8715976962141818</c:v>
                  </c:pt>
                  <c:pt idx="1">
                    <c:v>5.1917502086729312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Example'!$O$43:$O$71</c15:sqref>
                    </c15:fullRef>
                  </c:ext>
                </c:extLst>
                <c:f>('Figures Example'!$O$43:$O$44,'Figures Example'!$O$71)</c:f>
                <c:numCache>
                  <c:formatCode>General</c:formatCode>
                  <c:ptCount val="3"/>
                  <c:pt idx="0">
                    <c:v>1.8873407799089819</c:v>
                  </c:pt>
                  <c:pt idx="1">
                    <c:v>2.4590630064151497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Example'!$J$42:$J$69</c15:sqref>
                  </c15:fullRef>
                </c:ext>
              </c:extLst>
              <c:f>'Figures Example'!$J$42:$J$43</c:f>
              <c:strCache>
                <c:ptCount val="2"/>
                <c:pt idx="0">
                  <c:v>Stocked out of ACTs</c:v>
                </c:pt>
                <c:pt idx="1">
                  <c:v>Stocked out of 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Example'!$N$42:$N$70</c15:sqref>
                  </c15:fullRef>
                </c:ext>
              </c:extLst>
              <c:f>('Figures Example'!$N$42:$N$43,'Figures Example'!$N$70)</c:f>
              <c:numCache>
                <c:formatCode>0</c:formatCode>
                <c:ptCount val="3"/>
                <c:pt idx="0">
                  <c:v>15.17226822725145</c:v>
                </c:pt>
                <c:pt idx="1">
                  <c:v>5.2040832851626879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0A-487C-8D92-4C2DE40D2CD9}"/>
            </c:ext>
          </c:extLst>
        </c:ser>
        <c:ser>
          <c:idx val="4"/>
          <c:order val="3"/>
          <c:tx>
            <c:strRef>
              <c:f>'Figures Example'!$W$40</c:f>
              <c:strCache>
                <c:ptCount val="1"/>
                <c:pt idx="0">
                  <c:v>STRAT2-Urban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Example'!$Y$43:$Y$71</c15:sqref>
                    </c15:fullRef>
                  </c:ext>
                </c:extLst>
                <c:f>('Figures Example'!$Y$43:$Y$44,'Figures Example'!$Y$71)</c:f>
                <c:numCache>
                  <c:formatCode>General</c:formatCode>
                  <c:ptCount val="3"/>
                  <c:pt idx="0">
                    <c:v>1.9029676167806211</c:v>
                  </c:pt>
                  <c:pt idx="1">
                    <c:v>1.3696830431001312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Example'!$X$43:$X$71</c15:sqref>
                    </c15:fullRef>
                  </c:ext>
                </c:extLst>
                <c:f>('Figures Example'!$X$43:$X$44,'Figures Example'!$X$71)</c:f>
                <c:numCache>
                  <c:formatCode>General</c:formatCode>
                  <c:ptCount val="3"/>
                  <c:pt idx="0">
                    <c:v>1.2362112499253515</c:v>
                  </c:pt>
                  <c:pt idx="1">
                    <c:v>0.80498911087535197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Stocked out of ACTs</c:v>
              </c:pt>
              <c:pt idx="1">
                <c:v>Stocked out of 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Example'!$W$42:$W$70</c15:sqref>
                  </c15:fullRef>
                </c:ext>
              </c:extLst>
              <c:f>('Figures Example'!$W$42:$W$43,'Figures Example'!$W$70)</c:f>
              <c:numCache>
                <c:formatCode>0</c:formatCode>
                <c:ptCount val="3"/>
                <c:pt idx="0">
                  <c:v>3.64766310861607</c:v>
                </c:pt>
                <c:pt idx="1">
                  <c:v>3.4039007318010834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0A-487C-8D92-4C2DE40D2CD9}"/>
            </c:ext>
          </c:extLst>
        </c:ser>
        <c:ser>
          <c:idx val="2"/>
          <c:order val="4"/>
          <c:tx>
            <c:strRef>
              <c:f>'Figures Example'!$Q$40</c:f>
              <c:strCache>
                <c:ptCount val="1"/>
                <c:pt idx="0">
                  <c:v>STRAT3-Rural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Example'!$S$43:$S$71</c15:sqref>
                    </c15:fullRef>
                  </c:ext>
                </c:extLst>
                <c:f>('Figures Example'!$S$43:$S$44,'Figures Example'!$S$71)</c:f>
                <c:numCache>
                  <c:formatCode>General</c:formatCode>
                  <c:ptCount val="3"/>
                  <c:pt idx="0">
                    <c:v>5.2478518557556084</c:v>
                  </c:pt>
                  <c:pt idx="1">
                    <c:v>2.8119358775279433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Example'!$R$43:$R$71</c15:sqref>
                    </c15:fullRef>
                  </c:ext>
                </c:extLst>
                <c:f>('Figures Example'!$R$43:$R$44,'Figures Example'!$R$71)</c:f>
                <c:numCache>
                  <c:formatCode>General</c:formatCode>
                  <c:ptCount val="3"/>
                  <c:pt idx="0">
                    <c:v>1.1803208569197383</c:v>
                  </c:pt>
                  <c:pt idx="1">
                    <c:v>0.36004330038618865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Example'!$J$42:$J$69</c15:sqref>
                  </c15:fullRef>
                </c:ext>
              </c:extLst>
              <c:f>'Figures Example'!$J$42:$J$43</c:f>
              <c:strCache>
                <c:ptCount val="2"/>
                <c:pt idx="0">
                  <c:v>Stocked out of ACTs</c:v>
                </c:pt>
                <c:pt idx="1">
                  <c:v>Stocked out of 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Example'!$Q$42:$Q$70</c15:sqref>
                  </c15:fullRef>
                </c:ext>
              </c:extLst>
              <c:f>('Figures Example'!$Q$42:$Q$43,'Figures Example'!$Q$70)</c:f>
              <c:numCache>
                <c:formatCode>0</c:formatCode>
                <c:ptCount val="3"/>
                <c:pt idx="0">
                  <c:v>0</c:v>
                </c:pt>
                <c:pt idx="1">
                  <c:v>1.4996430627435247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0A-487C-8D92-4C2DE40D2CD9}"/>
            </c:ext>
          </c:extLst>
        </c:ser>
        <c:ser>
          <c:idx val="5"/>
          <c:order val="5"/>
          <c:tx>
            <c:strRef>
              <c:f>'Figures Example'!$Z$40</c:f>
              <c:strCache>
                <c:ptCount val="1"/>
                <c:pt idx="0">
                  <c:v>STRAT3-Urban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Example'!$AB$43:$AB$71</c15:sqref>
                    </c15:fullRef>
                  </c:ext>
                </c:extLst>
                <c:f>('Figures Example'!$AB$43:$AB$44,'Figures Example'!$AB$71)</c:f>
                <c:numCache>
                  <c:formatCode>General</c:formatCode>
                  <c:ptCount val="3"/>
                  <c:pt idx="0">
                    <c:v>2.4477740695838968</c:v>
                  </c:pt>
                  <c:pt idx="1">
                    <c:v>0.77370737102085174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Example'!$AA$43:$AA$71</c15:sqref>
                    </c15:fullRef>
                  </c:ext>
                </c:extLst>
                <c:f>('Figures Example'!$AA$43:$AA$44,'Figures Example'!$AA$71)</c:f>
                <c:numCache>
                  <c:formatCode>General</c:formatCode>
                  <c:ptCount val="3"/>
                  <c:pt idx="0">
                    <c:v>1.1130081753039789</c:v>
                  </c:pt>
                  <c:pt idx="1">
                    <c:v>0.1977242257373657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Stocked out of ACTs</c:v>
              </c:pt>
              <c:pt idx="1">
                <c:v>Stocked out of 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Example'!$Z$42:$Z$70</c15:sqref>
                  </c15:fullRef>
                </c:ext>
              </c:extLst>
              <c:f>('Figures Example'!$Z$42:$Z$43,'Figures Example'!$Z$70)</c:f>
              <c:numCache>
                <c:formatCode>0</c:formatCode>
                <c:ptCount val="3"/>
                <c:pt idx="0">
                  <c:v>2.9309939840710069</c:v>
                </c:pt>
                <c:pt idx="1">
                  <c:v>1.9994578036137349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0A-487C-8D92-4C2DE40D2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9211376858435679E-2"/>
          <c:y val="5.3121460965660325E-2"/>
          <c:w val="0.97367808661926314"/>
          <c:h val="0.6078932077380261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944-4004-B701-EA833707C23E}"/>
            </c:ext>
          </c:extLst>
        </c:ser>
        <c:ser>
          <c:idx val="9"/>
          <c:order val="1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6944-4004-B701-EA833707C23E}"/>
            </c:ext>
          </c:extLst>
        </c:ser>
        <c:ser>
          <c:idx val="16"/>
          <c:order val="2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6944-4004-B701-EA833707C23E}"/>
            </c:ext>
          </c:extLst>
        </c:ser>
        <c:ser>
          <c:idx val="1"/>
          <c:order val="3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6944-4004-B701-EA833707C23E}"/>
            </c:ext>
          </c:extLst>
        </c:ser>
        <c:ser>
          <c:idx val="7"/>
          <c:order val="4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6944-4004-B701-EA833707C23E}"/>
            </c:ext>
          </c:extLst>
        </c:ser>
        <c:ser>
          <c:idx val="11"/>
          <c:order val="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6944-4004-B701-EA833707C23E}"/>
            </c:ext>
          </c:extLst>
        </c:ser>
        <c:ser>
          <c:idx val="15"/>
          <c:order val="6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6944-4004-B701-EA833707C23E}"/>
            </c:ext>
          </c:extLst>
        </c:ser>
        <c:ser>
          <c:idx val="20"/>
          <c:order val="7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6944-4004-B701-EA833707C23E}"/>
            </c:ext>
          </c:extLst>
        </c:ser>
        <c:ser>
          <c:idx val="24"/>
          <c:order val="8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6944-4004-B701-EA833707C23E}"/>
            </c:ext>
          </c:extLst>
        </c:ser>
        <c:ser>
          <c:idx val="27"/>
          <c:order val="9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6944-4004-B701-EA833707C23E}"/>
            </c:ext>
          </c:extLst>
        </c:ser>
        <c:ser>
          <c:idx val="30"/>
          <c:order val="1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6944-4004-B701-EA833707C23E}"/>
            </c:ext>
          </c:extLst>
        </c:ser>
        <c:ser>
          <c:idx val="33"/>
          <c:order val="11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6944-4004-B701-EA833707C23E}"/>
            </c:ext>
          </c:extLst>
        </c:ser>
        <c:ser>
          <c:idx val="36"/>
          <c:order val="12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C-6944-4004-B701-EA833707C23E}"/>
            </c:ext>
          </c:extLst>
        </c:ser>
        <c:ser>
          <c:idx val="39"/>
          <c:order val="13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D-6944-4004-B701-EA833707C23E}"/>
            </c:ext>
          </c:extLst>
        </c:ser>
        <c:ser>
          <c:idx val="42"/>
          <c:order val="14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6944-4004-B701-EA833707C23E}"/>
            </c:ext>
          </c:extLst>
        </c:ser>
        <c:ser>
          <c:idx val="45"/>
          <c:order val="15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F-6944-4004-B701-EA833707C23E}"/>
            </c:ext>
          </c:extLst>
        </c:ser>
        <c:ser>
          <c:idx val="48"/>
          <c:order val="16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0-6944-4004-B701-EA833707C23E}"/>
            </c:ext>
          </c:extLst>
        </c:ser>
        <c:ser>
          <c:idx val="51"/>
          <c:order val="17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1-6944-4004-B701-EA833707C23E}"/>
            </c:ext>
          </c:extLst>
        </c:ser>
        <c:ser>
          <c:idx val="54"/>
          <c:order val="18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2-6944-4004-B701-EA833707C23E}"/>
            </c:ext>
          </c:extLst>
        </c:ser>
        <c:ser>
          <c:idx val="57"/>
          <c:order val="19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3-6944-4004-B701-EA833707C23E}"/>
            </c:ext>
          </c:extLst>
        </c:ser>
        <c:ser>
          <c:idx val="60"/>
          <c:order val="20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4-6944-4004-B701-EA833707C23E}"/>
            </c:ext>
          </c:extLst>
        </c:ser>
        <c:ser>
          <c:idx val="63"/>
          <c:order val="21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5-6944-4004-B701-EA833707C23E}"/>
            </c:ext>
          </c:extLst>
        </c:ser>
        <c:ser>
          <c:idx val="66"/>
          <c:order val="2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6-6944-4004-B701-EA833707C23E}"/>
            </c:ext>
          </c:extLst>
        </c:ser>
        <c:ser>
          <c:idx val="69"/>
          <c:order val="23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7-6944-4004-B701-EA833707C23E}"/>
            </c:ext>
          </c:extLst>
        </c:ser>
        <c:ser>
          <c:idx val="72"/>
          <c:order val="24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8-6944-4004-B701-EA833707C23E}"/>
            </c:ext>
          </c:extLst>
        </c:ser>
        <c:ser>
          <c:idx val="75"/>
          <c:order val="25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9-6944-4004-B701-EA833707C23E}"/>
            </c:ext>
          </c:extLst>
        </c:ser>
        <c:ser>
          <c:idx val="78"/>
          <c:order val="26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A-6944-4004-B701-EA833707C23E}"/>
            </c:ext>
          </c:extLst>
        </c:ser>
        <c:ser>
          <c:idx val="81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B-6944-4004-B701-EA833707C23E}"/>
            </c:ext>
          </c:extLst>
        </c:ser>
        <c:ser>
          <c:idx val="84"/>
          <c:order val="28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C-6944-4004-B701-EA833707C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0660562226101827E-2"/>
          <c:y val="0.78813913500554389"/>
          <c:w val="0.87494220462261219"/>
          <c:h val="0.21119958918178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679921604684476E-2"/>
          <c:y val="0.1179348078429493"/>
          <c:w val="0.94400718281197649"/>
          <c:h val="0.556093841072781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'Figures i'!$L$53</c:f>
              <c:strCache>
                <c:ptCount val="1"/>
                <c:pt idx="0">
                  <c:v>Stocked out of ACTs</c:v>
                </c:pt>
              </c:strCache>
              <c:extLst xmlns:c15="http://schemas.microsoft.com/office/drawing/2012/chart"/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i'!$N$54:$N$62</c15:sqref>
                    </c15:fullRef>
                  </c:ext>
                </c:extLst>
                <c:f>('Figures i'!$N$54:$N$56,'Figures i'!$N$58:$N$60)</c:f>
                <c:numCache>
                  <c:formatCode>General</c:formatCode>
                  <c:ptCount val="6"/>
                  <c:pt idx="0">
                    <c:v>17.884886808519379</c:v>
                  </c:pt>
                  <c:pt idx="1">
                    <c:v>7.2723957884302086</c:v>
                  </c:pt>
                  <c:pt idx="2">
                    <c:v>0</c:v>
                  </c:pt>
                  <c:pt idx="3">
                    <c:v>4.613681903555424</c:v>
                  </c:pt>
                  <c:pt idx="4">
                    <c:v>8.4044800829414115</c:v>
                  </c:pt>
                  <c:pt idx="5">
                    <c:v>3.4161500273289009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i'!$M$54:$M$62</c15:sqref>
                    </c15:fullRef>
                  </c:ext>
                </c:extLst>
                <c:f>('Figures i'!$M$54:$M$56,'Figures i'!$M$58:$M$60)</c:f>
                <c:numCache>
                  <c:formatCode>General</c:formatCode>
                  <c:ptCount val="6"/>
                  <c:pt idx="0">
                    <c:v>10.62950449826762</c:v>
                  </c:pt>
                  <c:pt idx="1">
                    <c:v>2.7076577736678455</c:v>
                  </c:pt>
                  <c:pt idx="2">
                    <c:v>0</c:v>
                  </c:pt>
                  <c:pt idx="3">
                    <c:v>2.9004488872384471</c:v>
                  </c:pt>
                  <c:pt idx="4">
                    <c:v>5.8964861856544726</c:v>
                  </c:pt>
                  <c:pt idx="5">
                    <c:v>2.3012478619771572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i'!$K$54:$K$62</c15:sqref>
                  </c15:fullRef>
                </c:ext>
              </c:extLst>
              <c:f>('Figures i'!$K$54:$K$56,'Figures i'!$K$58:$K$60)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 TOTAL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i'!$L$54:$L$62</c15:sqref>
                  </c15:fullRef>
                </c:ext>
              </c:extLst>
              <c:f>('Figures i'!$L$54:$L$56,'Figures i'!$L$58:$L$60)</c:f>
              <c:numCache>
                <c:formatCode>0</c:formatCode>
                <c:ptCount val="6"/>
                <c:pt idx="0">
                  <c:v>19.752655604843181</c:v>
                </c:pt>
                <c:pt idx="1">
                  <c:v>4.128014681225932</c:v>
                </c:pt>
                <c:pt idx="2">
                  <c:v>0</c:v>
                </c:pt>
                <c:pt idx="3">
                  <c:v>7.2044052180545073</c:v>
                </c:pt>
                <c:pt idx="4">
                  <c:v>15.996756908707969</c:v>
                </c:pt>
                <c:pt idx="5">
                  <c:v>6.5564610875375307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D279-40C0-AA80-E9F7E9E1EC5E}"/>
            </c:ext>
          </c:extLst>
        </c:ser>
        <c:ser>
          <c:idx val="25"/>
          <c:order val="9"/>
          <c:tx>
            <c:strRef>
              <c:f>'Figures i'!$AM$53</c:f>
              <c:strCache>
                <c:ptCount val="1"/>
                <c:pt idx="0">
                  <c:v>Stocked out of RDT</c:v>
                </c:pt>
              </c:strCache>
              <c:extLst xmlns:c15="http://schemas.microsoft.com/office/drawing/2012/chart"/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'Figures i'!$K$54:$K$62</c15:sqref>
                  </c15:fullRef>
                </c:ext>
              </c:extLst>
              <c:f>('Figures i'!$K$54:$K$56,'Figures i'!$K$58:$K$60)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 TOTAL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i'!$AM$54:$AM$62</c15:sqref>
                  </c15:fullRef>
                </c:ext>
              </c:extLst>
              <c:f>('Figures i'!$AM$54:$AM$56,'Figures i'!$AM$58:$AM$60)</c:f>
              <c:numCache>
                <c:formatCode>0</c:formatCode>
                <c:ptCount val="6"/>
                <c:pt idx="0">
                  <c:v>12.652668189222943</c:v>
                </c:pt>
                <c:pt idx="1">
                  <c:v>21.2860039471569</c:v>
                </c:pt>
                <c:pt idx="2">
                  <c:v>15.262607634847003</c:v>
                </c:pt>
                <c:pt idx="3">
                  <c:v>30.547754175533576</c:v>
                </c:pt>
                <c:pt idx="4">
                  <c:v>18.8194389644393</c:v>
                </c:pt>
                <c:pt idx="5">
                  <c:v>27.436576351732526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D279-40C0-AA80-E9F7E9E1E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  <c:extLst>
          <c:ext xmlns:c15="http://schemas.microsoft.com/office/drawing/2012/chart" uri="{02D57815-91ED-43cb-92C2-25804820EDAC}">
            <c15:filteredBar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'Figures i'!$O$53</c15:sqref>
                        </c15:formulaRef>
                      </c:ext>
                    </c:extLst>
                    <c:strCache>
                      <c:ptCount val="1"/>
                      <c:pt idx="0">
                        <c:v>Stocked out of AL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'Figures i'!$Q$54:$Q$62</c15:sqref>
                          </c15:fullRef>
                          <c15:formulaRef>
                            <c15:sqref>('Figures i'!$Q$54:$Q$56,'Figures i'!$Q$58:$Q$60)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13.328798682921141</c:v>
                        </c:pt>
                        <c:pt idx="1">
                          <c:v>11.759440273229872</c:v>
                        </c:pt>
                        <c:pt idx="2">
                          <c:v>3.8443232194223063</c:v>
                        </c:pt>
                        <c:pt idx="3">
                          <c:v>1.432261751962451</c:v>
                        </c:pt>
                        <c:pt idx="4">
                          <c:v>16.317317583477557</c:v>
                        </c:pt>
                        <c:pt idx="5">
                          <c:v>1.6437768490048592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'Figures i'!$P$54:$P$62</c15:sqref>
                          </c15:fullRef>
                          <c15:formulaRef>
                            <c15:sqref>('Figures i'!$P$54:$P$56,'Figures i'!$P$58:$P$60)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7.064097811678602</c:v>
                        </c:pt>
                        <c:pt idx="1">
                          <c:v>6.3390216924348879</c:v>
                        </c:pt>
                        <c:pt idx="2">
                          <c:v>1.3262471673709979</c:v>
                        </c:pt>
                        <c:pt idx="3">
                          <c:v>1.1054137938165316</c:v>
                        </c:pt>
                        <c:pt idx="4">
                          <c:v>6.1667290465034874</c:v>
                        </c:pt>
                        <c:pt idx="5">
                          <c:v>1.2431891613530355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'Figures i'!$K$54:$K$62</c15:sqref>
                        </c15:fullRef>
                        <c15:formulaRef>
                          <c15:sqref>('Figures i'!$K$54:$K$56,'Figures i'!$K$58:$K$60)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'Figures i'!$O$54:$O$62</c15:sqref>
                        </c15:fullRef>
                        <c15:formulaRef>
                          <c15:sqref>('Figures i'!$O$54:$O$56,'Figures i'!$O$58:$O$60)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12.819553054488411</c:v>
                      </c:pt>
                      <c:pt idx="1">
                        <c:v>11.895535693033468</c:v>
                      </c:pt>
                      <c:pt idx="2">
                        <c:v>1.9837890702757834</c:v>
                      </c:pt>
                      <c:pt idx="3">
                        <c:v>4.609878073170691</c:v>
                      </c:pt>
                      <c:pt idx="4">
                        <c:v>8.9399298618742584</c:v>
                      </c:pt>
                      <c:pt idx="5">
                        <c:v>4.8417581184321765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279-40C0-AA80-E9F7E9E1EC5E}"/>
                  </c:ext>
                </c:extLst>
              </c15:ser>
            </c15:filteredBarSeries>
            <c15:filteredBa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i'!$R$53</c15:sqref>
                        </c15:formulaRef>
                      </c:ext>
                    </c:extLst>
                    <c:strCache>
                      <c:ptCount val="1"/>
                      <c:pt idx="0">
                        <c:v>Stocked out of ASAQ</c:v>
                      </c:pt>
                    </c:strCache>
                  </c:strRef>
                </c:tx>
                <c:spPr>
                  <a:solidFill>
                    <a:srgbClr val="B0F03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i'!$T$54:$T$62</c15:sqref>
                          </c15:fullRef>
                          <c15:formulaRef>
                            <c15:sqref>('Figures i'!$T$54:$T$56,'Figures i'!$T$58:$T$60)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12.10033252181794</c:v>
                        </c:pt>
                        <c:pt idx="1">
                          <c:v>2.2282669875144316</c:v>
                        </c:pt>
                        <c:pt idx="2">
                          <c:v>0.71782813118053146</c:v>
                        </c:pt>
                        <c:pt idx="3">
                          <c:v>1.1919126153416895</c:v>
                        </c:pt>
                        <c:pt idx="4">
                          <c:v>0</c:v>
                        </c:pt>
                        <c:pt idx="5">
                          <c:v>0.91829975141438291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i'!$S$54:$S$62</c15:sqref>
                          </c15:fullRef>
                          <c15:formulaRef>
                            <c15:sqref>('Figures i'!$S$54:$S$56,'Figures i'!$S$58:$S$60)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4.8233015874905387</c:v>
                        </c:pt>
                        <c:pt idx="1">
                          <c:v>0.88872406971662099</c:v>
                        </c:pt>
                        <c:pt idx="2">
                          <c:v>0.33531791203079553</c:v>
                        </c:pt>
                        <c:pt idx="3">
                          <c:v>0.87049755724801425</c:v>
                        </c:pt>
                        <c:pt idx="4">
                          <c:v>0</c:v>
                        </c:pt>
                        <c:pt idx="5">
                          <c:v>0.67764779021006061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('Figures i'!$K$54:$K$56,'Figures i'!$K$58:$K$60)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i'!$R$54:$R$62</c15:sqref>
                        </c15:fullRef>
                        <c15:formulaRef>
                          <c15:sqref>('Figures i'!$R$54:$R$56,'Figures i'!$R$58:$R$60)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7.3810848610601925</c:v>
                      </c:pt>
                      <c:pt idx="1">
                        <c:v>1.4565004804638144</c:v>
                      </c:pt>
                      <c:pt idx="2">
                        <c:v>0.6253062825515816</c:v>
                      </c:pt>
                      <c:pt idx="3">
                        <c:v>3.1239935422074789</c:v>
                      </c:pt>
                      <c:pt idx="4">
                        <c:v>0</c:v>
                      </c:pt>
                      <c:pt idx="5">
                        <c:v>2.5190045025969923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279-40C0-AA80-E9F7E9E1EC5E}"/>
                  </c:ext>
                </c:extLst>
              </c15:ser>
            </c15:filteredBarSeries>
            <c15:filteredBar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i'!$U$53</c15:sqref>
                        </c15:formulaRef>
                      </c:ext>
                    </c:extLst>
                    <c:strCache>
                      <c:ptCount val="1"/>
                      <c:pt idx="0">
                        <c:v>Stocked out of DHAQPPQ</c:v>
                      </c:pt>
                    </c:strCache>
                  </c:strRef>
                </c:tx>
                <c:spPr>
                  <a:solidFill>
                    <a:srgbClr val="73A4ED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i'!$W$54:$W$62</c15:sqref>
                          </c15:fullRef>
                          <c15:formulaRef>
                            <c15:sqref>('Figures i'!$W$54:$W$56,'Figures i'!$W$58:$W$60)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13.670637446679946</c:v>
                        </c:pt>
                        <c:pt idx="1">
                          <c:v>1.7949016758245215</c:v>
                        </c:pt>
                        <c:pt idx="2">
                          <c:v>3.4876751543421038</c:v>
                        </c:pt>
                        <c:pt idx="3">
                          <c:v>0.63400780341673246</c:v>
                        </c:pt>
                        <c:pt idx="4">
                          <c:v>0</c:v>
                        </c:pt>
                        <c:pt idx="5">
                          <c:v>0.56652829246649272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i'!$V$54:$V$62</c15:sqref>
                          </c15:fullRef>
                          <c15:formulaRef>
                            <c15:sqref>('Figures i'!$V$54:$V$56,'Figures i'!$V$58:$V$60)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7.3352009241232015</c:v>
                        </c:pt>
                        <c:pt idx="1">
                          <c:v>0.82683972564947861</c:v>
                        </c:pt>
                        <c:pt idx="2">
                          <c:v>0.91679875658753851</c:v>
                        </c:pt>
                        <c:pt idx="3">
                          <c:v>0.47989901239393373</c:v>
                        </c:pt>
                        <c:pt idx="4">
                          <c:v>0</c:v>
                        </c:pt>
                        <c:pt idx="5">
                          <c:v>0.43142847213272684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('Figures i'!$K$54:$K$56,'Figures i'!$K$58:$K$60)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i'!$U$54:$U$62</c15:sqref>
                        </c15:fullRef>
                        <c15:formulaRef>
                          <c15:sqref>('Figures i'!$U$54:$U$56,'Figures i'!$U$58:$U$60)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13.382500645196677</c:v>
                      </c:pt>
                      <c:pt idx="1">
                        <c:v>1.5095617460305082</c:v>
                      </c:pt>
                      <c:pt idx="2">
                        <c:v>1.2282713890442343</c:v>
                      </c:pt>
                      <c:pt idx="3">
                        <c:v>1.9353536085631655</c:v>
                      </c:pt>
                      <c:pt idx="4">
                        <c:v>0</c:v>
                      </c:pt>
                      <c:pt idx="5">
                        <c:v>1.7764347182172124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279-40C0-AA80-E9F7E9E1EC5E}"/>
                  </c:ext>
                </c:extLst>
              </c15:ser>
            </c15:filteredBarSeries>
            <c15:filteredBarSeries>
              <c15:ser>
                <c:idx val="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i'!$X$53</c15:sqref>
                        </c15:formulaRef>
                      </c:ext>
                    </c:extLst>
                    <c:strCache>
                      <c:ptCount val="1"/>
                      <c:pt idx="0">
                        <c:v>Stocked out of artemether</c:v>
                      </c:pt>
                    </c:strCache>
                  </c:strRef>
                </c:tx>
                <c:spPr>
                  <a:solidFill>
                    <a:srgbClr val="45FC0C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('Figures i'!$K$54:$K$56,'Figures i'!$K$58:$K$60)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i'!$X$54:$X$62</c15:sqref>
                        </c15:fullRef>
                        <c15:formulaRef>
                          <c15:sqref>('Figures i'!$X$54:$X$56,'Figures i'!$X$58:$X$60)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2.6045081957769693</c:v>
                      </c:pt>
                      <c:pt idx="1">
                        <c:v>2.7312535428517357</c:v>
                      </c:pt>
                      <c:pt idx="2">
                        <c:v>1.8897218278176715</c:v>
                      </c:pt>
                      <c:pt idx="3">
                        <c:v>8.190904011548902</c:v>
                      </c:pt>
                      <c:pt idx="4">
                        <c:v>7.6873789010590139</c:v>
                      </c:pt>
                      <c:pt idx="5">
                        <c:v>6.9212982086402519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279-40C0-AA80-E9F7E9E1EC5E}"/>
                  </c:ext>
                </c:extLst>
              </c15:ser>
            </c15:filteredBarSeries>
            <c15:filteredBa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i'!$AA$53</c15:sqref>
                        </c15:formulaRef>
                      </c:ext>
                    </c:extLst>
                    <c:strCache>
                      <c:ptCount val="1"/>
                      <c:pt idx="0">
                        <c:v>Stocked out of artesunate</c:v>
                      </c:pt>
                    </c:strCache>
                  </c:strRef>
                </c:tx>
                <c:spPr>
                  <a:solidFill>
                    <a:srgbClr val="3767C7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('Figures i'!$K$54:$K$56,'Figures i'!$K$58:$K$60)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i'!$AA$54:$AA$62</c15:sqref>
                        </c15:fullRef>
                        <c15:formulaRef>
                          <c15:sqref>('Figures i'!$AA$54:$AA$56,'Figures i'!$AA$58:$AA$60)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0.81401282407222775</c:v>
                      </c:pt>
                      <c:pt idx="1">
                        <c:v>5.3019321159380333</c:v>
                      </c:pt>
                      <c:pt idx="2">
                        <c:v>4.6643931316684686</c:v>
                      </c:pt>
                      <c:pt idx="3">
                        <c:v>8.6431618065281928</c:v>
                      </c:pt>
                      <c:pt idx="4">
                        <c:v>6.4674670949063833</c:v>
                      </c:pt>
                      <c:pt idx="5">
                        <c:v>7.7116655210910778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279-40C0-AA80-E9F7E9E1EC5E}"/>
                  </c:ext>
                </c:extLst>
              </c15:ser>
            </c15:filteredBarSeries>
            <c15:filteredBarSeries>
              <c15:ser>
                <c:idx val="1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i'!$AD$53</c15:sqref>
                        </c15:formulaRef>
                      </c:ext>
                    </c:extLst>
                    <c:strCache>
                      <c:ptCount val="1"/>
                      <c:pt idx="0">
                        <c:v>Stocked out of CQ</c:v>
                      </c:pt>
                    </c:strCache>
                  </c:strRef>
                </c:tx>
                <c:spPr>
                  <a:solidFill>
                    <a:srgbClr val="39BC1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('Figures i'!$K$54:$K$56,'Figures i'!$K$58:$K$60)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i'!$AD$54:$AD$62</c15:sqref>
                        </c15:fullRef>
                        <c15:formulaRef>
                          <c15:sqref>('Figures i'!$AD$54:$AD$56,'Figures i'!$AD$58:$AD$60)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0.50093797740773727</c:v>
                      </c:pt>
                      <c:pt idx="1">
                        <c:v>3.5201459130427688</c:v>
                      </c:pt>
                      <c:pt idx="2">
                        <c:v>2.7179043760004031</c:v>
                      </c:pt>
                      <c:pt idx="3">
                        <c:v>4.921816346800215</c:v>
                      </c:pt>
                      <c:pt idx="4">
                        <c:v>7.5334921894262914</c:v>
                      </c:pt>
                      <c:pt idx="5">
                        <c:v>4.6512068611472879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279-40C0-AA80-E9F7E9E1EC5E}"/>
                  </c:ext>
                </c:extLst>
              </c15:ser>
            </c15:filteredBarSeries>
            <c15:filteredBarSeries>
              <c15:ser>
                <c:idx val="19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i'!$AG$53</c15:sqref>
                        </c15:formulaRef>
                      </c:ext>
                    </c:extLst>
                    <c:strCache>
                      <c:ptCount val="1"/>
                      <c:pt idx="0">
                        <c:v>Stocked out of QN</c:v>
                      </c:pt>
                    </c:strCache>
                  </c:strRef>
                </c:tx>
                <c:spPr>
                  <a:solidFill>
                    <a:srgbClr val="91EDF9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('Figures i'!$K$54:$K$56,'Figures i'!$K$58:$K$60)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i'!$AG$54:$AG$62</c15:sqref>
                        </c15:fullRef>
                        <c15:formulaRef>
                          <c15:sqref>('Figures i'!$AG$54:$AG$56,'Figures i'!$AG$58:$AG$60)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5.6286945046652912</c:v>
                      </c:pt>
                      <c:pt idx="1">
                        <c:v>1.660314212478371</c:v>
                      </c:pt>
                      <c:pt idx="2">
                        <c:v>2.0377143340092752</c:v>
                      </c:pt>
                      <c:pt idx="3">
                        <c:v>4.2030315517869985</c:v>
                      </c:pt>
                      <c:pt idx="4">
                        <c:v>1.9108204313490664</c:v>
                      </c:pt>
                      <c:pt idx="5">
                        <c:v>3.6315246538731083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279-40C0-AA80-E9F7E9E1EC5E}"/>
                  </c:ext>
                </c:extLst>
              </c15:ser>
            </c15:filteredBarSeries>
            <c15:filteredBarSeries>
              <c15:ser>
                <c:idx val="2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i'!$AJ$53</c15:sqref>
                        </c15:formulaRef>
                      </c:ext>
                    </c:extLst>
                    <c:strCache>
                      <c:ptCount val="1"/>
                      <c:pt idx="0">
                        <c:v>Stocked out of SP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i'!$AL$54:$AL$62</c15:sqref>
                          </c15:fullRef>
                          <c15:formulaRef>
                            <c15:sqref>('Figures i'!$AL$54:$AL$56,'Figures i'!$AL$58:$AL$60)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17.359081837497925</c:v>
                        </c:pt>
                        <c:pt idx="1">
                          <c:v>3.7405612846028449</c:v>
                        </c:pt>
                        <c:pt idx="2">
                          <c:v>1.0536363256842285</c:v>
                        </c:pt>
                        <c:pt idx="3">
                          <c:v>1.9036284780657109</c:v>
                        </c:pt>
                        <c:pt idx="4">
                          <c:v>8.8222144705300014</c:v>
                        </c:pt>
                        <c:pt idx="5">
                          <c:v>1.6857450128620943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i'!$AK$54:$AK$62</c15:sqref>
                          </c15:fullRef>
                          <c15:formulaRef>
                            <c15:sqref>('Figures i'!$AK$54:$AK$56,'Figures i'!$AK$58:$AK$60)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9.9230993305428203</c:v>
                        </c:pt>
                        <c:pt idx="1">
                          <c:v>2.0421011289229369</c:v>
                        </c:pt>
                        <c:pt idx="2">
                          <c:v>0.57965615906061108</c:v>
                        </c:pt>
                        <c:pt idx="3">
                          <c:v>1.5871810804429636</c:v>
                        </c:pt>
                        <c:pt idx="4">
                          <c:v>3.0787253676040036</c:v>
                        </c:pt>
                        <c:pt idx="5">
                          <c:v>1.3843253922249961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('Figures i'!$K$54:$K$56,'Figures i'!$K$58:$K$60)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i'!$AJ$54:$AJ$62</c15:sqref>
                        </c15:fullRef>
                        <c15:formulaRef>
                          <c15:sqref>('Figures i'!$AJ$54:$AJ$56,'Figures i'!$AJ$58:$AJ$60)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18.059595966513633</c:v>
                      </c:pt>
                      <c:pt idx="1">
                        <c:v>4.2955144489891675</c:v>
                      </c:pt>
                      <c:pt idx="2">
                        <c:v>1.271948408785454</c:v>
                      </c:pt>
                      <c:pt idx="3">
                        <c:v>8.6444256380999214</c:v>
                      </c:pt>
                      <c:pt idx="4">
                        <c:v>4.5058974801445331</c:v>
                      </c:pt>
                      <c:pt idx="5">
                        <c:v>7.1462458321461213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279-40C0-AA80-E9F7E9E1EC5E}"/>
                  </c:ext>
                </c:extLst>
              </c15:ser>
            </c15:filteredBarSeries>
            <c15:filteredBarSeries>
              <c15:ser>
                <c:idx val="2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i'!$AP$53</c15:sqref>
                        </c15:formulaRef>
                      </c:ext>
                    </c:extLst>
                    <c:strCache>
                      <c:ptCount val="1"/>
                      <c:pt idx="0">
                        <c:v>Outlet reports any stockout</c:v>
                      </c:pt>
                    </c:strCache>
                  </c:strRef>
                </c:tx>
                <c:spPr>
                  <a:solidFill>
                    <a:srgbClr val="01393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('Figures i'!$K$54:$K$56,'Figures i'!$K$58:$K$60)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i'!$AP$54:$AP$62</c15:sqref>
                        </c15:fullRef>
                        <c15:formulaRef>
                          <c15:sqref>('Figures i'!$AP$54:$AP$56,'Figures i'!$AP$58:$AP$60)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279-40C0-AA80-E9F7E9E1EC5E}"/>
                  </c:ext>
                </c:extLst>
              </c15:ser>
            </c15:filteredBarSeries>
            <c15:filteredBarSeries>
              <c15:ser>
                <c:idx val="3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i'!$AS$53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A9D08E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('Figures i'!$K$54:$K$56,'Figures i'!$K$58:$K$60)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i'!$AS$54:$AS$62</c15:sqref>
                        </c15:fullRef>
                        <c15:formulaRef>
                          <c15:sqref>('Figures i'!$AS$54:$AS$56,'Figures i'!$AS$58:$AS$60)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279-40C0-AA80-E9F7E9E1EC5E}"/>
                  </c:ext>
                </c:extLst>
              </c15:ser>
            </c15:filteredBarSeries>
            <c15:filteredBarSeries>
              <c15:ser>
                <c:idx val="34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i'!$AV$53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i'!$AX$54:$AX$62</c15:sqref>
                          </c15:fullRef>
                          <c15:formulaRef>
                            <c15:sqref>('Figures i'!$AX$54:$AX$56,'Figures i'!$AX$58:$AX$60)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i'!$AW$54:$AW$62</c15:sqref>
                          </c15:fullRef>
                          <c15:formulaRef>
                            <c15:sqref>('Figures i'!$AW$54:$AW$56,'Figures i'!$AW$58:$AW$60)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('Figures i'!$K$54:$K$56,'Figures i'!$K$58:$K$60)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i'!$AV$54:$AV$62</c15:sqref>
                        </c15:fullRef>
                        <c15:formulaRef>
                          <c15:sqref>('Figures i'!$AV$54:$AV$56,'Figures i'!$AV$58:$AV$60)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279-40C0-AA80-E9F7E9E1EC5E}"/>
                  </c:ext>
                </c:extLst>
              </c15:ser>
            </c15:filteredBarSeries>
            <c15:filteredBarSeries>
              <c15:ser>
                <c:idx val="37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i'!$AY$53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i'!$BA$54:$BA$62</c15:sqref>
                          </c15:fullRef>
                          <c15:formulaRef>
                            <c15:sqref>('Figures i'!$BA$54:$BA$56,'Figures i'!$BA$58:$BA$60)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i'!$AZ$54:$AZ$62</c15:sqref>
                          </c15:fullRef>
                          <c15:formulaRef>
                            <c15:sqref>('Figures i'!$AZ$54:$AZ$56,'Figures i'!$AZ$58:$AZ$60)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('Figures i'!$K$54:$K$56,'Figures i'!$K$58:$K$60)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i'!$AY$54:$AY$62</c15:sqref>
                        </c15:fullRef>
                        <c15:formulaRef>
                          <c15:sqref>('Figures i'!$AY$54:$AY$56,'Figures i'!$AY$58:$AY$60)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279-40C0-AA80-E9F7E9E1EC5E}"/>
                  </c:ext>
                </c:extLst>
              </c15:ser>
            </c15:filteredBarSeries>
            <c15:filteredBarSeries>
              <c15:ser>
                <c:idx val="4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i'!$BB$53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i'!$BD$54:$BD$62</c15:sqref>
                          </c15:fullRef>
                          <c15:formulaRef>
                            <c15:sqref>('Figures i'!$BD$54:$BD$56,'Figures i'!$BD$58:$BD$60)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i'!$BC$54:$BC$62</c15:sqref>
                          </c15:fullRef>
                          <c15:formulaRef>
                            <c15:sqref>('Figures i'!$BC$54:$BC$56,'Figures i'!$BC$58:$BC$60)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('Figures i'!$K$54:$K$56,'Figures i'!$K$58:$K$60)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i'!$BB$54:$BB$62</c15:sqref>
                        </c15:fullRef>
                        <c15:formulaRef>
                          <c15:sqref>('Figures i'!$BB$54:$BB$56,'Figures i'!$BB$58:$BB$60)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279-40C0-AA80-E9F7E9E1EC5E}"/>
                  </c:ext>
                </c:extLst>
              </c15:ser>
            </c15:filteredBarSeries>
            <c15:filteredBarSeries>
              <c15:ser>
                <c:idx val="43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i'!$BE$53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i'!$BG$54:$BG$62</c15:sqref>
                          </c15:fullRef>
                          <c15:formulaRef>
                            <c15:sqref>('Figures i'!$BG$54:$BG$56,'Figures i'!$BG$58:$BG$60)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i'!$BF$54:$BF$62</c15:sqref>
                          </c15:fullRef>
                          <c15:formulaRef>
                            <c15:sqref>('Figures i'!$BF$54:$BF$56,'Figures i'!$BF$58:$BF$60)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('Figures i'!$K$54:$K$56,'Figures i'!$K$58:$K$60)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i'!$BE$54:$BE$62</c15:sqref>
                        </c15:fullRef>
                        <c15:formulaRef>
                          <c15:sqref>('Figures i'!$BE$54:$BE$56,'Figures i'!$BE$58:$BE$60)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279-40C0-AA80-E9F7E9E1EC5E}"/>
                  </c:ext>
                </c:extLst>
              </c15:ser>
            </c15:filteredBarSeries>
            <c15:filteredBarSeries>
              <c15:ser>
                <c:idx val="4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i'!$BH$53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43AA8B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('Figures i'!$K$54:$K$56,'Figures i'!$K$58:$K$60)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i'!$BH$54:$BH$62</c15:sqref>
                        </c15:fullRef>
                        <c15:formulaRef>
                          <c15:sqref>('Figures i'!$BH$54:$BH$56,'Figures i'!$BH$58:$BH$60)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279-40C0-AA80-E9F7E9E1EC5E}"/>
                  </c:ext>
                </c:extLst>
              </c15:ser>
            </c15:filteredBarSeries>
            <c15:filteredBarSeries>
              <c15:ser>
                <c:idx val="49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i'!$BK$53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D72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i'!$BM$54:$BM$62</c15:sqref>
                          </c15:fullRef>
                          <c15:formulaRef>
                            <c15:sqref>('Figures i'!$BM$54:$BM$56,'Figures i'!$BM$58:$BM$60)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i'!$BL$54:$BL$62</c15:sqref>
                          </c15:fullRef>
                          <c15:formulaRef>
                            <c15:sqref>('Figures i'!$BL$54:$BL$56,'Figures i'!$BL$58:$BL$60)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('Figures i'!$K$54:$K$56,'Figures i'!$K$58:$K$60)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i'!$BK$54:$BK$62</c15:sqref>
                        </c15:fullRef>
                        <c15:formulaRef>
                          <c15:sqref>('Figures i'!$BK$54:$BK$56,'Figures i'!$BK$58:$BK$60)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279-40C0-AA80-E9F7E9E1EC5E}"/>
                  </c:ext>
                </c:extLst>
              </c15:ser>
            </c15:filteredBarSeries>
            <c15:filteredBarSeries>
              <c15:ser>
                <c:idx val="52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i'!$BN$53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i'!$BP$54:$BP$62</c15:sqref>
                          </c15:fullRef>
                          <c15:formulaRef>
                            <c15:sqref>('Figures i'!$BP$54:$BP$56,'Figures i'!$BP$58:$BP$60)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i'!$BO$54:$BO$62</c15:sqref>
                          </c15:fullRef>
                          <c15:formulaRef>
                            <c15:sqref>('Figures i'!$BO$54:$BO$56,'Figures i'!$BO$58:$BO$60)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('Figures i'!$K$54:$K$56,'Figures i'!$K$58:$K$60)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i'!$BN$54:$BN$62</c15:sqref>
                        </c15:fullRef>
                        <c15:formulaRef>
                          <c15:sqref>('Figures i'!$BN$54:$BN$56,'Figures i'!$BN$58:$BN$60)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279-40C0-AA80-E9F7E9E1EC5E}"/>
                  </c:ext>
                </c:extLst>
              </c15:ser>
            </c15:filteredBarSeries>
            <c15:filteredBarSeries>
              <c15:ser>
                <c:idx val="55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i'!$BQ$53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9933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i'!$BS$54:$BS$62</c15:sqref>
                          </c15:fullRef>
                          <c15:formulaRef>
                            <c15:sqref>('Figures i'!$BS$54:$BS$56,'Figures i'!$BS$58:$BS$60)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i'!$BR$54:$BR$62</c15:sqref>
                          </c15:fullRef>
                          <c15:formulaRef>
                            <c15:sqref>('Figures i'!$BR$54:$BR$56,'Figures i'!$BR$58:$BR$60)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('Figures i'!$K$54:$K$56,'Figures i'!$K$58:$K$60)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i'!$BQ$54:$BQ$62</c15:sqref>
                        </c15:fullRef>
                        <c15:formulaRef>
                          <c15:sqref>('Figures i'!$BQ$54:$BQ$56,'Figures i'!$BQ$58:$BQ$60)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279-40C0-AA80-E9F7E9E1EC5E}"/>
                  </c:ext>
                </c:extLst>
              </c15:ser>
            </c15:filteredBarSeries>
            <c15:filteredBarSeries>
              <c15:ser>
                <c:idx val="58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i'!$BT$53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ED97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i'!$BV$54:$BV$62</c15:sqref>
                          </c15:fullRef>
                          <c15:formulaRef>
                            <c15:sqref>('Figures i'!$BV$54:$BV$56,'Figures i'!$BV$58:$BV$60)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i'!$BU$54:$BU$62</c15:sqref>
                          </c15:fullRef>
                          <c15:formulaRef>
                            <c15:sqref>('Figures i'!$BU$54:$BU$56,'Figures i'!$BU$58:$BU$60)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('Figures i'!$K$54:$K$56,'Figures i'!$K$58:$K$60)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i'!$BT$54:$BT$62</c15:sqref>
                        </c15:fullRef>
                        <c15:formulaRef>
                          <c15:sqref>('Figures i'!$BT$54:$BT$56,'Figures i'!$BT$58:$BT$60)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D279-40C0-AA80-E9F7E9E1EC5E}"/>
                  </c:ext>
                </c:extLst>
              </c15:ser>
            </c15:filteredBarSeries>
            <c15:filteredBarSeries>
              <c15:ser>
                <c:idx val="6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i'!$BW$53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('Figures i'!$K$54:$K$56,'Figures i'!$K$58:$K$60)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i'!$BW$54:$BW$62</c15:sqref>
                        </c15:fullRef>
                        <c15:formulaRef>
                          <c15:sqref>('Figures i'!$BW$54:$BW$56,'Figures i'!$BW$58:$BW$60)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D279-40C0-AA80-E9F7E9E1EC5E}"/>
                  </c:ext>
                </c:extLst>
              </c15:ser>
            </c15:filteredBarSeries>
            <c15:filteredBarSeries>
              <c15:ser>
                <c:idx val="64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i'!$BZ$53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339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i'!$CB$54:$CB$62</c15:sqref>
                          </c15:fullRef>
                          <c15:formulaRef>
                            <c15:sqref>('Figures i'!$CB$54:$CB$56,'Figures i'!$CB$58:$CB$60)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i'!$CA$54:$CA$62</c15:sqref>
                          </c15:fullRef>
                          <c15:formulaRef>
                            <c15:sqref>('Figures i'!$CA$54:$CA$56,'Figures i'!$CA$58:$CA$60)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('Figures i'!$K$54:$K$56,'Figures i'!$K$58:$K$60)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i'!$BZ$54:$BZ$62</c15:sqref>
                        </c15:fullRef>
                        <c15:formulaRef>
                          <c15:sqref>('Figures i'!$BZ$54:$BZ$56,'Figures i'!$BZ$58:$BZ$60)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D279-40C0-AA80-E9F7E9E1EC5E}"/>
                  </c:ext>
                </c:extLst>
              </c15:ser>
            </c15:filteredBarSeries>
            <c15:filteredBarSeries>
              <c15:ser>
                <c:idx val="67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i'!$CC$53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B3A2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i'!$CE$54:$CE$62</c15:sqref>
                          </c15:fullRef>
                          <c15:formulaRef>
                            <c15:sqref>('Figures i'!$CE$54:$CE$56,'Figures i'!$CE$58:$CE$60)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i'!$CD$54:$CD$62</c15:sqref>
                          </c15:fullRef>
                          <c15:formulaRef>
                            <c15:sqref>('Figures i'!$CD$54:$CD$56,'Figures i'!$CD$58:$CD$60)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('Figures i'!$K$54:$K$56,'Figures i'!$K$58:$K$60)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i'!$CC$54:$CC$62</c15:sqref>
                        </c15:fullRef>
                        <c15:formulaRef>
                          <c15:sqref>('Figures i'!$CC$54:$CC$56,'Figures i'!$CC$58:$CC$60)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D279-40C0-AA80-E9F7E9E1EC5E}"/>
                  </c:ext>
                </c:extLst>
              </c15:ser>
            </c15:filteredBarSeries>
            <c15:filteredBarSeries>
              <c15:ser>
                <c:idx val="70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i'!$CF$53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8FDA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('Figures i'!$K$54:$K$56,'Figures i'!$K$58:$K$60)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i'!$CF$54:$CF$62</c15:sqref>
                        </c15:fullRef>
                        <c15:formulaRef>
                          <c15:sqref>('Figures i'!$CF$54:$CF$56,'Figures i'!$CF$58:$CF$60)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D279-40C0-AA80-E9F7E9E1EC5E}"/>
                  </c:ext>
                </c:extLst>
              </c15:ser>
            </c15:filteredBarSeries>
            <c15:filteredBarSeries>
              <c15:ser>
                <c:idx val="73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i'!$CI$53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E270A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i'!$CK$54:$CK$62</c15:sqref>
                          </c15:fullRef>
                          <c15:formulaRef>
                            <c15:sqref>('Figures i'!$CK$54:$CK$56,'Figures i'!$CK$58:$CK$60)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i'!$CJ$54:$CJ$62</c15:sqref>
                          </c15:fullRef>
                          <c15:formulaRef>
                            <c15:sqref>('Figures i'!$CJ$54:$CJ$56,'Figures i'!$CJ$58:$CJ$60)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('Figures i'!$K$54:$K$56,'Figures i'!$K$58:$K$60)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i'!$CI$54:$CI$62</c15:sqref>
                        </c15:fullRef>
                        <c15:formulaRef>
                          <c15:sqref>('Figures i'!$CI$54:$CI$56,'Figures i'!$CI$58:$CI$60)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D279-40C0-AA80-E9F7E9E1EC5E}"/>
                  </c:ext>
                </c:extLst>
              </c15:ser>
            </c15:filteredBarSeries>
            <c15:filteredBarSeries>
              <c15:ser>
                <c:idx val="7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i'!$CL$53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9A9C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i'!$CN$54:$CN$62</c15:sqref>
                          </c15:fullRef>
                          <c15:formulaRef>
                            <c15:sqref>('Figures i'!$CN$54:$CN$56,'Figures i'!$CN$58:$CN$60)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i'!$CM$54:$CM$62</c15:sqref>
                          </c15:fullRef>
                          <c15:formulaRef>
                            <c15:sqref>('Figures i'!$CM$54:$CM$56,'Figures i'!$CM$58:$CM$60)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('Figures i'!$K$54:$K$56,'Figures i'!$K$58:$K$60)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i'!$CL$54:$CL$62</c15:sqref>
                        </c15:fullRef>
                        <c15:formulaRef>
                          <c15:sqref>('Figures i'!$CL$54:$CL$56,'Figures i'!$CL$58:$CL$60)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D279-40C0-AA80-E9F7E9E1EC5E}"/>
                  </c:ext>
                </c:extLst>
              </c15:ser>
            </c15:filteredBarSeries>
            <c15:filteredBarSeries>
              <c15:ser>
                <c:idx val="79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i'!$CO$53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D45EC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i'!$CQ$54:$CQ$62</c15:sqref>
                          </c15:fullRef>
                          <c15:formulaRef>
                            <c15:sqref>('Figures i'!$CQ$54:$CQ$56,'Figures i'!$CQ$58:$CQ$60)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i'!$CP$54:$CP$62</c15:sqref>
                          </c15:fullRef>
                          <c15:formulaRef>
                            <c15:sqref>('Figures i'!$CP$54:$CP$56,'Figures i'!$CP$58:$CP$60)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('Figures i'!$K$54:$K$56,'Figures i'!$K$58:$K$60)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i'!$CO$54:$CO$62</c15:sqref>
                        </c15:fullRef>
                        <c15:formulaRef>
                          <c15:sqref>('Figures i'!$CO$54:$CO$56,'Figures i'!$CO$58:$CO$60)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D279-40C0-AA80-E9F7E9E1EC5E}"/>
                  </c:ext>
                </c:extLst>
              </c15:ser>
            </c15:filteredBarSeries>
            <c15:filteredBarSeries>
              <c15:ser>
                <c:idx val="82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i'!$CR$53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C9F5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i'!$CT$54:$CT$62</c15:sqref>
                          </c15:fullRef>
                          <c15:formulaRef>
                            <c15:sqref>('Figures i'!$CT$54:$CT$56,'Figures i'!$CT$58:$CT$60)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i'!$CS$54:$CS$62</c15:sqref>
                          </c15:fullRef>
                          <c15:formulaRef>
                            <c15:sqref>('Figures i'!$CS$54:$CS$56,'Figures i'!$CS$58:$CS$60)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('Figures i'!$K$54:$K$56,'Figures i'!$K$58:$K$60)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i'!$CR$54:$CR$62</c15:sqref>
                        </c15:fullRef>
                        <c15:formulaRef>
                          <c15:sqref>('Figures i'!$CR$54:$CR$56,'Figures i'!$CR$58:$CR$60)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D279-40C0-AA80-E9F7E9E1EC5E}"/>
                  </c:ext>
                </c:extLst>
              </c15:ser>
            </c15:filteredBarSeries>
          </c:ext>
        </c:extLst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670546033937274E-2"/>
          <c:y val="0.74163548993680428"/>
          <c:w val="0.91634131894282889"/>
          <c:h val="0.21821492605834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Roboto Light" panose="02000000000000000000" pitchFamily="2" charset="0"/>
          <a:ea typeface="Roboto Light" panose="02000000000000000000" pitchFamily="2" charset="0"/>
          <a:cs typeface="Roboto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ii'!#REF!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ii'!#REF!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ii'!#REF!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ii'!#REF!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AE4-40AF-9FE5-412FF1B0CA96}"/>
            </c:ext>
          </c:extLst>
        </c:ser>
        <c:ser>
          <c:idx val="3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ii'!#REF!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ii'!#REF!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ii'!#REF!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AE4-40AF-9FE5-412FF1B0CA96}"/>
            </c:ext>
          </c:extLst>
        </c:ser>
        <c:ser>
          <c:idx val="1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ii'!#REF!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ii'!#REF!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ii'!#REF!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ii'!#REF!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7AE4-40AF-9FE5-412FF1B0CA96}"/>
            </c:ext>
          </c:extLst>
        </c:ser>
        <c:ser>
          <c:idx val="4"/>
          <c:order val="3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ii'!#REF!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ii'!#REF!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ii'!#REF!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7AE4-40AF-9FE5-412FF1B0CA96}"/>
            </c:ext>
          </c:extLst>
        </c:ser>
        <c:ser>
          <c:idx val="2"/>
          <c:order val="4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ii'!#REF!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ii'!#REF!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ii'!#REF!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ii'!#REF!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7AE4-40AF-9FE5-412FF1B0CA96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ii'!#REF!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ii'!#REF!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ii'!#REF!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7AE4-40AF-9FE5-412FF1B0C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ii'!$K$15</c:f>
              <c:strCache>
                <c:ptCount val="1"/>
                <c:pt idx="0">
                  <c:v>STRAT1-Rural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ii'!$M$17:$M$44</c:f>
                <c:numCache>
                  <c:formatCode>General</c:formatCode>
                  <c:ptCount val="28"/>
                  <c:pt idx="0">
                    <c:v>7.3499861962824085</c:v>
                  </c:pt>
                  <c:pt idx="1">
                    <c:v>1.9561223314263163</c:v>
                  </c:pt>
                  <c:pt idx="2">
                    <c:v>2.3179903902256864</c:v>
                  </c:pt>
                  <c:pt idx="3">
                    <c:v>1.0380811019238885</c:v>
                  </c:pt>
                  <c:pt idx="4">
                    <c:v>3.8589407245217613</c:v>
                  </c:pt>
                  <c:pt idx="5">
                    <c:v>3.2337252879739218</c:v>
                  </c:pt>
                  <c:pt idx="6">
                    <c:v>2.194770638495247</c:v>
                  </c:pt>
                  <c:pt idx="7">
                    <c:v>2.2664393464358286</c:v>
                  </c:pt>
                  <c:pt idx="8">
                    <c:v>3.1471404128629512</c:v>
                  </c:pt>
                  <c:pt idx="9">
                    <c:v>9.3269290790562422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plus>
            <c:minus>
              <c:numRef>
                <c:f>'Figures ii'!$L$17:$L$44</c:f>
                <c:numCache>
                  <c:formatCode>General</c:formatCode>
                  <c:ptCount val="28"/>
                  <c:pt idx="0">
                    <c:v>4.8693989230197507</c:v>
                  </c:pt>
                  <c:pt idx="1">
                    <c:v>1.5075979039595229</c:v>
                  </c:pt>
                  <c:pt idx="2">
                    <c:v>1.4884881493015434</c:v>
                  </c:pt>
                  <c:pt idx="3">
                    <c:v>0.70810691623010924</c:v>
                  </c:pt>
                  <c:pt idx="4">
                    <c:v>2.6432330595854783</c:v>
                  </c:pt>
                  <c:pt idx="5">
                    <c:v>2.6119696934404306</c:v>
                  </c:pt>
                  <c:pt idx="6">
                    <c:v>1.7099493180501986</c:v>
                  </c:pt>
                  <c:pt idx="7">
                    <c:v>1.703910831664972</c:v>
                  </c:pt>
                  <c:pt idx="8">
                    <c:v>2.5696657369411326</c:v>
                  </c:pt>
                  <c:pt idx="9">
                    <c:v>8.2418275222052628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ii'!$J$17:$J$44</c:f>
              <c:strCache>
                <c:ptCount val="28"/>
                <c:pt idx="0">
                  <c:v>Stocked out of ACTs</c:v>
                </c:pt>
                <c:pt idx="1">
                  <c:v>Stocked out of AL</c:v>
                </c:pt>
                <c:pt idx="2">
                  <c:v>Stocked out of ASAQ</c:v>
                </c:pt>
                <c:pt idx="3">
                  <c:v>Stocked out of DHAQPPQ</c:v>
                </c:pt>
                <c:pt idx="4">
                  <c:v>Stocked out of artemether</c:v>
                </c:pt>
                <c:pt idx="5">
                  <c:v>Stocked out of artesunate</c:v>
                </c:pt>
                <c:pt idx="6">
                  <c:v>Stocked out of CQ</c:v>
                </c:pt>
                <c:pt idx="7">
                  <c:v>Stocked out of QN</c:v>
                </c:pt>
                <c:pt idx="8">
                  <c:v>Stocked out of SP</c:v>
                </c:pt>
                <c:pt idx="9">
                  <c:v>Stocked out of RDT</c:v>
                </c:pt>
                <c:pt idx="10">
                  <c:v>Outlet reports any stockout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ii'!$K$17:$K$44</c:f>
              <c:numCache>
                <c:formatCode>0</c:formatCode>
                <c:ptCount val="28"/>
                <c:pt idx="0">
                  <c:v>12.387975977634152</c:v>
                </c:pt>
                <c:pt idx="1">
                  <c:v>6.1445424167009666</c:v>
                </c:pt>
                <c:pt idx="2">
                  <c:v>3.9867691516912496</c:v>
                </c:pt>
                <c:pt idx="3">
                  <c:v>2.178066030541133</c:v>
                </c:pt>
                <c:pt idx="4">
                  <c:v>7.6911662003102714</c:v>
                </c:pt>
                <c:pt idx="5">
                  <c:v>11.772148620203097</c:v>
                </c:pt>
                <c:pt idx="6">
                  <c:v>7.1452209803467062</c:v>
                </c:pt>
                <c:pt idx="7">
                  <c:v>6.3959984510741501</c:v>
                </c:pt>
                <c:pt idx="8">
                  <c:v>12.080082903717386</c:v>
                </c:pt>
                <c:pt idx="9">
                  <c:v>34.132232337484467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60-4992-9E23-46B31FDCA549}"/>
            </c:ext>
          </c:extLst>
        </c:ser>
        <c:ser>
          <c:idx val="3"/>
          <c:order val="1"/>
          <c:tx>
            <c:strRef>
              <c:f>'Figures ii'!$T$15</c:f>
              <c:strCache>
                <c:ptCount val="1"/>
                <c:pt idx="0">
                  <c:v>STRAT1-Urban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ii'!$V$17:$V$45</c:f>
                <c:numCache>
                  <c:formatCode>General</c:formatCode>
                  <c:ptCount val="29"/>
                  <c:pt idx="0">
                    <c:v>2.1644861826701733</c:v>
                  </c:pt>
                  <c:pt idx="1">
                    <c:v>2.7168815452035373</c:v>
                  </c:pt>
                  <c:pt idx="2">
                    <c:v>0.6174451023594949</c:v>
                  </c:pt>
                  <c:pt idx="3">
                    <c:v>0.72446045518947888</c:v>
                  </c:pt>
                  <c:pt idx="4">
                    <c:v>2.2562938260948275</c:v>
                  </c:pt>
                  <c:pt idx="5">
                    <c:v>1.1827620340422813</c:v>
                  </c:pt>
                  <c:pt idx="6">
                    <c:v>0.9862786757399129</c:v>
                  </c:pt>
                  <c:pt idx="7">
                    <c:v>0.7169385894818987</c:v>
                  </c:pt>
                  <c:pt idx="8">
                    <c:v>1.1190907813108586</c:v>
                  </c:pt>
                  <c:pt idx="9">
                    <c:v>3.4203835459033023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plus>
            <c:minus>
              <c:numRef>
                <c:f>'Figures ii'!$U$17:$U$45</c:f>
                <c:numCache>
                  <c:formatCode>General</c:formatCode>
                  <c:ptCount val="29"/>
                  <c:pt idx="0">
                    <c:v>1.1562221756625604</c:v>
                  </c:pt>
                  <c:pt idx="1">
                    <c:v>1.6315660584832772</c:v>
                  </c:pt>
                  <c:pt idx="2">
                    <c:v>0.43744323751895231</c:v>
                  </c:pt>
                  <c:pt idx="3">
                    <c:v>0.4900484390639166</c:v>
                  </c:pt>
                  <c:pt idx="4">
                    <c:v>1.6966994023100801</c:v>
                  </c:pt>
                  <c:pt idx="5">
                    <c:v>0.9597555695858242</c:v>
                  </c:pt>
                  <c:pt idx="6">
                    <c:v>0.74043747295701978</c:v>
                  </c:pt>
                  <c:pt idx="7">
                    <c:v>0.50425000468941583</c:v>
                  </c:pt>
                  <c:pt idx="8">
                    <c:v>0.86400364965678245</c:v>
                  </c:pt>
                  <c:pt idx="9">
                    <c:v>2.875698858775765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ii'!$T$17:$T$45</c:f>
              <c:numCache>
                <c:formatCode>0</c:formatCode>
                <c:ptCount val="29"/>
                <c:pt idx="0">
                  <c:v>2.4205436855380409</c:v>
                </c:pt>
                <c:pt idx="1">
                  <c:v>3.9177772400823478</c:v>
                </c:pt>
                <c:pt idx="2">
                  <c:v>1.4780137019839399</c:v>
                </c:pt>
                <c:pt idx="3">
                  <c:v>1.4915835320101116</c:v>
                </c:pt>
                <c:pt idx="4">
                  <c:v>6.3752804955760443</c:v>
                </c:pt>
                <c:pt idx="5">
                  <c:v>4.8318267439214679</c:v>
                </c:pt>
                <c:pt idx="6">
                  <c:v>2.8823635004029242</c:v>
                </c:pt>
                <c:pt idx="7">
                  <c:v>1.6708616870970854</c:v>
                </c:pt>
                <c:pt idx="8">
                  <c:v>3.6469934101731925</c:v>
                </c:pt>
                <c:pt idx="9">
                  <c:v>14.897098559837321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60-4992-9E23-46B31FDCA549}"/>
            </c:ext>
          </c:extLst>
        </c:ser>
        <c:ser>
          <c:idx val="1"/>
          <c:order val="2"/>
          <c:tx>
            <c:strRef>
              <c:f>'Figures ii'!$N$15</c:f>
              <c:strCache>
                <c:ptCount val="1"/>
                <c:pt idx="0">
                  <c:v>STRAT2-Rural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ii'!$P$17:$P$45</c:f>
                <c:numCache>
                  <c:formatCode>General</c:formatCode>
                  <c:ptCount val="29"/>
                  <c:pt idx="0">
                    <c:v>10.291673817947977</c:v>
                  </c:pt>
                  <c:pt idx="1">
                    <c:v>2.8715976962141818</c:v>
                  </c:pt>
                  <c:pt idx="2">
                    <c:v>5.1917502086729312</c:v>
                  </c:pt>
                  <c:pt idx="3">
                    <c:v>1.8111683584499385</c:v>
                  </c:pt>
                  <c:pt idx="4">
                    <c:v>6.7002003401149528</c:v>
                  </c:pt>
                  <c:pt idx="5">
                    <c:v>3.8710367803627683</c:v>
                  </c:pt>
                  <c:pt idx="6">
                    <c:v>2.7611601437573814</c:v>
                  </c:pt>
                  <c:pt idx="7">
                    <c:v>4.0003211213137391</c:v>
                  </c:pt>
                  <c:pt idx="8">
                    <c:v>4.6907797287469108</c:v>
                  </c:pt>
                  <c:pt idx="9">
                    <c:v>11.510042379337172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plus>
            <c:minus>
              <c:numRef>
                <c:f>'Figures ii'!$O$17:$O$45</c:f>
                <c:numCache>
                  <c:formatCode>General</c:formatCode>
                  <c:ptCount val="29"/>
                  <c:pt idx="0">
                    <c:v>6.6099510837689994</c:v>
                  </c:pt>
                  <c:pt idx="1">
                    <c:v>1.8873407799089819</c:v>
                  </c:pt>
                  <c:pt idx="2">
                    <c:v>2.4590630064151497</c:v>
                  </c:pt>
                  <c:pt idx="3">
                    <c:v>1.0215309648586079</c:v>
                  </c:pt>
                  <c:pt idx="4">
                    <c:v>3.4829800979623369</c:v>
                  </c:pt>
                  <c:pt idx="5">
                    <c:v>3.2409778257285851</c:v>
                  </c:pt>
                  <c:pt idx="6">
                    <c:v>2.1206959074693632</c:v>
                  </c:pt>
                  <c:pt idx="7">
                    <c:v>2.9294041596039841</c:v>
                  </c:pt>
                  <c:pt idx="8">
                    <c:v>3.8828305144015189</c:v>
                  </c:pt>
                  <c:pt idx="9">
                    <c:v>9.8873909423844744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ii'!$J$17:$J$44</c:f>
              <c:strCache>
                <c:ptCount val="28"/>
                <c:pt idx="0">
                  <c:v>Stocked out of ACTs</c:v>
                </c:pt>
                <c:pt idx="1">
                  <c:v>Stocked out of AL</c:v>
                </c:pt>
                <c:pt idx="2">
                  <c:v>Stocked out of ASAQ</c:v>
                </c:pt>
                <c:pt idx="3">
                  <c:v>Stocked out of DHAQPPQ</c:v>
                </c:pt>
                <c:pt idx="4">
                  <c:v>Stocked out of artemether</c:v>
                </c:pt>
                <c:pt idx="5">
                  <c:v>Stocked out of artesunate</c:v>
                </c:pt>
                <c:pt idx="6">
                  <c:v>Stocked out of CQ</c:v>
                </c:pt>
                <c:pt idx="7">
                  <c:v>Stocked out of QN</c:v>
                </c:pt>
                <c:pt idx="8">
                  <c:v>Stocked out of SP</c:v>
                </c:pt>
                <c:pt idx="9">
                  <c:v>Stocked out of RDT</c:v>
                </c:pt>
                <c:pt idx="10">
                  <c:v>Outlet reports any stockout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ii'!$N$17:$N$45</c:f>
              <c:numCache>
                <c:formatCode>0</c:formatCode>
                <c:ptCount val="29"/>
                <c:pt idx="0">
                  <c:v>15.17226822725145</c:v>
                </c:pt>
                <c:pt idx="1">
                  <c:v>5.2040832851626879</c:v>
                </c:pt>
                <c:pt idx="2">
                  <c:v>4.4541076843131746</c:v>
                </c:pt>
                <c:pt idx="3">
                  <c:v>2.2881869047954169</c:v>
                </c:pt>
                <c:pt idx="4">
                  <c:v>6.7302551660236256</c:v>
                </c:pt>
                <c:pt idx="5">
                  <c:v>16.093182735674429</c:v>
                </c:pt>
                <c:pt idx="6">
                  <c:v>8.3136941263464372</c:v>
                </c:pt>
                <c:pt idx="7">
                  <c:v>9.7591563914723505</c:v>
                </c:pt>
                <c:pt idx="8">
                  <c:v>17.69598947602881</c:v>
                </c:pt>
                <c:pt idx="9">
                  <c:v>34.001815244102133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60-4992-9E23-46B31FDCA549}"/>
            </c:ext>
          </c:extLst>
        </c:ser>
        <c:ser>
          <c:idx val="4"/>
          <c:order val="3"/>
          <c:tx>
            <c:strRef>
              <c:f>'Figures ii'!$W$15</c:f>
              <c:strCache>
                <c:ptCount val="1"/>
                <c:pt idx="0">
                  <c:v>STRAT2-Urban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ii'!$Y$17:$Y$45</c:f>
                <c:numCache>
                  <c:formatCode>General</c:formatCode>
                  <c:ptCount val="29"/>
                  <c:pt idx="0">
                    <c:v>1.8273017053045648</c:v>
                  </c:pt>
                  <c:pt idx="1">
                    <c:v>1.9029676167806211</c:v>
                  </c:pt>
                  <c:pt idx="2">
                    <c:v>1.3696830431001312</c:v>
                  </c:pt>
                  <c:pt idx="3">
                    <c:v>1.6469004893798145</c:v>
                  </c:pt>
                  <c:pt idx="4">
                    <c:v>2.4880389330555035</c:v>
                  </c:pt>
                  <c:pt idx="5">
                    <c:v>3.104398044807791</c:v>
                  </c:pt>
                  <c:pt idx="6">
                    <c:v>2.5003484428706448</c:v>
                  </c:pt>
                  <c:pt idx="7">
                    <c:v>2.6799772221983424</c:v>
                  </c:pt>
                  <c:pt idx="8">
                    <c:v>3.8739680587989334</c:v>
                  </c:pt>
                  <c:pt idx="9">
                    <c:v>4.2216700150652535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plus>
            <c:minus>
              <c:numRef>
                <c:f>'Figures ii'!$X$17:$X$45</c:f>
                <c:numCache>
                  <c:formatCode>General</c:formatCode>
                  <c:ptCount val="29"/>
                  <c:pt idx="0">
                    <c:v>1.2330082950687187</c:v>
                  </c:pt>
                  <c:pt idx="1">
                    <c:v>1.2362112499253515</c:v>
                  </c:pt>
                  <c:pt idx="2">
                    <c:v>0.80498911087535197</c:v>
                  </c:pt>
                  <c:pt idx="3">
                    <c:v>1.0486840282572869</c:v>
                  </c:pt>
                  <c:pt idx="4">
                    <c:v>1.8906197252178725</c:v>
                  </c:pt>
                  <c:pt idx="5">
                    <c:v>2.6516951864712226</c:v>
                  </c:pt>
                  <c:pt idx="6">
                    <c:v>1.9096205688816257</c:v>
                  </c:pt>
                  <c:pt idx="7">
                    <c:v>1.9091911585775954</c:v>
                  </c:pt>
                  <c:pt idx="8">
                    <c:v>2.9931882351330117</c:v>
                  </c:pt>
                  <c:pt idx="9">
                    <c:v>3.777754090469859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ii'!$W$17:$W$45</c:f>
              <c:numCache>
                <c:formatCode>0</c:formatCode>
                <c:ptCount val="29"/>
                <c:pt idx="0">
                  <c:v>3.64766310861607</c:v>
                </c:pt>
                <c:pt idx="1">
                  <c:v>3.4039007318010834</c:v>
                </c:pt>
                <c:pt idx="2">
                  <c:v>1.9144175413835951</c:v>
                </c:pt>
                <c:pt idx="3">
                  <c:v>2.8037646931593834</c:v>
                </c:pt>
                <c:pt idx="4">
                  <c:v>7.2575956512099191</c:v>
                </c:pt>
                <c:pt idx="5">
                  <c:v>14.980027237461368</c:v>
                </c:pt>
                <c:pt idx="6">
                  <c:v>7.4336705514644619</c:v>
                </c:pt>
                <c:pt idx="7">
                  <c:v>6.199419162516806</c:v>
                </c:pt>
                <c:pt idx="8">
                  <c:v>11.460910064180057</c:v>
                </c:pt>
                <c:pt idx="9">
                  <c:v>24.357810707359445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60-4992-9E23-46B31FDCA549}"/>
            </c:ext>
          </c:extLst>
        </c:ser>
        <c:ser>
          <c:idx val="2"/>
          <c:order val="4"/>
          <c:tx>
            <c:strRef>
              <c:f>'Figures ii'!$Q$15</c:f>
              <c:strCache>
                <c:ptCount val="1"/>
                <c:pt idx="0">
                  <c:v>STRAT3-Rural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ii'!$S$17:$S$45</c:f>
                <c:numCache>
                  <c:formatCode>General</c:formatCode>
                  <c:ptCount val="29"/>
                  <c:pt idx="0">
                    <c:v>0</c:v>
                  </c:pt>
                  <c:pt idx="1">
                    <c:v>5.2478518557556084</c:v>
                  </c:pt>
                  <c:pt idx="2">
                    <c:v>2.8119358775279433</c:v>
                  </c:pt>
                  <c:pt idx="3">
                    <c:v>2.8119358775279473</c:v>
                  </c:pt>
                  <c:pt idx="4">
                    <c:v>3.4310651347944021</c:v>
                  </c:pt>
                  <c:pt idx="5">
                    <c:v>6.5192203696187159</c:v>
                  </c:pt>
                  <c:pt idx="6">
                    <c:v>0.84489515093419476</c:v>
                  </c:pt>
                  <c:pt idx="7">
                    <c:v>0.84489515093419476</c:v>
                  </c:pt>
                  <c:pt idx="8">
                    <c:v>0.84489515093419321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plus>
            <c:minus>
              <c:numRef>
                <c:f>'Figures ii'!$R$17:$R$45</c:f>
                <c:numCache>
                  <c:formatCode>General</c:formatCode>
                  <c:ptCount val="29"/>
                  <c:pt idx="0">
                    <c:v>0</c:v>
                  </c:pt>
                  <c:pt idx="1">
                    <c:v>1.1803208569197383</c:v>
                  </c:pt>
                  <c:pt idx="2">
                    <c:v>0.36004330038618865</c:v>
                  </c:pt>
                  <c:pt idx="3">
                    <c:v>0.3600433003861887</c:v>
                  </c:pt>
                  <c:pt idx="4">
                    <c:v>0.4110445450709429</c:v>
                  </c:pt>
                  <c:pt idx="5">
                    <c:v>1.2075617759177035</c:v>
                  </c:pt>
                  <c:pt idx="6">
                    <c:v>9.7075891535634826E-2</c:v>
                  </c:pt>
                  <c:pt idx="7">
                    <c:v>9.7075891535634826E-2</c:v>
                  </c:pt>
                  <c:pt idx="8">
                    <c:v>9.7075891535634798E-2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ii'!$J$17:$J$44</c:f>
              <c:strCache>
                <c:ptCount val="28"/>
                <c:pt idx="0">
                  <c:v>Stocked out of ACTs</c:v>
                </c:pt>
                <c:pt idx="1">
                  <c:v>Stocked out of AL</c:v>
                </c:pt>
                <c:pt idx="2">
                  <c:v>Stocked out of ASAQ</c:v>
                </c:pt>
                <c:pt idx="3">
                  <c:v>Stocked out of DHAQPPQ</c:v>
                </c:pt>
                <c:pt idx="4">
                  <c:v>Stocked out of artemether</c:v>
                </c:pt>
                <c:pt idx="5">
                  <c:v>Stocked out of artesunate</c:v>
                </c:pt>
                <c:pt idx="6">
                  <c:v>Stocked out of CQ</c:v>
                </c:pt>
                <c:pt idx="7">
                  <c:v>Stocked out of QN</c:v>
                </c:pt>
                <c:pt idx="8">
                  <c:v>Stocked out of SP</c:v>
                </c:pt>
                <c:pt idx="9">
                  <c:v>Stocked out of RDT</c:v>
                </c:pt>
                <c:pt idx="10">
                  <c:v>Outlet reports any stockout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ii'!$Q$17:$Q$45</c:f>
              <c:numCache>
                <c:formatCode>0</c:formatCode>
                <c:ptCount val="29"/>
                <c:pt idx="0">
                  <c:v>0</c:v>
                </c:pt>
                <c:pt idx="1">
                  <c:v>1.4996430627435247</c:v>
                </c:pt>
                <c:pt idx="2">
                  <c:v>0.41120820084476495</c:v>
                </c:pt>
                <c:pt idx="3">
                  <c:v>0.41120820084476495</c:v>
                </c:pt>
                <c:pt idx="4">
                  <c:v>0.46480964204919878</c:v>
                </c:pt>
                <c:pt idx="5">
                  <c:v>1.4601298728564405</c:v>
                </c:pt>
                <c:pt idx="6">
                  <c:v>0.10955721288554965</c:v>
                </c:pt>
                <c:pt idx="7">
                  <c:v>0.10955721288554965</c:v>
                </c:pt>
                <c:pt idx="8">
                  <c:v>0.10955721288554965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60-4992-9E23-46B31FDCA549}"/>
            </c:ext>
          </c:extLst>
        </c:ser>
        <c:ser>
          <c:idx val="5"/>
          <c:order val="5"/>
          <c:tx>
            <c:strRef>
              <c:f>'Figures ii'!$Z$15</c:f>
              <c:strCache>
                <c:ptCount val="1"/>
                <c:pt idx="0">
                  <c:v>STRAT3-Urban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ii'!$AB$17:$AB$45</c:f>
                <c:numCache>
                  <c:formatCode>General</c:formatCode>
                  <c:ptCount val="29"/>
                  <c:pt idx="0">
                    <c:v>4.6744208964280247</c:v>
                  </c:pt>
                  <c:pt idx="1">
                    <c:v>2.4477740695838968</c:v>
                  </c:pt>
                  <c:pt idx="2">
                    <c:v>0.77370737102085174</c:v>
                  </c:pt>
                  <c:pt idx="3">
                    <c:v>1.854640066866962</c:v>
                  </c:pt>
                  <c:pt idx="4">
                    <c:v>5.5591557576810438</c:v>
                  </c:pt>
                  <c:pt idx="5">
                    <c:v>2.3778346189510304</c:v>
                  </c:pt>
                  <c:pt idx="6">
                    <c:v>1.90679320520344</c:v>
                  </c:pt>
                  <c:pt idx="7">
                    <c:v>1.5978910477421968</c:v>
                  </c:pt>
                  <c:pt idx="8">
                    <c:v>1.1015102825146839</c:v>
                  </c:pt>
                  <c:pt idx="9">
                    <c:v>8.6479844764780331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plus>
            <c:minus>
              <c:numRef>
                <c:f>'Figures ii'!$AA$17:$AA$45</c:f>
                <c:numCache>
                  <c:formatCode>General</c:formatCode>
                  <c:ptCount val="29"/>
                  <c:pt idx="0">
                    <c:v>1.8355040418046866</c:v>
                  </c:pt>
                  <c:pt idx="1">
                    <c:v>1.1130081753039789</c:v>
                  </c:pt>
                  <c:pt idx="2">
                    <c:v>0.1977242257373657</c:v>
                  </c:pt>
                  <c:pt idx="3">
                    <c:v>0.49394870603560004</c:v>
                  </c:pt>
                  <c:pt idx="4">
                    <c:v>2.6646397588951731</c:v>
                  </c:pt>
                  <c:pt idx="5">
                    <c:v>1.3657534154685225</c:v>
                  </c:pt>
                  <c:pt idx="6">
                    <c:v>0.87618567311968931</c:v>
                  </c:pt>
                  <c:pt idx="7">
                    <c:v>0.59880319180317243</c:v>
                  </c:pt>
                  <c:pt idx="8">
                    <c:v>0.51862318161834864</c:v>
                  </c:pt>
                  <c:pt idx="9">
                    <c:v>4.1678969405391406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ii'!$Z$17:$Z$45</c:f>
              <c:numCache>
                <c:formatCode>0</c:formatCode>
                <c:ptCount val="29"/>
                <c:pt idx="0">
                  <c:v>2.9309939840710069</c:v>
                </c:pt>
                <c:pt idx="1">
                  <c:v>1.9994578036137349</c:v>
                </c:pt>
                <c:pt idx="2">
                  <c:v>0.26489382446646581</c:v>
                </c:pt>
                <c:pt idx="3">
                  <c:v>0.66872596192410061</c:v>
                </c:pt>
                <c:pt idx="4">
                  <c:v>4.8564375310994823</c:v>
                </c:pt>
                <c:pt idx="5">
                  <c:v>3.1059136977556476</c:v>
                </c:pt>
                <c:pt idx="6">
                  <c:v>1.5948150619623278</c:v>
                </c:pt>
                <c:pt idx="7">
                  <c:v>0.9485248443982186</c:v>
                </c:pt>
                <c:pt idx="8">
                  <c:v>0.97046320628137117</c:v>
                </c:pt>
                <c:pt idx="9">
                  <c:v>7.402216446331118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60-4992-9E23-46B31FDCA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ii'!$K$15</c:f>
              <c:strCache>
                <c:ptCount val="1"/>
                <c:pt idx="0">
                  <c:v>STRAT1-Rural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ii'!$M$18:$M$45</c15:sqref>
                    </c15:fullRef>
                  </c:ext>
                </c:extLst>
                <c:f>('Figures ii'!$M$18,'Figures ii'!$M$27)</c:f>
                <c:numCache>
                  <c:formatCode>General</c:formatCode>
                  <c:ptCount val="2"/>
                  <c:pt idx="0">
                    <c:v>1.9561223314263163</c:v>
                  </c:pt>
                  <c:pt idx="1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ii'!$L$18:$L$45</c15:sqref>
                    </c15:fullRef>
                  </c:ext>
                </c:extLst>
                <c:f>('Figures ii'!$L$18,'Figures ii'!$L$27)</c:f>
                <c:numCache>
                  <c:formatCode>General</c:formatCode>
                  <c:ptCount val="2"/>
                  <c:pt idx="0">
                    <c:v>1.5075979039595229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ii'!$J$17:$J$44</c15:sqref>
                  </c15:fullRef>
                </c:ext>
              </c:extLst>
              <c:f>('Figures ii'!$J$17,'Figures ii'!$J$26)</c:f>
              <c:strCache>
                <c:ptCount val="2"/>
                <c:pt idx="0">
                  <c:v>Stocked out of ACTs</c:v>
                </c:pt>
                <c:pt idx="1">
                  <c:v>Stocked out of RDT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ii'!$K$17:$K$44</c15:sqref>
                  </c15:fullRef>
                </c:ext>
              </c:extLst>
              <c:f>('Figures ii'!$K$17,'Figures ii'!$K$26)</c:f>
              <c:numCache>
                <c:formatCode>0</c:formatCode>
                <c:ptCount val="2"/>
                <c:pt idx="0">
                  <c:v>12.387975977634152</c:v>
                </c:pt>
                <c:pt idx="1">
                  <c:v>34.132232337484467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2A-458F-A438-AA8F6933A28D}"/>
            </c:ext>
          </c:extLst>
        </c:ser>
        <c:ser>
          <c:idx val="3"/>
          <c:order val="1"/>
          <c:tx>
            <c:strRef>
              <c:f>'Figures ii'!$T$15</c:f>
              <c:strCache>
                <c:ptCount val="1"/>
                <c:pt idx="0">
                  <c:v>STRAT1-Urban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ii'!$V$18:$V$46</c15:sqref>
                    </c15:fullRef>
                  </c:ext>
                </c:extLst>
                <c:f>('Figures ii'!$V$18,'Figures ii'!$V$27)</c:f>
                <c:numCache>
                  <c:formatCode>General</c:formatCode>
                  <c:ptCount val="2"/>
                  <c:pt idx="0">
                    <c:v>2.7168815452035373</c:v>
                  </c:pt>
                  <c:pt idx="1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ii'!$U$18:$U$46</c15:sqref>
                    </c15:fullRef>
                  </c:ext>
                </c:extLst>
                <c:f>('Figures ii'!$U$18,'Figures ii'!$U$27)</c:f>
                <c:numCache>
                  <c:formatCode>General</c:formatCode>
                  <c:ptCount val="2"/>
                  <c:pt idx="0">
                    <c:v>1.6315660584832772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Stocked out of ACTs</c:v>
              </c:pt>
              <c:pt idx="1">
                <c:v>Stocked out of RDT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ii'!$T$17:$T$45</c15:sqref>
                  </c15:fullRef>
                </c:ext>
              </c:extLst>
              <c:f>('Figures ii'!$T$17,'Figures ii'!$T$26)</c:f>
              <c:numCache>
                <c:formatCode>0</c:formatCode>
                <c:ptCount val="2"/>
                <c:pt idx="0">
                  <c:v>2.4205436855380409</c:v>
                </c:pt>
                <c:pt idx="1">
                  <c:v>14.897098559837321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2A-458F-A438-AA8F6933A28D}"/>
            </c:ext>
          </c:extLst>
        </c:ser>
        <c:ser>
          <c:idx val="1"/>
          <c:order val="2"/>
          <c:tx>
            <c:strRef>
              <c:f>'Figures ii'!$N$15</c:f>
              <c:strCache>
                <c:ptCount val="1"/>
                <c:pt idx="0">
                  <c:v>STRAT2-Rural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ii'!$P$18:$P$46</c15:sqref>
                    </c15:fullRef>
                  </c:ext>
                </c:extLst>
                <c:f>('Figures ii'!$P$18,'Figures ii'!$P$27)</c:f>
                <c:numCache>
                  <c:formatCode>General</c:formatCode>
                  <c:ptCount val="2"/>
                  <c:pt idx="0">
                    <c:v>2.8715976962141818</c:v>
                  </c:pt>
                  <c:pt idx="1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ii'!$O$18:$O$46</c15:sqref>
                    </c15:fullRef>
                  </c:ext>
                </c:extLst>
                <c:f>('Figures ii'!$O$18,'Figures ii'!$O$27)</c:f>
                <c:numCache>
                  <c:formatCode>General</c:formatCode>
                  <c:ptCount val="2"/>
                  <c:pt idx="0">
                    <c:v>1.8873407799089819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ii'!$J$17:$J$44</c15:sqref>
                  </c15:fullRef>
                </c:ext>
              </c:extLst>
              <c:f>('Figures ii'!$J$17,'Figures ii'!$J$26)</c:f>
              <c:strCache>
                <c:ptCount val="2"/>
                <c:pt idx="0">
                  <c:v>Stocked out of ACTs</c:v>
                </c:pt>
                <c:pt idx="1">
                  <c:v>Stocked out of RDT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ii'!$N$17:$N$45</c15:sqref>
                  </c15:fullRef>
                </c:ext>
              </c:extLst>
              <c:f>('Figures ii'!$N$17,'Figures ii'!$N$26)</c:f>
              <c:numCache>
                <c:formatCode>0</c:formatCode>
                <c:ptCount val="2"/>
                <c:pt idx="0">
                  <c:v>15.17226822725145</c:v>
                </c:pt>
                <c:pt idx="1">
                  <c:v>34.001815244102133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2A-458F-A438-AA8F6933A28D}"/>
            </c:ext>
          </c:extLst>
        </c:ser>
        <c:ser>
          <c:idx val="4"/>
          <c:order val="3"/>
          <c:tx>
            <c:strRef>
              <c:f>'Figures ii'!$W$15</c:f>
              <c:strCache>
                <c:ptCount val="1"/>
                <c:pt idx="0">
                  <c:v>STRAT2-Urban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ii'!$Y$18:$Y$46</c15:sqref>
                    </c15:fullRef>
                  </c:ext>
                </c:extLst>
                <c:f>('Figures ii'!$Y$18,'Figures ii'!$Y$27)</c:f>
                <c:numCache>
                  <c:formatCode>General</c:formatCode>
                  <c:ptCount val="2"/>
                  <c:pt idx="0">
                    <c:v>1.9029676167806211</c:v>
                  </c:pt>
                  <c:pt idx="1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ii'!$X$18:$X$46</c15:sqref>
                    </c15:fullRef>
                  </c:ext>
                </c:extLst>
                <c:f>('Figures ii'!$X$18,'Figures ii'!$X$27)</c:f>
                <c:numCache>
                  <c:formatCode>General</c:formatCode>
                  <c:ptCount val="2"/>
                  <c:pt idx="0">
                    <c:v>1.2362112499253515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Stocked out of ACTs</c:v>
              </c:pt>
              <c:pt idx="1">
                <c:v>Stocked out of RDT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ii'!$W$17:$W$45</c15:sqref>
                  </c15:fullRef>
                </c:ext>
              </c:extLst>
              <c:f>('Figures ii'!$W$17,'Figures ii'!$W$26)</c:f>
              <c:numCache>
                <c:formatCode>0</c:formatCode>
                <c:ptCount val="2"/>
                <c:pt idx="0">
                  <c:v>3.64766310861607</c:v>
                </c:pt>
                <c:pt idx="1">
                  <c:v>24.357810707359445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2A-458F-A438-AA8F6933A28D}"/>
            </c:ext>
          </c:extLst>
        </c:ser>
        <c:ser>
          <c:idx val="2"/>
          <c:order val="4"/>
          <c:tx>
            <c:strRef>
              <c:f>'Figures ii'!$Q$15</c:f>
              <c:strCache>
                <c:ptCount val="1"/>
                <c:pt idx="0">
                  <c:v>STRAT3-Rural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ii'!$S$18:$S$46</c15:sqref>
                    </c15:fullRef>
                  </c:ext>
                </c:extLst>
                <c:f>('Figures ii'!$S$18,'Figures ii'!$S$27)</c:f>
                <c:numCache>
                  <c:formatCode>General</c:formatCode>
                  <c:ptCount val="2"/>
                  <c:pt idx="0">
                    <c:v>5.2478518557556084</c:v>
                  </c:pt>
                  <c:pt idx="1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ii'!$R$18:$R$46</c15:sqref>
                    </c15:fullRef>
                  </c:ext>
                </c:extLst>
                <c:f>('Figures ii'!$R$18,'Figures ii'!$R$27)</c:f>
                <c:numCache>
                  <c:formatCode>General</c:formatCode>
                  <c:ptCount val="2"/>
                  <c:pt idx="0">
                    <c:v>1.1803208569197383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ii'!$J$17:$J$44</c15:sqref>
                  </c15:fullRef>
                </c:ext>
              </c:extLst>
              <c:f>('Figures ii'!$J$17,'Figures ii'!$J$26)</c:f>
              <c:strCache>
                <c:ptCount val="2"/>
                <c:pt idx="0">
                  <c:v>Stocked out of ACTs</c:v>
                </c:pt>
                <c:pt idx="1">
                  <c:v>Stocked out of RDT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ii'!$Q$17:$Q$45</c15:sqref>
                  </c15:fullRef>
                </c:ext>
              </c:extLst>
              <c:f>('Figures ii'!$Q$17,'Figures ii'!$Q$26)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2A-458F-A438-AA8F6933A28D}"/>
            </c:ext>
          </c:extLst>
        </c:ser>
        <c:ser>
          <c:idx val="5"/>
          <c:order val="5"/>
          <c:tx>
            <c:strRef>
              <c:f>'Figures ii'!$Z$15</c:f>
              <c:strCache>
                <c:ptCount val="1"/>
                <c:pt idx="0">
                  <c:v>STRAT3-Urban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ii'!$AB$18:$AB$46</c15:sqref>
                    </c15:fullRef>
                  </c:ext>
                </c:extLst>
                <c:f>('Figures ii'!$AB$18,'Figures ii'!$AB$27)</c:f>
                <c:numCache>
                  <c:formatCode>General</c:formatCode>
                  <c:ptCount val="2"/>
                  <c:pt idx="0">
                    <c:v>2.4477740695838968</c:v>
                  </c:pt>
                  <c:pt idx="1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ii'!$AA$18:$AA$46</c15:sqref>
                    </c15:fullRef>
                  </c:ext>
                </c:extLst>
                <c:f>('Figures ii'!$AA$18,'Figures ii'!$AA$27)</c:f>
                <c:numCache>
                  <c:formatCode>General</c:formatCode>
                  <c:ptCount val="2"/>
                  <c:pt idx="0">
                    <c:v>1.1130081753039789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Stocked out of ACTs</c:v>
              </c:pt>
              <c:pt idx="1">
                <c:v>Stocked out of RDT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ii'!$Z$17:$Z$45</c15:sqref>
                  </c15:fullRef>
                </c:ext>
              </c:extLst>
              <c:f>('Figures ii'!$Z$17,'Figures ii'!$Z$26)</c:f>
              <c:numCache>
                <c:formatCode>0</c:formatCode>
                <c:ptCount val="2"/>
                <c:pt idx="0">
                  <c:v>2.9309939840710069</c:v>
                </c:pt>
                <c:pt idx="1">
                  <c:v>7.402216446331118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2A-458F-A438-AA8F6933A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iii'!$J$22</c:f>
              <c:strCache>
                <c:ptCount val="1"/>
                <c:pt idx="0">
                  <c:v>Catgories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iii'!$M$23:$M$50</c:f>
                <c:numCache>
                  <c:formatCode>General</c:formatCode>
                  <c:ptCount val="28"/>
                  <c:pt idx="0">
                    <c:v>0.77708181412023958</c:v>
                  </c:pt>
                  <c:pt idx="1">
                    <c:v>1.279374297143625</c:v>
                  </c:pt>
                  <c:pt idx="2">
                    <c:v>1.490609495074616</c:v>
                  </c:pt>
                  <c:pt idx="3">
                    <c:v>1.8365637906778023</c:v>
                  </c:pt>
                  <c:pt idx="4">
                    <c:v>1.3230912273750302</c:v>
                  </c:pt>
                  <c:pt idx="5">
                    <c:v>1.7341290966966536</c:v>
                  </c:pt>
                  <c:pt idx="6">
                    <c:v>0.793815325137043</c:v>
                  </c:pt>
                  <c:pt idx="7">
                    <c:v>1.4326506535070376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plus>
            <c:minus>
              <c:numRef>
                <c:f>'Figures iii'!$L$23:$L$50</c:f>
                <c:numCache>
                  <c:formatCode>General</c:formatCode>
                  <c:ptCount val="28"/>
                  <c:pt idx="0">
                    <c:v>0.37753357727388054</c:v>
                  </c:pt>
                  <c:pt idx="1">
                    <c:v>0.97428755839634285</c:v>
                  </c:pt>
                  <c:pt idx="2">
                    <c:v>0.96355760864842455</c:v>
                  </c:pt>
                  <c:pt idx="3">
                    <c:v>1.5589229643966744</c:v>
                  </c:pt>
                  <c:pt idx="4">
                    <c:v>0.91164430141481723</c:v>
                  </c:pt>
                  <c:pt idx="5">
                    <c:v>1.125346561160993</c:v>
                  </c:pt>
                  <c:pt idx="6">
                    <c:v>0.45965666493184343</c:v>
                  </c:pt>
                  <c:pt idx="7">
                    <c:v>1.0974780303041083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iii'!$J$23:$J$50</c:f>
              <c:strCache>
                <c:ptCount val="28"/>
                <c:pt idx="0">
                  <c:v>Stocked out of AL</c:v>
                </c:pt>
                <c:pt idx="1">
                  <c:v>Stocked out of ASAQ</c:v>
                </c:pt>
                <c:pt idx="2">
                  <c:v>Stocked out of DHAQPPQ</c:v>
                </c:pt>
                <c:pt idx="3">
                  <c:v>Stocked out of artemether</c:v>
                </c:pt>
                <c:pt idx="4">
                  <c:v>Stocked out of artesunate</c:v>
                </c:pt>
                <c:pt idx="5">
                  <c:v>Stocked out of CQ</c:v>
                </c:pt>
                <c:pt idx="6">
                  <c:v>Stocked out of QN</c:v>
                </c:pt>
                <c:pt idx="7">
                  <c:v>Stocks ACT that is nationally approved*</c:v>
                </c:pt>
                <c:pt idx="8">
                  <c:v>Stocks ACT that is WHO pre-qualified</c:v>
                </c:pt>
                <c:pt idx="9">
                  <c:v>Outlet reports any stockout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iii'!$K$23:$K$50</c:f>
              <c:numCache>
                <c:formatCode>0</c:formatCode>
                <c:ptCount val="28"/>
                <c:pt idx="0">
                  <c:v>0.72887431074287967</c:v>
                </c:pt>
                <c:pt idx="1">
                  <c:v>3.9190048423095982</c:v>
                </c:pt>
                <c:pt idx="2">
                  <c:v>2.6509274983494198</c:v>
                </c:pt>
                <c:pt idx="3">
                  <c:v>9.2597840390778057</c:v>
                </c:pt>
                <c:pt idx="4">
                  <c:v>2.8457098283001288</c:v>
                </c:pt>
                <c:pt idx="5">
                  <c:v>3.1029204019953474</c:v>
                </c:pt>
                <c:pt idx="6">
                  <c:v>1.080021889790973</c:v>
                </c:pt>
                <c:pt idx="7">
                  <c:v>4.4714485227237342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7-4346-B296-F7BBE8B2C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5" Type="http://schemas.openxmlformats.org/officeDocument/2006/relationships/chart" Target="../charts/chart2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10" Type="http://schemas.openxmlformats.org/officeDocument/2006/relationships/chart" Target="../charts/chart33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23811</xdr:colOff>
      <xdr:row>16</xdr:row>
      <xdr:rowOff>1586</xdr:rowOff>
    </xdr:from>
    <xdr:to>
      <xdr:col>22</xdr:col>
      <xdr:colOff>1000124</xdr:colOff>
      <xdr:row>37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6D4816-CD2C-4AE6-ACA4-E08AE325C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14</xdr:row>
      <xdr:rowOff>162128</xdr:rowOff>
    </xdr:from>
    <xdr:to>
      <xdr:col>6</xdr:col>
      <xdr:colOff>982899</xdr:colOff>
      <xdr:row>30</xdr:row>
      <xdr:rowOff>155371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AE825C-FF1D-4643-9A87-3C3F1168B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101</xdr:col>
      <xdr:colOff>87919</xdr:colOff>
      <xdr:row>52</xdr:row>
      <xdr:rowOff>217529</xdr:rowOff>
    </xdr:from>
    <xdr:to>
      <xdr:col>119</xdr:col>
      <xdr:colOff>800029</xdr:colOff>
      <xdr:row>66</xdr:row>
      <xdr:rowOff>92646</xdr:rowOff>
    </xdr:to>
    <xdr:graphicFrame macro="">
      <xdr:nvGraphicFramePr>
        <xdr:cNvPr id="4" name="Chart 18">
          <a:extLst>
            <a:ext uri="{FF2B5EF4-FFF2-40B4-BE49-F238E27FC236}">
              <a16:creationId xmlns:a16="http://schemas.microsoft.com/office/drawing/2014/main" id="{4AB0CB6F-D568-4A2D-BDD6-CE69398A9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101</xdr:col>
      <xdr:colOff>92483</xdr:colOff>
      <xdr:row>68</xdr:row>
      <xdr:rowOff>0</xdr:rowOff>
    </xdr:from>
    <xdr:to>
      <xdr:col>119</xdr:col>
      <xdr:colOff>689383</xdr:colOff>
      <xdr:row>68</xdr:row>
      <xdr:rowOff>81411</xdr:rowOff>
    </xdr:to>
    <xdr:graphicFrame macro="">
      <xdr:nvGraphicFramePr>
        <xdr:cNvPr id="5" name="Chart 17">
          <a:extLst>
            <a:ext uri="{FF2B5EF4-FFF2-40B4-BE49-F238E27FC236}">
              <a16:creationId xmlns:a16="http://schemas.microsoft.com/office/drawing/2014/main" id="{D0D36867-23A7-4AC9-ACF3-4FD92A2C4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35279</xdr:colOff>
      <xdr:row>52</xdr:row>
      <xdr:rowOff>105835</xdr:rowOff>
    </xdr:from>
    <xdr:to>
      <xdr:col>6</xdr:col>
      <xdr:colOff>855870</xdr:colOff>
      <xdr:row>64</xdr:row>
      <xdr:rowOff>165653</xdr:rowOff>
    </xdr:to>
    <xdr:graphicFrame macro="">
      <xdr:nvGraphicFramePr>
        <xdr:cNvPr id="6" name="Chart 18">
          <a:extLst>
            <a:ext uri="{FF2B5EF4-FFF2-40B4-BE49-F238E27FC236}">
              <a16:creationId xmlns:a16="http://schemas.microsoft.com/office/drawing/2014/main" id="{228567A4-1A01-4ABC-B962-39BCC8FD5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135948</xdr:colOff>
      <xdr:row>14</xdr:row>
      <xdr:rowOff>64951</xdr:rowOff>
    </xdr:from>
    <xdr:to>
      <xdr:col>49</xdr:col>
      <xdr:colOff>439964</xdr:colOff>
      <xdr:row>37</xdr:row>
      <xdr:rowOff>51205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B0E48E6-C8FE-435C-B00B-7FE49454D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135948</xdr:colOff>
      <xdr:row>14</xdr:row>
      <xdr:rowOff>64951</xdr:rowOff>
    </xdr:from>
    <xdr:to>
      <xdr:col>49</xdr:col>
      <xdr:colOff>439964</xdr:colOff>
      <xdr:row>37</xdr:row>
      <xdr:rowOff>51205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F2F4A6A-4D5D-4905-958F-E1E421D0E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77230</xdr:colOff>
      <xdr:row>14</xdr:row>
      <xdr:rowOff>154460</xdr:rowOff>
    </xdr:from>
    <xdr:to>
      <xdr:col>6</xdr:col>
      <xdr:colOff>583513</xdr:colOff>
      <xdr:row>28</xdr:row>
      <xdr:rowOff>12871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4232CC4-CE7D-4BF8-BD9D-747DFD6D2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23811</xdr:colOff>
      <xdr:row>22</xdr:row>
      <xdr:rowOff>1586</xdr:rowOff>
    </xdr:from>
    <xdr:to>
      <xdr:col>22</xdr:col>
      <xdr:colOff>1000124</xdr:colOff>
      <xdr:row>43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E8F240-5A90-4B40-BDED-9591CADFF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162128</xdr:rowOff>
    </xdr:from>
    <xdr:to>
      <xdr:col>6</xdr:col>
      <xdr:colOff>982899</xdr:colOff>
      <xdr:row>36</xdr:row>
      <xdr:rowOff>155371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357777-AE64-4CF9-BF7B-11D9DE1E6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101</xdr:col>
      <xdr:colOff>87919</xdr:colOff>
      <xdr:row>58</xdr:row>
      <xdr:rowOff>217529</xdr:rowOff>
    </xdr:from>
    <xdr:to>
      <xdr:col>119</xdr:col>
      <xdr:colOff>800029</xdr:colOff>
      <xdr:row>72</xdr:row>
      <xdr:rowOff>92646</xdr:rowOff>
    </xdr:to>
    <xdr:graphicFrame macro="">
      <xdr:nvGraphicFramePr>
        <xdr:cNvPr id="4" name="Chart 18">
          <a:extLst>
            <a:ext uri="{FF2B5EF4-FFF2-40B4-BE49-F238E27FC236}">
              <a16:creationId xmlns:a16="http://schemas.microsoft.com/office/drawing/2014/main" id="{97B29E94-95AF-4FA4-BE7C-3D5389D6B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101</xdr:col>
      <xdr:colOff>92483</xdr:colOff>
      <xdr:row>74</xdr:row>
      <xdr:rowOff>0</xdr:rowOff>
    </xdr:from>
    <xdr:to>
      <xdr:col>119</xdr:col>
      <xdr:colOff>689383</xdr:colOff>
      <xdr:row>74</xdr:row>
      <xdr:rowOff>81411</xdr:rowOff>
    </xdr:to>
    <xdr:graphicFrame macro="">
      <xdr:nvGraphicFramePr>
        <xdr:cNvPr id="5" name="Chart 17">
          <a:extLst>
            <a:ext uri="{FF2B5EF4-FFF2-40B4-BE49-F238E27FC236}">
              <a16:creationId xmlns:a16="http://schemas.microsoft.com/office/drawing/2014/main" id="{199355F4-F7BB-46CF-ADC8-8A1A09766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35279</xdr:colOff>
      <xdr:row>58</xdr:row>
      <xdr:rowOff>105835</xdr:rowOff>
    </xdr:from>
    <xdr:to>
      <xdr:col>6</xdr:col>
      <xdr:colOff>855870</xdr:colOff>
      <xdr:row>70</xdr:row>
      <xdr:rowOff>165653</xdr:rowOff>
    </xdr:to>
    <xdr:graphicFrame macro="">
      <xdr:nvGraphicFramePr>
        <xdr:cNvPr id="6" name="Chart 18">
          <a:extLst>
            <a:ext uri="{FF2B5EF4-FFF2-40B4-BE49-F238E27FC236}">
              <a16:creationId xmlns:a16="http://schemas.microsoft.com/office/drawing/2014/main" id="{D3F690FF-E6E4-4BC5-B852-EFED62852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23811</xdr:colOff>
      <xdr:row>88</xdr:row>
      <xdr:rowOff>1586</xdr:rowOff>
    </xdr:from>
    <xdr:to>
      <xdr:col>22</xdr:col>
      <xdr:colOff>1000124</xdr:colOff>
      <xdr:row>109</xdr:row>
      <xdr:rowOff>190499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9D4E2AF-A013-4F88-9D64-53CE0902A6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86</xdr:row>
      <xdr:rowOff>162128</xdr:rowOff>
    </xdr:from>
    <xdr:to>
      <xdr:col>6</xdr:col>
      <xdr:colOff>982899</xdr:colOff>
      <xdr:row>102</xdr:row>
      <xdr:rowOff>155371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8B0C1AE-0DE3-472A-BCB7-27E0A471E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101</xdr:col>
      <xdr:colOff>87919</xdr:colOff>
      <xdr:row>124</xdr:row>
      <xdr:rowOff>217529</xdr:rowOff>
    </xdr:from>
    <xdr:to>
      <xdr:col>119</xdr:col>
      <xdr:colOff>800029</xdr:colOff>
      <xdr:row>138</xdr:row>
      <xdr:rowOff>92646</xdr:rowOff>
    </xdr:to>
    <xdr:graphicFrame macro="">
      <xdr:nvGraphicFramePr>
        <xdr:cNvPr id="14" name="Chart 18">
          <a:extLst>
            <a:ext uri="{FF2B5EF4-FFF2-40B4-BE49-F238E27FC236}">
              <a16:creationId xmlns:a16="http://schemas.microsoft.com/office/drawing/2014/main" id="{44514AFD-F694-44E6-AC08-0A7AEF6859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101</xdr:col>
      <xdr:colOff>92483</xdr:colOff>
      <xdr:row>140</xdr:row>
      <xdr:rowOff>0</xdr:rowOff>
    </xdr:from>
    <xdr:to>
      <xdr:col>119</xdr:col>
      <xdr:colOff>689383</xdr:colOff>
      <xdr:row>140</xdr:row>
      <xdr:rowOff>81411</xdr:rowOff>
    </xdr:to>
    <xdr:graphicFrame macro="">
      <xdr:nvGraphicFramePr>
        <xdr:cNvPr id="15" name="Chart 17">
          <a:extLst>
            <a:ext uri="{FF2B5EF4-FFF2-40B4-BE49-F238E27FC236}">
              <a16:creationId xmlns:a16="http://schemas.microsoft.com/office/drawing/2014/main" id="{DDC039A9-BA8A-4DA2-BE28-70D9C0649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35279</xdr:colOff>
      <xdr:row>124</xdr:row>
      <xdr:rowOff>105835</xdr:rowOff>
    </xdr:from>
    <xdr:to>
      <xdr:col>6</xdr:col>
      <xdr:colOff>855870</xdr:colOff>
      <xdr:row>136</xdr:row>
      <xdr:rowOff>165653</xdr:rowOff>
    </xdr:to>
    <xdr:graphicFrame macro="">
      <xdr:nvGraphicFramePr>
        <xdr:cNvPr id="16" name="Chart 18">
          <a:extLst>
            <a:ext uri="{FF2B5EF4-FFF2-40B4-BE49-F238E27FC236}">
              <a16:creationId xmlns:a16="http://schemas.microsoft.com/office/drawing/2014/main" id="{E6529AEC-EF56-40AA-A8BB-30A0E1FD7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23811</xdr:colOff>
      <xdr:row>154</xdr:row>
      <xdr:rowOff>1586</xdr:rowOff>
    </xdr:from>
    <xdr:to>
      <xdr:col>22</xdr:col>
      <xdr:colOff>1000124</xdr:colOff>
      <xdr:row>175</xdr:row>
      <xdr:rowOff>190499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C9FB39B-FE84-402C-9502-10F0C688E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152</xdr:row>
      <xdr:rowOff>162128</xdr:rowOff>
    </xdr:from>
    <xdr:to>
      <xdr:col>6</xdr:col>
      <xdr:colOff>982899</xdr:colOff>
      <xdr:row>168</xdr:row>
      <xdr:rowOff>155371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9032020-8B48-455A-BFF0-3025773B6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101</xdr:col>
      <xdr:colOff>87919</xdr:colOff>
      <xdr:row>190</xdr:row>
      <xdr:rowOff>217529</xdr:rowOff>
    </xdr:from>
    <xdr:to>
      <xdr:col>119</xdr:col>
      <xdr:colOff>800029</xdr:colOff>
      <xdr:row>204</xdr:row>
      <xdr:rowOff>92646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ED894BE-D0C8-4DFD-8872-FFEA35073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101</xdr:col>
      <xdr:colOff>92483</xdr:colOff>
      <xdr:row>206</xdr:row>
      <xdr:rowOff>0</xdr:rowOff>
    </xdr:from>
    <xdr:to>
      <xdr:col>119</xdr:col>
      <xdr:colOff>689383</xdr:colOff>
      <xdr:row>206</xdr:row>
      <xdr:rowOff>81411</xdr:rowOff>
    </xdr:to>
    <xdr:graphicFrame macro="">
      <xdr:nvGraphicFramePr>
        <xdr:cNvPr id="20" name="Chart 17">
          <a:extLst>
            <a:ext uri="{FF2B5EF4-FFF2-40B4-BE49-F238E27FC236}">
              <a16:creationId xmlns:a16="http://schemas.microsoft.com/office/drawing/2014/main" id="{4D3BBC7A-1408-4C0A-99B8-C922ABE2E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35279</xdr:colOff>
      <xdr:row>190</xdr:row>
      <xdr:rowOff>105835</xdr:rowOff>
    </xdr:from>
    <xdr:to>
      <xdr:col>6</xdr:col>
      <xdr:colOff>855870</xdr:colOff>
      <xdr:row>202</xdr:row>
      <xdr:rowOff>165653</xdr:rowOff>
    </xdr:to>
    <xdr:graphicFrame macro="">
      <xdr:nvGraphicFramePr>
        <xdr:cNvPr id="21" name="Chart 18">
          <a:extLst>
            <a:ext uri="{FF2B5EF4-FFF2-40B4-BE49-F238E27FC236}">
              <a16:creationId xmlns:a16="http://schemas.microsoft.com/office/drawing/2014/main" id="{EF771C99-1B8E-4D8A-9E5E-B93A42148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63501</xdr:colOff>
      <xdr:row>77</xdr:row>
      <xdr:rowOff>21167</xdr:rowOff>
    </xdr:from>
    <xdr:to>
      <xdr:col>6</xdr:col>
      <xdr:colOff>1026584</xdr:colOff>
      <xdr:row>92</xdr:row>
      <xdr:rowOff>144992</xdr:rowOff>
    </xdr:to>
    <xdr:graphicFrame macro="">
      <xdr:nvGraphicFramePr>
        <xdr:cNvPr id="7" name="Chart 4">
          <a:extLst>
            <a:ext uri="{FF2B5EF4-FFF2-40B4-BE49-F238E27FC236}">
              <a16:creationId xmlns:a16="http://schemas.microsoft.com/office/drawing/2014/main" id="{E2135E34-12AA-0A59-84A1-E72672B73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2201332</xdr:colOff>
      <xdr:row>99</xdr:row>
      <xdr:rowOff>2433</xdr:rowOff>
    </xdr:from>
    <xdr:to>
      <xdr:col>6</xdr:col>
      <xdr:colOff>1047749</xdr:colOff>
      <xdr:row>114</xdr:row>
      <xdr:rowOff>169333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01B1F0D-17B2-03B8-CA4E-3F86A3F86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87574</xdr:colOff>
      <xdr:row>117</xdr:row>
      <xdr:rowOff>69167</xdr:rowOff>
    </xdr:from>
    <xdr:to>
      <xdr:col>6</xdr:col>
      <xdr:colOff>1026583</xdr:colOff>
      <xdr:row>132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2BE3068-80F2-4682-9270-BBCEA72457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66675</xdr:colOff>
      <xdr:row>135</xdr:row>
      <xdr:rowOff>2</xdr:rowOff>
    </xdr:from>
    <xdr:to>
      <xdr:col>6</xdr:col>
      <xdr:colOff>1016000</xdr:colOff>
      <xdr:row>150</xdr:row>
      <xdr:rowOff>169334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5A27642-4915-47F5-A5E5-377CC369E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135948</xdr:colOff>
      <xdr:row>160</xdr:row>
      <xdr:rowOff>64951</xdr:rowOff>
    </xdr:from>
    <xdr:to>
      <xdr:col>49</xdr:col>
      <xdr:colOff>439964</xdr:colOff>
      <xdr:row>183</xdr:row>
      <xdr:rowOff>51205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400E2F-409E-4DE9-A47F-18BEFAB8A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160</xdr:row>
      <xdr:rowOff>84666</xdr:rowOff>
    </xdr:from>
    <xdr:to>
      <xdr:col>6</xdr:col>
      <xdr:colOff>1055158</xdr:colOff>
      <xdr:row>175</xdr:row>
      <xdr:rowOff>7408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F04974-09B8-4859-9FE1-9C5626D6C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5290</xdr:colOff>
      <xdr:row>14</xdr:row>
      <xdr:rowOff>95249</xdr:rowOff>
    </xdr:from>
    <xdr:to>
      <xdr:col>7</xdr:col>
      <xdr:colOff>4232</xdr:colOff>
      <xdr:row>29</xdr:row>
      <xdr:rowOff>169332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96C6B3-DBF0-40F4-AF59-147F50728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135948</xdr:colOff>
      <xdr:row>39</xdr:row>
      <xdr:rowOff>64951</xdr:rowOff>
    </xdr:from>
    <xdr:to>
      <xdr:col>49</xdr:col>
      <xdr:colOff>439964</xdr:colOff>
      <xdr:row>62</xdr:row>
      <xdr:rowOff>51205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1D602E-1161-4213-AD77-37160430F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135948</xdr:colOff>
      <xdr:row>39</xdr:row>
      <xdr:rowOff>64951</xdr:rowOff>
    </xdr:from>
    <xdr:to>
      <xdr:col>49</xdr:col>
      <xdr:colOff>439964</xdr:colOff>
      <xdr:row>62</xdr:row>
      <xdr:rowOff>51205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4FBCF41-8D66-42A9-AB6B-C0F1E1442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77230</xdr:colOff>
      <xdr:row>39</xdr:row>
      <xdr:rowOff>154460</xdr:rowOff>
    </xdr:from>
    <xdr:to>
      <xdr:col>6</xdr:col>
      <xdr:colOff>583513</xdr:colOff>
      <xdr:row>53</xdr:row>
      <xdr:rowOff>12871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DD43667-A87E-4AAD-B892-2F1C20C74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siorg.sharepoint.com/sites/ACTWatchLite/Shared%20Documents/2.%20Technical/0.%20Toolkit/ACTwatch%20Lite%20Toolkit%20v3%20-%20FINAL%20FOR%20WHO%20REVIEW/02%20Indicator%20table%20&amp;%20qualitative%20themes/ACTwatch%20Lite%20Indicator%20Table.xlsx" TargetMode="External"/><Relationship Id="rId1" Type="http://schemas.openxmlformats.org/officeDocument/2006/relationships/externalLinkPath" Target="/sites/ACTWatchLite/Shared%20Documents/2.%20Technical/0.%20Toolkit/ACTwatch%20Lite%20Toolkit%20v3%20-%20FINAL%20FOR%20WHO%20REVIEW/02%20Indicator%20table%20&amp;%20qualitative%20themes/ACTwatch%20Lite%20Indicator%20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Quantitative Indicators "/>
      <sheetName val="Footnotes and definitions"/>
    </sheetNames>
    <sheetDataSet>
      <sheetData sheetId="0"/>
      <sheetData sheetId="1">
        <row r="7">
          <cell r="B7" t="str">
            <v>Availability of antimalarial types in all screened outlets</v>
          </cell>
          <cell r="C7" t="str">
            <v>Proportion of all outlets enumerated that had an antimalarial in stock at the time of the survey visit, among all outlets surveyed</v>
          </cell>
        </row>
        <row r="8">
          <cell r="C8" t="str">
            <v>Proportion of antimalarial-stocking outlets with antimalarial medicine in stock on the day of the visit, among all outlets surveyed with one or more antimalarials in stock</v>
          </cell>
        </row>
        <row r="23">
          <cell r="B23" t="str">
            <v xml:space="preserve">Stock outs of antimalarials </v>
          </cell>
          <cell r="C23" t="str">
            <v>Proportion of outlets reporting stockouts of antimalarials by type on the day of survey, among all antimalarial-stocking outlets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heme1">
  <a:themeElements>
    <a:clrScheme name="Custom 1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00B0F0"/>
      </a:accent1>
      <a:accent2>
        <a:srgbClr val="FF9933"/>
      </a:accent2>
      <a:accent3>
        <a:srgbClr val="00AB69"/>
      </a:accent3>
      <a:accent4>
        <a:srgbClr val="FFFF00"/>
      </a:accent4>
      <a:accent5>
        <a:srgbClr val="A02B93"/>
      </a:accent5>
      <a:accent6>
        <a:srgbClr val="FF3399"/>
      </a:accent6>
      <a:hlink>
        <a:srgbClr val="467886"/>
      </a:hlink>
      <a:folHlink>
        <a:srgbClr val="96607D"/>
      </a:folHlink>
    </a:clrScheme>
    <a:fontScheme name="Custom 1">
      <a:majorFont>
        <a:latin typeface="Roboto"/>
        <a:ea typeface=""/>
        <a:cs typeface=""/>
      </a:majorFont>
      <a:minorFont>
        <a:latin typeface="Roboto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00B0F0"/>
    </a:accent1>
    <a:accent2>
      <a:srgbClr val="FF9933"/>
    </a:accent2>
    <a:accent3>
      <a:srgbClr val="00AB69"/>
    </a:accent3>
    <a:accent4>
      <a:srgbClr val="FFFF00"/>
    </a:accent4>
    <a:accent5>
      <a:srgbClr val="A02B93"/>
    </a:accent5>
    <a:accent6>
      <a:srgbClr val="FF3399"/>
    </a:accent6>
    <a:hlink>
      <a:srgbClr val="467886"/>
    </a:hlink>
    <a:folHlink>
      <a:srgbClr val="96607D"/>
    </a:folHlink>
  </a:clrScheme>
  <a:fontScheme name="Custom 1">
    <a:majorFont>
      <a:latin typeface="Roboto"/>
      <a:ea typeface=""/>
      <a:cs typeface=""/>
    </a:majorFont>
    <a:minorFont>
      <a:latin typeface="Roboto Light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00B0F0"/>
    </a:accent1>
    <a:accent2>
      <a:srgbClr val="FF9933"/>
    </a:accent2>
    <a:accent3>
      <a:srgbClr val="00AB69"/>
    </a:accent3>
    <a:accent4>
      <a:srgbClr val="FFFF00"/>
    </a:accent4>
    <a:accent5>
      <a:srgbClr val="A02B93"/>
    </a:accent5>
    <a:accent6>
      <a:srgbClr val="FF3399"/>
    </a:accent6>
    <a:hlink>
      <a:srgbClr val="467886"/>
    </a:hlink>
    <a:folHlink>
      <a:srgbClr val="96607D"/>
    </a:folHlink>
  </a:clrScheme>
  <a:fontScheme name="Custom 1">
    <a:majorFont>
      <a:latin typeface="Roboto"/>
      <a:ea typeface=""/>
      <a:cs typeface=""/>
    </a:majorFont>
    <a:minorFont>
      <a:latin typeface="Roboto Light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00B0F0"/>
    </a:accent1>
    <a:accent2>
      <a:srgbClr val="FF9933"/>
    </a:accent2>
    <a:accent3>
      <a:srgbClr val="00AB69"/>
    </a:accent3>
    <a:accent4>
      <a:srgbClr val="FFFF00"/>
    </a:accent4>
    <a:accent5>
      <a:srgbClr val="A02B93"/>
    </a:accent5>
    <a:accent6>
      <a:srgbClr val="FF3399"/>
    </a:accent6>
    <a:hlink>
      <a:srgbClr val="467886"/>
    </a:hlink>
    <a:folHlink>
      <a:srgbClr val="96607D"/>
    </a:folHlink>
  </a:clrScheme>
  <a:fontScheme name="Custom 1">
    <a:majorFont>
      <a:latin typeface="Roboto"/>
      <a:ea typeface=""/>
      <a:cs typeface=""/>
    </a:majorFont>
    <a:minorFont>
      <a:latin typeface="Roboto Light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00B0F0"/>
    </a:accent1>
    <a:accent2>
      <a:srgbClr val="FF9933"/>
    </a:accent2>
    <a:accent3>
      <a:srgbClr val="00AB69"/>
    </a:accent3>
    <a:accent4>
      <a:srgbClr val="FFFF00"/>
    </a:accent4>
    <a:accent5>
      <a:srgbClr val="A02B93"/>
    </a:accent5>
    <a:accent6>
      <a:srgbClr val="FF3399"/>
    </a:accent6>
    <a:hlink>
      <a:srgbClr val="467886"/>
    </a:hlink>
    <a:folHlink>
      <a:srgbClr val="96607D"/>
    </a:folHlink>
  </a:clrScheme>
  <a:fontScheme name="Custom 1">
    <a:majorFont>
      <a:latin typeface="Roboto"/>
      <a:ea typeface=""/>
      <a:cs typeface=""/>
    </a:majorFont>
    <a:minorFont>
      <a:latin typeface="Roboto Light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99182-E496-4AC5-89C5-944886713246}">
  <sheetPr>
    <tabColor rgb="FFFFFF00"/>
  </sheetPr>
  <dimension ref="A1:DC71"/>
  <sheetViews>
    <sheetView topLeftCell="A48" zoomScale="60" zoomScaleNormal="60" workbookViewId="0">
      <selection activeCell="A3" sqref="A3"/>
    </sheetView>
  </sheetViews>
  <sheetFormatPr defaultColWidth="15.140625" defaultRowHeight="15" x14ac:dyDescent="0.25"/>
  <cols>
    <col min="1" max="1" width="16.28515625" style="15" customWidth="1"/>
    <col min="2" max="7" width="15.140625" style="15"/>
    <col min="8" max="8" width="11.140625" style="15" customWidth="1"/>
    <col min="9" max="9" width="11.140625" style="140" customWidth="1"/>
    <col min="10" max="10" width="39.85546875" style="15" customWidth="1"/>
    <col min="11" max="11" width="11.85546875" style="132" customWidth="1"/>
    <col min="12" max="13" width="11.85546875" style="133" customWidth="1"/>
    <col min="14" max="16384" width="15.140625" style="15"/>
  </cols>
  <sheetData>
    <row r="1" spans="1:92" x14ac:dyDescent="0.25">
      <c r="A1" s="15" t="s">
        <v>120</v>
      </c>
    </row>
    <row r="3" spans="1:92" x14ac:dyDescent="0.25">
      <c r="A3" s="80" t="str">
        <f>'[1]Quantitative Indicators '!$B$23</f>
        <v xml:space="preserve">Stock outs of antimalarials </v>
      </c>
    </row>
    <row r="4" spans="1:92" x14ac:dyDescent="0.25">
      <c r="A4" s="27" t="str">
        <f>'[1]Quantitative Indicators '!$C$23</f>
        <v>Proportion of outlets reporting stockouts of antimalarials by type on the day of survey, among all antimalarial-stocking outlets</v>
      </c>
    </row>
    <row r="6" spans="1:92" x14ac:dyDescent="0.25">
      <c r="A6" s="134"/>
    </row>
    <row r="7" spans="1:92" x14ac:dyDescent="0.25">
      <c r="A7" s="147" t="s">
        <v>123</v>
      </c>
    </row>
    <row r="8" spans="1:92" x14ac:dyDescent="0.25">
      <c r="A8" s="147" t="s">
        <v>121</v>
      </c>
    </row>
    <row r="9" spans="1:92" x14ac:dyDescent="0.25">
      <c r="A9" s="147"/>
      <c r="B9" s="148"/>
    </row>
    <row r="10" spans="1:92" x14ac:dyDescent="0.25">
      <c r="B10" s="148"/>
      <c r="J10" s="135"/>
    </row>
    <row r="11" spans="1:92" x14ac:dyDescent="0.25">
      <c r="B11" s="148"/>
      <c r="J11" s="135"/>
    </row>
    <row r="12" spans="1:92" x14ac:dyDescent="0.25">
      <c r="J12" s="135"/>
    </row>
    <row r="13" spans="1:92" x14ac:dyDescent="0.25">
      <c r="A13" s="15" t="s">
        <v>7</v>
      </c>
      <c r="J13" s="135"/>
    </row>
    <row r="14" spans="1:92" s="142" customFormat="1" ht="37.5" customHeight="1" thickBot="1" x14ac:dyDescent="0.25">
      <c r="A14" s="141"/>
      <c r="B14" s="170" t="str">
        <f>A3</f>
        <v xml:space="preserve">Stock outs of antimalarials </v>
      </c>
      <c r="C14" s="170"/>
      <c r="D14" s="170"/>
      <c r="E14" s="170"/>
      <c r="F14" s="170"/>
      <c r="G14" s="170"/>
      <c r="I14" s="143"/>
      <c r="J14" s="144" t="s">
        <v>124</v>
      </c>
      <c r="K14" s="145"/>
      <c r="L14" s="146"/>
      <c r="M14" s="146"/>
      <c r="N14" s="144"/>
      <c r="O14" s="144" t="s">
        <v>125</v>
      </c>
      <c r="P14" s="141"/>
      <c r="Q14" s="141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  <c r="BJ14" s="141"/>
      <c r="BK14" s="141"/>
      <c r="BL14" s="141"/>
      <c r="BM14" s="141"/>
      <c r="BN14" s="141"/>
      <c r="BO14" s="141"/>
      <c r="BP14" s="141"/>
      <c r="BQ14" s="141"/>
      <c r="BR14" s="141"/>
      <c r="BS14" s="141"/>
      <c r="BT14" s="141"/>
      <c r="BU14" s="141"/>
      <c r="BV14" s="141"/>
      <c r="BW14" s="141"/>
      <c r="BX14" s="141"/>
      <c r="BY14" s="141"/>
      <c r="BZ14" s="141"/>
      <c r="CA14" s="141"/>
      <c r="CB14" s="141"/>
      <c r="CC14" s="141"/>
      <c r="CD14" s="141"/>
      <c r="CE14" s="141"/>
      <c r="CF14" s="141"/>
      <c r="CG14" s="141"/>
      <c r="CH14" s="141"/>
      <c r="CI14" s="141"/>
      <c r="CJ14" s="141"/>
      <c r="CK14" s="141"/>
      <c r="CL14" s="141"/>
      <c r="CM14" s="141"/>
      <c r="CN14" s="141"/>
    </row>
    <row r="15" spans="1:92" ht="15.75" thickTop="1" x14ac:dyDescent="0.25">
      <c r="B15" s="167"/>
      <c r="C15" s="167"/>
      <c r="D15" s="167"/>
      <c r="E15" s="167"/>
      <c r="F15" s="167"/>
      <c r="G15" s="167"/>
    </row>
    <row r="16" spans="1:92" x14ac:dyDescent="0.25">
      <c r="B16" s="167"/>
      <c r="C16" s="167"/>
      <c r="D16" s="167"/>
      <c r="E16" s="167"/>
      <c r="F16" s="167"/>
      <c r="G16" s="167"/>
      <c r="J16" s="136" t="s">
        <v>119</v>
      </c>
      <c r="K16" s="137" t="s">
        <v>25</v>
      </c>
      <c r="L16" s="138" t="s">
        <v>15</v>
      </c>
      <c r="M16" s="138" t="s">
        <v>16</v>
      </c>
    </row>
    <row r="17" spans="2:13" x14ac:dyDescent="0.25">
      <c r="B17" s="167"/>
      <c r="C17" s="167"/>
      <c r="D17" s="167"/>
      <c r="E17" s="167"/>
      <c r="F17" s="167"/>
      <c r="G17" s="167"/>
      <c r="J17" s="139" t="str">
        <f>T_i!A5</f>
        <v>Stocked out of AL</v>
      </c>
      <c r="K17" s="132">
        <f>T_i!Z5</f>
        <v>4.8417581184321765</v>
      </c>
      <c r="L17" s="133">
        <f>K17-T_i!AA5</f>
        <v>1.2431891613530355</v>
      </c>
      <c r="M17" s="133">
        <f>T_i!AB5-K17</f>
        <v>1.6437768490048592</v>
      </c>
    </row>
    <row r="18" spans="2:13" x14ac:dyDescent="0.25">
      <c r="B18" s="167"/>
      <c r="C18" s="167"/>
      <c r="D18" s="167"/>
      <c r="E18" s="167"/>
      <c r="F18" s="167"/>
      <c r="G18" s="167"/>
      <c r="J18" s="139" t="str">
        <f>T_i!A6</f>
        <v>Stocked out of ASAQ</v>
      </c>
      <c r="K18" s="132">
        <f>T_i!Z6</f>
        <v>2.5190045025969923</v>
      </c>
      <c r="L18" s="133">
        <f>K18-T_i!AA6</f>
        <v>0.67764779021006061</v>
      </c>
      <c r="M18" s="133">
        <f>T_i!AB6-K18</f>
        <v>0.91829975141438291</v>
      </c>
    </row>
    <row r="19" spans="2:13" x14ac:dyDescent="0.25">
      <c r="B19" s="167"/>
      <c r="C19" s="167"/>
      <c r="D19" s="167"/>
      <c r="E19" s="167"/>
      <c r="F19" s="167"/>
      <c r="G19" s="167"/>
      <c r="J19" s="139" t="str">
        <f>T_i!A7</f>
        <v>Stocked out of DHAQPPQ</v>
      </c>
      <c r="K19" s="132">
        <f>T_i!Z7</f>
        <v>1.7764347182172124</v>
      </c>
      <c r="L19" s="133">
        <f>K19-T_i!AA7</f>
        <v>0.43142847213272684</v>
      </c>
      <c r="M19" s="133">
        <f>T_i!AB7-K19</f>
        <v>0.56652829246649272</v>
      </c>
    </row>
    <row r="20" spans="2:13" x14ac:dyDescent="0.25">
      <c r="B20" s="167"/>
      <c r="C20" s="167"/>
      <c r="D20" s="167"/>
      <c r="E20" s="167"/>
      <c r="F20" s="167"/>
      <c r="G20" s="167"/>
      <c r="J20" s="139" t="str">
        <f>T_i!A8</f>
        <v>Stocked out of artemether</v>
      </c>
      <c r="K20" s="132">
        <f>T_i!Z8</f>
        <v>6.9212982086402519</v>
      </c>
      <c r="L20" s="133">
        <f>K20-T_i!AA8</f>
        <v>1.5179301815360038</v>
      </c>
      <c r="M20" s="133">
        <f>T_i!AB8-K20</f>
        <v>1.9045665161089271</v>
      </c>
    </row>
    <row r="21" spans="2:13" x14ac:dyDescent="0.25">
      <c r="B21" s="167"/>
      <c r="C21" s="167"/>
      <c r="D21" s="167"/>
      <c r="E21" s="167"/>
      <c r="F21" s="167"/>
      <c r="G21" s="167"/>
      <c r="J21" s="139" t="str">
        <f>T_i!A9</f>
        <v>Stocked out of artesunate</v>
      </c>
      <c r="K21" s="132">
        <f>T_i!Z9</f>
        <v>7.7116655210910778</v>
      </c>
      <c r="L21" s="133">
        <f>K21-T_i!AA9</f>
        <v>1.3351432642528831</v>
      </c>
      <c r="M21" s="133">
        <f>T_i!AB9-K21</f>
        <v>1.5869357715258996</v>
      </c>
    </row>
    <row r="22" spans="2:13" x14ac:dyDescent="0.25">
      <c r="B22" s="167"/>
      <c r="C22" s="167"/>
      <c r="D22" s="167"/>
      <c r="E22" s="167"/>
      <c r="F22" s="167"/>
      <c r="G22" s="167"/>
      <c r="J22" s="139" t="str">
        <f>T_i!A10</f>
        <v>Stocked out of CQ</v>
      </c>
      <c r="K22" s="132">
        <f>T_i!Z10</f>
        <v>4.6512068611472879</v>
      </c>
      <c r="L22" s="133">
        <f>K22-T_i!AA10</f>
        <v>0.94394592754786277</v>
      </c>
      <c r="M22" s="133">
        <f>T_i!AB10-K22</f>
        <v>1.1697649966089978</v>
      </c>
    </row>
    <row r="23" spans="2:13" x14ac:dyDescent="0.25">
      <c r="B23" s="167"/>
      <c r="C23" s="167"/>
      <c r="D23" s="167"/>
      <c r="E23" s="167"/>
      <c r="F23" s="167"/>
      <c r="G23" s="167"/>
      <c r="J23" s="139" t="str">
        <f>T_i!A11</f>
        <v>Stocked out of QN</v>
      </c>
      <c r="K23" s="132">
        <f>T_i!Z11</f>
        <v>3.6315246538731083</v>
      </c>
      <c r="L23" s="133">
        <f>K23-T_i!AA11</f>
        <v>0.86427651225497426</v>
      </c>
      <c r="M23" s="133">
        <f>T_i!AB11-K23</f>
        <v>1.1210165201132787</v>
      </c>
    </row>
    <row r="24" spans="2:13" x14ac:dyDescent="0.25">
      <c r="B24" s="167"/>
      <c r="C24" s="167"/>
      <c r="D24" s="167"/>
      <c r="E24" s="167"/>
      <c r="F24" s="167"/>
      <c r="G24" s="167"/>
      <c r="J24" s="139" t="s">
        <v>111</v>
      </c>
      <c r="K24" s="132">
        <f>T_i!Z12</f>
        <v>7.1462458321461213</v>
      </c>
      <c r="L24" s="133">
        <f>K24-T_i!AA12</f>
        <v>1.3843253922249961</v>
      </c>
      <c r="M24" s="133">
        <f>T_i!AB12-K24</f>
        <v>1.6857450128620943</v>
      </c>
    </row>
    <row r="25" spans="2:13" x14ac:dyDescent="0.25">
      <c r="B25" s="167"/>
      <c r="C25" s="167"/>
      <c r="D25" s="167"/>
      <c r="E25" s="167"/>
      <c r="F25" s="167"/>
      <c r="G25" s="167"/>
      <c r="J25" s="139" t="s">
        <v>112</v>
      </c>
      <c r="K25" s="132">
        <f>T_i!Z13</f>
        <v>27.436576351732526</v>
      </c>
      <c r="L25" s="133">
        <f>K25-T_i!AA13</f>
        <v>6.1777107398943514</v>
      </c>
      <c r="M25" s="133">
        <f>T_i!AB13-K25</f>
        <v>7.183618451294997</v>
      </c>
    </row>
    <row r="26" spans="2:13" x14ac:dyDescent="0.25">
      <c r="B26" s="167"/>
      <c r="C26" s="167"/>
      <c r="D26" s="167"/>
      <c r="E26" s="167"/>
      <c r="F26" s="167"/>
      <c r="G26" s="167"/>
      <c r="J26" s="139" t="str">
        <f>T_i!A14</f>
        <v>Outlet reports any stockout</v>
      </c>
      <c r="K26" s="132">
        <f>T_i!Z14</f>
        <v>0</v>
      </c>
      <c r="L26" s="133">
        <f>K26-T_i!AA14</f>
        <v>0</v>
      </c>
      <c r="M26" s="133">
        <f>T_i!AB14-K26</f>
        <v>0</v>
      </c>
    </row>
    <row r="27" spans="2:13" x14ac:dyDescent="0.25">
      <c r="B27" s="167"/>
      <c r="C27" s="167"/>
      <c r="D27" s="167"/>
      <c r="E27" s="167"/>
      <c r="F27" s="167"/>
      <c r="G27" s="167"/>
      <c r="J27" s="139"/>
    </row>
    <row r="28" spans="2:13" x14ac:dyDescent="0.25">
      <c r="B28" s="167"/>
      <c r="C28" s="167"/>
      <c r="D28" s="167"/>
      <c r="E28" s="167"/>
      <c r="F28" s="167"/>
      <c r="G28" s="167"/>
      <c r="J28" s="139"/>
    </row>
    <row r="29" spans="2:13" x14ac:dyDescent="0.25">
      <c r="B29" s="167"/>
      <c r="C29" s="167"/>
      <c r="D29" s="167"/>
      <c r="E29" s="167"/>
      <c r="F29" s="167"/>
      <c r="G29" s="167"/>
      <c r="J29" s="139"/>
    </row>
    <row r="30" spans="2:13" x14ac:dyDescent="0.25">
      <c r="B30" s="167"/>
      <c r="C30" s="167"/>
      <c r="D30" s="167"/>
      <c r="E30" s="167"/>
      <c r="F30" s="167"/>
      <c r="G30" s="167"/>
      <c r="J30" s="139"/>
    </row>
    <row r="31" spans="2:13" x14ac:dyDescent="0.25">
      <c r="B31" s="167"/>
      <c r="C31" s="167"/>
      <c r="D31" s="167"/>
      <c r="E31" s="167"/>
      <c r="F31" s="167"/>
      <c r="G31" s="167"/>
      <c r="J31" s="139"/>
    </row>
    <row r="32" spans="2:13" ht="20.25" customHeight="1" x14ac:dyDescent="0.25">
      <c r="B32" s="168" t="str">
        <f>T_i!C1</f>
        <v xml:space="preserve">Footnote - N screened outlets with stockout data: Private not for profit=29; private not for profit=187; pharmacy=490; PPMV=3200; informal=110; labs = 4; wholesalers= 51. Outlets that met screening criteria for a full interview but did not complete the interview and have stockout data = 0; screened outlets with no AM stockout data = 151 </v>
      </c>
      <c r="C32" s="168"/>
      <c r="D32" s="168"/>
      <c r="E32" s="168"/>
      <c r="F32" s="168"/>
      <c r="G32" s="168"/>
      <c r="J32" s="139"/>
    </row>
    <row r="33" spans="1:10" ht="15.75" thickBot="1" x14ac:dyDescent="0.3">
      <c r="B33" s="169" t="s">
        <v>118</v>
      </c>
      <c r="C33" s="169"/>
      <c r="D33" s="169"/>
      <c r="E33" s="169"/>
      <c r="F33" s="169"/>
      <c r="G33" s="169"/>
      <c r="J33" s="139"/>
    </row>
    <row r="34" spans="1:10" ht="66" customHeight="1" thickTop="1" x14ac:dyDescent="0.25">
      <c r="J34" s="139"/>
    </row>
    <row r="35" spans="1:10" x14ac:dyDescent="0.25">
      <c r="J35" s="139"/>
    </row>
    <row r="36" spans="1:10" x14ac:dyDescent="0.25">
      <c r="J36" s="139"/>
    </row>
    <row r="37" spans="1:10" x14ac:dyDescent="0.25">
      <c r="J37" s="139"/>
    </row>
    <row r="38" spans="1:10" x14ac:dyDescent="0.25">
      <c r="J38" s="139"/>
    </row>
    <row r="39" spans="1:10" x14ac:dyDescent="0.25">
      <c r="J39" s="139"/>
    </row>
    <row r="40" spans="1:10" x14ac:dyDescent="0.25">
      <c r="J40" s="139"/>
    </row>
    <row r="41" spans="1:10" x14ac:dyDescent="0.25">
      <c r="J41" s="139"/>
    </row>
    <row r="42" spans="1:10" x14ac:dyDescent="0.25">
      <c r="J42" s="139"/>
    </row>
    <row r="43" spans="1:10" x14ac:dyDescent="0.25">
      <c r="J43" s="139"/>
    </row>
    <row r="44" spans="1:10" x14ac:dyDescent="0.25">
      <c r="J44" s="139"/>
    </row>
    <row r="48" spans="1:10" x14ac:dyDescent="0.25">
      <c r="A48" s="15" t="s">
        <v>4</v>
      </c>
    </row>
    <row r="50" spans="1:107" x14ac:dyDescent="0.25">
      <c r="B50" s="175" t="str">
        <f>$A$3</f>
        <v xml:space="preserve">Stock outs of antimalarials </v>
      </c>
      <c r="C50" s="175"/>
      <c r="D50" s="175"/>
      <c r="E50" s="175"/>
      <c r="F50" s="175"/>
      <c r="G50" s="175"/>
    </row>
    <row r="51" spans="1:107" ht="15.75" thickBot="1" x14ac:dyDescent="0.3">
      <c r="B51" s="170" t="s">
        <v>4</v>
      </c>
      <c r="C51" s="170"/>
      <c r="D51" s="170"/>
      <c r="E51" s="170"/>
      <c r="F51" s="170"/>
      <c r="G51" s="170"/>
      <c r="I51" s="149"/>
      <c r="J51" s="128"/>
      <c r="K51" s="128"/>
      <c r="L51" s="150"/>
      <c r="M51" s="150"/>
      <c r="N51" s="150"/>
      <c r="O51" s="151"/>
      <c r="P51" s="132"/>
      <c r="Q51" s="132"/>
      <c r="R51" s="132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  <c r="AN51" s="132"/>
      <c r="AO51" s="132"/>
      <c r="AP51" s="132"/>
      <c r="AQ51" s="132"/>
      <c r="AR51" s="132"/>
      <c r="AS51" s="132"/>
      <c r="AT51" s="132"/>
      <c r="AU51" s="132"/>
      <c r="AV51" s="132"/>
      <c r="AW51" s="132"/>
      <c r="AX51" s="132"/>
      <c r="AY51" s="132"/>
      <c r="AZ51" s="132"/>
      <c r="BA51" s="132"/>
      <c r="BB51" s="132"/>
      <c r="BC51" s="132"/>
      <c r="BD51" s="132"/>
      <c r="BE51" s="132"/>
      <c r="BF51" s="132"/>
      <c r="BG51" s="132"/>
      <c r="BH51" s="132"/>
      <c r="BI51" s="132"/>
      <c r="BJ51" s="132"/>
      <c r="BK51" s="132"/>
      <c r="BL51" s="132"/>
      <c r="BM51" s="132"/>
      <c r="BN51" s="132"/>
      <c r="BO51" s="132"/>
      <c r="BP51" s="132"/>
      <c r="BQ51" s="132"/>
      <c r="BR51" s="132"/>
      <c r="BS51" s="132"/>
      <c r="BT51" s="132"/>
      <c r="BU51" s="132"/>
      <c r="BV51" s="132"/>
      <c r="BW51" s="132"/>
      <c r="BX51" s="132"/>
      <c r="BY51" s="132"/>
      <c r="BZ51" s="132"/>
      <c r="CA51" s="132"/>
      <c r="CB51" s="132"/>
      <c r="CC51" s="132"/>
      <c r="CD51" s="132"/>
      <c r="CE51" s="132"/>
      <c r="CF51" s="132"/>
      <c r="CG51" s="132"/>
      <c r="CH51" s="132"/>
      <c r="CI51" s="132"/>
      <c r="CJ51" s="132"/>
      <c r="CK51" s="132"/>
      <c r="CL51" s="132"/>
      <c r="CM51" s="132"/>
      <c r="CN51" s="132"/>
      <c r="CO51" s="132"/>
      <c r="CP51" s="132"/>
      <c r="CQ51" s="132"/>
      <c r="CR51" s="132"/>
      <c r="CS51" s="132"/>
      <c r="CT51" s="132"/>
      <c r="CX51" s="171" t="s">
        <v>126</v>
      </c>
      <c r="CY51" s="172"/>
      <c r="CZ51" s="172"/>
      <c r="DA51" s="172"/>
      <c r="DB51" s="172"/>
      <c r="DC51" s="172"/>
    </row>
    <row r="52" spans="1:107" ht="16.5" thickTop="1" thickBot="1" x14ac:dyDescent="0.3">
      <c r="A52" s="128"/>
      <c r="B52" s="173"/>
      <c r="C52" s="173"/>
      <c r="D52" s="173"/>
      <c r="E52" s="173"/>
      <c r="F52" s="173"/>
      <c r="G52" s="173"/>
      <c r="I52" s="149"/>
      <c r="J52" s="128"/>
      <c r="K52" s="128"/>
      <c r="L52" s="150"/>
      <c r="M52" s="150"/>
      <c r="N52" s="150"/>
      <c r="O52" s="150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32"/>
      <c r="AA52" s="132"/>
      <c r="AB52" s="132"/>
      <c r="AC52" s="132"/>
      <c r="AD52" s="132"/>
      <c r="AE52" s="132"/>
      <c r="AF52" s="132"/>
      <c r="AG52" s="132"/>
      <c r="AH52" s="132"/>
      <c r="AI52" s="132"/>
      <c r="AJ52" s="132"/>
      <c r="AK52" s="132"/>
      <c r="AL52" s="132"/>
      <c r="AM52" s="132"/>
      <c r="AN52" s="132"/>
      <c r="AO52" s="132"/>
      <c r="AP52" s="132"/>
      <c r="AQ52" s="132"/>
      <c r="AR52" s="132"/>
      <c r="AS52" s="132"/>
      <c r="AT52" s="132"/>
      <c r="AU52" s="132"/>
      <c r="AV52" s="132"/>
      <c r="AW52" s="132"/>
      <c r="AX52" s="132"/>
      <c r="AY52" s="132"/>
      <c r="AZ52" s="132"/>
      <c r="BA52" s="132"/>
      <c r="BB52" s="132"/>
      <c r="BC52" s="132"/>
      <c r="BD52" s="132"/>
      <c r="BE52" s="132"/>
      <c r="BF52" s="132"/>
      <c r="BG52" s="132"/>
      <c r="BH52" s="132"/>
      <c r="BI52" s="132"/>
      <c r="BJ52" s="132"/>
      <c r="BK52" s="132"/>
      <c r="BL52" s="132"/>
      <c r="BM52" s="132"/>
      <c r="BN52" s="132"/>
      <c r="BO52" s="132"/>
      <c r="BP52" s="132"/>
      <c r="BQ52" s="132"/>
      <c r="BR52" s="132"/>
      <c r="BS52" s="132"/>
      <c r="BT52" s="132"/>
      <c r="BU52" s="132"/>
      <c r="BV52" s="132"/>
      <c r="BW52" s="132"/>
      <c r="BX52" s="132"/>
      <c r="BY52" s="132"/>
      <c r="BZ52" s="132"/>
      <c r="CA52" s="132"/>
      <c r="CB52" s="132"/>
      <c r="CC52" s="132"/>
      <c r="CD52" s="132"/>
      <c r="CE52" s="132"/>
      <c r="CF52" s="132"/>
      <c r="CG52" s="132"/>
      <c r="CH52" s="132"/>
      <c r="CI52" s="132"/>
      <c r="CJ52" s="132"/>
      <c r="CK52" s="132"/>
      <c r="CL52" s="132"/>
      <c r="CM52" s="132"/>
      <c r="CN52" s="132"/>
      <c r="CO52" s="132"/>
      <c r="CP52" s="132"/>
      <c r="CQ52" s="132"/>
      <c r="CR52" s="132"/>
      <c r="CS52" s="132"/>
      <c r="CT52" s="132"/>
      <c r="CX52" s="152">
        <f>$K$52</f>
        <v>0</v>
      </c>
      <c r="CY52" s="152"/>
      <c r="CZ52" s="152"/>
      <c r="DA52" s="152"/>
      <c r="DB52" s="152"/>
      <c r="DC52" s="152"/>
    </row>
    <row r="53" spans="1:107" s="153" customFormat="1" ht="30.75" thickBot="1" x14ac:dyDescent="0.3">
      <c r="B53" s="174"/>
      <c r="C53" s="174"/>
      <c r="D53" s="174"/>
      <c r="E53" s="174"/>
      <c r="F53" s="174"/>
      <c r="G53" s="174"/>
      <c r="I53" s="154"/>
      <c r="J53" s="155" t="s">
        <v>13</v>
      </c>
      <c r="K53" s="155"/>
      <c r="L53" s="156" t="str">
        <f>T_i!$A4</f>
        <v>Stocked out of ACTs</v>
      </c>
      <c r="M53" s="157" t="s">
        <v>15</v>
      </c>
      <c r="N53" s="157" t="s">
        <v>16</v>
      </c>
      <c r="O53" s="156" t="str">
        <f>T_i!$A5</f>
        <v>Stocked out of AL</v>
      </c>
      <c r="P53" s="157" t="s">
        <v>15</v>
      </c>
      <c r="Q53" s="157" t="s">
        <v>16</v>
      </c>
      <c r="R53" s="156" t="str">
        <f>T_i!$A6</f>
        <v>Stocked out of ASAQ</v>
      </c>
      <c r="S53" s="157" t="s">
        <v>15</v>
      </c>
      <c r="T53" s="157" t="s">
        <v>16</v>
      </c>
      <c r="U53" s="156" t="str">
        <f>T_i!$A7</f>
        <v>Stocked out of DHAQPPQ</v>
      </c>
      <c r="V53" s="157" t="s">
        <v>15</v>
      </c>
      <c r="W53" s="157" t="s">
        <v>16</v>
      </c>
      <c r="X53" s="156" t="str">
        <f>T_i!$A8</f>
        <v>Stocked out of artemether</v>
      </c>
      <c r="Y53" s="157" t="s">
        <v>15</v>
      </c>
      <c r="Z53" s="157" t="s">
        <v>16</v>
      </c>
      <c r="AA53" s="156" t="str">
        <f>T_i!$A9</f>
        <v>Stocked out of artesunate</v>
      </c>
      <c r="AB53" s="157" t="s">
        <v>15</v>
      </c>
      <c r="AC53" s="157" t="s">
        <v>16</v>
      </c>
      <c r="AD53" s="156" t="str">
        <f>T_i!$A10</f>
        <v>Stocked out of CQ</v>
      </c>
      <c r="AE53" s="157" t="s">
        <v>15</v>
      </c>
      <c r="AF53" s="157" t="s">
        <v>16</v>
      </c>
      <c r="AG53" s="156" t="str">
        <f>T_i!$A11</f>
        <v>Stocked out of QN</v>
      </c>
      <c r="AH53" s="157" t="s">
        <v>15</v>
      </c>
      <c r="AI53" s="157" t="s">
        <v>16</v>
      </c>
      <c r="AJ53" s="156" t="str">
        <f>T_i!$A12</f>
        <v>Stocked out of SP</v>
      </c>
      <c r="AK53" s="157" t="s">
        <v>15</v>
      </c>
      <c r="AL53" s="157" t="s">
        <v>16</v>
      </c>
      <c r="AM53" s="156" t="str">
        <f>T_i!$A13</f>
        <v>Stocked out of RDT</v>
      </c>
      <c r="AN53" s="157" t="s">
        <v>15</v>
      </c>
      <c r="AO53" s="157" t="s">
        <v>16</v>
      </c>
      <c r="AP53" s="156" t="str">
        <f>T_i!$A14</f>
        <v>Outlet reports any stockout</v>
      </c>
      <c r="AQ53" s="157" t="s">
        <v>15</v>
      </c>
      <c r="AR53" s="157" t="s">
        <v>16</v>
      </c>
      <c r="AS53" s="156">
        <f>T_i!$A15</f>
        <v>0</v>
      </c>
      <c r="AT53" s="157" t="s">
        <v>15</v>
      </c>
      <c r="AU53" s="157" t="s">
        <v>16</v>
      </c>
      <c r="AV53" s="156">
        <f>T_i!$A16</f>
        <v>0</v>
      </c>
      <c r="AW53" s="157" t="s">
        <v>15</v>
      </c>
      <c r="AX53" s="157" t="s">
        <v>16</v>
      </c>
      <c r="AY53" s="156">
        <f>T_i!$A17</f>
        <v>0</v>
      </c>
      <c r="AZ53" s="157" t="s">
        <v>15</v>
      </c>
      <c r="BA53" s="157" t="s">
        <v>16</v>
      </c>
      <c r="BB53" s="156">
        <f>T_i!$A18</f>
        <v>0</v>
      </c>
      <c r="BC53" s="157" t="s">
        <v>15</v>
      </c>
      <c r="BD53" s="157" t="s">
        <v>16</v>
      </c>
      <c r="BE53" s="156">
        <f>T_i!$A19</f>
        <v>0</v>
      </c>
      <c r="BF53" s="157" t="s">
        <v>15</v>
      </c>
      <c r="BG53" s="157" t="s">
        <v>16</v>
      </c>
      <c r="BH53" s="156">
        <f>T_i!$A20</f>
        <v>0</v>
      </c>
      <c r="BI53" s="157" t="s">
        <v>15</v>
      </c>
      <c r="BJ53" s="157" t="s">
        <v>16</v>
      </c>
      <c r="BK53" s="156">
        <f>T_i!$A21</f>
        <v>0</v>
      </c>
      <c r="BL53" s="157" t="s">
        <v>15</v>
      </c>
      <c r="BM53" s="157" t="s">
        <v>16</v>
      </c>
      <c r="BN53" s="156">
        <f>T_i!$A22</f>
        <v>0</v>
      </c>
      <c r="BO53" s="157" t="s">
        <v>15</v>
      </c>
      <c r="BP53" s="157" t="s">
        <v>16</v>
      </c>
      <c r="BQ53" s="156">
        <f>T_i!$A23</f>
        <v>0</v>
      </c>
      <c r="BR53" s="157" t="s">
        <v>15</v>
      </c>
      <c r="BS53" s="157" t="s">
        <v>16</v>
      </c>
      <c r="BT53" s="156">
        <f>T_i!$A24</f>
        <v>0</v>
      </c>
      <c r="BU53" s="157" t="s">
        <v>15</v>
      </c>
      <c r="BV53" s="157" t="s">
        <v>16</v>
      </c>
      <c r="BW53" s="156">
        <f>T_i!$A25</f>
        <v>0</v>
      </c>
      <c r="BX53" s="157" t="s">
        <v>15</v>
      </c>
      <c r="BY53" s="157" t="s">
        <v>16</v>
      </c>
      <c r="BZ53" s="156">
        <f>T_i!$A26</f>
        <v>0</v>
      </c>
      <c r="CA53" s="157" t="s">
        <v>15</v>
      </c>
      <c r="CB53" s="157" t="s">
        <v>16</v>
      </c>
      <c r="CC53" s="156">
        <f>T_i!$A27</f>
        <v>0</v>
      </c>
      <c r="CD53" s="157" t="s">
        <v>15</v>
      </c>
      <c r="CE53" s="157" t="s">
        <v>16</v>
      </c>
      <c r="CF53" s="156">
        <f>T_i!$A28</f>
        <v>0</v>
      </c>
      <c r="CG53" s="157" t="s">
        <v>15</v>
      </c>
      <c r="CH53" s="157" t="s">
        <v>16</v>
      </c>
      <c r="CI53" s="156">
        <f>T_i!$A29</f>
        <v>0</v>
      </c>
      <c r="CJ53" s="157" t="s">
        <v>15</v>
      </c>
      <c r="CK53" s="157" t="s">
        <v>16</v>
      </c>
      <c r="CL53" s="156">
        <f>T_i!$A30</f>
        <v>0</v>
      </c>
      <c r="CM53" s="157" t="s">
        <v>15</v>
      </c>
      <c r="CN53" s="157" t="s">
        <v>16</v>
      </c>
      <c r="CO53" s="156">
        <f>T_i!$A31</f>
        <v>0</v>
      </c>
      <c r="CP53" s="157" t="s">
        <v>15</v>
      </c>
      <c r="CQ53" s="157" t="s">
        <v>16</v>
      </c>
      <c r="CR53" s="156">
        <f>T_i!$A32</f>
        <v>0</v>
      </c>
      <c r="CS53" s="157" t="s">
        <v>15</v>
      </c>
      <c r="CT53" s="157" t="s">
        <v>16</v>
      </c>
      <c r="CX53" s="167"/>
      <c r="CY53" s="167"/>
      <c r="CZ53" s="167"/>
      <c r="DA53" s="167"/>
      <c r="DB53" s="167"/>
      <c r="DC53" s="167"/>
    </row>
    <row r="54" spans="1:107" x14ac:dyDescent="0.25">
      <c r="B54" s="174"/>
      <c r="C54" s="174"/>
      <c r="D54" s="174"/>
      <c r="E54" s="174"/>
      <c r="F54" s="174"/>
      <c r="G54" s="174"/>
      <c r="I54" s="149"/>
      <c r="J54" s="128" t="s">
        <v>127</v>
      </c>
      <c r="K54" s="77" t="str">
        <f>T_i!B$2</f>
        <v>Private Not For-Profit Facility</v>
      </c>
      <c r="L54" s="150">
        <f>T_i!B$4</f>
        <v>19.752655604843181</v>
      </c>
      <c r="M54" s="150">
        <f>L54-T_i!C$4</f>
        <v>10.62950449826762</v>
      </c>
      <c r="N54" s="150">
        <f>T_i!D$4-L54</f>
        <v>17.884886808519379</v>
      </c>
      <c r="O54" s="150">
        <f>T_i!B$5</f>
        <v>12.819553054488411</v>
      </c>
      <c r="P54" s="132">
        <f>O54-T_i!C$5</f>
        <v>7.064097811678602</v>
      </c>
      <c r="Q54" s="132">
        <f>T_i!D$5-O54</f>
        <v>13.328798682921141</v>
      </c>
      <c r="R54" s="132">
        <f>T_i!B$6</f>
        <v>7.3810848610601925</v>
      </c>
      <c r="S54" s="132">
        <f>R54-T_i!C$6</f>
        <v>4.8233015874905387</v>
      </c>
      <c r="T54" s="132">
        <f>T_i!D$6-R54</f>
        <v>12.10033252181794</v>
      </c>
      <c r="U54" s="132">
        <f>T_i!B$7</f>
        <v>13.382500645196677</v>
      </c>
      <c r="V54" s="132">
        <f>U54-T_i!C$7</f>
        <v>7.3352009241232015</v>
      </c>
      <c r="W54" s="132">
        <f>T_i!D$7-U54</f>
        <v>13.670637446679946</v>
      </c>
      <c r="X54" s="132">
        <f>T_i!B$8</f>
        <v>2.6045081957769693</v>
      </c>
      <c r="Y54" s="132">
        <f>X54-T_i!C$8</f>
        <v>1.8299048015753581</v>
      </c>
      <c r="Z54" s="132">
        <f>T_i!D$8-X54</f>
        <v>5.7872284281634023</v>
      </c>
      <c r="AA54" s="132">
        <f>T_i!B$9</f>
        <v>0.81401282407222775</v>
      </c>
      <c r="AB54" s="132">
        <f>AA54-T_i!C$9</f>
        <v>0.55822186689304765</v>
      </c>
      <c r="AC54" s="132">
        <f>T_i!D$9-AA54</f>
        <v>1.7451927518298969</v>
      </c>
      <c r="AD54" s="132">
        <f>T_i!B$10</f>
        <v>0.50093797740773727</v>
      </c>
      <c r="AE54" s="132">
        <f>AD54-T_i!C$10</f>
        <v>0.39503956371294502</v>
      </c>
      <c r="AF54" s="132">
        <f>T_i!D$10-AD54</f>
        <v>1.8342321751015231</v>
      </c>
      <c r="AG54" s="132">
        <f>T_i!B$11</f>
        <v>5.6286945046652912</v>
      </c>
      <c r="AH54" s="132">
        <f>AG54-T_i!C$11</f>
        <v>4.0880548345254892</v>
      </c>
      <c r="AI54" s="132">
        <f>T_i!D$11-AG54</f>
        <v>12.894829087528851</v>
      </c>
      <c r="AJ54" s="132">
        <f>T_i!B$12</f>
        <v>18.059595966513633</v>
      </c>
      <c r="AK54" s="132">
        <f>AJ54-T_i!C$12</f>
        <v>9.9230993305428203</v>
      </c>
      <c r="AL54" s="132">
        <f>T_i!D$12-AJ54</f>
        <v>17.359081837497925</v>
      </c>
      <c r="AM54" s="132">
        <f>T_i!B$13</f>
        <v>12.652668189222943</v>
      </c>
      <c r="AN54" s="132">
        <f>AM54-T_i!C$13</f>
        <v>8.3047017735364008</v>
      </c>
      <c r="AO54" s="132">
        <f>T_i!D$13-AM54</f>
        <v>18.929517091302277</v>
      </c>
      <c r="AP54" s="132">
        <f>T_i!B$14</f>
        <v>0</v>
      </c>
      <c r="AQ54" s="132">
        <f>AP54-T_i!C$14</f>
        <v>0</v>
      </c>
      <c r="AR54" s="132">
        <f>T_i!D$14-AP54</f>
        <v>0</v>
      </c>
      <c r="AS54" s="132">
        <f>T_i!B$15</f>
        <v>0</v>
      </c>
      <c r="AT54" s="132">
        <f>AS54-T_i!C$15</f>
        <v>0</v>
      </c>
      <c r="AU54" s="132">
        <f>T_i!D$15-AS54</f>
        <v>0</v>
      </c>
      <c r="AV54" s="132">
        <f>T_i!B$16</f>
        <v>0</v>
      </c>
      <c r="AW54" s="132">
        <f>AV54-T_i!C$16</f>
        <v>0</v>
      </c>
      <c r="AX54" s="132">
        <f>T_i!D$16-AV54</f>
        <v>0</v>
      </c>
      <c r="AY54" s="132">
        <f>T_i!B$17</f>
        <v>0</v>
      </c>
      <c r="AZ54" s="132">
        <f>AY54-T_i!C$17</f>
        <v>0</v>
      </c>
      <c r="BA54" s="132">
        <f>T_i!D$17-AY54</f>
        <v>0</v>
      </c>
      <c r="BB54" s="132">
        <f>T_i!B$18</f>
        <v>0</v>
      </c>
      <c r="BC54" s="132">
        <f>BB54-T_i!C$18</f>
        <v>0</v>
      </c>
      <c r="BD54" s="132">
        <f>T_i!D$18-BB54</f>
        <v>0</v>
      </c>
      <c r="BE54" s="132">
        <f>T_i!B$19</f>
        <v>0</v>
      </c>
      <c r="BF54" s="132">
        <f>BE54-T_i!C$19</f>
        <v>0</v>
      </c>
      <c r="BG54" s="132">
        <f>T_i!D$19-BE54</f>
        <v>0</v>
      </c>
      <c r="BH54" s="132">
        <f>T_i!B$20</f>
        <v>0</v>
      </c>
      <c r="BI54" s="132">
        <f>BH54-T_i!C$20</f>
        <v>0</v>
      </c>
      <c r="BJ54" s="132">
        <f>T_i!D$20-BH54</f>
        <v>0</v>
      </c>
      <c r="BK54" s="132">
        <f>T_i!B$21</f>
        <v>0</v>
      </c>
      <c r="BL54" s="132">
        <f>BK54-T_i!C$21</f>
        <v>0</v>
      </c>
      <c r="BM54" s="132">
        <f>T_i!D$21-BK54</f>
        <v>0</v>
      </c>
      <c r="BN54" s="132">
        <f>T_i!B$22</f>
        <v>0</v>
      </c>
      <c r="BO54" s="132">
        <f>BN54-T_i!C$22</f>
        <v>0</v>
      </c>
      <c r="BP54" s="132">
        <f>T_i!D$22-BN54</f>
        <v>0</v>
      </c>
      <c r="BQ54" s="132">
        <f>T_i!B$23</f>
        <v>0</v>
      </c>
      <c r="BR54" s="132">
        <f>BQ54-T_i!C$23</f>
        <v>0</v>
      </c>
      <c r="BS54" s="132">
        <f>T_i!D$23-BQ54</f>
        <v>0</v>
      </c>
      <c r="BT54" s="132">
        <f>T_i!B$24</f>
        <v>0</v>
      </c>
      <c r="BU54" s="132">
        <f>BT54-T_i!C$24</f>
        <v>0</v>
      </c>
      <c r="BV54" s="132">
        <f>T_i!D$24-BT54</f>
        <v>0</v>
      </c>
      <c r="BW54" s="132">
        <f>T_i!B$25</f>
        <v>0</v>
      </c>
      <c r="BX54" s="132">
        <f>BW54-T_i!C$25</f>
        <v>0</v>
      </c>
      <c r="BY54" s="132">
        <f>T_i!D$25-BW54</f>
        <v>0</v>
      </c>
      <c r="BZ54" s="132">
        <f>T_i!B$26</f>
        <v>0</v>
      </c>
      <c r="CA54" s="132">
        <f>BZ54-T_i!C$26</f>
        <v>0</v>
      </c>
      <c r="CB54" s="132">
        <f>T_i!D$26-BZ54</f>
        <v>0</v>
      </c>
      <c r="CC54" s="132">
        <f>T_i!B$27</f>
        <v>0</v>
      </c>
      <c r="CD54" s="132">
        <f>CC54-T_i!C$27</f>
        <v>0</v>
      </c>
      <c r="CE54" s="132">
        <f>T_i!D$27-CC54</f>
        <v>0</v>
      </c>
      <c r="CF54" s="132">
        <f>T_i!B$28</f>
        <v>0</v>
      </c>
      <c r="CG54" s="132">
        <f>CF54-T_i!C$28</f>
        <v>0</v>
      </c>
      <c r="CH54" s="132">
        <f>T_i!D$28-CF54</f>
        <v>0</v>
      </c>
      <c r="CI54" s="132">
        <f>T_i!B$29</f>
        <v>0</v>
      </c>
      <c r="CJ54" s="132">
        <f>CI54-T_i!C$29</f>
        <v>0</v>
      </c>
      <c r="CK54" s="132">
        <f>T_i!D$29-CI54</f>
        <v>0</v>
      </c>
      <c r="CL54" s="132">
        <f>T_i!B$30</f>
        <v>0</v>
      </c>
      <c r="CM54" s="132">
        <f>CL54-T_i!C$30</f>
        <v>0</v>
      </c>
      <c r="CN54" s="132">
        <f>T_i!D$30-CL54</f>
        <v>0</v>
      </c>
      <c r="CO54" s="132">
        <f>T_i!B$31</f>
        <v>0</v>
      </c>
      <c r="CP54" s="132">
        <f>CO54-T_i!C$31</f>
        <v>0</v>
      </c>
      <c r="CQ54" s="132">
        <f>T_i!D$31-CO54</f>
        <v>0</v>
      </c>
      <c r="CR54" s="132">
        <f>T_i!B$32</f>
        <v>0</v>
      </c>
      <c r="CS54" s="132">
        <f>CR54-T_i!C$32</f>
        <v>0</v>
      </c>
      <c r="CT54" s="132">
        <f>T_i!D$32-CR54</f>
        <v>0</v>
      </c>
      <c r="CX54" s="167"/>
      <c r="CY54" s="167"/>
      <c r="CZ54" s="167"/>
      <c r="DA54" s="167"/>
      <c r="DB54" s="167"/>
      <c r="DC54" s="167"/>
    </row>
    <row r="55" spans="1:107" x14ac:dyDescent="0.25">
      <c r="B55" s="174"/>
      <c r="C55" s="174"/>
      <c r="D55" s="174"/>
      <c r="E55" s="174"/>
      <c r="F55" s="174"/>
      <c r="G55" s="174"/>
      <c r="I55" s="149"/>
      <c r="J55" s="128" t="s">
        <v>128</v>
      </c>
      <c r="K55" s="77" t="str">
        <f>T_i!F$2</f>
        <v>Private For-Profit Facility</v>
      </c>
      <c r="L55" s="150">
        <f>T_i!F$4</f>
        <v>4.128014681225932</v>
      </c>
      <c r="M55" s="150">
        <f>L55-T_i!G$4</f>
        <v>2.7076577736678455</v>
      </c>
      <c r="N55" s="150">
        <f>T_i!H$4-L55</f>
        <v>7.2723957884302086</v>
      </c>
      <c r="O55" s="150">
        <f>T_i!F$5</f>
        <v>11.895535693033468</v>
      </c>
      <c r="P55" s="132">
        <f>O55-T_i!G$5</f>
        <v>6.3390216924348879</v>
      </c>
      <c r="Q55" s="132">
        <f>T_i!H$5-O55</f>
        <v>11.759440273229872</v>
      </c>
      <c r="R55" s="132">
        <f>T_i!F$6</f>
        <v>1.4565004804638144</v>
      </c>
      <c r="S55" s="132">
        <f>R55-T_i!G$6</f>
        <v>0.88872406971662099</v>
      </c>
      <c r="T55" s="132">
        <f>T_i!H$6-R55</f>
        <v>2.2282669875144316</v>
      </c>
      <c r="U55" s="132">
        <f>T_i!F$7</f>
        <v>1.5095617460305082</v>
      </c>
      <c r="V55" s="132">
        <f>U55-T_i!G$7</f>
        <v>0.82683972564947861</v>
      </c>
      <c r="W55" s="132">
        <f>T_i!H$7-U55</f>
        <v>1.7949016758245215</v>
      </c>
      <c r="X55" s="132">
        <f>T_i!F$8</f>
        <v>2.7312535428517357</v>
      </c>
      <c r="Y55" s="132">
        <f>X55-T_i!G$8</f>
        <v>1.3172385181719795</v>
      </c>
      <c r="Z55" s="132">
        <f>T_i!H$8-X55</f>
        <v>2.4794669207332953</v>
      </c>
      <c r="AA55" s="132">
        <f>T_i!F$9</f>
        <v>5.3019321159380333</v>
      </c>
      <c r="AB55" s="132">
        <f>AA55-T_i!G$9</f>
        <v>2.5268797726843335</v>
      </c>
      <c r="AC55" s="132">
        <f>T_i!H$9-AA55</f>
        <v>4.593595929041566</v>
      </c>
      <c r="AD55" s="132">
        <f>T_i!F$10</f>
        <v>3.5201459130427688</v>
      </c>
      <c r="AE55" s="132">
        <f>AD55-T_i!G$10</f>
        <v>1.563624862952512</v>
      </c>
      <c r="AF55" s="132">
        <f>T_i!H$10-AD55</f>
        <v>2.7335451265800241</v>
      </c>
      <c r="AG55" s="132">
        <f>T_i!F$11</f>
        <v>1.660314212478371</v>
      </c>
      <c r="AH55" s="132">
        <f>AG55-T_i!G$11</f>
        <v>0.85914988641442058</v>
      </c>
      <c r="AI55" s="132">
        <f>T_i!H$11-AG55</f>
        <v>1.7488190143368363</v>
      </c>
      <c r="AJ55" s="132">
        <f>T_i!F$12</f>
        <v>4.2955144489891675</v>
      </c>
      <c r="AK55" s="132">
        <f>AJ55-T_i!G$12</f>
        <v>2.0421011289229369</v>
      </c>
      <c r="AL55" s="132">
        <f>T_i!H$12-AJ55</f>
        <v>3.7405612846028449</v>
      </c>
      <c r="AM55" s="132">
        <f>T_i!F$13</f>
        <v>21.2860039471569</v>
      </c>
      <c r="AN55" s="132">
        <f>AM55-T_i!G$13</f>
        <v>11.580050070529007</v>
      </c>
      <c r="AO55" s="132">
        <f>T_i!H$13-AM55</f>
        <v>19.201078838958146</v>
      </c>
      <c r="AP55" s="132">
        <f>T_i!F$14</f>
        <v>0</v>
      </c>
      <c r="AQ55" s="132">
        <f>AP55-T_i!G$14</f>
        <v>0</v>
      </c>
      <c r="AR55" s="132">
        <f>T_i!H$14-AP55</f>
        <v>0</v>
      </c>
      <c r="AS55" s="132">
        <f>T_i!F$15</f>
        <v>0</v>
      </c>
      <c r="AT55" s="132">
        <f>AS55-T_i!G$15</f>
        <v>0</v>
      </c>
      <c r="AU55" s="132">
        <f>T_i!H$15-AS55</f>
        <v>0</v>
      </c>
      <c r="AV55" s="132">
        <f>T_i!F$16</f>
        <v>0</v>
      </c>
      <c r="AW55" s="132">
        <f>AV55-T_i!G$16</f>
        <v>0</v>
      </c>
      <c r="AX55" s="132">
        <f>T_i!H$16-AV55</f>
        <v>0</v>
      </c>
      <c r="AY55" s="132">
        <f>T_i!F$17</f>
        <v>0</v>
      </c>
      <c r="AZ55" s="132">
        <f>AY55-T_i!G$17</f>
        <v>0</v>
      </c>
      <c r="BA55" s="132">
        <f>T_i!H$17-AY55</f>
        <v>0</v>
      </c>
      <c r="BB55" s="132">
        <f>T_i!F$18</f>
        <v>0</v>
      </c>
      <c r="BC55" s="132">
        <f>BB55-T_i!G$18</f>
        <v>0</v>
      </c>
      <c r="BD55" s="132">
        <f>T_i!H$18-BB55</f>
        <v>0</v>
      </c>
      <c r="BE55" s="132">
        <f>T_i!F$19</f>
        <v>0</v>
      </c>
      <c r="BF55" s="132">
        <f>BE55-T_i!G$19</f>
        <v>0</v>
      </c>
      <c r="BG55" s="132">
        <f>T_i!H$19-BE55</f>
        <v>0</v>
      </c>
      <c r="BH55" s="132">
        <f>T_i!F$20</f>
        <v>0</v>
      </c>
      <c r="BI55" s="132">
        <f>BH55-T_i!G$20</f>
        <v>0</v>
      </c>
      <c r="BJ55" s="132">
        <f>T_i!H$20-BH55</f>
        <v>0</v>
      </c>
      <c r="BK55" s="132">
        <f>T_i!F$21</f>
        <v>0</v>
      </c>
      <c r="BL55" s="132">
        <f>BK55-T_i!G$21</f>
        <v>0</v>
      </c>
      <c r="BM55" s="132">
        <f>T_i!H$21-BK55</f>
        <v>0</v>
      </c>
      <c r="BN55" s="132">
        <f>T_i!F$22</f>
        <v>0</v>
      </c>
      <c r="BO55" s="132">
        <f>BN55-T_i!G$22</f>
        <v>0</v>
      </c>
      <c r="BP55" s="132">
        <f>T_i!H$22-BN55</f>
        <v>0</v>
      </c>
      <c r="BQ55" s="132">
        <f>T_i!F$23</f>
        <v>0</v>
      </c>
      <c r="BR55" s="132">
        <f>BQ55-T_i!G$23</f>
        <v>0</v>
      </c>
      <c r="BS55" s="132">
        <f>T_i!H$23-BQ55</f>
        <v>0</v>
      </c>
      <c r="BT55" s="132">
        <f>T_i!F$24</f>
        <v>0</v>
      </c>
      <c r="BU55" s="132">
        <f>BT55-T_i!G$24</f>
        <v>0</v>
      </c>
      <c r="BV55" s="132">
        <f>T_i!H$24-BT55</f>
        <v>0</v>
      </c>
      <c r="BW55" s="132">
        <f>T_i!F$25</f>
        <v>0</v>
      </c>
      <c r="BX55" s="132">
        <f>BW55-T_i!G$25</f>
        <v>0</v>
      </c>
      <c r="BY55" s="132">
        <f>T_i!H$25-BW55</f>
        <v>0</v>
      </c>
      <c r="BZ55" s="132">
        <f>T_i!F$26</f>
        <v>0</v>
      </c>
      <c r="CA55" s="132">
        <f>BZ55-T_i!G$26</f>
        <v>0</v>
      </c>
      <c r="CB55" s="132">
        <f>T_i!H$26-BZ55</f>
        <v>0</v>
      </c>
      <c r="CC55" s="132">
        <f>T_i!F$27</f>
        <v>0</v>
      </c>
      <c r="CD55" s="132">
        <f>CC55-T_i!G$27</f>
        <v>0</v>
      </c>
      <c r="CE55" s="132">
        <f>T_i!H$27-CC55</f>
        <v>0</v>
      </c>
      <c r="CF55" s="132">
        <f>T_i!F$28</f>
        <v>0</v>
      </c>
      <c r="CG55" s="132">
        <f>CF55-T_i!G$28</f>
        <v>0</v>
      </c>
      <c r="CH55" s="132">
        <f>T_i!H$28-CF55</f>
        <v>0</v>
      </c>
      <c r="CI55" s="132">
        <f>T_i!F$29</f>
        <v>0</v>
      </c>
      <c r="CJ55" s="132">
        <f>CI55-T_i!G$29</f>
        <v>0</v>
      </c>
      <c r="CK55" s="132">
        <f>T_i!H$29-CI55</f>
        <v>0</v>
      </c>
      <c r="CL55" s="132">
        <f>T_i!F$30</f>
        <v>0</v>
      </c>
      <c r="CM55" s="132">
        <f>CL55-T_i!G$30</f>
        <v>0</v>
      </c>
      <c r="CN55" s="132">
        <f>T_i!H$30-CL55</f>
        <v>0</v>
      </c>
      <c r="CO55" s="132">
        <f>T_i!F$31</f>
        <v>0</v>
      </c>
      <c r="CP55" s="132">
        <f>CO55-T_i!G$31</f>
        <v>0</v>
      </c>
      <c r="CQ55" s="132">
        <f>T_i!H$31-CO55</f>
        <v>0</v>
      </c>
      <c r="CR55" s="132">
        <f>T_i!F$32</f>
        <v>0</v>
      </c>
      <c r="CS55" s="132">
        <f>CR55-T_i!G$32</f>
        <v>0</v>
      </c>
      <c r="CT55" s="132">
        <f>T_i!H$32-CR55</f>
        <v>0</v>
      </c>
      <c r="CX55" s="167"/>
      <c r="CY55" s="167"/>
      <c r="CZ55" s="167"/>
      <c r="DA55" s="167"/>
      <c r="DB55" s="167"/>
      <c r="DC55" s="167"/>
    </row>
    <row r="56" spans="1:107" x14ac:dyDescent="0.25">
      <c r="B56" s="174"/>
      <c r="C56" s="174"/>
      <c r="D56" s="174"/>
      <c r="E56" s="174"/>
      <c r="F56" s="174"/>
      <c r="G56" s="174"/>
      <c r="I56" s="149"/>
      <c r="J56" s="128" t="s">
        <v>129</v>
      </c>
      <c r="K56" s="77" t="str">
        <f>T_i!J$2</f>
        <v>Pharmacy</v>
      </c>
      <c r="L56" s="150" t="str">
        <f>T_i!J$4</f>
        <v>0</v>
      </c>
      <c r="M56" s="150" t="e">
        <f>L56-T_i!K$4</f>
        <v>#VALUE!</v>
      </c>
      <c r="N56" s="150" t="e">
        <f>T_i!L$4-L56</f>
        <v>#VALUE!</v>
      </c>
      <c r="O56" s="150">
        <f>T_i!J$5</f>
        <v>1.9837890702757834</v>
      </c>
      <c r="P56" s="132">
        <f>O56-T_i!K$5</f>
        <v>1.3262471673709979</v>
      </c>
      <c r="Q56" s="132">
        <f>T_i!L$5-O56</f>
        <v>3.8443232194223063</v>
      </c>
      <c r="R56" s="132">
        <f>T_i!J$6</f>
        <v>0.6253062825515816</v>
      </c>
      <c r="S56" s="132">
        <f>R56-T_i!K$6</f>
        <v>0.33531791203079553</v>
      </c>
      <c r="T56" s="132">
        <f>T_i!L$6-R56</f>
        <v>0.71782813118053146</v>
      </c>
      <c r="U56" s="132">
        <f>T_i!J$7</f>
        <v>1.2282713890442343</v>
      </c>
      <c r="V56" s="132">
        <f>U56-T_i!K$7</f>
        <v>0.91679875658753851</v>
      </c>
      <c r="W56" s="132">
        <f>T_i!L$7-U56</f>
        <v>3.4876751543421038</v>
      </c>
      <c r="X56" s="132">
        <f>T_i!J$8</f>
        <v>1.8897218278176715</v>
      </c>
      <c r="Y56" s="132">
        <f>X56-T_i!K$8</f>
        <v>0.93307933323304004</v>
      </c>
      <c r="Z56" s="132">
        <f>T_i!L$8-X56</f>
        <v>1.8091870977227993</v>
      </c>
      <c r="AA56" s="132">
        <f>T_i!J$9</f>
        <v>4.6643931316684686</v>
      </c>
      <c r="AB56" s="132">
        <f>AA56-T_i!K$9</f>
        <v>2.2807357048316006</v>
      </c>
      <c r="AC56" s="132">
        <f>T_i!L$9-AA56</f>
        <v>4.2634085623297011</v>
      </c>
      <c r="AD56" s="132">
        <f>T_i!J$10</f>
        <v>2.7179043760004031</v>
      </c>
      <c r="AE56" s="132">
        <f>AD56-T_i!K$10</f>
        <v>1.3756111065639471</v>
      </c>
      <c r="AF56" s="132">
        <f>T_i!L$10-AD56</f>
        <v>2.707836659507727</v>
      </c>
      <c r="AG56" s="132">
        <f>T_i!J$11</f>
        <v>2.0377143340092752</v>
      </c>
      <c r="AH56" s="132">
        <f>AG56-T_i!K$11</f>
        <v>1.1332493384381941</v>
      </c>
      <c r="AI56" s="132">
        <f>T_i!L$11-AG56</f>
        <v>2.4883023174385497</v>
      </c>
      <c r="AJ56" s="132">
        <f>T_i!J$12</f>
        <v>1.271948408785454</v>
      </c>
      <c r="AK56" s="132">
        <f>AJ56-T_i!K$12</f>
        <v>0.57965615906061108</v>
      </c>
      <c r="AL56" s="132">
        <f>T_i!L$12-AJ56</f>
        <v>1.0536363256842285</v>
      </c>
      <c r="AM56" s="132">
        <f>T_i!J$13</f>
        <v>15.262607634847003</v>
      </c>
      <c r="AN56" s="132">
        <f>AM56-T_i!K$13</f>
        <v>7.1245852661188938</v>
      </c>
      <c r="AO56" s="132">
        <f>T_i!L$13-AM56</f>
        <v>11.541931745642207</v>
      </c>
      <c r="AP56" s="132">
        <f>T_i!J$14</f>
        <v>0</v>
      </c>
      <c r="AQ56" s="132">
        <f>AP56-T_i!K$14</f>
        <v>0</v>
      </c>
      <c r="AR56" s="132">
        <f>T_i!L$14-AP56</f>
        <v>0</v>
      </c>
      <c r="AS56" s="132">
        <f>T_i!J$15</f>
        <v>0</v>
      </c>
      <c r="AT56" s="132">
        <f>AS56-T_i!K$15</f>
        <v>0</v>
      </c>
      <c r="AU56" s="132">
        <f>T_i!L$15-AS56</f>
        <v>0</v>
      </c>
      <c r="AV56" s="132">
        <f>T_i!J$16</f>
        <v>0</v>
      </c>
      <c r="AW56" s="132">
        <f>AV56-T_i!K$16</f>
        <v>0</v>
      </c>
      <c r="AX56" s="132">
        <f>T_i!L$16-AV56</f>
        <v>0</v>
      </c>
      <c r="AY56" s="132">
        <f>T_i!J$17</f>
        <v>0</v>
      </c>
      <c r="AZ56" s="132">
        <f>AY56-T_i!K$17</f>
        <v>0</v>
      </c>
      <c r="BA56" s="132">
        <f>T_i!L$17-AY56</f>
        <v>0</v>
      </c>
      <c r="BB56" s="132">
        <f>T_i!J$18</f>
        <v>0</v>
      </c>
      <c r="BC56" s="132">
        <f>BB56-T_i!K$18</f>
        <v>0</v>
      </c>
      <c r="BD56" s="132">
        <f>T_i!L$18-BB56</f>
        <v>0</v>
      </c>
      <c r="BE56" s="132">
        <f>T_i!J$19</f>
        <v>0</v>
      </c>
      <c r="BF56" s="132">
        <f>BE56-T_i!K$19</f>
        <v>0</v>
      </c>
      <c r="BG56" s="132">
        <f>T_i!L$19-BE56</f>
        <v>0</v>
      </c>
      <c r="BH56" s="132">
        <f>T_i!J$20</f>
        <v>0</v>
      </c>
      <c r="BI56" s="132">
        <f>BH56-T_i!K$20</f>
        <v>0</v>
      </c>
      <c r="BJ56" s="132">
        <f>T_i!L$20-BH56</f>
        <v>0</v>
      </c>
      <c r="BK56" s="132">
        <f>T_i!J$21</f>
        <v>0</v>
      </c>
      <c r="BL56" s="132">
        <f>BK56-T_i!K$21</f>
        <v>0</v>
      </c>
      <c r="BM56" s="132">
        <f>T_i!L$21-BK56</f>
        <v>0</v>
      </c>
      <c r="BN56" s="132">
        <f>T_i!J$22</f>
        <v>0</v>
      </c>
      <c r="BO56" s="132">
        <f>BN56-T_i!K$22</f>
        <v>0</v>
      </c>
      <c r="BP56" s="132">
        <f>T_i!L$22-BN56</f>
        <v>0</v>
      </c>
      <c r="BQ56" s="132">
        <f>T_i!J$23</f>
        <v>0</v>
      </c>
      <c r="BR56" s="132">
        <f>BQ56-T_i!K$23</f>
        <v>0</v>
      </c>
      <c r="BS56" s="132">
        <f>T_i!L$23-BQ56</f>
        <v>0</v>
      </c>
      <c r="BT56" s="132">
        <f>T_i!J$24</f>
        <v>0</v>
      </c>
      <c r="BU56" s="132">
        <f>BT56-T_i!K$24</f>
        <v>0</v>
      </c>
      <c r="BV56" s="132">
        <f>T_i!L$24-BT56</f>
        <v>0</v>
      </c>
      <c r="BW56" s="132">
        <f>T_i!J$25</f>
        <v>0</v>
      </c>
      <c r="BX56" s="132">
        <f>BW56-T_i!K$25</f>
        <v>0</v>
      </c>
      <c r="BY56" s="132">
        <f>T_i!L$25-BW56</f>
        <v>0</v>
      </c>
      <c r="BZ56" s="132">
        <f>T_i!J$26</f>
        <v>0</v>
      </c>
      <c r="CA56" s="132">
        <f>BZ56-T_i!K$26</f>
        <v>0</v>
      </c>
      <c r="CB56" s="132">
        <f>T_i!L$26-BZ56</f>
        <v>0</v>
      </c>
      <c r="CC56" s="132">
        <f>T_i!J$27</f>
        <v>0</v>
      </c>
      <c r="CD56" s="132">
        <f>CC56-T_i!K$27</f>
        <v>0</v>
      </c>
      <c r="CE56" s="132">
        <f>T_i!L$27-CC56</f>
        <v>0</v>
      </c>
      <c r="CF56" s="132">
        <f>T_i!J$28</f>
        <v>0</v>
      </c>
      <c r="CG56" s="132">
        <f>CF56-T_i!K$28</f>
        <v>0</v>
      </c>
      <c r="CH56" s="132">
        <f>T_i!L$28-CF56</f>
        <v>0</v>
      </c>
      <c r="CI56" s="132">
        <f>T_i!J$29</f>
        <v>0</v>
      </c>
      <c r="CJ56" s="132">
        <f>CI56-T_i!K$29</f>
        <v>0</v>
      </c>
      <c r="CK56" s="132">
        <f>T_i!L$29-CI56</f>
        <v>0</v>
      </c>
      <c r="CL56" s="132">
        <f>T_i!J$30</f>
        <v>0</v>
      </c>
      <c r="CM56" s="132">
        <f>CL56-T_i!K$30</f>
        <v>0</v>
      </c>
      <c r="CN56" s="132">
        <f>T_i!L$30-CL56</f>
        <v>0</v>
      </c>
      <c r="CO56" s="132">
        <f>T_i!J$31</f>
        <v>0</v>
      </c>
      <c r="CP56" s="132">
        <f>CO56-T_i!K$31</f>
        <v>0</v>
      </c>
      <c r="CQ56" s="132">
        <f>T_i!L$31-CO56</f>
        <v>0</v>
      </c>
      <c r="CR56" s="132">
        <f>T_i!J$32</f>
        <v>0</v>
      </c>
      <c r="CS56" s="132">
        <f>CR56-T_i!K$32</f>
        <v>0</v>
      </c>
      <c r="CT56" s="132">
        <f>T_i!L$32-CR56</f>
        <v>0</v>
      </c>
      <c r="CX56" s="167"/>
      <c r="CY56" s="167"/>
      <c r="CZ56" s="167"/>
      <c r="DA56" s="167"/>
      <c r="DB56" s="167"/>
      <c r="DC56" s="167"/>
    </row>
    <row r="57" spans="1:107" x14ac:dyDescent="0.25">
      <c r="B57" s="174"/>
      <c r="C57" s="174"/>
      <c r="D57" s="174"/>
      <c r="E57" s="174"/>
      <c r="F57" s="174"/>
      <c r="G57" s="174"/>
      <c r="I57" s="149"/>
      <c r="J57" s="128" t="s">
        <v>130</v>
      </c>
      <c r="K57" s="77" t="str">
        <f>T_i!N$2</f>
        <v>Laboratory</v>
      </c>
      <c r="L57" s="150" t="str">
        <f>T_i!N$4</f>
        <v>0</v>
      </c>
      <c r="M57" s="150" t="e">
        <f>L57-T_i!O$4</f>
        <v>#VALUE!</v>
      </c>
      <c r="N57" s="150" t="e">
        <f>T_i!P$4-L57</f>
        <v>#VALUE!</v>
      </c>
      <c r="O57" s="150" t="str">
        <f>T_i!N$5</f>
        <v>0</v>
      </c>
      <c r="P57" s="132" t="e">
        <f>O57-T_i!O$5</f>
        <v>#VALUE!</v>
      </c>
      <c r="Q57" s="132" t="e">
        <f>T_i!P$5-O57</f>
        <v>#VALUE!</v>
      </c>
      <c r="R57" s="132">
        <f>T_i!N$6</f>
        <v>19.445009564861383</v>
      </c>
      <c r="S57" s="132">
        <f>R57-T_i!O$6</f>
        <v>14.876478502773367</v>
      </c>
      <c r="T57" s="132">
        <f>T_i!P$6-R57</f>
        <v>35.452176632732616</v>
      </c>
      <c r="U57" s="132">
        <f>T_i!N$7</f>
        <v>19.445009564861383</v>
      </c>
      <c r="V57" s="132">
        <f>U57-T_i!O$7</f>
        <v>14.876478502773367</v>
      </c>
      <c r="W57" s="132">
        <f>T_i!P$7-U57</f>
        <v>35.452176632732616</v>
      </c>
      <c r="X57" s="132">
        <f>T_i!N$8</f>
        <v>20.430833432871058</v>
      </c>
      <c r="Y57" s="132">
        <f>X57-T_i!O$8</f>
        <v>16.036147282753507</v>
      </c>
      <c r="Z57" s="132">
        <f>T_i!P$8-X57</f>
        <v>38.489412413458339</v>
      </c>
      <c r="AA57" s="132">
        <f>T_i!N$9</f>
        <v>20.430833432871058</v>
      </c>
      <c r="AB57" s="132">
        <f>AA57-T_i!O$9</f>
        <v>16.036147282753507</v>
      </c>
      <c r="AC57" s="132">
        <f>T_i!P$9-AA57</f>
        <v>38.489412413458339</v>
      </c>
      <c r="AD57" s="132">
        <f>T_i!N$10</f>
        <v>19.445009564861383</v>
      </c>
      <c r="AE57" s="132">
        <f>AD57-T_i!O$10</f>
        <v>14.876478502773367</v>
      </c>
      <c r="AF57" s="132">
        <f>T_i!P$10-AD57</f>
        <v>35.452176632732616</v>
      </c>
      <c r="AG57" s="132" t="str">
        <f>T_i!N$11</f>
        <v>0</v>
      </c>
      <c r="AH57" s="132" t="e">
        <f>AG57-T_i!O$11</f>
        <v>#VALUE!</v>
      </c>
      <c r="AI57" s="132" t="e">
        <f>T_i!P$11-AG57</f>
        <v>#VALUE!</v>
      </c>
      <c r="AJ57" s="132">
        <f>T_i!N$12</f>
        <v>19.445009564861383</v>
      </c>
      <c r="AK57" s="132">
        <f>AJ57-T_i!O$12</f>
        <v>14.876478502773367</v>
      </c>
      <c r="AL57" s="132">
        <f>T_i!P$12-AJ57</f>
        <v>35.452176632732616</v>
      </c>
      <c r="AM57" s="132">
        <f>T_i!N$13</f>
        <v>33.825889944757961</v>
      </c>
      <c r="AN57" s="132">
        <f>AM57-T_i!O$13</f>
        <v>26.190857311567893</v>
      </c>
      <c r="AO57" s="132">
        <f>T_i!P$13-AM57</f>
        <v>42.141178919997401</v>
      </c>
      <c r="AP57" s="132">
        <f>T_i!N$14</f>
        <v>0</v>
      </c>
      <c r="AQ57" s="132">
        <f>AP57-T_i!O$14</f>
        <v>0</v>
      </c>
      <c r="AR57" s="132">
        <f>T_i!P$14-AP57</f>
        <v>0</v>
      </c>
      <c r="AS57" s="132">
        <f>T_i!N$15</f>
        <v>0</v>
      </c>
      <c r="AT57" s="132">
        <f>AS57-T_i!O$15</f>
        <v>0</v>
      </c>
      <c r="AU57" s="132">
        <f>T_i!P$15-AS57</f>
        <v>0</v>
      </c>
      <c r="AV57" s="132">
        <f>T_i!N$16</f>
        <v>0</v>
      </c>
      <c r="AW57" s="132">
        <f>AV57-T_i!O$16</f>
        <v>0</v>
      </c>
      <c r="AX57" s="132">
        <f>T_i!P$16-AV57</f>
        <v>0</v>
      </c>
      <c r="AY57" s="132">
        <f>T_i!N$17</f>
        <v>0</v>
      </c>
      <c r="AZ57" s="132">
        <f>AY57-T_i!O$17</f>
        <v>0</v>
      </c>
      <c r="BA57" s="132">
        <f>T_i!P$17-AY57</f>
        <v>0</v>
      </c>
      <c r="BB57" s="132">
        <f>T_i!N$18</f>
        <v>0</v>
      </c>
      <c r="BC57" s="132">
        <f>BB57-T_i!O$18</f>
        <v>0</v>
      </c>
      <c r="BD57" s="132">
        <f>T_i!P$18-BB57</f>
        <v>0</v>
      </c>
      <c r="BE57" s="132">
        <f>T_i!N$19</f>
        <v>0</v>
      </c>
      <c r="BF57" s="132">
        <f>BE57-T_i!O$19</f>
        <v>0</v>
      </c>
      <c r="BG57" s="132">
        <f>T_i!P$19-BE57</f>
        <v>0</v>
      </c>
      <c r="BH57" s="132">
        <f>T_i!N$20</f>
        <v>0</v>
      </c>
      <c r="BI57" s="132">
        <f>BH57-T_i!O$20</f>
        <v>0</v>
      </c>
      <c r="BJ57" s="132">
        <f>T_i!P$20-BH57</f>
        <v>0</v>
      </c>
      <c r="BK57" s="132">
        <f>T_i!N$21</f>
        <v>0</v>
      </c>
      <c r="BL57" s="132">
        <f>BK57-T_i!O$21</f>
        <v>0</v>
      </c>
      <c r="BM57" s="132">
        <f>T_i!P$21-BK57</f>
        <v>0</v>
      </c>
      <c r="BN57" s="132">
        <f>T_i!N$22</f>
        <v>0</v>
      </c>
      <c r="BO57" s="132">
        <f>BN57-T_i!O$22</f>
        <v>0</v>
      </c>
      <c r="BP57" s="132">
        <f>T_i!P$22-BN57</f>
        <v>0</v>
      </c>
      <c r="BQ57" s="132">
        <f>T_i!N$23</f>
        <v>0</v>
      </c>
      <c r="BR57" s="132">
        <f>BQ57-T_i!O$23</f>
        <v>0</v>
      </c>
      <c r="BS57" s="132">
        <f>T_i!P$23-BQ57</f>
        <v>0</v>
      </c>
      <c r="BT57" s="132">
        <f>T_i!N$24</f>
        <v>0</v>
      </c>
      <c r="BU57" s="132">
        <f>BT57-T_i!O$24</f>
        <v>0</v>
      </c>
      <c r="BV57" s="132">
        <f>T_i!P$24-BT57</f>
        <v>0</v>
      </c>
      <c r="BW57" s="132">
        <f>T_i!N$25</f>
        <v>0</v>
      </c>
      <c r="BX57" s="132">
        <f>BW57-T_i!O$25</f>
        <v>0</v>
      </c>
      <c r="BY57" s="132">
        <f>T_i!P$25-BW57</f>
        <v>0</v>
      </c>
      <c r="BZ57" s="132">
        <f>T_i!N$26</f>
        <v>0</v>
      </c>
      <c r="CA57" s="132">
        <f>BZ57-T_i!O$26</f>
        <v>0</v>
      </c>
      <c r="CB57" s="132">
        <f>T_i!P$26-BZ57</f>
        <v>0</v>
      </c>
      <c r="CC57" s="132">
        <f>T_i!N$27</f>
        <v>0</v>
      </c>
      <c r="CD57" s="132">
        <f>CC57-T_i!O$27</f>
        <v>0</v>
      </c>
      <c r="CE57" s="132">
        <f>T_i!P$27-CC57</f>
        <v>0</v>
      </c>
      <c r="CF57" s="132">
        <f>T_i!N$28</f>
        <v>0</v>
      </c>
      <c r="CG57" s="132">
        <f>CF57-T_i!O$28</f>
        <v>0</v>
      </c>
      <c r="CH57" s="132">
        <f>T_i!P$28-CF57</f>
        <v>0</v>
      </c>
      <c r="CI57" s="132">
        <f>T_i!N$29</f>
        <v>0</v>
      </c>
      <c r="CJ57" s="132">
        <f>CI57-T_i!O$29</f>
        <v>0</v>
      </c>
      <c r="CK57" s="132">
        <f>T_i!P$29-CI57</f>
        <v>0</v>
      </c>
      <c r="CL57" s="132">
        <f>T_i!N$30</f>
        <v>0</v>
      </c>
      <c r="CM57" s="132">
        <f>CL57-T_i!O$30</f>
        <v>0</v>
      </c>
      <c r="CN57" s="132">
        <f>T_i!P$30-CL57</f>
        <v>0</v>
      </c>
      <c r="CO57" s="132">
        <f>T_i!N$31</f>
        <v>0</v>
      </c>
      <c r="CP57" s="132">
        <f>CO57-T_i!O$31</f>
        <v>0</v>
      </c>
      <c r="CQ57" s="132">
        <f>T_i!P$31-CO57</f>
        <v>0</v>
      </c>
      <c r="CR57" s="132">
        <f>T_i!N$32</f>
        <v>0</v>
      </c>
      <c r="CS57" s="132">
        <f>CR57-T_i!O$32</f>
        <v>0</v>
      </c>
      <c r="CT57" s="132">
        <f>T_i!P$32-CR57</f>
        <v>0</v>
      </c>
      <c r="CX57" s="167"/>
      <c r="CY57" s="167"/>
      <c r="CZ57" s="167"/>
      <c r="DA57" s="167"/>
      <c r="DB57" s="167"/>
      <c r="DC57" s="167"/>
    </row>
    <row r="58" spans="1:107" x14ac:dyDescent="0.25">
      <c r="B58" s="174"/>
      <c r="C58" s="174"/>
      <c r="D58" s="174"/>
      <c r="E58" s="174"/>
      <c r="F58" s="174"/>
      <c r="G58" s="174"/>
      <c r="I58" s="149"/>
      <c r="J58" s="128" t="s">
        <v>131</v>
      </c>
      <c r="K58" s="77" t="str">
        <f>T_i!R$2</f>
        <v>Drug store</v>
      </c>
      <c r="L58" s="150">
        <f>T_i!R$4</f>
        <v>7.2044052180545073</v>
      </c>
      <c r="M58" s="150">
        <f>L58-T_i!S$4</f>
        <v>2.9004488872384471</v>
      </c>
      <c r="N58" s="150">
        <f>T_i!T$4-L58</f>
        <v>4.613681903555424</v>
      </c>
      <c r="O58" s="150">
        <f>T_i!R$5</f>
        <v>4.609878073170691</v>
      </c>
      <c r="P58" s="132">
        <f>O58-T_i!S$5</f>
        <v>1.1054137938165316</v>
      </c>
      <c r="Q58" s="132">
        <f>T_i!T$5-O58</f>
        <v>1.432261751962451</v>
      </c>
      <c r="R58" s="132">
        <f>T_i!R$6</f>
        <v>3.1239935422074789</v>
      </c>
      <c r="S58" s="132">
        <f>R58-T_i!S$6</f>
        <v>0.87049755724801425</v>
      </c>
      <c r="T58" s="132">
        <f>T_i!T$6-R58</f>
        <v>1.1919126153416895</v>
      </c>
      <c r="U58" s="132">
        <f>T_i!R$7</f>
        <v>1.9353536085631655</v>
      </c>
      <c r="V58" s="132">
        <f>U58-T_i!S$7</f>
        <v>0.47989901239393373</v>
      </c>
      <c r="W58" s="132">
        <f>T_i!T$7-U58</f>
        <v>0.63400780341673246</v>
      </c>
      <c r="X58" s="132">
        <f>T_i!R$8</f>
        <v>8.190904011548902</v>
      </c>
      <c r="Y58" s="132">
        <f>X58-T_i!S$8</f>
        <v>1.8274971441531909</v>
      </c>
      <c r="Z58" s="132">
        <f>T_i!T$8-X58</f>
        <v>2.2935674696655148</v>
      </c>
      <c r="AA58" s="132">
        <f>T_i!R$9</f>
        <v>8.6431618065281928</v>
      </c>
      <c r="AB58" s="132">
        <f>AA58-T_i!S$9</f>
        <v>1.7138022398284543</v>
      </c>
      <c r="AC58" s="132">
        <f>T_i!T$9-AA58</f>
        <v>2.0887921194110497</v>
      </c>
      <c r="AD58" s="132">
        <f>T_i!R$10</f>
        <v>4.921816346800215</v>
      </c>
      <c r="AE58" s="132">
        <f>AD58-T_i!S$10</f>
        <v>1.0628823249549866</v>
      </c>
      <c r="AF58" s="132">
        <f>T_i!T$10-AD58</f>
        <v>1.3365793330809224</v>
      </c>
      <c r="AG58" s="132">
        <f>T_i!R$11</f>
        <v>4.2030315517869985</v>
      </c>
      <c r="AH58" s="132">
        <f>AG58-T_i!S$11</f>
        <v>1.0277327664366043</v>
      </c>
      <c r="AI58" s="132">
        <f>T_i!T$11-AG58</f>
        <v>1.3413261630033624</v>
      </c>
      <c r="AJ58" s="132">
        <f>T_i!R$12</f>
        <v>8.6444256380999214</v>
      </c>
      <c r="AK58" s="132">
        <f>AJ58-T_i!S$12</f>
        <v>1.5871810804429636</v>
      </c>
      <c r="AL58" s="132">
        <f>T_i!T$12-AJ58</f>
        <v>1.9036284780657109</v>
      </c>
      <c r="AM58" s="132">
        <f>T_i!R$13</f>
        <v>30.547754175533576</v>
      </c>
      <c r="AN58" s="132">
        <f>AM58-T_i!S$13</f>
        <v>6.1704142617923701</v>
      </c>
      <c r="AO58" s="132">
        <f>T_i!T$13-AM58</f>
        <v>6.9576628007622361</v>
      </c>
      <c r="AP58" s="132">
        <f>T_i!R$14</f>
        <v>0</v>
      </c>
      <c r="AQ58" s="132">
        <f>AP58-T_i!S$14</f>
        <v>0</v>
      </c>
      <c r="AR58" s="132">
        <f>T_i!T$14-AP58</f>
        <v>0</v>
      </c>
      <c r="AS58" s="132">
        <f>T_i!R$15</f>
        <v>0</v>
      </c>
      <c r="AT58" s="132">
        <f>AS58-T_i!S$15</f>
        <v>0</v>
      </c>
      <c r="AU58" s="132">
        <f>T_i!T$15-AS58</f>
        <v>0</v>
      </c>
      <c r="AV58" s="132">
        <f>T_i!R$16</f>
        <v>0</v>
      </c>
      <c r="AW58" s="132">
        <f>AV58-T_i!S$16</f>
        <v>0</v>
      </c>
      <c r="AX58" s="132">
        <f>T_i!T$16-AV58</f>
        <v>0</v>
      </c>
      <c r="AY58" s="132">
        <f>T_i!R$17</f>
        <v>0</v>
      </c>
      <c r="AZ58" s="132">
        <f>AY58-T_i!S$17</f>
        <v>0</v>
      </c>
      <c r="BA58" s="132">
        <f>T_i!T$17-AY58</f>
        <v>0</v>
      </c>
      <c r="BB58" s="132">
        <f>T_i!R$18</f>
        <v>0</v>
      </c>
      <c r="BC58" s="132">
        <f>BB58-T_i!S$18</f>
        <v>0</v>
      </c>
      <c r="BD58" s="132">
        <f>T_i!T$18-BB58</f>
        <v>0</v>
      </c>
      <c r="BE58" s="132">
        <f>T_i!R$19</f>
        <v>0</v>
      </c>
      <c r="BF58" s="132">
        <f>BE58-T_i!S$19</f>
        <v>0</v>
      </c>
      <c r="BG58" s="132">
        <f>T_i!T$19-BE58</f>
        <v>0</v>
      </c>
      <c r="BH58" s="132">
        <f>T_i!R$20</f>
        <v>0</v>
      </c>
      <c r="BI58" s="132">
        <f>BH58-T_i!S$20</f>
        <v>0</v>
      </c>
      <c r="BJ58" s="132">
        <f>T_i!T$20-BH58</f>
        <v>0</v>
      </c>
      <c r="BK58" s="132">
        <f>T_i!R$21</f>
        <v>0</v>
      </c>
      <c r="BL58" s="132">
        <f>BK58-T_i!S$21</f>
        <v>0</v>
      </c>
      <c r="BM58" s="132">
        <f>T_i!T$21-BK58</f>
        <v>0</v>
      </c>
      <c r="BN58" s="132">
        <f>T_i!R$22</f>
        <v>0</v>
      </c>
      <c r="BO58" s="132">
        <f>BN58-T_i!S$22</f>
        <v>0</v>
      </c>
      <c r="BP58" s="132">
        <f>T_i!T$22-BN58</f>
        <v>0</v>
      </c>
      <c r="BQ58" s="132">
        <f>T_i!R$23</f>
        <v>0</v>
      </c>
      <c r="BR58" s="132">
        <f>BQ58-T_i!S$23</f>
        <v>0</v>
      </c>
      <c r="BS58" s="132">
        <f>T_i!T$23-BQ58</f>
        <v>0</v>
      </c>
      <c r="BT58" s="132">
        <f>T_i!R$24</f>
        <v>0</v>
      </c>
      <c r="BU58" s="132">
        <f>BT58-T_i!S$24</f>
        <v>0</v>
      </c>
      <c r="BV58" s="132">
        <f>T_i!T$24-BT58</f>
        <v>0</v>
      </c>
      <c r="BW58" s="132">
        <f>T_i!R$25</f>
        <v>0</v>
      </c>
      <c r="BX58" s="132">
        <f>BW58-T_i!S$25</f>
        <v>0</v>
      </c>
      <c r="BY58" s="132">
        <f>T_i!T$25-BW58</f>
        <v>0</v>
      </c>
      <c r="BZ58" s="132">
        <f>T_i!R$26</f>
        <v>0</v>
      </c>
      <c r="CA58" s="132">
        <f>BZ58-T_i!S$26</f>
        <v>0</v>
      </c>
      <c r="CB58" s="132">
        <f>T_i!T$26-BZ58</f>
        <v>0</v>
      </c>
      <c r="CC58" s="132">
        <f>T_i!R$27</f>
        <v>0</v>
      </c>
      <c r="CD58" s="132">
        <f>CC58-T_i!S$27</f>
        <v>0</v>
      </c>
      <c r="CE58" s="132">
        <f>T_i!T$27-CC58</f>
        <v>0</v>
      </c>
      <c r="CF58" s="132">
        <f>T_i!R$28</f>
        <v>0</v>
      </c>
      <c r="CG58" s="132">
        <f>CF58-T_i!S$28</f>
        <v>0</v>
      </c>
      <c r="CH58" s="132">
        <f>T_i!T$28-CF58</f>
        <v>0</v>
      </c>
      <c r="CI58" s="132">
        <f>T_i!R$29</f>
        <v>0</v>
      </c>
      <c r="CJ58" s="132">
        <f>CI58-T_i!S$29</f>
        <v>0</v>
      </c>
      <c r="CK58" s="132">
        <f>T_i!T$29-CI58</f>
        <v>0</v>
      </c>
      <c r="CL58" s="132">
        <f>T_i!R$30</f>
        <v>0</v>
      </c>
      <c r="CM58" s="132">
        <f>CL58-T_i!S$30</f>
        <v>0</v>
      </c>
      <c r="CN58" s="132">
        <f>T_i!T$30-CL58</f>
        <v>0</v>
      </c>
      <c r="CO58" s="132">
        <f>T_i!R$31</f>
        <v>0</v>
      </c>
      <c r="CP58" s="132">
        <f>CO58-T_i!S$31</f>
        <v>0</v>
      </c>
      <c r="CQ58" s="132">
        <f>T_i!T$31-CO58</f>
        <v>0</v>
      </c>
      <c r="CR58" s="132">
        <f>T_i!R$32</f>
        <v>0</v>
      </c>
      <c r="CS58" s="132">
        <f>CR58-T_i!S$32</f>
        <v>0</v>
      </c>
      <c r="CT58" s="132">
        <f>T_i!T$32-CR58</f>
        <v>0</v>
      </c>
      <c r="CX58" s="167"/>
      <c r="CY58" s="167"/>
      <c r="CZ58" s="167"/>
      <c r="DA58" s="167"/>
      <c r="DB58" s="167"/>
      <c r="DC58" s="167"/>
    </row>
    <row r="59" spans="1:107" x14ac:dyDescent="0.25">
      <c r="B59" s="174"/>
      <c r="C59" s="174"/>
      <c r="D59" s="174"/>
      <c r="E59" s="174"/>
      <c r="F59" s="174"/>
      <c r="G59" s="174"/>
      <c r="I59" s="149"/>
      <c r="J59" s="128" t="s">
        <v>132</v>
      </c>
      <c r="K59" s="77" t="str">
        <f>T_i!V$2</f>
        <v>Informal TOTAL</v>
      </c>
      <c r="L59" s="150">
        <f>T_i!V$4</f>
        <v>15.996756908707969</v>
      </c>
      <c r="M59" s="150">
        <f>L59-T_i!W$4</f>
        <v>5.8964861856544726</v>
      </c>
      <c r="N59" s="150">
        <f>T_i!X$4-L59</f>
        <v>8.4044800829414115</v>
      </c>
      <c r="O59" s="150">
        <f>T_i!V$5</f>
        <v>8.9399298618742584</v>
      </c>
      <c r="P59" s="132">
        <f>O59-T_i!W$5</f>
        <v>6.1667290465034874</v>
      </c>
      <c r="Q59" s="132">
        <f>T_i!X$5-O59</f>
        <v>16.317317583477557</v>
      </c>
      <c r="R59" s="132" t="str">
        <f>T_i!V$6</f>
        <v>0</v>
      </c>
      <c r="S59" s="132" t="e">
        <f>R59-T_i!W$6</f>
        <v>#VALUE!</v>
      </c>
      <c r="T59" s="132" t="e">
        <f>T_i!X$6-R59</f>
        <v>#VALUE!</v>
      </c>
      <c r="U59" s="132" t="str">
        <f>T_i!V$7</f>
        <v>0</v>
      </c>
      <c r="V59" s="132" t="e">
        <f>U59-T_i!W$7</f>
        <v>#VALUE!</v>
      </c>
      <c r="W59" s="132" t="e">
        <f>T_i!X$7-U59</f>
        <v>#VALUE!</v>
      </c>
      <c r="X59" s="132">
        <f>T_i!V$8</f>
        <v>7.6873789010590139</v>
      </c>
      <c r="Y59" s="132">
        <f>X59-T_i!W$8</f>
        <v>3.1900570925848593</v>
      </c>
      <c r="Z59" s="132">
        <f>T_i!X$8-X59</f>
        <v>5.1487097087240139</v>
      </c>
      <c r="AA59" s="132">
        <f>T_i!V$9</f>
        <v>6.4674670949063833</v>
      </c>
      <c r="AB59" s="132">
        <f>AA59-T_i!W$9</f>
        <v>3.2916406095764934</v>
      </c>
      <c r="AC59" s="132">
        <f>T_i!X$9-AA59</f>
        <v>6.2550312496587113</v>
      </c>
      <c r="AD59" s="132">
        <f>T_i!V$10</f>
        <v>7.5334921894262914</v>
      </c>
      <c r="AE59" s="132">
        <f>AD59-T_i!W$10</f>
        <v>5.4337565742471305</v>
      </c>
      <c r="AF59" s="132">
        <f>T_i!X$10-AD59</f>
        <v>16.100750291767305</v>
      </c>
      <c r="AG59" s="132">
        <f>T_i!V$11</f>
        <v>1.9108204313490664</v>
      </c>
      <c r="AH59" s="132">
        <f>AG59-T_i!W$11</f>
        <v>1.5412863051442822</v>
      </c>
      <c r="AI59" s="132">
        <f>T_i!X$11-AG59</f>
        <v>7.3709287042682821</v>
      </c>
      <c r="AJ59" s="132">
        <f>T_i!V$12</f>
        <v>4.5058974801445331</v>
      </c>
      <c r="AK59" s="132">
        <f>AJ59-T_i!W$12</f>
        <v>3.0787253676040036</v>
      </c>
      <c r="AL59" s="132">
        <f>T_i!X$12-AJ59</f>
        <v>8.8222144705300014</v>
      </c>
      <c r="AM59" s="132">
        <f>T_i!V$13</f>
        <v>18.8194389644393</v>
      </c>
      <c r="AN59" s="132">
        <f>AM59-T_i!W$13</f>
        <v>14.921457616072871</v>
      </c>
      <c r="AO59" s="132">
        <f>T_i!X$13-AM59</f>
        <v>38.169025137832797</v>
      </c>
      <c r="AP59" s="132">
        <f>T_i!V$14</f>
        <v>0</v>
      </c>
      <c r="AQ59" s="132">
        <f>AP59-T_i!W$14</f>
        <v>0</v>
      </c>
      <c r="AR59" s="132">
        <f>T_i!X$14-AP59</f>
        <v>0</v>
      </c>
      <c r="AS59" s="132">
        <f>T_i!V$15</f>
        <v>0</v>
      </c>
      <c r="AT59" s="132">
        <f>AS59-T_i!W$15</f>
        <v>0</v>
      </c>
      <c r="AU59" s="132">
        <f>T_i!X$15-AS59</f>
        <v>0</v>
      </c>
      <c r="AV59" s="132">
        <f>T_i!V$16</f>
        <v>0</v>
      </c>
      <c r="AW59" s="132">
        <f>AV59-T_i!W$16</f>
        <v>0</v>
      </c>
      <c r="AX59" s="132">
        <f>T_i!X$16-AV59</f>
        <v>0</v>
      </c>
      <c r="AY59" s="132">
        <f>T_i!V$17</f>
        <v>0</v>
      </c>
      <c r="AZ59" s="132">
        <f>AY59-T_i!W$17</f>
        <v>0</v>
      </c>
      <c r="BA59" s="132">
        <f>T_i!X$17-AY59</f>
        <v>0</v>
      </c>
      <c r="BB59" s="132">
        <f>T_i!V$18</f>
        <v>0</v>
      </c>
      <c r="BC59" s="132">
        <f>BB59-T_i!W$18</f>
        <v>0</v>
      </c>
      <c r="BD59" s="132">
        <f>T_i!X$18-BB59</f>
        <v>0</v>
      </c>
      <c r="BE59" s="132">
        <f>T_i!V$19</f>
        <v>0</v>
      </c>
      <c r="BF59" s="132">
        <f>BE59-T_i!W$19</f>
        <v>0</v>
      </c>
      <c r="BG59" s="132">
        <f>T_i!X$19-BE59</f>
        <v>0</v>
      </c>
      <c r="BH59" s="132">
        <f>T_i!V$20</f>
        <v>0</v>
      </c>
      <c r="BI59" s="132">
        <f>BH59-T_i!W$20</f>
        <v>0</v>
      </c>
      <c r="BJ59" s="132">
        <f>T_i!X$20-BH59</f>
        <v>0</v>
      </c>
      <c r="BK59" s="132">
        <f>T_i!V$21</f>
        <v>0</v>
      </c>
      <c r="BL59" s="132">
        <f>BK59-T_i!W$21</f>
        <v>0</v>
      </c>
      <c r="BM59" s="132">
        <f>T_i!X$21-BK59</f>
        <v>0</v>
      </c>
      <c r="BN59" s="132">
        <f>T_i!V$22</f>
        <v>0</v>
      </c>
      <c r="BO59" s="132">
        <f>BN59-T_i!W$22</f>
        <v>0</v>
      </c>
      <c r="BP59" s="132">
        <f>T_i!X$22-BN59</f>
        <v>0</v>
      </c>
      <c r="BQ59" s="132">
        <f>T_i!V$23</f>
        <v>0</v>
      </c>
      <c r="BR59" s="132">
        <f>BQ59-T_i!W$23</f>
        <v>0</v>
      </c>
      <c r="BS59" s="132">
        <f>T_i!X$23-BQ59</f>
        <v>0</v>
      </c>
      <c r="BT59" s="132">
        <f>T_i!V$24</f>
        <v>0</v>
      </c>
      <c r="BU59" s="132">
        <f>BT59-T_i!W$24</f>
        <v>0</v>
      </c>
      <c r="BV59" s="132">
        <f>T_i!X$24-BT59</f>
        <v>0</v>
      </c>
      <c r="BW59" s="132">
        <f>T_i!V$25</f>
        <v>0</v>
      </c>
      <c r="BX59" s="132">
        <f>BW59-T_i!W$25</f>
        <v>0</v>
      </c>
      <c r="BY59" s="132">
        <f>T_i!X$25-BW59</f>
        <v>0</v>
      </c>
      <c r="BZ59" s="132">
        <f>T_i!V$26</f>
        <v>0</v>
      </c>
      <c r="CA59" s="132">
        <f>BZ59-T_i!W$26</f>
        <v>0</v>
      </c>
      <c r="CB59" s="132">
        <f>T_i!X$26-BZ59</f>
        <v>0</v>
      </c>
      <c r="CC59" s="132">
        <f>T_i!V$27</f>
        <v>0</v>
      </c>
      <c r="CD59" s="132">
        <f>CC59-T_i!W$27</f>
        <v>0</v>
      </c>
      <c r="CE59" s="132">
        <f>T_i!X$27-CC59</f>
        <v>0</v>
      </c>
      <c r="CF59" s="132">
        <f>T_i!V$28</f>
        <v>0</v>
      </c>
      <c r="CG59" s="132">
        <f>CF59-T_i!W$28</f>
        <v>0</v>
      </c>
      <c r="CH59" s="132">
        <f>T_i!X$28-CF59</f>
        <v>0</v>
      </c>
      <c r="CI59" s="132">
        <f>T_i!V$29</f>
        <v>0</v>
      </c>
      <c r="CJ59" s="132">
        <f>CI59-T_i!W$29</f>
        <v>0</v>
      </c>
      <c r="CK59" s="132">
        <f>T_i!X$29-CI59</f>
        <v>0</v>
      </c>
      <c r="CL59" s="132">
        <f>T_i!V$30</f>
        <v>0</v>
      </c>
      <c r="CM59" s="132">
        <f>CL59-T_i!W$30</f>
        <v>0</v>
      </c>
      <c r="CN59" s="132">
        <f>T_i!X$30-CL59</f>
        <v>0</v>
      </c>
      <c r="CO59" s="132">
        <f>T_i!V$31</f>
        <v>0</v>
      </c>
      <c r="CP59" s="132">
        <f>CO59-T_i!W$31</f>
        <v>0</v>
      </c>
      <c r="CQ59" s="132">
        <f>T_i!X$31-CO59</f>
        <v>0</v>
      </c>
      <c r="CR59" s="132">
        <f>T_i!V$32</f>
        <v>0</v>
      </c>
      <c r="CS59" s="132">
        <f>CR59-T_i!W$32</f>
        <v>0</v>
      </c>
      <c r="CT59" s="132">
        <f>T_i!X$32-CR59</f>
        <v>0</v>
      </c>
      <c r="CX59" s="167"/>
      <c r="CY59" s="167"/>
      <c r="CZ59" s="167"/>
      <c r="DA59" s="167"/>
      <c r="DB59" s="167"/>
      <c r="DC59" s="167"/>
    </row>
    <row r="60" spans="1:107" x14ac:dyDescent="0.25">
      <c r="B60" s="174"/>
      <c r="C60" s="174"/>
      <c r="D60" s="174"/>
      <c r="E60" s="174"/>
      <c r="F60" s="174"/>
      <c r="G60" s="174"/>
      <c r="I60" s="149"/>
      <c r="J60" s="128" t="s">
        <v>133</v>
      </c>
      <c r="K60" s="77" t="str">
        <f>T_i!Z$2</f>
        <v>Retail TOTAL</v>
      </c>
      <c r="L60" s="150">
        <f>T_i!Z$4</f>
        <v>6.5564610875375307</v>
      </c>
      <c r="M60" s="150">
        <f>L60-T_i!AA$4</f>
        <v>2.3012478619771572</v>
      </c>
      <c r="N60" s="150">
        <f>T_i!AB$4-L60</f>
        <v>3.4161500273289009</v>
      </c>
      <c r="O60" s="150">
        <f>T_i!Z$5</f>
        <v>4.8417581184321765</v>
      </c>
      <c r="P60" s="132">
        <f>O60-T_i!AA$5</f>
        <v>1.2431891613530355</v>
      </c>
      <c r="Q60" s="132">
        <f>T_i!AB$5-O60</f>
        <v>1.6437768490048592</v>
      </c>
      <c r="R60" s="132">
        <f>T_i!Z$6</f>
        <v>2.5190045025969923</v>
      </c>
      <c r="S60" s="132">
        <f>R60-T_i!AA$6</f>
        <v>0.67764779021006061</v>
      </c>
      <c r="T60" s="132">
        <f>T_i!AB$6-R60</f>
        <v>0.91829975141438291</v>
      </c>
      <c r="U60" s="132">
        <f>T_i!Z$7</f>
        <v>1.7764347182172124</v>
      </c>
      <c r="V60" s="132">
        <f>U60-T_i!AA$7</f>
        <v>0.43142847213272684</v>
      </c>
      <c r="W60" s="132">
        <f>T_i!AB$7-U60</f>
        <v>0.56652829246649272</v>
      </c>
      <c r="X60" s="132">
        <f>T_i!Z$8</f>
        <v>6.9212982086402519</v>
      </c>
      <c r="Y60" s="132">
        <f>X60-T_i!AA$8</f>
        <v>1.5179301815360038</v>
      </c>
      <c r="Z60" s="132">
        <f>T_i!AB$8-X60</f>
        <v>1.9045665161089271</v>
      </c>
      <c r="AA60" s="132">
        <f>T_i!Z$9</f>
        <v>7.7116655210910778</v>
      </c>
      <c r="AB60" s="132">
        <f>AA60-T_i!AA$9</f>
        <v>1.3351432642528831</v>
      </c>
      <c r="AC60" s="132">
        <f>T_i!AB$9-AA60</f>
        <v>1.5869357715258996</v>
      </c>
      <c r="AD60" s="132">
        <f>T_i!Z$10</f>
        <v>4.6512068611472879</v>
      </c>
      <c r="AE60" s="132">
        <f>AD60-T_i!AA$10</f>
        <v>0.94394592754786277</v>
      </c>
      <c r="AF60" s="132">
        <f>T_i!AB$10-AD60</f>
        <v>1.1697649966089978</v>
      </c>
      <c r="AG60" s="132">
        <f>T_i!Z$11</f>
        <v>3.6315246538731083</v>
      </c>
      <c r="AH60" s="132">
        <f>AG60-T_i!AA$11</f>
        <v>0.86427651225497426</v>
      </c>
      <c r="AI60" s="132">
        <f>T_i!AB$11-AG60</f>
        <v>1.1210165201132787</v>
      </c>
      <c r="AJ60" s="132">
        <f>T_i!Z$12</f>
        <v>7.1462458321461213</v>
      </c>
      <c r="AK60" s="132">
        <f>AJ60-T_i!AA$12</f>
        <v>1.3843253922249961</v>
      </c>
      <c r="AL60" s="132">
        <f>T_i!AB$12-AJ60</f>
        <v>1.6857450128620943</v>
      </c>
      <c r="AM60" s="132">
        <f>T_i!Z$13</f>
        <v>27.436576351732526</v>
      </c>
      <c r="AN60" s="132">
        <f>AM60-T_i!AA$13</f>
        <v>6.1777107398943514</v>
      </c>
      <c r="AO60" s="132">
        <f>T_i!AB$13-AM60</f>
        <v>7.183618451294997</v>
      </c>
      <c r="AP60" s="132">
        <f>T_i!Z$14</f>
        <v>0</v>
      </c>
      <c r="AQ60" s="132">
        <f>AP60-T_i!AA$14</f>
        <v>0</v>
      </c>
      <c r="AR60" s="132">
        <f>T_i!AB$14-AP60</f>
        <v>0</v>
      </c>
      <c r="AS60" s="132">
        <f>T_i!Z$15</f>
        <v>0</v>
      </c>
      <c r="AT60" s="132">
        <f>AS60-T_i!AA$15</f>
        <v>0</v>
      </c>
      <c r="AU60" s="132">
        <f>T_i!AB$15-AS60</f>
        <v>0</v>
      </c>
      <c r="AV60" s="132">
        <f>T_i!Z$16</f>
        <v>0</v>
      </c>
      <c r="AW60" s="132">
        <f>AV60-T_i!AA$16</f>
        <v>0</v>
      </c>
      <c r="AX60" s="132">
        <f>T_i!AB$16-AV60</f>
        <v>0</v>
      </c>
      <c r="AY60" s="132">
        <f>T_i!Z$17</f>
        <v>0</v>
      </c>
      <c r="AZ60" s="132">
        <f>AY60-T_i!AA$17</f>
        <v>0</v>
      </c>
      <c r="BA60" s="132">
        <f>T_i!AB$17-AY60</f>
        <v>0</v>
      </c>
      <c r="BB60" s="132">
        <f>T_i!Z$18</f>
        <v>0</v>
      </c>
      <c r="BC60" s="132">
        <f>BB60-T_i!AA$18</f>
        <v>0</v>
      </c>
      <c r="BD60" s="132">
        <f>T_i!AB$18-BB60</f>
        <v>0</v>
      </c>
      <c r="BE60" s="132">
        <f>T_i!Z$19</f>
        <v>0</v>
      </c>
      <c r="BF60" s="132">
        <f>BE60-T_i!AA$19</f>
        <v>0</v>
      </c>
      <c r="BG60" s="132">
        <f>T_i!AB$19-BE60</f>
        <v>0</v>
      </c>
      <c r="BH60" s="132">
        <f>T_i!Z$20</f>
        <v>0</v>
      </c>
      <c r="BI60" s="132">
        <f>BH60-T_i!AA$20</f>
        <v>0</v>
      </c>
      <c r="BJ60" s="132">
        <f>T_i!AB$20-BH60</f>
        <v>0</v>
      </c>
      <c r="BK60" s="132">
        <f>T_i!Z$21</f>
        <v>0</v>
      </c>
      <c r="BL60" s="132">
        <f>BK60-T_i!AA$21</f>
        <v>0</v>
      </c>
      <c r="BM60" s="132">
        <f>T_i!AB$21-BK60</f>
        <v>0</v>
      </c>
      <c r="BN60" s="132">
        <f>T_i!Z$22</f>
        <v>0</v>
      </c>
      <c r="BO60" s="132">
        <f>BN60-T_i!AA$22</f>
        <v>0</v>
      </c>
      <c r="BP60" s="132">
        <f>T_i!AB$22-BN60</f>
        <v>0</v>
      </c>
      <c r="BQ60" s="132">
        <f>T_i!Z$23</f>
        <v>0</v>
      </c>
      <c r="BR60" s="132">
        <f>BQ60-T_i!AA$23</f>
        <v>0</v>
      </c>
      <c r="BS60" s="132">
        <f>T_i!AB$23-BQ60</f>
        <v>0</v>
      </c>
      <c r="BT60" s="132">
        <f>T_i!Z$24</f>
        <v>0</v>
      </c>
      <c r="BU60" s="132">
        <f>BT60-T_i!AA$24</f>
        <v>0</v>
      </c>
      <c r="BV60" s="132">
        <f>T_i!AB$24-BT60</f>
        <v>0</v>
      </c>
      <c r="BW60" s="132">
        <f>T_i!Z$25</f>
        <v>0</v>
      </c>
      <c r="BX60" s="132">
        <f>BW60-T_i!AA$25</f>
        <v>0</v>
      </c>
      <c r="BY60" s="132">
        <f>T_i!AB$25-BW60</f>
        <v>0</v>
      </c>
      <c r="BZ60" s="132">
        <f>T_i!Z$26</f>
        <v>0</v>
      </c>
      <c r="CA60" s="132">
        <f>BZ60-T_i!AA$26</f>
        <v>0</v>
      </c>
      <c r="CB60" s="132">
        <f>T_i!AB$26-BZ60</f>
        <v>0</v>
      </c>
      <c r="CC60" s="132">
        <f>T_i!Z$27</f>
        <v>0</v>
      </c>
      <c r="CD60" s="132">
        <f>CC60-T_i!AA$27</f>
        <v>0</v>
      </c>
      <c r="CE60" s="132">
        <f>T_i!AB$27-CC60</f>
        <v>0</v>
      </c>
      <c r="CF60" s="132">
        <f>T_i!Z$28</f>
        <v>0</v>
      </c>
      <c r="CG60" s="132">
        <f>CF60-T_i!AA$28</f>
        <v>0</v>
      </c>
      <c r="CH60" s="132">
        <f>T_i!AB$28-CF60</f>
        <v>0</v>
      </c>
      <c r="CI60" s="132">
        <f>T_i!Z$29</f>
        <v>0</v>
      </c>
      <c r="CJ60" s="132">
        <f>CI60-T_i!AA$29</f>
        <v>0</v>
      </c>
      <c r="CK60" s="132">
        <f>T_i!AB$29-CI60</f>
        <v>0</v>
      </c>
      <c r="CL60" s="132">
        <f>T_i!Z$30</f>
        <v>0</v>
      </c>
      <c r="CM60" s="132">
        <f>CL60-T_i!AA$30</f>
        <v>0</v>
      </c>
      <c r="CN60" s="132">
        <f>T_i!AB$30-CL60</f>
        <v>0</v>
      </c>
      <c r="CO60" s="132">
        <f>T_i!Z$31</f>
        <v>0</v>
      </c>
      <c r="CP60" s="132">
        <f>CO60-T_i!AA$31</f>
        <v>0</v>
      </c>
      <c r="CQ60" s="132">
        <f>T_i!AB$31-CO60</f>
        <v>0</v>
      </c>
      <c r="CR60" s="132">
        <f>T_i!Z$32</f>
        <v>0</v>
      </c>
      <c r="CS60" s="132">
        <f>CR60-T_i!AA$32</f>
        <v>0</v>
      </c>
      <c r="CT60" s="132">
        <f>T_i!AB$32-CR60</f>
        <v>0</v>
      </c>
      <c r="CX60" s="167"/>
      <c r="CY60" s="167"/>
      <c r="CZ60" s="167"/>
      <c r="DA60" s="167"/>
      <c r="DB60" s="167"/>
      <c r="DC60" s="167"/>
    </row>
    <row r="61" spans="1:107" x14ac:dyDescent="0.25">
      <c r="B61" s="174"/>
      <c r="C61" s="174"/>
      <c r="D61" s="174"/>
      <c r="E61" s="174"/>
      <c r="F61" s="174"/>
      <c r="G61" s="174"/>
      <c r="I61" s="149"/>
      <c r="J61" s="128" t="s">
        <v>134</v>
      </c>
      <c r="K61" s="77" t="str">
        <f>T_i!AD$2</f>
        <v>Wholesale</v>
      </c>
      <c r="L61" s="150" t="str">
        <f>T_i!AD$4</f>
        <v>0</v>
      </c>
      <c r="M61" s="150" t="e">
        <f>L61-T_i!AE$4</f>
        <v>#VALUE!</v>
      </c>
      <c r="N61" s="150" t="e">
        <f>T_i!AF$4-L61</f>
        <v>#VALUE!</v>
      </c>
      <c r="O61" s="150" t="str">
        <f>T_i!AD$5</f>
        <v>0</v>
      </c>
      <c r="P61" s="132" t="e">
        <f>O61-T_i!AE$5</f>
        <v>#VALUE!</v>
      </c>
      <c r="Q61" s="132" t="e">
        <f>T_i!AF$5-O61</f>
        <v>#VALUE!</v>
      </c>
      <c r="R61" s="132">
        <f>T_i!AD$6</f>
        <v>2.5768110963923032</v>
      </c>
      <c r="S61" s="132">
        <f>R61-T_i!AE$6</f>
        <v>1.3410416104732303</v>
      </c>
      <c r="T61" s="132">
        <f>T_i!AF$6-R61</f>
        <v>2.7183002501928</v>
      </c>
      <c r="U61" s="132">
        <f>T_i!AD$7</f>
        <v>1.5977689591483242</v>
      </c>
      <c r="V61" s="132">
        <f>U61-T_i!AE$7</f>
        <v>0.98894578025703173</v>
      </c>
      <c r="W61" s="132">
        <f>T_i!AF$7-U61</f>
        <v>2.5286532103363437</v>
      </c>
      <c r="X61" s="132">
        <f>T_i!AD$8</f>
        <v>5.3394397292288032</v>
      </c>
      <c r="Y61" s="132">
        <f>X61-T_i!AE$8</f>
        <v>3.0766427151087017</v>
      </c>
      <c r="Z61" s="132">
        <f>T_i!AF$8-X61</f>
        <v>6.7427195950171379</v>
      </c>
      <c r="AA61" s="132">
        <f>T_i!AD$9</f>
        <v>4.1745800555406278</v>
      </c>
      <c r="AB61" s="132">
        <f>AA61-T_i!AE$9</f>
        <v>2.1925934463140373</v>
      </c>
      <c r="AC61" s="132">
        <f>T_i!AF$9-AA61</f>
        <v>4.4058395970646567</v>
      </c>
      <c r="AD61" s="132" t="str">
        <f>T_i!AD$10</f>
        <v>0</v>
      </c>
      <c r="AE61" s="132" t="e">
        <f>AD61-T_i!AE$10</f>
        <v>#VALUE!</v>
      </c>
      <c r="AF61" s="132" t="e">
        <f>T_i!AF$10-AD61</f>
        <v>#VALUE!</v>
      </c>
      <c r="AG61" s="132" t="str">
        <f>T_i!AD$11</f>
        <v>0</v>
      </c>
      <c r="AH61" s="132" t="e">
        <f>AG61-T_i!AE$11</f>
        <v>#VALUE!</v>
      </c>
      <c r="AI61" s="132" t="e">
        <f>T_i!AF$11-AG61</f>
        <v>#VALUE!</v>
      </c>
      <c r="AJ61" s="132">
        <f>T_i!AD$12</f>
        <v>1.5977689591483242</v>
      </c>
      <c r="AK61" s="132">
        <f>AJ61-T_i!AE$12</f>
        <v>0.98894578025703173</v>
      </c>
      <c r="AL61" s="132">
        <f>T_i!AF$12-AJ61</f>
        <v>2.5286532103363437</v>
      </c>
      <c r="AM61" s="132">
        <f>T_i!AD$13</f>
        <v>4.9375509943456697</v>
      </c>
      <c r="AN61" s="132">
        <f>AM61-T_i!AE$13</f>
        <v>3.5540991124031973</v>
      </c>
      <c r="AO61" s="132">
        <f>T_i!AF$13-AM61</f>
        <v>11.191302880969712</v>
      </c>
      <c r="AP61" s="132">
        <f>T_i!AD$14</f>
        <v>0</v>
      </c>
      <c r="AQ61" s="132">
        <f>AP61-T_i!AE$14</f>
        <v>0</v>
      </c>
      <c r="AR61" s="132">
        <f>T_i!AF$14-AP61</f>
        <v>0</v>
      </c>
      <c r="AS61" s="132">
        <f>T_i!AD$15</f>
        <v>0</v>
      </c>
      <c r="AT61" s="132">
        <f>AS61-T_i!AE$15</f>
        <v>0</v>
      </c>
      <c r="AU61" s="132">
        <f>T_i!AF$15-AS61</f>
        <v>0</v>
      </c>
      <c r="AV61" s="132">
        <f>T_i!AD$16</f>
        <v>0</v>
      </c>
      <c r="AW61" s="132">
        <f>AV61-T_i!AE$16</f>
        <v>0</v>
      </c>
      <c r="AX61" s="132">
        <f>T_i!AF$16-AV61</f>
        <v>0</v>
      </c>
      <c r="AY61" s="132">
        <f>T_i!AD$17</f>
        <v>0</v>
      </c>
      <c r="AZ61" s="132">
        <f>AY61-T_i!AE$17</f>
        <v>0</v>
      </c>
      <c r="BA61" s="132">
        <f>T_i!AF$17-AY61</f>
        <v>0</v>
      </c>
      <c r="BB61" s="132">
        <f>T_i!AD$18</f>
        <v>0</v>
      </c>
      <c r="BC61" s="132">
        <f>BB61-T_i!AE$18</f>
        <v>0</v>
      </c>
      <c r="BD61" s="132">
        <f>T_i!AF$18-BB61</f>
        <v>0</v>
      </c>
      <c r="BE61" s="132">
        <f>T_i!AD$19</f>
        <v>0</v>
      </c>
      <c r="BF61" s="132">
        <f>BE61-T_i!AE$19</f>
        <v>0</v>
      </c>
      <c r="BG61" s="132">
        <f>T_i!AF$19-BE61</f>
        <v>0</v>
      </c>
      <c r="BH61" s="132">
        <f>T_i!AD$20</f>
        <v>0</v>
      </c>
      <c r="BI61" s="132">
        <f>BH61-T_i!AE$20</f>
        <v>0</v>
      </c>
      <c r="BJ61" s="132">
        <f>T_i!AF$20-BH61</f>
        <v>0</v>
      </c>
      <c r="BK61" s="132">
        <f>T_i!AD$21</f>
        <v>0</v>
      </c>
      <c r="BL61" s="132">
        <f>BK61-T_i!AE$21</f>
        <v>0</v>
      </c>
      <c r="BM61" s="132">
        <f>T_i!AF$21-BK61</f>
        <v>0</v>
      </c>
      <c r="BN61" s="132">
        <f>T_i!AD$22</f>
        <v>0</v>
      </c>
      <c r="BO61" s="132">
        <f>BN61-T_i!AE$22</f>
        <v>0</v>
      </c>
      <c r="BP61" s="132">
        <f>T_i!AF$22-BN61</f>
        <v>0</v>
      </c>
      <c r="BQ61" s="132">
        <f>T_i!AD$23</f>
        <v>0</v>
      </c>
      <c r="BR61" s="132">
        <f>BQ61-T_i!AE$23</f>
        <v>0</v>
      </c>
      <c r="BS61" s="132">
        <f>T_i!AF$23-BQ61</f>
        <v>0</v>
      </c>
      <c r="BT61" s="132">
        <f>T_i!AD$24</f>
        <v>0</v>
      </c>
      <c r="BU61" s="132">
        <f>BT61-T_i!AE$24</f>
        <v>0</v>
      </c>
      <c r="BV61" s="132">
        <f>T_i!AF$24-BT61</f>
        <v>0</v>
      </c>
      <c r="BW61" s="132">
        <f>T_i!AD$25</f>
        <v>0</v>
      </c>
      <c r="BX61" s="132">
        <f>BW61-T_i!AE$25</f>
        <v>0</v>
      </c>
      <c r="BY61" s="132">
        <f>T_i!AF$25-BW61</f>
        <v>0</v>
      </c>
      <c r="BZ61" s="132">
        <f>T_i!AD$26</f>
        <v>0</v>
      </c>
      <c r="CA61" s="132">
        <f>BZ61-T_i!AE$26</f>
        <v>0</v>
      </c>
      <c r="CB61" s="132">
        <f>T_i!AF$26-BZ61</f>
        <v>0</v>
      </c>
      <c r="CC61" s="132">
        <f>T_i!AD$27</f>
        <v>0</v>
      </c>
      <c r="CD61" s="132">
        <f>CC61-T_i!AE$27</f>
        <v>0</v>
      </c>
      <c r="CE61" s="132">
        <f>T_i!AF$27-CC61</f>
        <v>0</v>
      </c>
      <c r="CF61" s="132">
        <f>T_i!AD$28</f>
        <v>0</v>
      </c>
      <c r="CG61" s="132">
        <f>CF61-T_i!AE$28</f>
        <v>0</v>
      </c>
      <c r="CH61" s="132">
        <f>T_i!AF$28-CF61</f>
        <v>0</v>
      </c>
      <c r="CI61" s="132">
        <f>T_i!AD$29</f>
        <v>0</v>
      </c>
      <c r="CJ61" s="132">
        <f>CI61-T_i!AE$29</f>
        <v>0</v>
      </c>
      <c r="CK61" s="132">
        <f>T_i!AF$29-CI61</f>
        <v>0</v>
      </c>
      <c r="CL61" s="132">
        <f>T_i!AD$30</f>
        <v>0</v>
      </c>
      <c r="CM61" s="132">
        <f>CL61-T_i!AE$30</f>
        <v>0</v>
      </c>
      <c r="CN61" s="132">
        <f>T_i!AF$30-CL61</f>
        <v>0</v>
      </c>
      <c r="CO61" s="132">
        <f>T_i!AD$31</f>
        <v>0</v>
      </c>
      <c r="CP61" s="132">
        <f>CO61-T_i!AE$31</f>
        <v>0</v>
      </c>
      <c r="CQ61" s="132">
        <f>T_i!AF$31-CO61</f>
        <v>0</v>
      </c>
      <c r="CR61" s="132">
        <f>T_i!AD$32</f>
        <v>0</v>
      </c>
      <c r="CS61" s="132">
        <f>CR61-T_i!AE$32</f>
        <v>0</v>
      </c>
      <c r="CT61" s="132">
        <f>T_i!AF$32-CR61</f>
        <v>0</v>
      </c>
      <c r="CX61" s="167"/>
      <c r="CY61" s="167"/>
      <c r="CZ61" s="167"/>
      <c r="DA61" s="167"/>
      <c r="DB61" s="167"/>
      <c r="DC61" s="167"/>
    </row>
    <row r="62" spans="1:107" x14ac:dyDescent="0.25">
      <c r="B62" s="174"/>
      <c r="C62" s="174"/>
      <c r="D62" s="174"/>
      <c r="E62" s="174"/>
      <c r="F62" s="174"/>
      <c r="G62" s="174"/>
      <c r="I62" s="149"/>
      <c r="J62" s="128" t="s">
        <v>135</v>
      </c>
      <c r="K62" s="128"/>
      <c r="L62" s="150"/>
      <c r="M62" s="150"/>
      <c r="N62" s="150"/>
      <c r="O62" s="150"/>
      <c r="P62" s="132"/>
      <c r="Q62" s="132"/>
      <c r="R62" s="132"/>
      <c r="S62" s="132"/>
      <c r="T62" s="132"/>
      <c r="U62" s="132"/>
      <c r="V62" s="132"/>
      <c r="W62" s="132"/>
      <c r="X62" s="132"/>
      <c r="Y62" s="132"/>
      <c r="Z62" s="132"/>
      <c r="AA62" s="132"/>
      <c r="AB62" s="132"/>
      <c r="AC62" s="132"/>
      <c r="AD62" s="132"/>
      <c r="AE62" s="132"/>
      <c r="AF62" s="132"/>
      <c r="AG62" s="132"/>
      <c r="AH62" s="132"/>
      <c r="AI62" s="132"/>
      <c r="AJ62" s="132"/>
      <c r="AK62" s="132"/>
      <c r="AL62" s="132"/>
      <c r="AM62" s="132"/>
      <c r="AN62" s="132"/>
      <c r="AO62" s="132"/>
      <c r="AP62" s="132"/>
      <c r="AQ62" s="132"/>
      <c r="AR62" s="132"/>
      <c r="AS62" s="132"/>
      <c r="AT62" s="132"/>
      <c r="AU62" s="132"/>
      <c r="AV62" s="132"/>
      <c r="AW62" s="132"/>
      <c r="AX62" s="132"/>
      <c r="AY62" s="132"/>
      <c r="AZ62" s="132"/>
      <c r="BA62" s="132"/>
      <c r="BB62" s="132"/>
      <c r="BC62" s="132"/>
      <c r="BD62" s="132"/>
      <c r="BE62" s="132"/>
      <c r="BF62" s="132"/>
      <c r="BG62" s="132"/>
      <c r="BH62" s="132"/>
      <c r="BI62" s="132"/>
      <c r="BJ62" s="132"/>
      <c r="BK62" s="132"/>
      <c r="BL62" s="132"/>
      <c r="BM62" s="132"/>
      <c r="BN62" s="132"/>
      <c r="BO62" s="132"/>
      <c r="BP62" s="132"/>
      <c r="BQ62" s="132"/>
      <c r="BR62" s="132"/>
      <c r="BS62" s="132"/>
      <c r="BT62" s="132"/>
      <c r="BU62" s="132"/>
      <c r="BV62" s="132"/>
      <c r="BW62" s="132"/>
      <c r="BX62" s="132"/>
      <c r="BY62" s="132"/>
      <c r="BZ62" s="132"/>
      <c r="CA62" s="132"/>
      <c r="CB62" s="132"/>
      <c r="CC62" s="132"/>
      <c r="CD62" s="132"/>
      <c r="CE62" s="132"/>
      <c r="CF62" s="132"/>
      <c r="CG62" s="132"/>
      <c r="CH62" s="132"/>
      <c r="CI62" s="132"/>
      <c r="CJ62" s="132"/>
      <c r="CK62" s="132"/>
      <c r="CL62" s="132"/>
      <c r="CM62" s="132"/>
      <c r="CN62" s="132"/>
      <c r="CO62" s="132"/>
      <c r="CP62" s="132"/>
      <c r="CQ62" s="132"/>
      <c r="CR62" s="132"/>
      <c r="CS62" s="132"/>
      <c r="CT62" s="132"/>
      <c r="CX62" s="167"/>
      <c r="CY62" s="167"/>
      <c r="CZ62" s="167"/>
      <c r="DA62" s="167"/>
      <c r="DB62" s="167"/>
      <c r="DC62" s="167"/>
    </row>
    <row r="63" spans="1:107" x14ac:dyDescent="0.25">
      <c r="B63" s="174"/>
      <c r="C63" s="174"/>
      <c r="D63" s="174"/>
      <c r="E63" s="174"/>
      <c r="F63" s="174"/>
      <c r="G63" s="174"/>
      <c r="I63" s="149"/>
      <c r="J63" s="128" t="s">
        <v>136</v>
      </c>
      <c r="K63" s="128"/>
      <c r="L63" s="150"/>
      <c r="M63" s="150"/>
      <c r="N63" s="150"/>
      <c r="O63" s="150"/>
      <c r="P63" s="132"/>
      <c r="Q63" s="132"/>
      <c r="R63" s="132"/>
      <c r="S63" s="132"/>
      <c r="T63" s="132"/>
      <c r="U63" s="132"/>
      <c r="V63" s="132"/>
      <c r="W63" s="132"/>
      <c r="X63" s="132"/>
      <c r="Y63" s="132"/>
      <c r="Z63" s="132"/>
      <c r="AA63" s="132"/>
      <c r="AB63" s="132"/>
      <c r="AC63" s="132"/>
      <c r="AD63" s="132"/>
      <c r="AE63" s="132"/>
      <c r="AF63" s="132"/>
      <c r="AG63" s="132"/>
      <c r="AH63" s="132"/>
      <c r="AI63" s="132"/>
      <c r="AJ63" s="132"/>
      <c r="AK63" s="132"/>
      <c r="AL63" s="132"/>
      <c r="AM63" s="132"/>
      <c r="AN63" s="132"/>
      <c r="AO63" s="132"/>
      <c r="AP63" s="132"/>
      <c r="AQ63" s="132"/>
      <c r="AR63" s="132"/>
      <c r="AS63" s="132"/>
      <c r="AT63" s="132"/>
      <c r="AU63" s="132"/>
      <c r="AV63" s="132"/>
      <c r="AW63" s="132"/>
      <c r="AX63" s="132"/>
      <c r="AY63" s="132"/>
      <c r="AZ63" s="132"/>
      <c r="BA63" s="132"/>
      <c r="BB63" s="132"/>
      <c r="BC63" s="132"/>
      <c r="BD63" s="132"/>
      <c r="BE63" s="132"/>
      <c r="BF63" s="132"/>
      <c r="BG63" s="132"/>
      <c r="BH63" s="132"/>
      <c r="BI63" s="132"/>
      <c r="BJ63" s="132"/>
      <c r="BK63" s="132"/>
      <c r="BL63" s="132"/>
      <c r="BM63" s="132"/>
      <c r="BN63" s="132"/>
      <c r="BO63" s="132"/>
      <c r="BP63" s="132"/>
      <c r="BQ63" s="132"/>
      <c r="BR63" s="132"/>
      <c r="BS63" s="132"/>
      <c r="BT63" s="132"/>
      <c r="BU63" s="132"/>
      <c r="BV63" s="132"/>
      <c r="BW63" s="132"/>
      <c r="BX63" s="132"/>
      <c r="BY63" s="132"/>
      <c r="BZ63" s="132"/>
      <c r="CA63" s="132"/>
      <c r="CB63" s="132"/>
      <c r="CC63" s="132"/>
      <c r="CD63" s="132"/>
      <c r="CE63" s="132"/>
      <c r="CF63" s="132"/>
      <c r="CG63" s="132"/>
      <c r="CH63" s="132"/>
      <c r="CI63" s="132"/>
      <c r="CJ63" s="132"/>
      <c r="CK63" s="132"/>
      <c r="CL63" s="132"/>
      <c r="CM63" s="132"/>
      <c r="CN63" s="132"/>
      <c r="CO63" s="132"/>
      <c r="CP63" s="132"/>
      <c r="CQ63" s="132"/>
      <c r="CR63" s="132"/>
      <c r="CS63" s="132"/>
      <c r="CT63" s="132"/>
      <c r="CX63" s="167"/>
      <c r="CY63" s="167"/>
      <c r="CZ63" s="167"/>
      <c r="DA63" s="167"/>
      <c r="DB63" s="167"/>
      <c r="DC63" s="167"/>
    </row>
    <row r="64" spans="1:107" x14ac:dyDescent="0.25">
      <c r="B64" s="174"/>
      <c r="C64" s="174"/>
      <c r="D64" s="174"/>
      <c r="E64" s="174"/>
      <c r="F64" s="174"/>
      <c r="G64" s="174"/>
      <c r="I64" s="149"/>
      <c r="J64" s="128"/>
      <c r="K64" s="128"/>
      <c r="L64" s="150"/>
      <c r="M64" s="150"/>
      <c r="N64" s="150"/>
      <c r="O64" s="150"/>
      <c r="P64" s="132"/>
      <c r="Q64" s="132"/>
      <c r="R64" s="132"/>
      <c r="S64" s="132"/>
      <c r="T64" s="132"/>
      <c r="U64" s="132"/>
      <c r="V64" s="132"/>
      <c r="W64" s="132"/>
      <c r="X64" s="132"/>
      <c r="Y64" s="132"/>
      <c r="Z64" s="132"/>
      <c r="AA64" s="132"/>
      <c r="AB64" s="132"/>
      <c r="AC64" s="132"/>
      <c r="AD64" s="132"/>
      <c r="AE64" s="132"/>
      <c r="AF64" s="132"/>
      <c r="AG64" s="132"/>
      <c r="AH64" s="132"/>
      <c r="AI64" s="132"/>
      <c r="AJ64" s="132"/>
      <c r="AK64" s="132"/>
      <c r="AL64" s="132"/>
      <c r="AM64" s="132"/>
      <c r="AN64" s="132"/>
      <c r="AO64" s="132"/>
      <c r="AP64" s="132"/>
      <c r="AQ64" s="132"/>
      <c r="AR64" s="132"/>
      <c r="AS64" s="132"/>
      <c r="AT64" s="132"/>
      <c r="AU64" s="132"/>
      <c r="AV64" s="132"/>
      <c r="AW64" s="132"/>
      <c r="AX64" s="132"/>
      <c r="AY64" s="132"/>
      <c r="AZ64" s="132"/>
      <c r="BA64" s="132"/>
      <c r="BB64" s="132"/>
      <c r="BC64" s="132"/>
      <c r="BD64" s="132"/>
      <c r="BE64" s="132"/>
      <c r="BF64" s="132"/>
      <c r="BG64" s="132"/>
      <c r="BH64" s="132"/>
      <c r="BI64" s="132"/>
      <c r="BJ64" s="132"/>
      <c r="BK64" s="132"/>
      <c r="BL64" s="132"/>
      <c r="BM64" s="132"/>
      <c r="BN64" s="132"/>
      <c r="BO64" s="132"/>
      <c r="BP64" s="132"/>
      <c r="BQ64" s="132"/>
      <c r="BR64" s="132"/>
      <c r="BS64" s="132"/>
      <c r="BT64" s="132"/>
      <c r="BU64" s="132"/>
      <c r="BV64" s="132"/>
      <c r="BW64" s="132"/>
      <c r="BX64" s="132"/>
      <c r="BY64" s="132"/>
      <c r="BZ64" s="132"/>
      <c r="CA64" s="132"/>
      <c r="CB64" s="132"/>
      <c r="CC64" s="132"/>
      <c r="CD64" s="132"/>
      <c r="CE64" s="132"/>
      <c r="CF64" s="132"/>
      <c r="CG64" s="132"/>
      <c r="CH64" s="132"/>
      <c r="CI64" s="132"/>
      <c r="CJ64" s="132"/>
      <c r="CK64" s="132"/>
      <c r="CL64" s="132"/>
      <c r="CM64" s="132"/>
      <c r="CN64" s="132"/>
      <c r="CO64" s="132"/>
      <c r="CP64" s="132"/>
      <c r="CQ64" s="132"/>
      <c r="CR64" s="132"/>
      <c r="CS64" s="132"/>
      <c r="CT64" s="132"/>
      <c r="CX64" s="167"/>
      <c r="CY64" s="167"/>
      <c r="CZ64" s="167"/>
      <c r="DA64" s="167"/>
      <c r="DB64" s="167"/>
      <c r="DC64" s="167"/>
    </row>
    <row r="65" spans="2:107" x14ac:dyDescent="0.25">
      <c r="B65" s="174"/>
      <c r="C65" s="174"/>
      <c r="D65" s="174"/>
      <c r="E65" s="174"/>
      <c r="F65" s="174"/>
      <c r="G65" s="174"/>
      <c r="I65" s="149"/>
      <c r="J65" s="135"/>
      <c r="K65" s="128"/>
      <c r="L65" s="150"/>
      <c r="M65" s="150"/>
      <c r="N65" s="150"/>
      <c r="O65" s="150"/>
      <c r="P65" s="132"/>
      <c r="Q65" s="132"/>
      <c r="R65" s="132"/>
      <c r="S65" s="132"/>
      <c r="T65" s="132"/>
      <c r="U65" s="132"/>
      <c r="V65" s="132"/>
      <c r="W65" s="132"/>
      <c r="X65" s="132"/>
      <c r="Y65" s="132"/>
      <c r="Z65" s="132"/>
      <c r="AA65" s="132"/>
      <c r="AB65" s="132"/>
      <c r="AC65" s="132"/>
      <c r="AD65" s="132"/>
      <c r="AE65" s="132"/>
      <c r="AF65" s="132"/>
      <c r="AG65" s="132"/>
      <c r="AH65" s="132"/>
      <c r="AI65" s="132"/>
      <c r="AJ65" s="132"/>
      <c r="AK65" s="132"/>
      <c r="AL65" s="132"/>
      <c r="AM65" s="132"/>
      <c r="AN65" s="132"/>
      <c r="AO65" s="132"/>
      <c r="AP65" s="132"/>
      <c r="AQ65" s="132"/>
      <c r="AR65" s="132"/>
      <c r="AS65" s="132"/>
      <c r="AT65" s="132"/>
      <c r="AU65" s="132"/>
      <c r="AV65" s="132"/>
      <c r="AW65" s="132"/>
      <c r="AX65" s="132"/>
      <c r="AY65" s="132"/>
      <c r="AZ65" s="132"/>
      <c r="BA65" s="132"/>
      <c r="BB65" s="132"/>
      <c r="BC65" s="132"/>
      <c r="BD65" s="132"/>
      <c r="BE65" s="132"/>
      <c r="BF65" s="132"/>
      <c r="BG65" s="132"/>
      <c r="BH65" s="132"/>
      <c r="BI65" s="132"/>
      <c r="BJ65" s="132"/>
      <c r="BK65" s="132"/>
      <c r="BL65" s="132"/>
      <c r="BM65" s="132"/>
      <c r="BN65" s="132"/>
      <c r="BO65" s="132"/>
      <c r="BP65" s="132"/>
      <c r="BQ65" s="132"/>
      <c r="BR65" s="132"/>
      <c r="BS65" s="132"/>
      <c r="BT65" s="132"/>
      <c r="BU65" s="132"/>
      <c r="BV65" s="132"/>
      <c r="BW65" s="132"/>
      <c r="BX65" s="132"/>
      <c r="BY65" s="132"/>
      <c r="BZ65" s="132"/>
      <c r="CA65" s="132"/>
      <c r="CB65" s="132"/>
      <c r="CC65" s="132"/>
      <c r="CD65" s="132"/>
      <c r="CE65" s="132"/>
      <c r="CF65" s="132"/>
      <c r="CG65" s="132"/>
      <c r="CH65" s="132"/>
      <c r="CI65" s="132"/>
      <c r="CJ65" s="132"/>
      <c r="CK65" s="132"/>
      <c r="CL65" s="132"/>
      <c r="CM65" s="132"/>
      <c r="CN65" s="132"/>
      <c r="CO65" s="132"/>
      <c r="CP65" s="132"/>
      <c r="CQ65" s="132"/>
      <c r="CR65" s="132"/>
      <c r="CS65" s="132"/>
      <c r="CT65" s="132"/>
      <c r="CX65" s="167"/>
      <c r="CY65" s="167"/>
      <c r="CZ65" s="167"/>
      <c r="DA65" s="167"/>
      <c r="DB65" s="167"/>
      <c r="DC65" s="167"/>
    </row>
    <row r="66" spans="2:107" x14ac:dyDescent="0.25">
      <c r="B66" s="174"/>
      <c r="C66" s="174"/>
      <c r="D66" s="174"/>
      <c r="E66" s="174"/>
      <c r="F66" s="174"/>
      <c r="G66" s="174"/>
      <c r="I66" s="149"/>
      <c r="K66" s="15"/>
      <c r="L66" s="132"/>
      <c r="M66" s="132"/>
      <c r="N66" s="132"/>
      <c r="O66" s="132"/>
      <c r="P66" s="132"/>
      <c r="Q66" s="132"/>
      <c r="R66" s="132"/>
      <c r="S66" s="132"/>
      <c r="T66" s="132"/>
      <c r="U66" s="132"/>
      <c r="V66" s="132"/>
      <c r="W66" s="132"/>
      <c r="X66" s="132"/>
      <c r="Y66" s="132"/>
      <c r="Z66" s="132"/>
      <c r="AA66" s="132"/>
      <c r="AB66" s="132"/>
      <c r="AC66" s="132"/>
      <c r="AD66" s="132"/>
      <c r="AE66" s="132"/>
      <c r="AF66" s="132"/>
      <c r="AG66" s="132"/>
      <c r="AH66" s="132"/>
      <c r="AI66" s="132"/>
      <c r="AJ66" s="132"/>
      <c r="AK66" s="132"/>
      <c r="AL66" s="132"/>
      <c r="AM66" s="132"/>
      <c r="AN66" s="132"/>
      <c r="AO66" s="132"/>
      <c r="AP66" s="132"/>
      <c r="AQ66" s="132"/>
      <c r="AR66" s="132"/>
      <c r="AS66" s="132"/>
      <c r="AT66" s="132"/>
      <c r="AU66" s="132"/>
      <c r="AV66" s="132"/>
      <c r="AW66" s="132"/>
      <c r="AX66" s="132"/>
      <c r="AY66" s="132"/>
      <c r="AZ66" s="132"/>
      <c r="BA66" s="132"/>
      <c r="BB66" s="132"/>
      <c r="BC66" s="132"/>
      <c r="BD66" s="132"/>
      <c r="BE66" s="132"/>
      <c r="BF66" s="132"/>
      <c r="BG66" s="132"/>
      <c r="BH66" s="132"/>
      <c r="BI66" s="132"/>
      <c r="BJ66" s="132"/>
      <c r="BK66" s="132"/>
      <c r="BL66" s="132"/>
      <c r="BM66" s="132"/>
      <c r="BN66" s="132"/>
      <c r="BO66" s="132"/>
      <c r="BP66" s="132"/>
      <c r="BQ66" s="132"/>
      <c r="BR66" s="132"/>
      <c r="BS66" s="132"/>
      <c r="BT66" s="132"/>
      <c r="BU66" s="132"/>
      <c r="BV66" s="132"/>
      <c r="BW66" s="132"/>
      <c r="BX66" s="132"/>
      <c r="BY66" s="132"/>
      <c r="BZ66" s="132"/>
      <c r="CA66" s="132"/>
      <c r="CB66" s="132"/>
      <c r="CC66" s="132"/>
      <c r="CD66" s="132"/>
      <c r="CE66" s="132"/>
      <c r="CF66" s="132"/>
      <c r="CG66" s="132"/>
      <c r="CH66" s="132"/>
      <c r="CI66" s="132"/>
      <c r="CJ66" s="132"/>
      <c r="CK66" s="132"/>
      <c r="CL66" s="132"/>
      <c r="CM66" s="132"/>
      <c r="CN66" s="132"/>
      <c r="CO66" s="132"/>
      <c r="CP66" s="132"/>
      <c r="CQ66" s="132"/>
      <c r="CR66" s="132"/>
      <c r="CS66" s="132"/>
      <c r="CT66" s="132"/>
      <c r="CX66" s="167"/>
      <c r="CY66" s="167"/>
      <c r="CZ66" s="167"/>
      <c r="DA66" s="167"/>
      <c r="DB66" s="167"/>
      <c r="DC66" s="167"/>
    </row>
    <row r="67" spans="2:107" x14ac:dyDescent="0.25">
      <c r="B67" s="174"/>
      <c r="C67" s="174"/>
      <c r="D67" s="174"/>
      <c r="E67" s="174"/>
      <c r="F67" s="174"/>
      <c r="G67" s="174"/>
      <c r="I67" s="149"/>
      <c r="K67" s="15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  <c r="W67" s="132"/>
      <c r="X67" s="132"/>
      <c r="Y67" s="132"/>
      <c r="Z67" s="132"/>
      <c r="AA67" s="132"/>
      <c r="AB67" s="132"/>
      <c r="AC67" s="132"/>
      <c r="AD67" s="132"/>
      <c r="AE67" s="132"/>
      <c r="AF67" s="132"/>
      <c r="AG67" s="132"/>
      <c r="AH67" s="132"/>
      <c r="AI67" s="132"/>
      <c r="AJ67" s="132"/>
      <c r="AK67" s="132"/>
      <c r="AL67" s="132"/>
      <c r="AM67" s="132"/>
      <c r="AN67" s="132"/>
      <c r="AO67" s="132"/>
      <c r="AP67" s="132"/>
      <c r="AQ67" s="132"/>
      <c r="AR67" s="132"/>
      <c r="AS67" s="132"/>
      <c r="AT67" s="132"/>
      <c r="AU67" s="132"/>
      <c r="AV67" s="132"/>
      <c r="AW67" s="132"/>
      <c r="AX67" s="132"/>
      <c r="AY67" s="132"/>
      <c r="AZ67" s="132"/>
      <c r="BA67" s="132"/>
      <c r="BB67" s="132"/>
      <c r="BC67" s="132"/>
      <c r="BD67" s="132"/>
      <c r="BE67" s="132"/>
      <c r="BF67" s="132"/>
      <c r="BG67" s="132"/>
      <c r="BH67" s="132"/>
      <c r="BI67" s="132"/>
      <c r="BJ67" s="132"/>
      <c r="BK67" s="132"/>
      <c r="BL67" s="132"/>
      <c r="BM67" s="132"/>
      <c r="BN67" s="132"/>
      <c r="BO67" s="132"/>
      <c r="BP67" s="132"/>
      <c r="BQ67" s="132"/>
      <c r="BR67" s="132"/>
      <c r="BS67" s="132"/>
      <c r="BT67" s="132"/>
      <c r="BU67" s="132"/>
      <c r="BV67" s="132"/>
      <c r="BW67" s="132"/>
      <c r="BX67" s="132"/>
      <c r="BY67" s="132"/>
      <c r="BZ67" s="132"/>
      <c r="CA67" s="132"/>
      <c r="CB67" s="132"/>
      <c r="CC67" s="132"/>
      <c r="CD67" s="132"/>
      <c r="CE67" s="132"/>
      <c r="CF67" s="132"/>
      <c r="CG67" s="132"/>
      <c r="CH67" s="132"/>
      <c r="CI67" s="132"/>
      <c r="CJ67" s="132"/>
      <c r="CK67" s="132"/>
      <c r="CL67" s="132"/>
      <c r="CM67" s="132"/>
      <c r="CN67" s="132"/>
      <c r="CO67" s="132"/>
      <c r="CP67" s="132"/>
      <c r="CQ67" s="132"/>
      <c r="CR67" s="132"/>
      <c r="CS67" s="132"/>
      <c r="CT67" s="132"/>
      <c r="CX67" s="167"/>
      <c r="CY67" s="167"/>
      <c r="CZ67" s="167"/>
      <c r="DA67" s="167"/>
      <c r="DB67" s="167"/>
      <c r="DC67" s="167"/>
    </row>
    <row r="68" spans="2:107" x14ac:dyDescent="0.25">
      <c r="B68" s="174"/>
      <c r="C68" s="174"/>
      <c r="D68" s="174"/>
      <c r="E68" s="174"/>
      <c r="F68" s="174"/>
      <c r="G68" s="174"/>
      <c r="I68" s="149"/>
      <c r="K68" s="15"/>
      <c r="L68" s="132"/>
      <c r="M68" s="132"/>
      <c r="N68" s="132"/>
      <c r="O68" s="132"/>
      <c r="P68" s="132"/>
      <c r="Q68" s="132"/>
      <c r="R68" s="132"/>
      <c r="S68" s="132"/>
      <c r="T68" s="132"/>
      <c r="U68" s="132"/>
      <c r="V68" s="132"/>
      <c r="W68" s="132"/>
      <c r="X68" s="132"/>
      <c r="Y68" s="132"/>
      <c r="Z68" s="132"/>
      <c r="AA68" s="132"/>
      <c r="AB68" s="132"/>
      <c r="AC68" s="132"/>
      <c r="AD68" s="132"/>
      <c r="AE68" s="132"/>
      <c r="AF68" s="132"/>
      <c r="AG68" s="132"/>
      <c r="AH68" s="132"/>
      <c r="AI68" s="132"/>
      <c r="AJ68" s="132"/>
      <c r="AK68" s="132"/>
      <c r="AL68" s="132"/>
      <c r="AM68" s="132"/>
      <c r="AN68" s="132"/>
      <c r="AO68" s="132"/>
      <c r="AP68" s="132"/>
      <c r="AQ68" s="132"/>
      <c r="AR68" s="132"/>
      <c r="AS68" s="132"/>
      <c r="AT68" s="132"/>
      <c r="AU68" s="132"/>
      <c r="AV68" s="132"/>
      <c r="AW68" s="132"/>
      <c r="AX68" s="132"/>
      <c r="AY68" s="132"/>
      <c r="AZ68" s="132"/>
      <c r="BA68" s="132"/>
      <c r="BB68" s="132"/>
      <c r="BC68" s="132"/>
      <c r="BD68" s="132"/>
      <c r="BE68" s="132"/>
      <c r="BF68" s="132"/>
      <c r="BG68" s="132"/>
      <c r="BH68" s="132"/>
      <c r="BI68" s="132"/>
      <c r="BJ68" s="132"/>
      <c r="BK68" s="132"/>
      <c r="BL68" s="132"/>
      <c r="BM68" s="132"/>
      <c r="BN68" s="132"/>
      <c r="BO68" s="132"/>
      <c r="BP68" s="132"/>
      <c r="BQ68" s="132"/>
      <c r="BR68" s="132"/>
      <c r="BS68" s="132"/>
      <c r="BT68" s="132"/>
      <c r="BU68" s="132"/>
      <c r="BV68" s="132"/>
      <c r="BW68" s="132"/>
      <c r="BX68" s="132"/>
      <c r="BY68" s="132"/>
      <c r="BZ68" s="132"/>
      <c r="CA68" s="132"/>
      <c r="CB68" s="132"/>
      <c r="CC68" s="132"/>
      <c r="CD68" s="132"/>
      <c r="CE68" s="132"/>
      <c r="CF68" s="132"/>
      <c r="CG68" s="132"/>
      <c r="CH68" s="132"/>
      <c r="CI68" s="132"/>
      <c r="CJ68" s="132"/>
      <c r="CK68" s="132"/>
      <c r="CL68" s="132"/>
      <c r="CM68" s="132"/>
      <c r="CN68" s="132"/>
      <c r="CO68" s="132"/>
      <c r="CP68" s="132"/>
      <c r="CQ68" s="132"/>
      <c r="CR68" s="132"/>
      <c r="CS68" s="132"/>
      <c r="CT68" s="132"/>
      <c r="CX68" s="167"/>
      <c r="CY68" s="167"/>
      <c r="CZ68" s="167"/>
      <c r="DA68" s="167"/>
      <c r="DB68" s="167"/>
      <c r="DC68" s="167"/>
    </row>
    <row r="69" spans="2:107" x14ac:dyDescent="0.25">
      <c r="B69" s="168">
        <f>T_i!C39</f>
        <v>0</v>
      </c>
      <c r="C69" s="168"/>
      <c r="D69" s="168"/>
      <c r="E69" s="168"/>
      <c r="F69" s="168"/>
      <c r="G69" s="168"/>
      <c r="I69" s="149"/>
      <c r="K69" s="15"/>
      <c r="L69" s="132"/>
      <c r="M69" s="132"/>
      <c r="N69" s="132"/>
      <c r="O69" s="132"/>
      <c r="P69" s="132"/>
      <c r="Q69" s="132"/>
      <c r="R69" s="132"/>
      <c r="S69" s="132"/>
      <c r="T69" s="132"/>
      <c r="U69" s="132"/>
      <c r="V69" s="132"/>
      <c r="W69" s="132"/>
      <c r="X69" s="132"/>
      <c r="Y69" s="132"/>
      <c r="Z69" s="132"/>
      <c r="AA69" s="132"/>
      <c r="AB69" s="132"/>
      <c r="AC69" s="132"/>
      <c r="AD69" s="132"/>
      <c r="AE69" s="132"/>
      <c r="AF69" s="132"/>
      <c r="AG69" s="132"/>
      <c r="AH69" s="132"/>
      <c r="AI69" s="132"/>
      <c r="AJ69" s="132"/>
      <c r="AK69" s="132"/>
      <c r="AL69" s="132"/>
      <c r="AM69" s="132"/>
      <c r="AN69" s="132"/>
      <c r="AO69" s="132"/>
      <c r="AP69" s="132"/>
      <c r="AQ69" s="132"/>
      <c r="AR69" s="132"/>
      <c r="AS69" s="132"/>
      <c r="AT69" s="132"/>
      <c r="AU69" s="132"/>
      <c r="AV69" s="132"/>
      <c r="AW69" s="132"/>
      <c r="AX69" s="132"/>
      <c r="AY69" s="132"/>
      <c r="AZ69" s="132"/>
      <c r="BA69" s="132"/>
      <c r="BB69" s="132"/>
      <c r="BC69" s="132"/>
      <c r="BD69" s="132"/>
      <c r="BE69" s="132"/>
      <c r="BF69" s="132"/>
      <c r="BG69" s="132"/>
      <c r="BH69" s="132"/>
      <c r="BI69" s="132"/>
      <c r="BJ69" s="132"/>
      <c r="BK69" s="132"/>
      <c r="BL69" s="132"/>
      <c r="BM69" s="132"/>
      <c r="BN69" s="132"/>
      <c r="BO69" s="132"/>
      <c r="BP69" s="132"/>
      <c r="BQ69" s="132"/>
      <c r="BR69" s="132"/>
      <c r="BS69" s="132"/>
      <c r="BT69" s="132"/>
      <c r="BU69" s="132"/>
      <c r="BV69" s="132"/>
      <c r="BW69" s="132"/>
      <c r="BX69" s="132"/>
      <c r="BY69" s="132"/>
      <c r="BZ69" s="132"/>
      <c r="CA69" s="132"/>
      <c r="CB69" s="132"/>
      <c r="CC69" s="132"/>
      <c r="CD69" s="132"/>
      <c r="CE69" s="132"/>
      <c r="CF69" s="132"/>
      <c r="CG69" s="132"/>
      <c r="CH69" s="132"/>
      <c r="CI69" s="132"/>
      <c r="CJ69" s="132"/>
      <c r="CK69" s="132"/>
      <c r="CL69" s="132"/>
      <c r="CM69" s="132"/>
      <c r="CN69" s="132"/>
      <c r="CO69" s="132"/>
      <c r="CP69" s="132"/>
      <c r="CQ69" s="132"/>
      <c r="CR69" s="132"/>
      <c r="CS69" s="132"/>
      <c r="CT69" s="132"/>
      <c r="CX69" s="167"/>
      <c r="CY69" s="167"/>
      <c r="CZ69" s="167"/>
      <c r="DA69" s="167"/>
      <c r="DB69" s="167"/>
      <c r="DC69" s="167"/>
    </row>
    <row r="70" spans="2:107" ht="77.25" customHeight="1" thickBot="1" x14ac:dyDescent="0.3">
      <c r="B70" s="169" t="s">
        <v>118</v>
      </c>
      <c r="C70" s="169"/>
      <c r="D70" s="169"/>
      <c r="E70" s="169"/>
      <c r="F70" s="169"/>
      <c r="G70" s="169"/>
      <c r="I70" s="149"/>
      <c r="K70" s="15"/>
      <c r="L70" s="132"/>
      <c r="M70" s="132"/>
      <c r="N70" s="132"/>
      <c r="O70" s="132"/>
      <c r="P70" s="132"/>
      <c r="Q70" s="132"/>
      <c r="R70" s="132"/>
      <c r="S70" s="132"/>
      <c r="T70" s="132"/>
      <c r="U70" s="132"/>
      <c r="V70" s="132"/>
      <c r="W70" s="132"/>
      <c r="X70" s="132"/>
      <c r="Y70" s="132"/>
      <c r="Z70" s="132"/>
      <c r="AA70" s="132"/>
      <c r="AB70" s="132"/>
      <c r="AC70" s="132"/>
      <c r="AD70" s="132"/>
      <c r="AE70" s="132"/>
      <c r="AF70" s="132"/>
      <c r="AG70" s="132"/>
      <c r="AH70" s="132"/>
      <c r="AI70" s="132"/>
      <c r="AJ70" s="132"/>
      <c r="AK70" s="132"/>
      <c r="AL70" s="132"/>
      <c r="AM70" s="132"/>
      <c r="AN70" s="132"/>
      <c r="AO70" s="132"/>
      <c r="AP70" s="132"/>
      <c r="AQ70" s="132"/>
      <c r="AR70" s="132"/>
      <c r="AS70" s="132"/>
      <c r="AT70" s="132"/>
      <c r="AU70" s="132"/>
      <c r="AV70" s="132"/>
      <c r="AW70" s="132"/>
      <c r="AX70" s="132"/>
      <c r="AY70" s="132"/>
      <c r="AZ70" s="132"/>
      <c r="BA70" s="132"/>
      <c r="BB70" s="132"/>
      <c r="BC70" s="132"/>
      <c r="BD70" s="132"/>
      <c r="BE70" s="132"/>
      <c r="BF70" s="132"/>
      <c r="BG70" s="132"/>
      <c r="BH70" s="132"/>
      <c r="BI70" s="132"/>
      <c r="BJ70" s="132"/>
      <c r="BK70" s="132"/>
      <c r="BL70" s="132"/>
      <c r="BM70" s="132"/>
      <c r="BN70" s="132"/>
      <c r="BO70" s="132"/>
      <c r="BP70" s="132"/>
      <c r="BQ70" s="132"/>
      <c r="BR70" s="132"/>
      <c r="BS70" s="132"/>
      <c r="BT70" s="132"/>
      <c r="BU70" s="132"/>
      <c r="BV70" s="132"/>
      <c r="BW70" s="132"/>
      <c r="BX70" s="132"/>
      <c r="BY70" s="132"/>
      <c r="BZ70" s="132"/>
      <c r="CA70" s="132"/>
      <c r="CB70" s="132"/>
      <c r="CC70" s="132"/>
      <c r="CD70" s="132"/>
      <c r="CE70" s="132"/>
      <c r="CF70" s="132"/>
      <c r="CG70" s="132"/>
      <c r="CH70" s="132"/>
      <c r="CI70" s="132"/>
      <c r="CJ70" s="132"/>
      <c r="CK70" s="132"/>
      <c r="CL70" s="132"/>
      <c r="CM70" s="132"/>
      <c r="CN70" s="132"/>
      <c r="CO70" s="132"/>
      <c r="CP70" s="132"/>
      <c r="CQ70" s="132"/>
      <c r="CR70" s="132"/>
      <c r="CS70" s="132"/>
      <c r="CT70" s="132"/>
      <c r="CX70" s="167"/>
      <c r="CY70" s="167"/>
      <c r="CZ70" s="167"/>
      <c r="DA70" s="167"/>
      <c r="DB70" s="167"/>
      <c r="DC70" s="167"/>
    </row>
    <row r="71" spans="2:107" ht="15.75" thickTop="1" x14ac:dyDescent="0.25">
      <c r="I71" s="149"/>
      <c r="K71" s="15"/>
      <c r="L71" s="132"/>
      <c r="M71" s="132"/>
      <c r="N71" s="132"/>
      <c r="O71" s="132"/>
      <c r="P71" s="132"/>
      <c r="Q71" s="132"/>
      <c r="R71" s="132"/>
      <c r="S71" s="132"/>
      <c r="T71" s="132"/>
      <c r="U71" s="132"/>
      <c r="V71" s="132"/>
      <c r="W71" s="132"/>
      <c r="X71" s="132"/>
      <c r="Y71" s="132"/>
      <c r="Z71" s="132"/>
      <c r="AA71" s="132"/>
      <c r="AB71" s="132"/>
      <c r="AC71" s="132"/>
      <c r="AD71" s="132"/>
      <c r="AE71" s="132"/>
      <c r="AF71" s="132"/>
      <c r="AG71" s="132"/>
      <c r="AH71" s="132"/>
      <c r="AI71" s="132"/>
      <c r="AJ71" s="132"/>
      <c r="AK71" s="132"/>
      <c r="AL71" s="132"/>
      <c r="AM71" s="132"/>
      <c r="AN71" s="132"/>
      <c r="AO71" s="132"/>
      <c r="AP71" s="132"/>
      <c r="AQ71" s="132"/>
      <c r="AR71" s="132"/>
      <c r="AS71" s="132"/>
      <c r="AT71" s="132"/>
      <c r="AU71" s="132"/>
      <c r="AV71" s="132"/>
      <c r="AW71" s="132"/>
      <c r="AX71" s="132"/>
      <c r="AY71" s="132"/>
      <c r="AZ71" s="132"/>
      <c r="BA71" s="132"/>
      <c r="BB71" s="132"/>
      <c r="BC71" s="132"/>
      <c r="BD71" s="132"/>
      <c r="BE71" s="132"/>
      <c r="BF71" s="132"/>
      <c r="BG71" s="132"/>
      <c r="BH71" s="132"/>
      <c r="BI71" s="132"/>
      <c r="BJ71" s="132"/>
      <c r="BK71" s="132"/>
      <c r="BL71" s="132"/>
      <c r="BM71" s="132"/>
      <c r="BN71" s="132"/>
      <c r="BO71" s="132"/>
      <c r="BP71" s="132"/>
      <c r="BQ71" s="132"/>
      <c r="BR71" s="132"/>
      <c r="BS71" s="132"/>
      <c r="BT71" s="132"/>
      <c r="BU71" s="132"/>
      <c r="BV71" s="132"/>
      <c r="BW71" s="132"/>
      <c r="BX71" s="132"/>
      <c r="BY71" s="132"/>
      <c r="BZ71" s="132"/>
      <c r="CA71" s="132"/>
      <c r="CB71" s="132"/>
      <c r="CC71" s="132"/>
      <c r="CD71" s="132"/>
      <c r="CE71" s="132"/>
      <c r="CF71" s="132"/>
      <c r="CG71" s="132"/>
      <c r="CH71" s="132"/>
      <c r="CI71" s="132"/>
      <c r="CJ71" s="132"/>
      <c r="CK71" s="132"/>
      <c r="CL71" s="132"/>
      <c r="CM71" s="132"/>
      <c r="CN71" s="132"/>
      <c r="CO71" s="132"/>
      <c r="CP71" s="132"/>
      <c r="CQ71" s="132"/>
      <c r="CR71" s="132"/>
      <c r="CS71" s="132"/>
      <c r="CT71" s="132"/>
    </row>
  </sheetData>
  <mergeCells count="13">
    <mergeCell ref="B50:G50"/>
    <mergeCell ref="B14:G14"/>
    <mergeCell ref="B15:G31"/>
    <mergeCell ref="B32:G32"/>
    <mergeCell ref="B33:G33"/>
    <mergeCell ref="CX69:DC70"/>
    <mergeCell ref="B69:G69"/>
    <mergeCell ref="B70:G70"/>
    <mergeCell ref="B51:G51"/>
    <mergeCell ref="CX51:DC51"/>
    <mergeCell ref="B52:G52"/>
    <mergeCell ref="B53:G68"/>
    <mergeCell ref="CX53:DC68"/>
  </mergeCells>
  <conditionalFormatting sqref="J3:M17 J18:K23 L18:M44 J24:J29 K24:K44 J45:M50 J63:Q71 J72:M1048576">
    <cfRule type="cellIs" dxfId="51" priority="5" operator="equal">
      <formula>-100</formula>
    </cfRule>
  </conditionalFormatting>
  <conditionalFormatting sqref="J51:Q52">
    <cfRule type="cellIs" dxfId="50" priority="3" operator="equal">
      <formula>-100</formula>
    </cfRule>
  </conditionalFormatting>
  <conditionalFormatting sqref="J53:CT62">
    <cfRule type="cellIs" dxfId="49" priority="1" operator="equal">
      <formula>-100</formula>
    </cfRule>
  </conditionalFormatting>
  <conditionalFormatting sqref="L51:Q52 L53:CT62 L63:Q71">
    <cfRule type="cellIs" dxfId="48" priority="4" operator="equal">
      <formula>#VALUE!</formula>
    </cfRule>
  </conditionalFormatting>
  <conditionalFormatting sqref="L51:CT71">
    <cfRule type="cellIs" dxfId="47" priority="2" operator="lessThan">
      <formula>0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U14"/>
  <sheetViews>
    <sheetView workbookViewId="0">
      <selection activeCell="AC27" sqref="AC27"/>
    </sheetView>
  </sheetViews>
  <sheetFormatPr defaultColWidth="8.85546875" defaultRowHeight="15" x14ac:dyDescent="0.25"/>
  <cols>
    <col min="1" max="1" width="17.5703125" customWidth="1"/>
  </cols>
  <sheetData>
    <row r="1" spans="1:73" x14ac:dyDescent="0.25">
      <c r="A1" t="s">
        <v>97</v>
      </c>
      <c r="B1" t="s">
        <v>21</v>
      </c>
      <c r="C1" t="s">
        <v>158</v>
      </c>
      <c r="D1" t="s">
        <v>159</v>
      </c>
      <c r="F1" t="s">
        <v>21</v>
      </c>
      <c r="J1" t="s">
        <v>21</v>
      </c>
      <c r="N1" t="s">
        <v>21</v>
      </c>
      <c r="R1" t="s">
        <v>21</v>
      </c>
      <c r="V1" t="s">
        <v>21</v>
      </c>
      <c r="Z1" t="s">
        <v>21</v>
      </c>
      <c r="AD1" t="s">
        <v>21</v>
      </c>
      <c r="AH1" t="s">
        <v>22</v>
      </c>
      <c r="AL1" t="s">
        <v>22</v>
      </c>
      <c r="AP1" t="s">
        <v>22</v>
      </c>
      <c r="AT1" t="s">
        <v>22</v>
      </c>
      <c r="AX1" t="s">
        <v>22</v>
      </c>
      <c r="BB1" t="s">
        <v>22</v>
      </c>
      <c r="BF1" t="s">
        <v>22</v>
      </c>
      <c r="BJ1" t="s">
        <v>22</v>
      </c>
      <c r="BN1" t="s">
        <v>22</v>
      </c>
      <c r="BR1" t="s">
        <v>22</v>
      </c>
    </row>
    <row r="2" spans="1:73" x14ac:dyDescent="0.25">
      <c r="B2" t="s">
        <v>74</v>
      </c>
      <c r="F2" t="s">
        <v>75</v>
      </c>
      <c r="J2" t="s">
        <v>76</v>
      </c>
      <c r="N2" t="s">
        <v>77</v>
      </c>
      <c r="R2" t="s">
        <v>95</v>
      </c>
      <c r="V2" t="s">
        <v>156</v>
      </c>
      <c r="Z2" t="s">
        <v>157</v>
      </c>
      <c r="AD2" t="s">
        <v>80</v>
      </c>
      <c r="AH2" t="s">
        <v>74</v>
      </c>
      <c r="AL2" t="s">
        <v>75</v>
      </c>
      <c r="AP2" t="s">
        <v>76</v>
      </c>
      <c r="AT2" t="s">
        <v>77</v>
      </c>
      <c r="AX2" t="s">
        <v>95</v>
      </c>
      <c r="BB2" t="s">
        <v>156</v>
      </c>
      <c r="BF2" t="s">
        <v>157</v>
      </c>
      <c r="BJ2" t="s">
        <v>80</v>
      </c>
      <c r="BN2" t="s">
        <v>79</v>
      </c>
      <c r="BR2" t="s">
        <v>80</v>
      </c>
    </row>
    <row r="3" spans="1:73" x14ac:dyDescent="0.25">
      <c r="A3" t="s">
        <v>81</v>
      </c>
      <c r="B3" t="s">
        <v>25</v>
      </c>
      <c r="C3" t="s">
        <v>82</v>
      </c>
      <c r="D3" t="s">
        <v>83</v>
      </c>
      <c r="E3" t="s">
        <v>17</v>
      </c>
    </row>
    <row r="4" spans="1:73" x14ac:dyDescent="0.25">
      <c r="A4" t="s">
        <v>143</v>
      </c>
      <c r="B4">
        <v>50.737934629109191</v>
      </c>
      <c r="C4">
        <v>18.888711495422893</v>
      </c>
      <c r="D4">
        <v>81.999250820632355</v>
      </c>
      <c r="E4">
        <v>4</v>
      </c>
      <c r="F4">
        <v>3.3889965294554321</v>
      </c>
      <c r="G4">
        <v>0.74645738598903832</v>
      </c>
      <c r="H4">
        <v>14.06111538537772</v>
      </c>
      <c r="I4">
        <v>23</v>
      </c>
      <c r="J4" t="s">
        <v>84</v>
      </c>
      <c r="K4" t="s">
        <v>85</v>
      </c>
      <c r="L4" t="s">
        <v>85</v>
      </c>
      <c r="M4">
        <v>72</v>
      </c>
      <c r="N4" t="s">
        <v>84</v>
      </c>
      <c r="O4" t="s">
        <v>85</v>
      </c>
      <c r="P4" t="s">
        <v>85</v>
      </c>
      <c r="Q4">
        <v>0</v>
      </c>
      <c r="R4">
        <v>12.934156607660082</v>
      </c>
      <c r="S4">
        <v>7.5926325546657463</v>
      </c>
      <c r="T4">
        <v>21.172516699078905</v>
      </c>
      <c r="U4">
        <v>768</v>
      </c>
      <c r="V4">
        <v>18.325214858903941</v>
      </c>
      <c r="W4">
        <v>8.3637590038958294</v>
      </c>
      <c r="X4">
        <v>35.548481742112941</v>
      </c>
      <c r="Y4">
        <v>30</v>
      </c>
      <c r="Z4">
        <v>12.387975977634152</v>
      </c>
      <c r="AA4">
        <v>7.5185770546144015</v>
      </c>
      <c r="AB4">
        <v>19.737962173916561</v>
      </c>
      <c r="AC4">
        <v>897</v>
      </c>
      <c r="AD4" t="s">
        <v>84</v>
      </c>
      <c r="AE4" t="s">
        <v>85</v>
      </c>
      <c r="AF4" t="s">
        <v>85</v>
      </c>
      <c r="AG4">
        <v>11</v>
      </c>
      <c r="AH4">
        <v>9.3337024660300116</v>
      </c>
      <c r="AI4">
        <v>3.583334042028083</v>
      </c>
      <c r="AJ4">
        <v>22.188372818033574</v>
      </c>
      <c r="AK4">
        <v>25</v>
      </c>
      <c r="AL4">
        <v>4.3555667363752688</v>
      </c>
      <c r="AM4">
        <v>1.2304170740818476</v>
      </c>
      <c r="AN4">
        <v>14.271399216335986</v>
      </c>
      <c r="AO4">
        <v>164</v>
      </c>
      <c r="AP4" t="s">
        <v>84</v>
      </c>
      <c r="AQ4" t="s">
        <v>85</v>
      </c>
      <c r="AR4" t="s">
        <v>85</v>
      </c>
      <c r="AS4">
        <v>418</v>
      </c>
      <c r="AT4" t="s">
        <v>84</v>
      </c>
      <c r="AU4" t="s">
        <v>85</v>
      </c>
      <c r="AV4" t="s">
        <v>85</v>
      </c>
      <c r="AW4">
        <v>4</v>
      </c>
      <c r="AX4">
        <v>1.7737577797579267</v>
      </c>
      <c r="AY4">
        <v>0.7645236395920082</v>
      </c>
      <c r="AZ4">
        <v>4.0607470680935362</v>
      </c>
      <c r="BA4">
        <v>2432</v>
      </c>
      <c r="BB4">
        <v>14.694327215515404</v>
      </c>
      <c r="BC4">
        <v>7.5160255705054979</v>
      </c>
      <c r="BD4">
        <v>26.745744115779463</v>
      </c>
      <c r="BE4">
        <v>80</v>
      </c>
      <c r="BF4">
        <v>2.4205436855380409</v>
      </c>
      <c r="BG4">
        <v>1.2643215098754805</v>
      </c>
      <c r="BH4">
        <v>4.5850298682082142</v>
      </c>
      <c r="BI4">
        <v>3123</v>
      </c>
      <c r="BJ4" t="s">
        <v>84</v>
      </c>
      <c r="BK4" t="s">
        <v>85</v>
      </c>
      <c r="BL4" t="s">
        <v>85</v>
      </c>
      <c r="BM4">
        <v>40</v>
      </c>
      <c r="BN4">
        <v>91.504223477268425</v>
      </c>
      <c r="BO4">
        <v>89.373822737662067</v>
      </c>
      <c r="BP4">
        <v>93.239815288619241</v>
      </c>
      <c r="BQ4">
        <v>3271</v>
      </c>
      <c r="BR4">
        <v>99.310558537498281</v>
      </c>
      <c r="BS4">
        <v>94.456022561612883</v>
      </c>
      <c r="BT4">
        <v>99.917954327180865</v>
      </c>
      <c r="BU4">
        <v>41</v>
      </c>
    </row>
    <row r="5" spans="1:73" x14ac:dyDescent="0.25">
      <c r="A5" t="s">
        <v>144</v>
      </c>
      <c r="B5">
        <v>20.377366027245703</v>
      </c>
      <c r="C5">
        <v>4.8261660324345392</v>
      </c>
      <c r="D5">
        <v>56.362949212587608</v>
      </c>
      <c r="E5">
        <v>4</v>
      </c>
      <c r="F5">
        <v>11.381664106516629</v>
      </c>
      <c r="G5">
        <v>3.6443189857303686</v>
      </c>
      <c r="H5">
        <v>30.368874903152133</v>
      </c>
      <c r="I5">
        <v>23</v>
      </c>
      <c r="J5">
        <v>8.9713337169821585</v>
      </c>
      <c r="K5">
        <v>2.6034716282192871</v>
      </c>
      <c r="L5">
        <v>26.652304468401429</v>
      </c>
      <c r="M5">
        <v>72</v>
      </c>
      <c r="N5" t="s">
        <v>84</v>
      </c>
      <c r="O5" t="s">
        <v>85</v>
      </c>
      <c r="P5" t="s">
        <v>85</v>
      </c>
      <c r="Q5">
        <v>0</v>
      </c>
      <c r="R5">
        <v>6.100188856097942</v>
      </c>
      <c r="S5">
        <v>4.3828112560331647</v>
      </c>
      <c r="T5">
        <v>8.4311725763383087</v>
      </c>
      <c r="U5">
        <v>768</v>
      </c>
      <c r="V5" t="s">
        <v>84</v>
      </c>
      <c r="W5" t="s">
        <v>85</v>
      </c>
      <c r="X5" t="s">
        <v>85</v>
      </c>
      <c r="Y5">
        <v>30</v>
      </c>
      <c r="Z5">
        <v>6.1445424167009666</v>
      </c>
      <c r="AA5">
        <v>4.6369445127414437</v>
      </c>
      <c r="AB5">
        <v>8.1006647481272829</v>
      </c>
      <c r="AC5">
        <v>897</v>
      </c>
      <c r="AD5" t="s">
        <v>84</v>
      </c>
      <c r="AE5" t="s">
        <v>85</v>
      </c>
      <c r="AF5" t="s">
        <v>85</v>
      </c>
      <c r="AG5">
        <v>11</v>
      </c>
      <c r="AH5">
        <v>10.278201106894072</v>
      </c>
      <c r="AI5">
        <v>4.0007287598406336</v>
      </c>
      <c r="AJ5">
        <v>23.948356258707111</v>
      </c>
      <c r="AK5">
        <v>25</v>
      </c>
      <c r="AL5">
        <v>12.053762571919481</v>
      </c>
      <c r="AM5">
        <v>4.735368811067179</v>
      </c>
      <c r="AN5">
        <v>27.426330322632765</v>
      </c>
      <c r="AO5">
        <v>164</v>
      </c>
      <c r="AP5">
        <v>0.7343398536729866</v>
      </c>
      <c r="AQ5">
        <v>0.19938617992443861</v>
      </c>
      <c r="AR5">
        <v>2.6662313210854651</v>
      </c>
      <c r="AS5">
        <v>418</v>
      </c>
      <c r="AT5" t="s">
        <v>84</v>
      </c>
      <c r="AU5" t="s">
        <v>85</v>
      </c>
      <c r="AV5" t="s">
        <v>85</v>
      </c>
      <c r="AW5">
        <v>4</v>
      </c>
      <c r="AX5">
        <v>3.1973643556903979</v>
      </c>
      <c r="AY5">
        <v>2.0998800258291097</v>
      </c>
      <c r="AZ5">
        <v>4.8400817390627058</v>
      </c>
      <c r="BA5">
        <v>2432</v>
      </c>
      <c r="BB5">
        <v>13.940505503012183</v>
      </c>
      <c r="BC5">
        <v>6.5289633586916542</v>
      </c>
      <c r="BD5">
        <v>27.30749788092437</v>
      </c>
      <c r="BE5">
        <v>80</v>
      </c>
      <c r="BF5">
        <v>3.9177772400823478</v>
      </c>
      <c r="BG5">
        <v>2.2862111815990707</v>
      </c>
      <c r="BH5">
        <v>6.6346587852858852</v>
      </c>
      <c r="BI5">
        <v>3123</v>
      </c>
      <c r="BJ5" t="s">
        <v>84</v>
      </c>
      <c r="BK5" t="s">
        <v>85</v>
      </c>
      <c r="BL5" t="s">
        <v>85</v>
      </c>
      <c r="BM5">
        <v>40</v>
      </c>
      <c r="BN5">
        <v>88.527138765437456</v>
      </c>
      <c r="BO5">
        <v>86.227319462481773</v>
      </c>
      <c r="BP5">
        <v>90.485300625356501</v>
      </c>
      <c r="BQ5">
        <v>3271</v>
      </c>
      <c r="BR5">
        <v>99.310558537498281</v>
      </c>
      <c r="BS5">
        <v>94.456022561612883</v>
      </c>
      <c r="BT5">
        <v>99.917954327180865</v>
      </c>
      <c r="BU5">
        <v>41</v>
      </c>
    </row>
    <row r="6" spans="1:73" x14ac:dyDescent="0.25">
      <c r="A6" t="s">
        <v>145</v>
      </c>
      <c r="B6">
        <v>20.377366027245703</v>
      </c>
      <c r="C6">
        <v>4.8261660324345392</v>
      </c>
      <c r="D6">
        <v>56.362949212587608</v>
      </c>
      <c r="E6">
        <v>4</v>
      </c>
      <c r="F6">
        <v>3.3889965294554321</v>
      </c>
      <c r="G6">
        <v>0.74645738598903832</v>
      </c>
      <c r="H6">
        <v>14.06111538537772</v>
      </c>
      <c r="I6">
        <v>23</v>
      </c>
      <c r="J6">
        <v>0.37051176497828336</v>
      </c>
      <c r="K6">
        <v>8.3624305617096259E-2</v>
      </c>
      <c r="L6">
        <v>1.625602799789956</v>
      </c>
      <c r="M6">
        <v>72</v>
      </c>
      <c r="N6" t="s">
        <v>84</v>
      </c>
      <c r="O6" t="s">
        <v>85</v>
      </c>
      <c r="P6" t="s">
        <v>85</v>
      </c>
      <c r="Q6">
        <v>0</v>
      </c>
      <c r="R6">
        <v>4.3959397217571494</v>
      </c>
      <c r="S6">
        <v>2.7249999244523275</v>
      </c>
      <c r="T6">
        <v>7.0175649949509751</v>
      </c>
      <c r="U6">
        <v>768</v>
      </c>
      <c r="V6" t="s">
        <v>84</v>
      </c>
      <c r="W6" t="s">
        <v>85</v>
      </c>
      <c r="X6" t="s">
        <v>85</v>
      </c>
      <c r="Y6">
        <v>30</v>
      </c>
      <c r="Z6">
        <v>3.9867691516912496</v>
      </c>
      <c r="AA6">
        <v>2.4982810023897062</v>
      </c>
      <c r="AB6">
        <v>6.304759541916936</v>
      </c>
      <c r="AC6">
        <v>897</v>
      </c>
      <c r="AD6" t="s">
        <v>84</v>
      </c>
      <c r="AE6" t="s">
        <v>85</v>
      </c>
      <c r="AF6" t="s">
        <v>85</v>
      </c>
      <c r="AG6">
        <v>11</v>
      </c>
      <c r="AH6">
        <v>3.0110211174584998</v>
      </c>
      <c r="AI6">
        <v>0.88761011054046146</v>
      </c>
      <c r="AJ6">
        <v>9.7162387976727729</v>
      </c>
      <c r="AK6">
        <v>25</v>
      </c>
      <c r="AL6">
        <v>0.86146306972836528</v>
      </c>
      <c r="AM6">
        <v>0.26618026446833137</v>
      </c>
      <c r="AN6">
        <v>2.7513047714847785</v>
      </c>
      <c r="AO6">
        <v>164</v>
      </c>
      <c r="AP6">
        <v>0.67086632208946173</v>
      </c>
      <c r="AQ6">
        <v>0.28863582785199676</v>
      </c>
      <c r="AR6">
        <v>1.5513960010312311</v>
      </c>
      <c r="AS6">
        <v>418</v>
      </c>
      <c r="AT6">
        <v>19.445009564861383</v>
      </c>
      <c r="AU6">
        <v>4.5685310620880166</v>
      </c>
      <c r="AV6">
        <v>54.897186197594003</v>
      </c>
      <c r="AW6">
        <v>4</v>
      </c>
      <c r="AX6">
        <v>1.9184453793057654</v>
      </c>
      <c r="AY6">
        <v>1.3518880261508861</v>
      </c>
      <c r="AZ6">
        <v>2.7159020826882236</v>
      </c>
      <c r="BA6">
        <v>2432</v>
      </c>
      <c r="BB6" t="s">
        <v>84</v>
      </c>
      <c r="BC6" t="s">
        <v>85</v>
      </c>
      <c r="BD6" t="s">
        <v>85</v>
      </c>
      <c r="BE6">
        <v>80</v>
      </c>
      <c r="BF6">
        <v>1.4780137019839399</v>
      </c>
      <c r="BG6">
        <v>1.0405704644649876</v>
      </c>
      <c r="BH6">
        <v>2.0954588043434348</v>
      </c>
      <c r="BI6">
        <v>3123</v>
      </c>
      <c r="BJ6">
        <v>4.425911548779438</v>
      </c>
      <c r="BK6">
        <v>2.5596926526655626</v>
      </c>
      <c r="BL6">
        <v>7.5473633110768548</v>
      </c>
      <c r="BM6">
        <v>40</v>
      </c>
      <c r="BN6">
        <v>88.299573894155728</v>
      </c>
      <c r="BO6">
        <v>85.994541548223751</v>
      </c>
      <c r="BP6">
        <v>90.268173621007321</v>
      </c>
      <c r="BQ6">
        <v>3271</v>
      </c>
      <c r="BR6">
        <v>99.310558537498281</v>
      </c>
      <c r="BS6">
        <v>94.456022561612883</v>
      </c>
      <c r="BT6">
        <v>99.917954327180865</v>
      </c>
      <c r="BU6">
        <v>41</v>
      </c>
    </row>
    <row r="7" spans="1:73" x14ac:dyDescent="0.25">
      <c r="A7" t="s">
        <v>146</v>
      </c>
      <c r="B7" t="s">
        <v>84</v>
      </c>
      <c r="C7" t="s">
        <v>85</v>
      </c>
      <c r="D7" t="s">
        <v>85</v>
      </c>
      <c r="E7">
        <v>4</v>
      </c>
      <c r="F7">
        <v>2.6452042932699471</v>
      </c>
      <c r="G7">
        <v>0.51093549194992027</v>
      </c>
      <c r="H7">
        <v>12.568436579476868</v>
      </c>
      <c r="I7">
        <v>23</v>
      </c>
      <c r="J7" t="s">
        <v>84</v>
      </c>
      <c r="K7" t="s">
        <v>85</v>
      </c>
      <c r="L7" t="s">
        <v>85</v>
      </c>
      <c r="M7">
        <v>72</v>
      </c>
      <c r="N7" t="s">
        <v>84</v>
      </c>
      <c r="O7" t="s">
        <v>85</v>
      </c>
      <c r="P7" t="s">
        <v>85</v>
      </c>
      <c r="Q7">
        <v>0</v>
      </c>
      <c r="R7">
        <v>2.4418315498722247</v>
      </c>
      <c r="S7">
        <v>1.6272519593884811</v>
      </c>
      <c r="T7">
        <v>3.6490525275675951</v>
      </c>
      <c r="U7">
        <v>768</v>
      </c>
      <c r="V7" t="s">
        <v>84</v>
      </c>
      <c r="W7" t="s">
        <v>85</v>
      </c>
      <c r="X7" t="s">
        <v>85</v>
      </c>
      <c r="Y7">
        <v>30</v>
      </c>
      <c r="Z7">
        <v>2.178066030541133</v>
      </c>
      <c r="AA7">
        <v>1.4699591143110238</v>
      </c>
      <c r="AB7">
        <v>3.2161471324650215</v>
      </c>
      <c r="AC7">
        <v>897</v>
      </c>
      <c r="AD7" t="s">
        <v>84</v>
      </c>
      <c r="AE7" t="s">
        <v>85</v>
      </c>
      <c r="AF7" t="s">
        <v>85</v>
      </c>
      <c r="AG7">
        <v>11</v>
      </c>
      <c r="AH7">
        <v>17.882432596535434</v>
      </c>
      <c r="AI7">
        <v>8.1616268868549895</v>
      </c>
      <c r="AJ7">
        <v>34.794610568643641</v>
      </c>
      <c r="AK7">
        <v>25</v>
      </c>
      <c r="AL7">
        <v>1.159884549441685</v>
      </c>
      <c r="AM7">
        <v>0.51948805174738777</v>
      </c>
      <c r="AN7">
        <v>2.5693374256102692</v>
      </c>
      <c r="AO7">
        <v>164</v>
      </c>
      <c r="AP7">
        <v>1.4478997137863625</v>
      </c>
      <c r="AQ7">
        <v>0.37467759773563186</v>
      </c>
      <c r="AR7">
        <v>5.4277629375694065</v>
      </c>
      <c r="AS7">
        <v>418</v>
      </c>
      <c r="AT7">
        <v>19.445009564861383</v>
      </c>
      <c r="AU7">
        <v>4.5685310620880166</v>
      </c>
      <c r="AV7">
        <v>54.897186197594003</v>
      </c>
      <c r="AW7">
        <v>4</v>
      </c>
      <c r="AX7">
        <v>1.4553147818326557</v>
      </c>
      <c r="AY7">
        <v>1.018201545964027</v>
      </c>
      <c r="AZ7">
        <v>2.0761444228621091</v>
      </c>
      <c r="BA7">
        <v>2432</v>
      </c>
      <c r="BB7" t="s">
        <v>84</v>
      </c>
      <c r="BC7" t="s">
        <v>85</v>
      </c>
      <c r="BD7" t="s">
        <v>85</v>
      </c>
      <c r="BE7">
        <v>80</v>
      </c>
      <c r="BF7">
        <v>1.4915835320101116</v>
      </c>
      <c r="BG7">
        <v>1.001535092946195</v>
      </c>
      <c r="BH7">
        <v>2.2160439871995905</v>
      </c>
      <c r="BI7">
        <v>3123</v>
      </c>
      <c r="BJ7">
        <v>2.7443160651071898</v>
      </c>
      <c r="BK7">
        <v>1.4672679206262715</v>
      </c>
      <c r="BL7">
        <v>5.0755982884944464</v>
      </c>
      <c r="BM7">
        <v>40</v>
      </c>
      <c r="BN7">
        <v>85.656055066792177</v>
      </c>
      <c r="BO7">
        <v>83.236880602644547</v>
      </c>
      <c r="BP7">
        <v>87.777371535445397</v>
      </c>
      <c r="BQ7">
        <v>3271</v>
      </c>
      <c r="BR7">
        <v>96.869256106646105</v>
      </c>
      <c r="BS7">
        <v>82.48633439072573</v>
      </c>
      <c r="BT7">
        <v>99.510450290198932</v>
      </c>
      <c r="BU7">
        <v>41</v>
      </c>
    </row>
    <row r="8" spans="1:73" x14ac:dyDescent="0.25">
      <c r="A8" t="s">
        <v>147</v>
      </c>
      <c r="B8" t="s">
        <v>84</v>
      </c>
      <c r="C8" t="s">
        <v>85</v>
      </c>
      <c r="D8" t="s">
        <v>85</v>
      </c>
      <c r="E8">
        <v>4</v>
      </c>
      <c r="F8">
        <v>4.3936326157179248</v>
      </c>
      <c r="G8">
        <v>1.218872217710643</v>
      </c>
      <c r="H8">
        <v>14.614207237419269</v>
      </c>
      <c r="I8">
        <v>23</v>
      </c>
      <c r="J8">
        <v>0.14859200443630738</v>
      </c>
      <c r="K8">
        <v>3.3399887990800597E-2</v>
      </c>
      <c r="L8">
        <v>0.65845080935592071</v>
      </c>
      <c r="M8">
        <v>72</v>
      </c>
      <c r="N8" t="s">
        <v>84</v>
      </c>
      <c r="O8" t="s">
        <v>85</v>
      </c>
      <c r="P8" t="s">
        <v>85</v>
      </c>
      <c r="Q8">
        <v>0</v>
      </c>
      <c r="R8">
        <v>8.267506540062886</v>
      </c>
      <c r="S8">
        <v>5.2949819844738881</v>
      </c>
      <c r="T8">
        <v>12.6852445287156</v>
      </c>
      <c r="U8">
        <v>768</v>
      </c>
      <c r="V8">
        <v>8.4396230942494839</v>
      </c>
      <c r="W8">
        <v>3.0868145791901593</v>
      </c>
      <c r="X8">
        <v>21.057781425967583</v>
      </c>
      <c r="Y8">
        <v>30</v>
      </c>
      <c r="Z8">
        <v>7.6911662003102714</v>
      </c>
      <c r="AA8">
        <v>5.0479331407247932</v>
      </c>
      <c r="AB8">
        <v>11.550106924832033</v>
      </c>
      <c r="AC8">
        <v>897</v>
      </c>
      <c r="AD8" t="s">
        <v>84</v>
      </c>
      <c r="AE8" t="s">
        <v>85</v>
      </c>
      <c r="AF8" t="s">
        <v>85</v>
      </c>
      <c r="AG8">
        <v>11</v>
      </c>
      <c r="AH8">
        <v>3.4802869428459697</v>
      </c>
      <c r="AI8">
        <v>1.0039339928043804</v>
      </c>
      <c r="AJ8">
        <v>11.363762525729657</v>
      </c>
      <c r="AK8">
        <v>25</v>
      </c>
      <c r="AL8">
        <v>2.2193882069845556</v>
      </c>
      <c r="AM8">
        <v>1.0933003038707352</v>
      </c>
      <c r="AN8">
        <v>4.45311413285207</v>
      </c>
      <c r="AO8">
        <v>164</v>
      </c>
      <c r="AP8">
        <v>2.2010548358798134</v>
      </c>
      <c r="AQ8">
        <v>1.0795507804692803</v>
      </c>
      <c r="AR8">
        <v>4.4354062667480747</v>
      </c>
      <c r="AS8">
        <v>418</v>
      </c>
      <c r="AT8">
        <v>20.430833432871058</v>
      </c>
      <c r="AU8">
        <v>4.3946861501175496</v>
      </c>
      <c r="AV8">
        <v>58.920245846329401</v>
      </c>
      <c r="AW8">
        <v>4</v>
      </c>
      <c r="AX8">
        <v>8.118300281132921</v>
      </c>
      <c r="AY8">
        <v>6.2796012452353933</v>
      </c>
      <c r="AZ8">
        <v>10.435432962821471</v>
      </c>
      <c r="BA8">
        <v>2432</v>
      </c>
      <c r="BB8">
        <v>7.2666089345408347</v>
      </c>
      <c r="BC8">
        <v>3.7273497654276841</v>
      </c>
      <c r="BD8">
        <v>13.68868711135304</v>
      </c>
      <c r="BE8">
        <v>80</v>
      </c>
      <c r="BF8">
        <v>6.3752804955760443</v>
      </c>
      <c r="BG8">
        <v>4.6785810932659642</v>
      </c>
      <c r="BH8">
        <v>8.6315743216708718</v>
      </c>
      <c r="BI8">
        <v>3123</v>
      </c>
      <c r="BJ8">
        <v>9.1709819143093707</v>
      </c>
      <c r="BK8">
        <v>5.4217654454434339</v>
      </c>
      <c r="BL8">
        <v>15.098927199043336</v>
      </c>
      <c r="BM8">
        <v>40</v>
      </c>
      <c r="BN8">
        <v>41.385676973165282</v>
      </c>
      <c r="BO8">
        <v>37.938149878566776</v>
      </c>
      <c r="BP8">
        <v>44.919736493738618</v>
      </c>
      <c r="BQ8">
        <v>3271</v>
      </c>
      <c r="BR8">
        <v>35.803550821354449</v>
      </c>
      <c r="BS8">
        <v>25.189152217456524</v>
      </c>
      <c r="BT8">
        <v>48.019731633498452</v>
      </c>
      <c r="BU8">
        <v>41</v>
      </c>
    </row>
    <row r="9" spans="1:73" x14ac:dyDescent="0.25">
      <c r="A9" t="s">
        <v>148</v>
      </c>
      <c r="B9" t="s">
        <v>84</v>
      </c>
      <c r="C9" t="s">
        <v>85</v>
      </c>
      <c r="D9" t="s">
        <v>85</v>
      </c>
      <c r="E9">
        <v>4</v>
      </c>
      <c r="F9">
        <v>7.1593552056189695</v>
      </c>
      <c r="G9">
        <v>1.4082210495523677</v>
      </c>
      <c r="H9">
        <v>29.395161918265494</v>
      </c>
      <c r="I9">
        <v>23</v>
      </c>
      <c r="J9" t="s">
        <v>84</v>
      </c>
      <c r="K9" t="s">
        <v>85</v>
      </c>
      <c r="L9" t="s">
        <v>85</v>
      </c>
      <c r="M9">
        <v>72</v>
      </c>
      <c r="N9" t="s">
        <v>84</v>
      </c>
      <c r="O9" t="s">
        <v>85</v>
      </c>
      <c r="P9" t="s">
        <v>85</v>
      </c>
      <c r="Q9">
        <v>0</v>
      </c>
      <c r="R9">
        <v>13.098748222787298</v>
      </c>
      <c r="S9">
        <v>10.223412498300448</v>
      </c>
      <c r="T9">
        <v>16.632946339834412</v>
      </c>
      <c r="U9">
        <v>768</v>
      </c>
      <c r="V9">
        <v>5.3269472657008166</v>
      </c>
      <c r="W9">
        <v>1.2320034545088998</v>
      </c>
      <c r="X9">
        <v>20.243084995824965</v>
      </c>
      <c r="Y9">
        <v>30</v>
      </c>
      <c r="Z9">
        <v>11.772148620203097</v>
      </c>
      <c r="AA9">
        <v>9.1601789267626668</v>
      </c>
      <c r="AB9">
        <v>15.005873908177019</v>
      </c>
      <c r="AC9">
        <v>897</v>
      </c>
      <c r="AD9" t="s">
        <v>84</v>
      </c>
      <c r="AE9" t="s">
        <v>85</v>
      </c>
      <c r="AF9" t="s">
        <v>85</v>
      </c>
      <c r="AG9">
        <v>11</v>
      </c>
      <c r="AH9">
        <v>1.0877286573800224</v>
      </c>
      <c r="AI9">
        <v>0.33115596569898587</v>
      </c>
      <c r="AJ9">
        <v>3.5118940966322372</v>
      </c>
      <c r="AK9">
        <v>25</v>
      </c>
      <c r="AL9">
        <v>4.730010519254459</v>
      </c>
      <c r="AM9">
        <v>2.7087004666297365</v>
      </c>
      <c r="AN9">
        <v>8.1335808638071239</v>
      </c>
      <c r="AO9">
        <v>164</v>
      </c>
      <c r="AP9">
        <v>5.4984375119126314</v>
      </c>
      <c r="AQ9">
        <v>2.9028309017965879</v>
      </c>
      <c r="AR9">
        <v>10.171806826804302</v>
      </c>
      <c r="AS9">
        <v>418</v>
      </c>
      <c r="AT9">
        <v>20.430833432871058</v>
      </c>
      <c r="AU9">
        <v>4.3946861501175496</v>
      </c>
      <c r="AV9">
        <v>58.920245846329401</v>
      </c>
      <c r="AW9">
        <v>4</v>
      </c>
      <c r="AX9">
        <v>4.4201654996618656</v>
      </c>
      <c r="AY9">
        <v>3.4339234849329809</v>
      </c>
      <c r="AZ9">
        <v>5.6730212386808612</v>
      </c>
      <c r="BA9">
        <v>2432</v>
      </c>
      <c r="BB9">
        <v>7.1054201621315052</v>
      </c>
      <c r="BC9">
        <v>3.504138096251435</v>
      </c>
      <c r="BD9">
        <v>13.875619057408908</v>
      </c>
      <c r="BE9">
        <v>80</v>
      </c>
      <c r="BF9">
        <v>4.8318267439214679</v>
      </c>
      <c r="BG9">
        <v>3.8720711743356437</v>
      </c>
      <c r="BH9">
        <v>6.0145887779637492</v>
      </c>
      <c r="BI9">
        <v>3123</v>
      </c>
      <c r="BJ9">
        <v>7.1702276138866274</v>
      </c>
      <c r="BK9">
        <v>4.6091807656942958</v>
      </c>
      <c r="BL9">
        <v>10.990343719109626</v>
      </c>
      <c r="BM9">
        <v>40</v>
      </c>
      <c r="BN9">
        <v>16.568696258525879</v>
      </c>
      <c r="BO9">
        <v>13.043457312050336</v>
      </c>
      <c r="BP9">
        <v>20.818592823078603</v>
      </c>
      <c r="BQ9">
        <v>3271</v>
      </c>
      <c r="BR9">
        <v>21.834715017146515</v>
      </c>
      <c r="BS9">
        <v>11.753441075616406</v>
      </c>
      <c r="BT9">
        <v>36.94305979865635</v>
      </c>
      <c r="BU9">
        <v>41</v>
      </c>
    </row>
    <row r="10" spans="1:73" x14ac:dyDescent="0.25">
      <c r="A10" t="s">
        <v>149</v>
      </c>
      <c r="B10" t="s">
        <v>84</v>
      </c>
      <c r="C10" t="s">
        <v>85</v>
      </c>
      <c r="D10" t="s">
        <v>85</v>
      </c>
      <c r="E10">
        <v>4</v>
      </c>
      <c r="F10">
        <v>2.1528119540765385</v>
      </c>
      <c r="G10">
        <v>0.54793648630710801</v>
      </c>
      <c r="H10">
        <v>8.0765414820431971</v>
      </c>
      <c r="I10">
        <v>23</v>
      </c>
      <c r="J10" t="s">
        <v>84</v>
      </c>
      <c r="K10" t="s">
        <v>85</v>
      </c>
      <c r="L10" t="s">
        <v>85</v>
      </c>
      <c r="M10">
        <v>72</v>
      </c>
      <c r="N10" t="s">
        <v>84</v>
      </c>
      <c r="O10" t="s">
        <v>85</v>
      </c>
      <c r="P10" t="s">
        <v>85</v>
      </c>
      <c r="Q10">
        <v>0</v>
      </c>
      <c r="R10">
        <v>7.0721082149693455</v>
      </c>
      <c r="S10">
        <v>5.3512486228952172</v>
      </c>
      <c r="T10">
        <v>9.2920344672806809</v>
      </c>
      <c r="U10">
        <v>768</v>
      </c>
      <c r="V10">
        <v>19.410068518219131</v>
      </c>
      <c r="W10">
        <v>6.4483057324944584</v>
      </c>
      <c r="X10">
        <v>45.698984653171784</v>
      </c>
      <c r="Y10">
        <v>30</v>
      </c>
      <c r="Z10">
        <v>7.1452209803467062</v>
      </c>
      <c r="AA10">
        <v>5.4352716622965076</v>
      </c>
      <c r="AB10">
        <v>9.3399916188419532</v>
      </c>
      <c r="AC10">
        <v>897</v>
      </c>
      <c r="AD10" t="s">
        <v>84</v>
      </c>
      <c r="AE10" t="s">
        <v>85</v>
      </c>
      <c r="AF10" t="s">
        <v>85</v>
      </c>
      <c r="AG10">
        <v>11</v>
      </c>
      <c r="AH10">
        <v>0.66938084693864019</v>
      </c>
      <c r="AI10">
        <v>0.13820669892009438</v>
      </c>
      <c r="AJ10">
        <v>3.1770840408189089</v>
      </c>
      <c r="AK10">
        <v>25</v>
      </c>
      <c r="AL10">
        <v>3.94116351821638</v>
      </c>
      <c r="AM10">
        <v>2.0612372698164143</v>
      </c>
      <c r="AN10">
        <v>7.40600045871492</v>
      </c>
      <c r="AO10">
        <v>164</v>
      </c>
      <c r="AP10">
        <v>3.2038953306336144</v>
      </c>
      <c r="AQ10">
        <v>1.6142100727804496</v>
      </c>
      <c r="AR10">
        <v>6.2595111295128989</v>
      </c>
      <c r="AS10">
        <v>418</v>
      </c>
      <c r="AT10">
        <v>19.445009564861383</v>
      </c>
      <c r="AU10">
        <v>4.5685310620880166</v>
      </c>
      <c r="AV10">
        <v>54.897186197594003</v>
      </c>
      <c r="AW10">
        <v>4</v>
      </c>
      <c r="AX10">
        <v>2.8837738155575963</v>
      </c>
      <c r="AY10">
        <v>2.1804089526867401</v>
      </c>
      <c r="AZ10">
        <v>3.8052066306630383</v>
      </c>
      <c r="BA10">
        <v>2432</v>
      </c>
      <c r="BB10">
        <v>0.89029484811899962</v>
      </c>
      <c r="BC10">
        <v>0.19629362785926002</v>
      </c>
      <c r="BD10">
        <v>3.9410649128536992</v>
      </c>
      <c r="BE10">
        <v>80</v>
      </c>
      <c r="BF10">
        <v>2.8823635004029242</v>
      </c>
      <c r="BG10">
        <v>2.1419260274459044</v>
      </c>
      <c r="BH10">
        <v>3.8686421761428371</v>
      </c>
      <c r="BI10">
        <v>3123</v>
      </c>
      <c r="BJ10" t="s">
        <v>84</v>
      </c>
      <c r="BK10" t="s">
        <v>85</v>
      </c>
      <c r="BL10" t="s">
        <v>85</v>
      </c>
      <c r="BM10">
        <v>40</v>
      </c>
    </row>
    <row r="11" spans="1:73" x14ac:dyDescent="0.25">
      <c r="A11" t="s">
        <v>150</v>
      </c>
      <c r="B11">
        <v>20.377366027245703</v>
      </c>
      <c r="C11">
        <v>4.8261660324345392</v>
      </c>
      <c r="D11">
        <v>56.362949212587608</v>
      </c>
      <c r="E11">
        <v>4</v>
      </c>
      <c r="F11">
        <v>2.1528119540765385</v>
      </c>
      <c r="G11">
        <v>0.54793648630710801</v>
      </c>
      <c r="H11">
        <v>8.0765414820431971</v>
      </c>
      <c r="I11">
        <v>23</v>
      </c>
      <c r="J11">
        <v>0.37051176497828336</v>
      </c>
      <c r="K11">
        <v>8.3624305617096259E-2</v>
      </c>
      <c r="L11">
        <v>1.625602799789956</v>
      </c>
      <c r="M11">
        <v>72</v>
      </c>
      <c r="N11" t="s">
        <v>84</v>
      </c>
      <c r="O11" t="s">
        <v>85</v>
      </c>
      <c r="P11" t="s">
        <v>85</v>
      </c>
      <c r="Q11">
        <v>0</v>
      </c>
      <c r="R11">
        <v>6.909696838353538</v>
      </c>
      <c r="S11">
        <v>5.0949614584446037</v>
      </c>
      <c r="T11">
        <v>9.3074182250919097</v>
      </c>
      <c r="U11">
        <v>768</v>
      </c>
      <c r="V11">
        <v>5.3269472657008166</v>
      </c>
      <c r="W11">
        <v>1.2320034545088998</v>
      </c>
      <c r="X11">
        <v>20.243084995824965</v>
      </c>
      <c r="Y11">
        <v>30</v>
      </c>
      <c r="Z11">
        <v>6.3959984510741501</v>
      </c>
      <c r="AA11">
        <v>4.6920876194091781</v>
      </c>
      <c r="AB11">
        <v>8.6624377975099787</v>
      </c>
      <c r="AC11">
        <v>897</v>
      </c>
      <c r="AD11" t="s">
        <v>84</v>
      </c>
      <c r="AE11" t="s">
        <v>85</v>
      </c>
      <c r="AF11" t="s">
        <v>85</v>
      </c>
      <c r="AG11">
        <v>11</v>
      </c>
      <c r="AH11">
        <v>0.66938084693864019</v>
      </c>
      <c r="AI11">
        <v>0.13820669892009438</v>
      </c>
      <c r="AJ11">
        <v>3.1770840408189089</v>
      </c>
      <c r="AK11">
        <v>25</v>
      </c>
      <c r="AL11">
        <v>1.5086685824101769</v>
      </c>
      <c r="AM11">
        <v>0.62940514790804902</v>
      </c>
      <c r="AN11">
        <v>3.5720871155581286</v>
      </c>
      <c r="AO11">
        <v>164</v>
      </c>
      <c r="AP11">
        <v>2.3358283424508275</v>
      </c>
      <c r="AQ11">
        <v>1.043920182188018</v>
      </c>
      <c r="AR11">
        <v>5.1434420981892597</v>
      </c>
      <c r="AS11">
        <v>418</v>
      </c>
      <c r="AT11" t="s">
        <v>84</v>
      </c>
      <c r="AU11" t="s">
        <v>85</v>
      </c>
      <c r="AV11" t="s">
        <v>85</v>
      </c>
      <c r="AW11">
        <v>4</v>
      </c>
      <c r="AX11">
        <v>1.6376593557988066</v>
      </c>
      <c r="AY11">
        <v>1.1975216292239097</v>
      </c>
      <c r="AZ11">
        <v>2.2359047052381329</v>
      </c>
      <c r="BA11">
        <v>2432</v>
      </c>
      <c r="BB11" t="s">
        <v>84</v>
      </c>
      <c r="BC11" t="s">
        <v>85</v>
      </c>
      <c r="BD11" t="s">
        <v>85</v>
      </c>
      <c r="BE11">
        <v>80</v>
      </c>
      <c r="BF11">
        <v>1.6708616870970854</v>
      </c>
      <c r="BG11">
        <v>1.1666116824076695</v>
      </c>
      <c r="BH11">
        <v>2.3878002765789841</v>
      </c>
      <c r="BI11">
        <v>3123</v>
      </c>
      <c r="BJ11" t="s">
        <v>84</v>
      </c>
      <c r="BK11" t="s">
        <v>85</v>
      </c>
      <c r="BL11" t="s">
        <v>85</v>
      </c>
      <c r="BM11">
        <v>40</v>
      </c>
    </row>
    <row r="12" spans="1:73" x14ac:dyDescent="0.25">
      <c r="A12" t="s">
        <v>151</v>
      </c>
      <c r="B12">
        <v>47.569705495150075</v>
      </c>
      <c r="C12">
        <v>17.040591361215856</v>
      </c>
      <c r="D12">
        <v>80.030094375471023</v>
      </c>
      <c r="E12">
        <v>4</v>
      </c>
      <c r="F12">
        <v>4.9081454597331433</v>
      </c>
      <c r="G12">
        <v>1.5903002088761771</v>
      </c>
      <c r="H12">
        <v>14.152541835419049</v>
      </c>
      <c r="I12">
        <v>23</v>
      </c>
      <c r="J12">
        <v>0.37051176497828336</v>
      </c>
      <c r="K12">
        <v>8.3624305617096259E-2</v>
      </c>
      <c r="L12">
        <v>1.625602799789956</v>
      </c>
      <c r="M12">
        <v>72</v>
      </c>
      <c r="N12" t="s">
        <v>84</v>
      </c>
      <c r="O12" t="s">
        <v>85</v>
      </c>
      <c r="P12" t="s">
        <v>85</v>
      </c>
      <c r="Q12">
        <v>0</v>
      </c>
      <c r="R12">
        <v>12.999813627480092</v>
      </c>
      <c r="S12">
        <v>10.315791217443175</v>
      </c>
      <c r="T12">
        <v>16.255602967303521</v>
      </c>
      <c r="U12">
        <v>768</v>
      </c>
      <c r="V12">
        <v>10.154236454807823</v>
      </c>
      <c r="W12">
        <v>3.7085802830692889</v>
      </c>
      <c r="X12">
        <v>24.905160087476268</v>
      </c>
      <c r="Y12">
        <v>30</v>
      </c>
      <c r="Z12">
        <v>12.080082903717386</v>
      </c>
      <c r="AA12">
        <v>9.5104171667762536</v>
      </c>
      <c r="AB12">
        <v>15.227223316580337</v>
      </c>
      <c r="AC12">
        <v>897</v>
      </c>
      <c r="AD12" t="s">
        <v>84</v>
      </c>
      <c r="AE12" t="s">
        <v>85</v>
      </c>
      <c r="AF12" t="s">
        <v>85</v>
      </c>
      <c r="AG12">
        <v>11</v>
      </c>
      <c r="AH12">
        <v>8.1366758579253808</v>
      </c>
      <c r="AI12">
        <v>2.8390956234668843</v>
      </c>
      <c r="AJ12">
        <v>21.165846965012388</v>
      </c>
      <c r="AK12">
        <v>25</v>
      </c>
      <c r="AL12">
        <v>4.1068784253556121</v>
      </c>
      <c r="AM12">
        <v>1.8547711726557548</v>
      </c>
      <c r="AN12">
        <v>8.847047811373411</v>
      </c>
      <c r="AO12">
        <v>164</v>
      </c>
      <c r="AP12">
        <v>1.4331351153280465</v>
      </c>
      <c r="AQ12">
        <v>0.74623407342531345</v>
      </c>
      <c r="AR12">
        <v>2.7348993479040469</v>
      </c>
      <c r="AS12">
        <v>418</v>
      </c>
      <c r="AT12">
        <v>19.445009564861383</v>
      </c>
      <c r="AU12">
        <v>4.5685310620880166</v>
      </c>
      <c r="AV12">
        <v>54.897186197594003</v>
      </c>
      <c r="AW12">
        <v>4</v>
      </c>
      <c r="AX12">
        <v>4.5163972091137019</v>
      </c>
      <c r="AY12">
        <v>3.5732772605772554</v>
      </c>
      <c r="AZ12">
        <v>5.6937430559002529</v>
      </c>
      <c r="BA12">
        <v>2432</v>
      </c>
      <c r="BB12">
        <v>1.3464827279051172</v>
      </c>
      <c r="BC12">
        <v>0.25439397910815514</v>
      </c>
      <c r="BD12">
        <v>6.806867270669227</v>
      </c>
      <c r="BE12">
        <v>80</v>
      </c>
      <c r="BF12">
        <v>3.6469934101731925</v>
      </c>
      <c r="BG12">
        <v>2.78298976051641</v>
      </c>
      <c r="BH12">
        <v>4.766084191484051</v>
      </c>
      <c r="BI12">
        <v>3123</v>
      </c>
      <c r="BJ12">
        <v>2.7443160651071898</v>
      </c>
      <c r="BK12">
        <v>1.4672679206262715</v>
      </c>
      <c r="BL12">
        <v>5.0755982884944491</v>
      </c>
      <c r="BM12">
        <v>40</v>
      </c>
    </row>
    <row r="13" spans="1:73" x14ac:dyDescent="0.25">
      <c r="A13" t="s">
        <v>152</v>
      </c>
      <c r="B13">
        <v>30.360568601863484</v>
      </c>
      <c r="C13">
        <v>7.2383846281157087</v>
      </c>
      <c r="D13">
        <v>70.894430426054868</v>
      </c>
      <c r="E13">
        <v>4</v>
      </c>
      <c r="F13">
        <v>52.022914457495325</v>
      </c>
      <c r="G13">
        <v>19.941944908107203</v>
      </c>
      <c r="H13">
        <v>82.518052433072853</v>
      </c>
      <c r="I13">
        <v>16</v>
      </c>
      <c r="J13">
        <v>30.619608101791336</v>
      </c>
      <c r="K13">
        <v>11.954729119576305</v>
      </c>
      <c r="L13">
        <v>58.923329936765214</v>
      </c>
      <c r="M13">
        <v>11</v>
      </c>
      <c r="N13" t="s">
        <v>84</v>
      </c>
      <c r="O13" t="s">
        <v>85</v>
      </c>
      <c r="P13" t="s">
        <v>85</v>
      </c>
      <c r="Q13">
        <v>0</v>
      </c>
      <c r="R13">
        <v>33.669354406161986</v>
      </c>
      <c r="S13">
        <v>26.134533710682206</v>
      </c>
      <c r="T13">
        <v>42.137289229163969</v>
      </c>
      <c r="U13">
        <v>218</v>
      </c>
      <c r="V13">
        <v>20.887196163951948</v>
      </c>
      <c r="W13">
        <v>4.1863077808776357</v>
      </c>
      <c r="X13">
        <v>61.469943007439177</v>
      </c>
      <c r="Y13">
        <v>7</v>
      </c>
      <c r="Z13">
        <v>34.132232337484467</v>
      </c>
      <c r="AA13">
        <v>25.890404815279204</v>
      </c>
      <c r="AB13">
        <v>43.459161416540709</v>
      </c>
      <c r="AC13">
        <v>256</v>
      </c>
      <c r="AD13" t="s">
        <v>84</v>
      </c>
      <c r="AE13" t="s">
        <v>85</v>
      </c>
      <c r="AF13" t="s">
        <v>85</v>
      </c>
      <c r="AG13">
        <v>11</v>
      </c>
      <c r="AH13">
        <v>5.9026187479422827</v>
      </c>
      <c r="AI13">
        <v>1.8352106786206277</v>
      </c>
      <c r="AJ13">
        <v>17.387924180854807</v>
      </c>
      <c r="AK13">
        <v>22</v>
      </c>
      <c r="AL13">
        <v>8.4627464139646431</v>
      </c>
      <c r="AM13">
        <v>4.1138219719757121</v>
      </c>
      <c r="AN13">
        <v>16.612607599227655</v>
      </c>
      <c r="AO13">
        <v>112</v>
      </c>
      <c r="AP13">
        <v>12.757035063313488</v>
      </c>
      <c r="AQ13">
        <v>5.9450014423959354</v>
      </c>
      <c r="AR13">
        <v>25.276884895448383</v>
      </c>
      <c r="AS13">
        <v>92</v>
      </c>
      <c r="AT13">
        <v>33.825889944757961</v>
      </c>
      <c r="AU13">
        <v>7.6350326331900682</v>
      </c>
      <c r="AV13">
        <v>75.967068864755362</v>
      </c>
      <c r="AW13">
        <v>3</v>
      </c>
      <c r="AX13">
        <v>19.969206951797705</v>
      </c>
      <c r="AY13">
        <v>16.373622846918952</v>
      </c>
      <c r="AZ13">
        <v>24.126571204103954</v>
      </c>
      <c r="BA13">
        <v>543</v>
      </c>
      <c r="BB13" t="s">
        <v>84</v>
      </c>
      <c r="BC13" t="s">
        <v>85</v>
      </c>
      <c r="BD13" t="s">
        <v>85</v>
      </c>
      <c r="BE13">
        <v>80</v>
      </c>
      <c r="BF13">
        <v>14.897098559837321</v>
      </c>
      <c r="BG13">
        <v>12.021399701061556</v>
      </c>
      <c r="BH13">
        <v>18.317482105740623</v>
      </c>
      <c r="BI13">
        <v>781</v>
      </c>
      <c r="BJ13">
        <v>10.473050137820234</v>
      </c>
      <c r="BK13">
        <v>2.7895529208957477</v>
      </c>
      <c r="BL13">
        <v>32.290095278052945</v>
      </c>
      <c r="BM13">
        <v>9</v>
      </c>
    </row>
    <row r="14" spans="1:73" x14ac:dyDescent="0.25">
      <c r="A14" t="s">
        <v>153</v>
      </c>
      <c r="E14">
        <v>3</v>
      </c>
      <c r="I14">
        <v>11</v>
      </c>
      <c r="M14">
        <v>16</v>
      </c>
      <c r="N14" t="s">
        <v>84</v>
      </c>
      <c r="O14" t="s">
        <v>85</v>
      </c>
      <c r="P14" t="s">
        <v>85</v>
      </c>
      <c r="Q14">
        <v>0</v>
      </c>
      <c r="U14">
        <v>344</v>
      </c>
      <c r="Y14">
        <v>9</v>
      </c>
      <c r="AC14">
        <v>383</v>
      </c>
      <c r="AG14">
        <v>2</v>
      </c>
      <c r="AK14">
        <v>8</v>
      </c>
      <c r="AO14">
        <v>61</v>
      </c>
      <c r="AS14">
        <v>119</v>
      </c>
      <c r="AW14">
        <v>2</v>
      </c>
      <c r="BA14">
        <v>983</v>
      </c>
      <c r="BE14">
        <v>36</v>
      </c>
      <c r="BI14">
        <v>1209</v>
      </c>
      <c r="BM1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"/>
  <sheetViews>
    <sheetView workbookViewId="0">
      <selection activeCell="A4" sqref="A4:XFD14"/>
    </sheetView>
  </sheetViews>
  <sheetFormatPr defaultColWidth="8.85546875" defaultRowHeight="15" x14ac:dyDescent="0.25"/>
  <cols>
    <col min="1" max="1" width="21.42578125" customWidth="1"/>
  </cols>
  <sheetData>
    <row r="1" spans="1:33" x14ac:dyDescent="0.25">
      <c r="A1" t="s">
        <v>98</v>
      </c>
      <c r="C1" t="s">
        <v>86</v>
      </c>
    </row>
    <row r="2" spans="1:33" x14ac:dyDescent="0.25">
      <c r="A2" s="1"/>
      <c r="B2" t="s">
        <v>74</v>
      </c>
      <c r="F2" t="s">
        <v>75</v>
      </c>
      <c r="J2" t="s">
        <v>76</v>
      </c>
      <c r="N2" t="s">
        <v>77</v>
      </c>
      <c r="R2" t="s">
        <v>95</v>
      </c>
      <c r="V2" t="s">
        <v>78</v>
      </c>
      <c r="Z2" t="s">
        <v>79</v>
      </c>
      <c r="AD2" t="s">
        <v>80</v>
      </c>
    </row>
    <row r="3" spans="1:33" x14ac:dyDescent="0.25">
      <c r="A3" t="s">
        <v>81</v>
      </c>
      <c r="B3" t="s">
        <v>25</v>
      </c>
      <c r="C3" t="s">
        <v>82</v>
      </c>
      <c r="D3" t="s">
        <v>83</v>
      </c>
      <c r="E3" t="s">
        <v>17</v>
      </c>
    </row>
    <row r="4" spans="1:33" x14ac:dyDescent="0.25">
      <c r="A4" t="s">
        <v>143</v>
      </c>
      <c r="B4" t="s">
        <v>84</v>
      </c>
      <c r="C4" t="s">
        <v>85</v>
      </c>
      <c r="D4" t="s">
        <v>85</v>
      </c>
      <c r="E4">
        <v>15</v>
      </c>
      <c r="F4" t="s">
        <v>84</v>
      </c>
      <c r="G4" t="s">
        <v>85</v>
      </c>
      <c r="H4" t="s">
        <v>85</v>
      </c>
      <c r="I4">
        <v>16</v>
      </c>
      <c r="J4" t="s">
        <v>84</v>
      </c>
      <c r="K4" t="s">
        <v>85</v>
      </c>
      <c r="L4" t="s">
        <v>85</v>
      </c>
      <c r="M4">
        <v>52</v>
      </c>
      <c r="N4" t="s">
        <v>84</v>
      </c>
      <c r="O4" t="s">
        <v>85</v>
      </c>
      <c r="P4" t="s">
        <v>85</v>
      </c>
      <c r="Q4">
        <v>2</v>
      </c>
      <c r="R4">
        <v>0.24896939086002826</v>
      </c>
      <c r="S4">
        <v>3.9530359267107462E-2</v>
      </c>
      <c r="T4">
        <v>1.5508388681899898</v>
      </c>
      <c r="U4">
        <v>1312</v>
      </c>
      <c r="V4" t="s">
        <v>84</v>
      </c>
      <c r="W4" t="s">
        <v>85</v>
      </c>
      <c r="X4" t="s">
        <v>85</v>
      </c>
      <c r="Y4">
        <v>11</v>
      </c>
      <c r="Z4">
        <v>0.23310568214109365</v>
      </c>
      <c r="AA4">
        <v>3.6855106856704997E-2</v>
      </c>
      <c r="AB4">
        <v>1.4591215750475137</v>
      </c>
      <c r="AC4">
        <v>1408</v>
      </c>
      <c r="AD4" t="s">
        <v>84</v>
      </c>
      <c r="AE4" t="s">
        <v>85</v>
      </c>
      <c r="AF4" t="s">
        <v>85</v>
      </c>
      <c r="AG4">
        <v>29</v>
      </c>
    </row>
    <row r="5" spans="1:33" x14ac:dyDescent="0.25">
      <c r="A5" t="s">
        <v>144</v>
      </c>
      <c r="B5">
        <v>4.2107289478351699</v>
      </c>
      <c r="C5">
        <v>0.60286539246418891</v>
      </c>
      <c r="D5">
        <v>24.161507938077175</v>
      </c>
      <c r="E5">
        <v>15</v>
      </c>
      <c r="F5" t="s">
        <v>84</v>
      </c>
      <c r="G5" t="s">
        <v>85</v>
      </c>
      <c r="H5" t="s">
        <v>85</v>
      </c>
      <c r="I5">
        <v>16</v>
      </c>
      <c r="J5" t="s">
        <v>84</v>
      </c>
      <c r="K5" t="s">
        <v>85</v>
      </c>
      <c r="L5" t="s">
        <v>85</v>
      </c>
      <c r="M5">
        <v>52</v>
      </c>
      <c r="N5" t="s">
        <v>84</v>
      </c>
      <c r="O5" t="s">
        <v>85</v>
      </c>
      <c r="P5" t="s">
        <v>85</v>
      </c>
      <c r="Q5">
        <v>2</v>
      </c>
      <c r="R5">
        <v>0.72155674983241458</v>
      </c>
      <c r="S5">
        <v>0.32743667157387618</v>
      </c>
      <c r="T5">
        <v>1.5825286568451682</v>
      </c>
      <c r="U5">
        <v>1312</v>
      </c>
      <c r="V5" t="s">
        <v>84</v>
      </c>
      <c r="W5" t="s">
        <v>85</v>
      </c>
      <c r="X5" t="s">
        <v>85</v>
      </c>
      <c r="Y5">
        <v>11</v>
      </c>
      <c r="Z5">
        <v>0.72887431074287967</v>
      </c>
      <c r="AA5">
        <v>0.35134073346899913</v>
      </c>
      <c r="AB5">
        <v>1.5059561248631192</v>
      </c>
      <c r="AC5">
        <v>1408</v>
      </c>
      <c r="AD5" t="s">
        <v>84</v>
      </c>
      <c r="AE5" t="s">
        <v>85</v>
      </c>
      <c r="AF5" t="s">
        <v>85</v>
      </c>
      <c r="AG5">
        <v>29</v>
      </c>
    </row>
    <row r="6" spans="1:33" x14ac:dyDescent="0.25">
      <c r="A6" t="s">
        <v>145</v>
      </c>
      <c r="B6">
        <v>13.772030710157285</v>
      </c>
      <c r="C6">
        <v>2.9932345008493462</v>
      </c>
      <c r="D6">
        <v>45.257214588292719</v>
      </c>
      <c r="E6">
        <v>15</v>
      </c>
      <c r="F6">
        <v>12.815143989719449</v>
      </c>
      <c r="G6">
        <v>2.0446171712297283</v>
      </c>
      <c r="H6">
        <v>50.862300175442087</v>
      </c>
      <c r="I6">
        <v>16</v>
      </c>
      <c r="J6">
        <v>3.7733352870245178</v>
      </c>
      <c r="K6">
        <v>1.9514226596341695</v>
      </c>
      <c r="L6">
        <v>7.1718251417509178</v>
      </c>
      <c r="M6">
        <v>52</v>
      </c>
      <c r="N6">
        <v>37.165023760595936</v>
      </c>
      <c r="O6">
        <v>4.1627479383054524</v>
      </c>
      <c r="P6">
        <v>88.955350963336315</v>
      </c>
      <c r="Q6">
        <v>2</v>
      </c>
      <c r="R6">
        <v>3.6840524449241623</v>
      </c>
      <c r="S6">
        <v>2.7638141763351856</v>
      </c>
      <c r="T6">
        <v>4.8952672797943784</v>
      </c>
      <c r="U6">
        <v>1312</v>
      </c>
      <c r="V6" t="s">
        <v>84</v>
      </c>
      <c r="W6" t="s">
        <v>85</v>
      </c>
      <c r="X6" t="s">
        <v>85</v>
      </c>
      <c r="Y6">
        <v>11</v>
      </c>
      <c r="Z6">
        <v>3.9190048423095982</v>
      </c>
      <c r="AA6">
        <v>2.9447172839132554</v>
      </c>
      <c r="AB6">
        <v>5.1983791394532233</v>
      </c>
      <c r="AC6">
        <v>1408</v>
      </c>
      <c r="AD6">
        <v>3.682195012148997</v>
      </c>
      <c r="AE6">
        <v>2.2462062305001371</v>
      </c>
      <c r="AF6">
        <v>5.980044970063104</v>
      </c>
      <c r="AG6">
        <v>29</v>
      </c>
    </row>
    <row r="7" spans="1:33" x14ac:dyDescent="0.25">
      <c r="A7" t="s">
        <v>146</v>
      </c>
      <c r="B7">
        <v>25.785100181091764</v>
      </c>
      <c r="C7">
        <v>10.735539751762893</v>
      </c>
      <c r="D7">
        <v>50.092686656820909</v>
      </c>
      <c r="E7">
        <v>15</v>
      </c>
      <c r="F7" t="s">
        <v>84</v>
      </c>
      <c r="G7" t="s">
        <v>85</v>
      </c>
      <c r="H7" t="s">
        <v>85</v>
      </c>
      <c r="I7">
        <v>16</v>
      </c>
      <c r="J7" t="s">
        <v>84</v>
      </c>
      <c r="K7" t="s">
        <v>85</v>
      </c>
      <c r="L7" t="s">
        <v>85</v>
      </c>
      <c r="M7">
        <v>52</v>
      </c>
      <c r="N7">
        <v>37.165023760595936</v>
      </c>
      <c r="O7">
        <v>4.1627479383054524</v>
      </c>
      <c r="P7">
        <v>88.955350963336315</v>
      </c>
      <c r="Q7">
        <v>2</v>
      </c>
      <c r="R7">
        <v>2.4510802116796597</v>
      </c>
      <c r="S7">
        <v>1.4627808462765006</v>
      </c>
      <c r="T7">
        <v>4.0794608202838036</v>
      </c>
      <c r="U7">
        <v>1312</v>
      </c>
      <c r="V7" t="s">
        <v>84</v>
      </c>
      <c r="W7" t="s">
        <v>85</v>
      </c>
      <c r="X7" t="s">
        <v>85</v>
      </c>
      <c r="Y7">
        <v>11</v>
      </c>
      <c r="Z7">
        <v>2.6509274983494198</v>
      </c>
      <c r="AA7">
        <v>1.6873698897009952</v>
      </c>
      <c r="AB7">
        <v>4.1415369934240358</v>
      </c>
      <c r="AC7">
        <v>1408</v>
      </c>
      <c r="AD7">
        <v>3.682195012148997</v>
      </c>
      <c r="AE7">
        <v>2.2462062305001362</v>
      </c>
      <c r="AF7">
        <v>5.9800449700631058</v>
      </c>
      <c r="AG7">
        <v>29</v>
      </c>
    </row>
    <row r="8" spans="1:33" x14ac:dyDescent="0.25">
      <c r="A8" t="s">
        <v>147</v>
      </c>
      <c r="B8">
        <v>4.2107289478351699</v>
      </c>
      <c r="C8">
        <v>0.60286539246418891</v>
      </c>
      <c r="D8">
        <v>24.161507938077175</v>
      </c>
      <c r="E8">
        <v>15</v>
      </c>
      <c r="F8">
        <v>8.3266787689879056</v>
      </c>
      <c r="G8">
        <v>1.2733171223584057</v>
      </c>
      <c r="H8">
        <v>39.012100369809133</v>
      </c>
      <c r="I8">
        <v>16</v>
      </c>
      <c r="J8">
        <v>6.6088352246194999</v>
      </c>
      <c r="K8">
        <v>2.9052041046724701</v>
      </c>
      <c r="L8">
        <v>14.336789673442956</v>
      </c>
      <c r="M8">
        <v>52</v>
      </c>
      <c r="N8" t="s">
        <v>84</v>
      </c>
      <c r="O8" t="s">
        <v>85</v>
      </c>
      <c r="P8" t="s">
        <v>85</v>
      </c>
      <c r="Q8">
        <v>2</v>
      </c>
      <c r="R8">
        <v>9.5015319625615664</v>
      </c>
      <c r="S8">
        <v>7.8160812814993967</v>
      </c>
      <c r="T8">
        <v>11.505070839195794</v>
      </c>
      <c r="U8">
        <v>1312</v>
      </c>
      <c r="V8" t="s">
        <v>84</v>
      </c>
      <c r="W8" t="s">
        <v>85</v>
      </c>
      <c r="X8" t="s">
        <v>85</v>
      </c>
      <c r="Y8">
        <v>11</v>
      </c>
      <c r="Z8">
        <v>9.2597840390778057</v>
      </c>
      <c r="AA8">
        <v>7.7008610746811312</v>
      </c>
      <c r="AB8">
        <v>11.096347829755608</v>
      </c>
      <c r="AC8">
        <v>1408</v>
      </c>
      <c r="AD8">
        <v>11.046585036446992</v>
      </c>
      <c r="AE8">
        <v>6.6782214402102333</v>
      </c>
      <c r="AF8">
        <v>17.729522487181846</v>
      </c>
      <c r="AG8">
        <v>29</v>
      </c>
    </row>
    <row r="9" spans="1:33" x14ac:dyDescent="0.25">
      <c r="A9" t="s">
        <v>148</v>
      </c>
      <c r="B9" t="s">
        <v>84</v>
      </c>
      <c r="C9" t="s">
        <v>85</v>
      </c>
      <c r="D9" t="s">
        <v>85</v>
      </c>
      <c r="E9">
        <v>15</v>
      </c>
      <c r="F9">
        <v>7.2157325350424628</v>
      </c>
      <c r="G9">
        <v>1.0929659821054947</v>
      </c>
      <c r="H9">
        <v>35.371673682759116</v>
      </c>
      <c r="I9">
        <v>16</v>
      </c>
      <c r="J9">
        <v>5.2992827884244624</v>
      </c>
      <c r="K9">
        <v>2.230895426432661</v>
      </c>
      <c r="L9">
        <v>12.067064916658389</v>
      </c>
      <c r="M9">
        <v>52</v>
      </c>
      <c r="N9" t="s">
        <v>84</v>
      </c>
      <c r="O9" t="s">
        <v>85</v>
      </c>
      <c r="P9" t="s">
        <v>85</v>
      </c>
      <c r="Q9">
        <v>2</v>
      </c>
      <c r="R9">
        <v>2.7672420782703719</v>
      </c>
      <c r="S9">
        <v>1.8441916973748962</v>
      </c>
      <c r="T9">
        <v>4.1328428108277722</v>
      </c>
      <c r="U9">
        <v>1312</v>
      </c>
      <c r="V9" t="s">
        <v>84</v>
      </c>
      <c r="W9" t="s">
        <v>85</v>
      </c>
      <c r="X9" t="s">
        <v>85</v>
      </c>
      <c r="Y9">
        <v>11</v>
      </c>
      <c r="Z9">
        <v>2.8457098283001288</v>
      </c>
      <c r="AA9">
        <v>1.9340655268853115</v>
      </c>
      <c r="AB9">
        <v>4.1688010556751589</v>
      </c>
      <c r="AC9">
        <v>1408</v>
      </c>
      <c r="AD9">
        <v>7.3643900242979941</v>
      </c>
      <c r="AE9">
        <v>4.473137010668597</v>
      </c>
      <c r="AF9">
        <v>11.891792254092509</v>
      </c>
      <c r="AG9">
        <v>29</v>
      </c>
    </row>
    <row r="10" spans="1:33" x14ac:dyDescent="0.25">
      <c r="A10" t="s">
        <v>149</v>
      </c>
      <c r="B10" t="s">
        <v>84</v>
      </c>
      <c r="C10" t="s">
        <v>85</v>
      </c>
      <c r="D10" t="s">
        <v>85</v>
      </c>
      <c r="E10">
        <v>15</v>
      </c>
      <c r="F10">
        <v>7.2157325350424628</v>
      </c>
      <c r="G10">
        <v>1.0929659821054947</v>
      </c>
      <c r="H10">
        <v>35.371673682759116</v>
      </c>
      <c r="I10">
        <v>16</v>
      </c>
      <c r="J10" t="s">
        <v>84</v>
      </c>
      <c r="K10" t="s">
        <v>85</v>
      </c>
      <c r="L10" t="s">
        <v>85</v>
      </c>
      <c r="M10">
        <v>52</v>
      </c>
      <c r="N10">
        <v>37.165023760595936</v>
      </c>
      <c r="O10">
        <v>4.1627479383054524</v>
      </c>
      <c r="P10">
        <v>88.955350963336315</v>
      </c>
      <c r="Q10">
        <v>2</v>
      </c>
      <c r="R10">
        <v>3.197779017663648</v>
      </c>
      <c r="S10">
        <v>2.0481492660939926</v>
      </c>
      <c r="T10">
        <v>4.9600222171613497</v>
      </c>
      <c r="U10">
        <v>1312</v>
      </c>
      <c r="V10" t="s">
        <v>84</v>
      </c>
      <c r="W10" t="s">
        <v>85</v>
      </c>
      <c r="X10" t="s">
        <v>85</v>
      </c>
      <c r="Y10">
        <v>11</v>
      </c>
      <c r="Z10">
        <v>3.1029204019953474</v>
      </c>
      <c r="AA10">
        <v>1.9775738408343544</v>
      </c>
      <c r="AB10">
        <v>4.837049498692001</v>
      </c>
      <c r="AC10">
        <v>1408</v>
      </c>
      <c r="AD10" t="s">
        <v>84</v>
      </c>
      <c r="AE10" t="s">
        <v>85</v>
      </c>
      <c r="AF10" t="s">
        <v>85</v>
      </c>
      <c r="AG10">
        <v>29</v>
      </c>
    </row>
    <row r="11" spans="1:33" x14ac:dyDescent="0.25">
      <c r="A11" t="s">
        <v>150</v>
      </c>
      <c r="B11">
        <v>10.26426056911604</v>
      </c>
      <c r="C11">
        <v>1.5404580638133774</v>
      </c>
      <c r="D11">
        <v>45.540970085765032</v>
      </c>
      <c r="E11">
        <v>15</v>
      </c>
      <c r="F11" t="s">
        <v>84</v>
      </c>
      <c r="G11" t="s">
        <v>85</v>
      </c>
      <c r="H11" t="s">
        <v>85</v>
      </c>
      <c r="I11">
        <v>16</v>
      </c>
      <c r="J11">
        <v>1.0115965181288042</v>
      </c>
      <c r="K11">
        <v>0.12932069227289819</v>
      </c>
      <c r="L11">
        <v>7.463285747644588</v>
      </c>
      <c r="M11">
        <v>52</v>
      </c>
      <c r="N11" t="s">
        <v>84</v>
      </c>
      <c r="O11" t="s">
        <v>85</v>
      </c>
      <c r="P11" t="s">
        <v>85</v>
      </c>
      <c r="Q11">
        <v>2</v>
      </c>
      <c r="R11">
        <v>0.97897496371476578</v>
      </c>
      <c r="S11">
        <v>0.59151438084576613</v>
      </c>
      <c r="T11">
        <v>1.6161083817737687</v>
      </c>
      <c r="U11">
        <v>1312</v>
      </c>
      <c r="V11" t="s">
        <v>84</v>
      </c>
      <c r="W11" t="s">
        <v>85</v>
      </c>
      <c r="X11" t="s">
        <v>85</v>
      </c>
      <c r="Y11">
        <v>11</v>
      </c>
      <c r="Z11">
        <v>1.080021889790973</v>
      </c>
      <c r="AA11">
        <v>0.62036522485912959</v>
      </c>
      <c r="AB11">
        <v>1.873837214928016</v>
      </c>
      <c r="AC11">
        <v>1408</v>
      </c>
      <c r="AD11" t="s">
        <v>84</v>
      </c>
      <c r="AE11" t="s">
        <v>85</v>
      </c>
      <c r="AF11" t="s">
        <v>85</v>
      </c>
      <c r="AG11">
        <v>29</v>
      </c>
    </row>
    <row r="12" spans="1:33" x14ac:dyDescent="0.25">
      <c r="A12" t="s">
        <v>151</v>
      </c>
      <c r="B12">
        <v>21.450246223552366</v>
      </c>
      <c r="C12">
        <v>6.2575574449294677</v>
      </c>
      <c r="D12">
        <v>52.766394815462505</v>
      </c>
      <c r="E12">
        <v>15</v>
      </c>
      <c r="F12" t="s">
        <v>84</v>
      </c>
      <c r="G12" t="s">
        <v>85</v>
      </c>
      <c r="H12" t="s">
        <v>85</v>
      </c>
      <c r="I12">
        <v>16</v>
      </c>
      <c r="J12">
        <v>4.957308268561599</v>
      </c>
      <c r="K12">
        <v>2.2928440245878963</v>
      </c>
      <c r="L12">
        <v>10.388867844945562</v>
      </c>
      <c r="M12">
        <v>52</v>
      </c>
      <c r="N12">
        <v>37.165023760595936</v>
      </c>
      <c r="O12">
        <v>4.1627479383054524</v>
      </c>
      <c r="P12">
        <v>88.955350963336315</v>
      </c>
      <c r="Q12">
        <v>2</v>
      </c>
      <c r="R12">
        <v>4.2786784352288461</v>
      </c>
      <c r="S12">
        <v>3.1736877082878583</v>
      </c>
      <c r="T12">
        <v>5.745567226279916</v>
      </c>
      <c r="U12">
        <v>1312</v>
      </c>
      <c r="V12" t="s">
        <v>84</v>
      </c>
      <c r="W12" t="s">
        <v>85</v>
      </c>
      <c r="X12" t="s">
        <v>85</v>
      </c>
      <c r="Y12">
        <v>11</v>
      </c>
      <c r="Z12">
        <v>4.4714485227237342</v>
      </c>
      <c r="AA12">
        <v>3.3739704924196259</v>
      </c>
      <c r="AB12">
        <v>5.9040991762307717</v>
      </c>
      <c r="AC12">
        <v>1408</v>
      </c>
      <c r="AD12">
        <v>3.682195012148997</v>
      </c>
      <c r="AE12">
        <v>2.2462062305001371</v>
      </c>
      <c r="AF12">
        <v>5.980044970063104</v>
      </c>
      <c r="AG12">
        <v>29</v>
      </c>
    </row>
    <row r="13" spans="1:33" x14ac:dyDescent="0.25">
      <c r="A13" t="s">
        <v>152</v>
      </c>
      <c r="B13" t="s">
        <v>84</v>
      </c>
      <c r="C13" t="s">
        <v>85</v>
      </c>
      <c r="D13" t="s">
        <v>85</v>
      </c>
      <c r="E13">
        <v>15</v>
      </c>
      <c r="F13" t="s">
        <v>84</v>
      </c>
      <c r="G13" t="s">
        <v>85</v>
      </c>
      <c r="H13" t="s">
        <v>85</v>
      </c>
      <c r="I13">
        <v>16</v>
      </c>
      <c r="J13" t="s">
        <v>84</v>
      </c>
      <c r="K13" t="s">
        <v>85</v>
      </c>
      <c r="L13" t="s">
        <v>85</v>
      </c>
      <c r="M13">
        <v>52</v>
      </c>
      <c r="N13" t="s">
        <v>84</v>
      </c>
      <c r="O13" t="s">
        <v>85</v>
      </c>
      <c r="P13" t="s">
        <v>85</v>
      </c>
      <c r="Q13">
        <v>2</v>
      </c>
      <c r="R13" t="s">
        <v>84</v>
      </c>
      <c r="S13" t="s">
        <v>85</v>
      </c>
      <c r="T13" t="s">
        <v>85</v>
      </c>
      <c r="U13">
        <v>1312</v>
      </c>
      <c r="V13" t="s">
        <v>84</v>
      </c>
      <c r="W13" t="s">
        <v>85</v>
      </c>
      <c r="X13" t="s">
        <v>85</v>
      </c>
      <c r="Y13">
        <v>11</v>
      </c>
      <c r="Z13" t="s">
        <v>84</v>
      </c>
      <c r="AA13" t="s">
        <v>85</v>
      </c>
      <c r="AB13" t="s">
        <v>85</v>
      </c>
      <c r="AC13">
        <v>1408</v>
      </c>
      <c r="AD13" t="s">
        <v>84</v>
      </c>
      <c r="AE13" t="s">
        <v>85</v>
      </c>
      <c r="AF13" t="s">
        <v>85</v>
      </c>
      <c r="AG13">
        <v>29</v>
      </c>
    </row>
    <row r="14" spans="1:33" x14ac:dyDescent="0.25">
      <c r="A14" t="s">
        <v>153</v>
      </c>
      <c r="E14">
        <v>7</v>
      </c>
      <c r="I14">
        <v>5</v>
      </c>
      <c r="M14">
        <v>13</v>
      </c>
      <c r="Q14">
        <v>1</v>
      </c>
      <c r="U14">
        <v>412</v>
      </c>
      <c r="V14" t="s">
        <v>84</v>
      </c>
      <c r="W14" t="s">
        <v>85</v>
      </c>
      <c r="X14" t="s">
        <v>85</v>
      </c>
      <c r="Y14">
        <v>11</v>
      </c>
      <c r="AC14">
        <v>438</v>
      </c>
      <c r="AG14">
        <v>8</v>
      </c>
    </row>
  </sheetData>
  <conditionalFormatting sqref="A1:XFD1048576">
    <cfRule type="cellIs" dxfId="0" priority="1" operator="equal">
      <formula>100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4"/>
  <sheetViews>
    <sheetView workbookViewId="0">
      <selection activeCell="A13" sqref="A4:XFD13"/>
    </sheetView>
  </sheetViews>
  <sheetFormatPr defaultColWidth="8.85546875" defaultRowHeight="15" x14ac:dyDescent="0.25"/>
  <cols>
    <col min="1" max="1" width="20.85546875" customWidth="1"/>
  </cols>
  <sheetData>
    <row r="1" spans="1:34" x14ac:dyDescent="0.25">
      <c r="A1" t="s">
        <v>99</v>
      </c>
      <c r="C1" t="s">
        <v>87</v>
      </c>
    </row>
    <row r="2" spans="1:34" x14ac:dyDescent="0.25">
      <c r="A2" s="1"/>
      <c r="B2" t="s">
        <v>74</v>
      </c>
      <c r="F2" t="s">
        <v>75</v>
      </c>
      <c r="J2" t="s">
        <v>76</v>
      </c>
      <c r="N2" t="s">
        <v>77</v>
      </c>
      <c r="R2" t="s">
        <v>95</v>
      </c>
      <c r="V2" t="s">
        <v>78</v>
      </c>
      <c r="Z2" t="s">
        <v>79</v>
      </c>
      <c r="AD2" t="s">
        <v>80</v>
      </c>
      <c r="AH2" t="s">
        <v>80</v>
      </c>
    </row>
    <row r="3" spans="1:34" x14ac:dyDescent="0.25">
      <c r="A3" t="s">
        <v>81</v>
      </c>
      <c r="B3" t="s">
        <v>25</v>
      </c>
      <c r="C3" t="s">
        <v>82</v>
      </c>
      <c r="D3" t="s">
        <v>83</v>
      </c>
      <c r="E3" t="s">
        <v>17</v>
      </c>
    </row>
    <row r="4" spans="1:34" x14ac:dyDescent="0.25">
      <c r="A4" t="s">
        <v>143</v>
      </c>
      <c r="B4">
        <v>27.672780861097067</v>
      </c>
      <c r="C4">
        <v>4.2437268372131136</v>
      </c>
      <c r="D4">
        <v>76.760946551138758</v>
      </c>
      <c r="E4">
        <v>9</v>
      </c>
      <c r="F4">
        <v>2.1807800458444904</v>
      </c>
      <c r="G4">
        <v>0.83224682185777055</v>
      </c>
      <c r="H4">
        <v>5.5912135783033703</v>
      </c>
      <c r="I4">
        <v>84</v>
      </c>
      <c r="J4" t="s">
        <v>84</v>
      </c>
      <c r="K4" t="s">
        <v>85</v>
      </c>
      <c r="L4" t="s">
        <v>85</v>
      </c>
      <c r="M4">
        <v>126</v>
      </c>
      <c r="N4" t="s">
        <v>84</v>
      </c>
      <c r="O4" t="s">
        <v>85</v>
      </c>
      <c r="P4" t="s">
        <v>85</v>
      </c>
      <c r="Q4">
        <v>2</v>
      </c>
      <c r="R4">
        <v>12.606840544226621</v>
      </c>
      <c r="S4">
        <v>7.1694220482720796</v>
      </c>
      <c r="T4">
        <v>21.225202467695496</v>
      </c>
      <c r="U4">
        <v>1340</v>
      </c>
      <c r="V4">
        <v>22.150830777290523</v>
      </c>
      <c r="W4">
        <v>8.8385997860480039</v>
      </c>
      <c r="X4">
        <v>45.504836124720832</v>
      </c>
      <c r="Y4">
        <v>42</v>
      </c>
      <c r="Z4">
        <v>12.281922153242235</v>
      </c>
      <c r="AA4">
        <v>7.2086647556054126</v>
      </c>
      <c r="AB4">
        <v>20.150256859658487</v>
      </c>
      <c r="AC4">
        <v>1603</v>
      </c>
      <c r="AD4" t="s">
        <v>84</v>
      </c>
      <c r="AE4" t="s">
        <v>85</v>
      </c>
      <c r="AF4" t="s">
        <v>85</v>
      </c>
      <c r="AG4">
        <v>19</v>
      </c>
    </row>
    <row r="5" spans="1:34" x14ac:dyDescent="0.25">
      <c r="A5" t="s">
        <v>144</v>
      </c>
      <c r="B5" t="s">
        <v>84</v>
      </c>
      <c r="C5" t="s">
        <v>85</v>
      </c>
      <c r="D5" t="s">
        <v>85</v>
      </c>
      <c r="E5">
        <v>9</v>
      </c>
      <c r="F5">
        <v>3.3983881892033976</v>
      </c>
      <c r="G5">
        <v>1.1791859763438799</v>
      </c>
      <c r="H5">
        <v>9.3969352778748831</v>
      </c>
      <c r="I5">
        <v>84</v>
      </c>
      <c r="J5" t="s">
        <v>84</v>
      </c>
      <c r="K5" t="s">
        <v>85</v>
      </c>
      <c r="L5" t="s">
        <v>85</v>
      </c>
      <c r="M5">
        <v>126</v>
      </c>
      <c r="N5" t="s">
        <v>84</v>
      </c>
      <c r="O5" t="s">
        <v>85</v>
      </c>
      <c r="P5" t="s">
        <v>85</v>
      </c>
      <c r="Q5">
        <v>2</v>
      </c>
      <c r="R5">
        <v>5.4373774216931343</v>
      </c>
      <c r="S5">
        <v>3.733900003079714</v>
      </c>
      <c r="T5">
        <v>7.8546037235178927</v>
      </c>
      <c r="U5">
        <v>1340</v>
      </c>
      <c r="V5" t="s">
        <v>84</v>
      </c>
      <c r="W5" t="s">
        <v>85</v>
      </c>
      <c r="X5" t="s">
        <v>85</v>
      </c>
      <c r="Y5">
        <v>42</v>
      </c>
      <c r="Z5">
        <v>4.7526013886424279</v>
      </c>
      <c r="AA5">
        <v>3.2455658109640324</v>
      </c>
      <c r="AB5">
        <v>6.9094368259040406</v>
      </c>
      <c r="AC5">
        <v>1603</v>
      </c>
      <c r="AD5" t="s">
        <v>84</v>
      </c>
      <c r="AE5" t="s">
        <v>85</v>
      </c>
      <c r="AF5" t="s">
        <v>85</v>
      </c>
      <c r="AG5">
        <v>19</v>
      </c>
    </row>
    <row r="6" spans="1:34" x14ac:dyDescent="0.25">
      <c r="A6" t="s">
        <v>145</v>
      </c>
      <c r="B6">
        <v>1.8144604713333345</v>
      </c>
      <c r="C6">
        <v>0.22098735066291003</v>
      </c>
      <c r="D6">
        <v>13.359566452353755</v>
      </c>
      <c r="E6">
        <v>9</v>
      </c>
      <c r="F6">
        <v>3.1290755566679191</v>
      </c>
      <c r="G6">
        <v>0.77330184821731851</v>
      </c>
      <c r="H6">
        <v>11.807461708055385</v>
      </c>
      <c r="I6">
        <v>84</v>
      </c>
      <c r="J6">
        <v>0.19024598874030782</v>
      </c>
      <c r="K6">
        <v>2.5668819199613897E-2</v>
      </c>
      <c r="L6">
        <v>1.395292666371015</v>
      </c>
      <c r="M6">
        <v>126</v>
      </c>
      <c r="N6" t="s">
        <v>84</v>
      </c>
      <c r="O6" t="s">
        <v>85</v>
      </c>
      <c r="P6" t="s">
        <v>85</v>
      </c>
      <c r="Q6">
        <v>2</v>
      </c>
      <c r="R6">
        <v>4.3308375530697942</v>
      </c>
      <c r="S6">
        <v>2.1477121348964898</v>
      </c>
      <c r="T6">
        <v>8.5394260115650855</v>
      </c>
      <c r="U6">
        <v>1340</v>
      </c>
      <c r="V6" t="s">
        <v>84</v>
      </c>
      <c r="W6" t="s">
        <v>85</v>
      </c>
      <c r="X6" t="s">
        <v>85</v>
      </c>
      <c r="Y6">
        <v>42</v>
      </c>
      <c r="Z6">
        <v>3.8171588814473281</v>
      </c>
      <c r="AA6">
        <v>1.9292157588847048</v>
      </c>
      <c r="AB6">
        <v>7.4130020647880324</v>
      </c>
      <c r="AC6">
        <v>1603</v>
      </c>
      <c r="AD6">
        <v>2.0722388145519082</v>
      </c>
      <c r="AE6">
        <v>0.28508685143907653</v>
      </c>
      <c r="AF6">
        <v>13.541279126840852</v>
      </c>
      <c r="AG6">
        <v>19</v>
      </c>
    </row>
    <row r="7" spans="1:34" x14ac:dyDescent="0.25">
      <c r="A7" t="s">
        <v>146</v>
      </c>
      <c r="B7">
        <v>1.8144604713333345</v>
      </c>
      <c r="C7">
        <v>0.22098735066291003</v>
      </c>
      <c r="D7">
        <v>13.359566452353755</v>
      </c>
      <c r="E7">
        <v>9</v>
      </c>
      <c r="F7">
        <v>7.1714762811375525</v>
      </c>
      <c r="G7">
        <v>2.6790902488312818</v>
      </c>
      <c r="H7">
        <v>17.817690245641913</v>
      </c>
      <c r="I7">
        <v>84</v>
      </c>
      <c r="J7">
        <v>0.19857237209463352</v>
      </c>
      <c r="K7">
        <v>3.9334470888346698E-2</v>
      </c>
      <c r="L7">
        <v>0.9960303563571945</v>
      </c>
      <c r="M7">
        <v>126</v>
      </c>
      <c r="N7" t="s">
        <v>84</v>
      </c>
      <c r="O7" t="s">
        <v>85</v>
      </c>
      <c r="P7" t="s">
        <v>85</v>
      </c>
      <c r="Q7">
        <v>2</v>
      </c>
      <c r="R7">
        <v>2.5599481639089339</v>
      </c>
      <c r="S7">
        <v>1.5523568620281987</v>
      </c>
      <c r="T7">
        <v>4.1936796148302307</v>
      </c>
      <c r="U7">
        <v>1340</v>
      </c>
      <c r="V7" t="s">
        <v>84</v>
      </c>
      <c r="W7" t="s">
        <v>85</v>
      </c>
      <c r="X7" t="s">
        <v>85</v>
      </c>
      <c r="Y7">
        <v>42</v>
      </c>
      <c r="Z7">
        <v>2.4174927006212954</v>
      </c>
      <c r="AA7">
        <v>1.5626490701264897</v>
      </c>
      <c r="AB7">
        <v>3.722293330788589</v>
      </c>
      <c r="AC7">
        <v>1603</v>
      </c>
      <c r="AD7" t="s">
        <v>84</v>
      </c>
      <c r="AE7" t="s">
        <v>85</v>
      </c>
      <c r="AF7" t="s">
        <v>85</v>
      </c>
      <c r="AG7">
        <v>19</v>
      </c>
    </row>
    <row r="8" spans="1:34" x14ac:dyDescent="0.25">
      <c r="A8" t="s">
        <v>147</v>
      </c>
      <c r="B8">
        <v>1.8144604713333345</v>
      </c>
      <c r="C8">
        <v>0.22098735066291003</v>
      </c>
      <c r="D8">
        <v>13.359566452353755</v>
      </c>
      <c r="E8">
        <v>9</v>
      </c>
      <c r="F8">
        <v>7.223800966044859</v>
      </c>
      <c r="G8">
        <v>2.9928393103395621</v>
      </c>
      <c r="H8">
        <v>16.423413092593346</v>
      </c>
      <c r="I8">
        <v>84</v>
      </c>
      <c r="J8">
        <v>2.6176005281252483</v>
      </c>
      <c r="K8">
        <v>0.93526044345788406</v>
      </c>
      <c r="L8">
        <v>7.108961325006101</v>
      </c>
      <c r="M8">
        <v>126</v>
      </c>
      <c r="N8">
        <v>42.850553142570703</v>
      </c>
      <c r="O8">
        <v>4.7221762732650427</v>
      </c>
      <c r="P8">
        <v>91.89842199744281</v>
      </c>
      <c r="Q8">
        <v>2</v>
      </c>
      <c r="R8">
        <v>6.8946614580490175</v>
      </c>
      <c r="S8">
        <v>3.7246342304547717</v>
      </c>
      <c r="T8">
        <v>12.414781745329424</v>
      </c>
      <c r="U8">
        <v>1340</v>
      </c>
      <c r="V8">
        <v>10.125777381148277</v>
      </c>
      <c r="W8">
        <v>3.1673930718271919</v>
      </c>
      <c r="X8">
        <v>27.957340441088647</v>
      </c>
      <c r="Y8">
        <v>42</v>
      </c>
      <c r="Z8">
        <v>6.8625110208085909</v>
      </c>
      <c r="AA8">
        <v>3.9903112482419525</v>
      </c>
      <c r="AB8">
        <v>11.553321935534978</v>
      </c>
      <c r="AC8">
        <v>1603</v>
      </c>
      <c r="AD8">
        <v>1.1559438049869681</v>
      </c>
      <c r="AE8">
        <v>0.14628707272342945</v>
      </c>
      <c r="AF8">
        <v>8.5382721956221896</v>
      </c>
      <c r="AG8">
        <v>19</v>
      </c>
    </row>
    <row r="9" spans="1:34" x14ac:dyDescent="0.25">
      <c r="A9" t="s">
        <v>148</v>
      </c>
      <c r="B9">
        <v>2.94845701274367</v>
      </c>
      <c r="C9">
        <v>0.5713847763064076</v>
      </c>
      <c r="D9">
        <v>13.83827131746366</v>
      </c>
      <c r="E9">
        <v>9</v>
      </c>
      <c r="F9">
        <v>15.633390693378537</v>
      </c>
      <c r="G9">
        <v>8.7725575409788377</v>
      </c>
      <c r="H9">
        <v>26.312328385610144</v>
      </c>
      <c r="I9">
        <v>84</v>
      </c>
      <c r="J9">
        <v>3.1646443996847977</v>
      </c>
      <c r="K9">
        <v>1.1737385661462671</v>
      </c>
      <c r="L9">
        <v>8.2506108512917802</v>
      </c>
      <c r="M9">
        <v>126</v>
      </c>
      <c r="N9">
        <v>42.850553142570703</v>
      </c>
      <c r="O9">
        <v>4.7221762732650427</v>
      </c>
      <c r="P9">
        <v>91.89842199744281</v>
      </c>
      <c r="Q9">
        <v>2</v>
      </c>
      <c r="R9">
        <v>17.279249230393123</v>
      </c>
      <c r="S9">
        <v>14.393361893351006</v>
      </c>
      <c r="T9">
        <v>20.604492756454967</v>
      </c>
      <c r="U9">
        <v>1340</v>
      </c>
      <c r="V9">
        <v>6.4007732625151315</v>
      </c>
      <c r="W9">
        <v>1.1612703580038071</v>
      </c>
      <c r="X9">
        <v>28.470700416126839</v>
      </c>
      <c r="Y9">
        <v>42</v>
      </c>
      <c r="Z9">
        <v>15.814005740809822</v>
      </c>
      <c r="AA9">
        <v>13.268436041805206</v>
      </c>
      <c r="AB9">
        <v>18.742411378658076</v>
      </c>
      <c r="AC9">
        <v>1603</v>
      </c>
      <c r="AD9">
        <v>2.0722388145519082</v>
      </c>
      <c r="AE9">
        <v>0.28508685143907653</v>
      </c>
      <c r="AF9">
        <v>13.541279126840852</v>
      </c>
      <c r="AG9">
        <v>19</v>
      </c>
    </row>
    <row r="10" spans="1:34" x14ac:dyDescent="0.25">
      <c r="A10" t="s">
        <v>149</v>
      </c>
      <c r="B10">
        <v>1.8144604713333345</v>
      </c>
      <c r="C10">
        <v>0.22098735066291003</v>
      </c>
      <c r="D10">
        <v>13.359566452353755</v>
      </c>
      <c r="E10">
        <v>9</v>
      </c>
      <c r="F10">
        <v>9.7048929709223195</v>
      </c>
      <c r="G10">
        <v>4.6435386031720451</v>
      </c>
      <c r="H10">
        <v>19.173732213879248</v>
      </c>
      <c r="I10">
        <v>84</v>
      </c>
      <c r="J10">
        <v>1.7031542364645265</v>
      </c>
      <c r="K10">
        <v>0.47581221448962524</v>
      </c>
      <c r="L10">
        <v>5.9084360200050225</v>
      </c>
      <c r="M10">
        <v>126</v>
      </c>
      <c r="N10" t="s">
        <v>84</v>
      </c>
      <c r="O10" t="s">
        <v>85</v>
      </c>
      <c r="P10" t="s">
        <v>85</v>
      </c>
      <c r="Q10">
        <v>2</v>
      </c>
      <c r="R10">
        <v>7.9957392820101267</v>
      </c>
      <c r="S10">
        <v>5.8693401379010428</v>
      </c>
      <c r="T10">
        <v>10.804088698805643</v>
      </c>
      <c r="U10">
        <v>1340</v>
      </c>
      <c r="V10">
        <v>15.120566775478844</v>
      </c>
      <c r="W10">
        <v>5.1091520999447733</v>
      </c>
      <c r="X10">
        <v>37.082991393821821</v>
      </c>
      <c r="Y10">
        <v>42</v>
      </c>
      <c r="Z10">
        <v>8.0929861143571404</v>
      </c>
      <c r="AA10">
        <v>6.3624348650949107</v>
      </c>
      <c r="AB10">
        <v>10.242750147942152</v>
      </c>
      <c r="AC10">
        <v>1603</v>
      </c>
      <c r="AD10" t="s">
        <v>84</v>
      </c>
      <c r="AE10" t="s">
        <v>85</v>
      </c>
      <c r="AF10" t="s">
        <v>85</v>
      </c>
      <c r="AG10">
        <v>19</v>
      </c>
    </row>
    <row r="11" spans="1:34" x14ac:dyDescent="0.25">
      <c r="A11" t="s">
        <v>150</v>
      </c>
      <c r="B11">
        <v>1.8144604713333345</v>
      </c>
      <c r="C11">
        <v>0.22098735066291003</v>
      </c>
      <c r="D11">
        <v>13.359566452353755</v>
      </c>
      <c r="E11">
        <v>9</v>
      </c>
      <c r="F11">
        <v>6.0239805008361156</v>
      </c>
      <c r="G11">
        <v>2.4006298302200224</v>
      </c>
      <c r="H11">
        <v>14.314104395306328</v>
      </c>
      <c r="I11">
        <v>84</v>
      </c>
      <c r="J11">
        <v>1.3699537645127222</v>
      </c>
      <c r="K11">
        <v>0.31863891096536973</v>
      </c>
      <c r="L11">
        <v>5.6919028550302508</v>
      </c>
      <c r="M11">
        <v>126</v>
      </c>
      <c r="N11" t="s">
        <v>84</v>
      </c>
      <c r="O11" t="s">
        <v>85</v>
      </c>
      <c r="P11" t="s">
        <v>85</v>
      </c>
      <c r="Q11">
        <v>2</v>
      </c>
      <c r="R11">
        <v>9.6676994346783722</v>
      </c>
      <c r="S11">
        <v>7.1715064475007457</v>
      </c>
      <c r="T11">
        <v>12.91189247090986</v>
      </c>
      <c r="U11">
        <v>1340</v>
      </c>
      <c r="V11">
        <v>5.8346955417964734</v>
      </c>
      <c r="W11">
        <v>0.90395507190888935</v>
      </c>
      <c r="X11">
        <v>29.621356166917636</v>
      </c>
      <c r="Y11">
        <v>42</v>
      </c>
      <c r="Z11">
        <v>8.86638198243174</v>
      </c>
      <c r="AA11">
        <v>6.5615652327899401</v>
      </c>
      <c r="AB11">
        <v>11.87787417443236</v>
      </c>
      <c r="AC11">
        <v>1603</v>
      </c>
      <c r="AD11" t="s">
        <v>84</v>
      </c>
      <c r="AE11" t="s">
        <v>85</v>
      </c>
      <c r="AF11" t="s">
        <v>85</v>
      </c>
      <c r="AG11">
        <v>19</v>
      </c>
    </row>
    <row r="12" spans="1:34" x14ac:dyDescent="0.25">
      <c r="A12" t="s">
        <v>151</v>
      </c>
      <c r="B12">
        <v>26.599492038551482</v>
      </c>
      <c r="C12">
        <v>4.4069736711832546</v>
      </c>
      <c r="D12">
        <v>74.016651277267272</v>
      </c>
      <c r="E12">
        <v>9</v>
      </c>
      <c r="F12">
        <v>10.807633480247429</v>
      </c>
      <c r="G12">
        <v>5.4393950061975396</v>
      </c>
      <c r="H12">
        <v>20.334584816762518</v>
      </c>
      <c r="I12">
        <v>84</v>
      </c>
      <c r="J12">
        <v>3.1985193394804412</v>
      </c>
      <c r="K12">
        <v>1.0448856633822077</v>
      </c>
      <c r="L12">
        <v>9.3707005339399903</v>
      </c>
      <c r="M12">
        <v>126</v>
      </c>
      <c r="N12" t="s">
        <v>84</v>
      </c>
      <c r="O12" t="s">
        <v>85</v>
      </c>
      <c r="P12" t="s">
        <v>85</v>
      </c>
      <c r="Q12">
        <v>2</v>
      </c>
      <c r="R12">
        <v>17.194114537894908</v>
      </c>
      <c r="S12">
        <v>13.922395911900546</v>
      </c>
      <c r="T12">
        <v>21.046688007187559</v>
      </c>
      <c r="U12">
        <v>1340</v>
      </c>
      <c r="V12">
        <v>13.758770582450685</v>
      </c>
      <c r="W12">
        <v>4.8097062909907864</v>
      </c>
      <c r="X12">
        <v>33.498990958464177</v>
      </c>
      <c r="Y12">
        <v>42</v>
      </c>
      <c r="Z12">
        <v>16.132245025467832</v>
      </c>
      <c r="AA12">
        <v>13.014235694051971</v>
      </c>
      <c r="AB12">
        <v>19.82700835307984</v>
      </c>
      <c r="AC12">
        <v>1603</v>
      </c>
      <c r="AD12" t="s">
        <v>84</v>
      </c>
      <c r="AE12" t="s">
        <v>85</v>
      </c>
      <c r="AF12" t="s">
        <v>85</v>
      </c>
      <c r="AG12">
        <v>19</v>
      </c>
    </row>
    <row r="13" spans="1:34" x14ac:dyDescent="0.25">
      <c r="A13" t="s">
        <v>152</v>
      </c>
      <c r="B13">
        <v>41.786704160604664</v>
      </c>
      <c r="C13">
        <v>10.718698604890994</v>
      </c>
      <c r="D13">
        <v>81.103220807618541</v>
      </c>
      <c r="E13">
        <v>9</v>
      </c>
      <c r="F13">
        <v>37.163120669448759</v>
      </c>
      <c r="G13">
        <v>16.684045266974969</v>
      </c>
      <c r="H13">
        <v>63.592868340598748</v>
      </c>
      <c r="I13">
        <v>74</v>
      </c>
      <c r="J13">
        <v>23.489207284995896</v>
      </c>
      <c r="K13">
        <v>9.7865946050538675</v>
      </c>
      <c r="L13">
        <v>46.490355179600343</v>
      </c>
      <c r="M13">
        <v>58</v>
      </c>
      <c r="N13">
        <v>57.149446857429297</v>
      </c>
      <c r="O13">
        <v>8.1015780025571811</v>
      </c>
      <c r="P13">
        <v>95.277823726734951</v>
      </c>
      <c r="Q13">
        <v>2</v>
      </c>
      <c r="R13">
        <v>31.969416157948949</v>
      </c>
      <c r="S13">
        <v>24.123944713772776</v>
      </c>
      <c r="T13">
        <v>40.988057913790456</v>
      </c>
      <c r="U13">
        <v>653</v>
      </c>
      <c r="V13">
        <v>22.605414589442816</v>
      </c>
      <c r="W13">
        <v>3.2394923513570637</v>
      </c>
      <c r="X13">
        <v>71.816297999355371</v>
      </c>
      <c r="Y13">
        <v>14</v>
      </c>
      <c r="Z13">
        <v>31.806170385730393</v>
      </c>
      <c r="AA13">
        <v>23.858567313501165</v>
      </c>
      <c r="AB13">
        <v>40.976465672665213</v>
      </c>
      <c r="AC13">
        <v>810</v>
      </c>
      <c r="AD13">
        <v>6.6923953755703049</v>
      </c>
      <c r="AE13">
        <v>1.210257300662928</v>
      </c>
      <c r="AF13">
        <v>29.57333804423941</v>
      </c>
      <c r="AG13">
        <v>8</v>
      </c>
    </row>
    <row r="14" spans="1:34" x14ac:dyDescent="0.25">
      <c r="A14" t="s">
        <v>153</v>
      </c>
      <c r="E14">
        <v>4</v>
      </c>
      <c r="I14">
        <v>39</v>
      </c>
      <c r="M14">
        <v>40</v>
      </c>
      <c r="Q14">
        <v>1</v>
      </c>
      <c r="U14">
        <v>688</v>
      </c>
      <c r="Y14">
        <v>22</v>
      </c>
      <c r="AC14">
        <v>794</v>
      </c>
      <c r="AG14">
        <v>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4"/>
  <sheetViews>
    <sheetView workbookViewId="0">
      <selection activeCell="J22" sqref="J22"/>
    </sheetView>
  </sheetViews>
  <sheetFormatPr defaultColWidth="8.85546875" defaultRowHeight="15" x14ac:dyDescent="0.25"/>
  <sheetData>
    <row r="1" spans="1:34" x14ac:dyDescent="0.25">
      <c r="A1" t="s">
        <v>100</v>
      </c>
      <c r="C1" t="s">
        <v>88</v>
      </c>
    </row>
    <row r="2" spans="1:34" x14ac:dyDescent="0.25">
      <c r="A2" s="1"/>
      <c r="B2" t="s">
        <v>74</v>
      </c>
      <c r="F2" t="s">
        <v>75</v>
      </c>
      <c r="J2" t="s">
        <v>76</v>
      </c>
      <c r="N2" t="s">
        <v>77</v>
      </c>
      <c r="R2" t="s">
        <v>95</v>
      </c>
      <c r="V2" t="s">
        <v>78</v>
      </c>
      <c r="Z2" t="s">
        <v>79</v>
      </c>
      <c r="AD2" t="s">
        <v>80</v>
      </c>
      <c r="AH2" t="s">
        <v>80</v>
      </c>
    </row>
    <row r="3" spans="1:34" x14ac:dyDescent="0.25">
      <c r="A3" t="s">
        <v>81</v>
      </c>
      <c r="B3" t="s">
        <v>25</v>
      </c>
      <c r="C3" t="s">
        <v>82</v>
      </c>
      <c r="D3" t="s">
        <v>83</v>
      </c>
      <c r="E3" t="s">
        <v>17</v>
      </c>
    </row>
    <row r="4" spans="1:34" x14ac:dyDescent="0.25">
      <c r="A4" t="s">
        <v>143</v>
      </c>
      <c r="B4" t="s">
        <v>84</v>
      </c>
      <c r="C4" t="s">
        <v>85</v>
      </c>
      <c r="D4" t="s">
        <v>85</v>
      </c>
      <c r="E4">
        <v>3</v>
      </c>
      <c r="F4">
        <v>4.373139976706593</v>
      </c>
      <c r="G4">
        <v>0.70259554372723321</v>
      </c>
      <c r="H4">
        <v>22.813860904068196</v>
      </c>
      <c r="I4">
        <v>72</v>
      </c>
      <c r="J4" t="s">
        <v>84</v>
      </c>
      <c r="K4" t="s">
        <v>85</v>
      </c>
      <c r="L4" t="s">
        <v>85</v>
      </c>
      <c r="M4">
        <v>310</v>
      </c>
      <c r="N4" t="s">
        <v>84</v>
      </c>
      <c r="O4" t="s">
        <v>85</v>
      </c>
      <c r="P4" t="s">
        <v>85</v>
      </c>
      <c r="Q4">
        <v>0</v>
      </c>
      <c r="R4">
        <v>1.6799841097782704</v>
      </c>
      <c r="S4">
        <v>0.25317265769180602</v>
      </c>
      <c r="T4">
        <v>10.316264045308486</v>
      </c>
      <c r="U4">
        <v>486</v>
      </c>
      <c r="V4">
        <v>13.910735930654738</v>
      </c>
      <c r="W4">
        <v>6.148900504362504</v>
      </c>
      <c r="X4">
        <v>28.495556946334901</v>
      </c>
      <c r="Y4">
        <v>55</v>
      </c>
      <c r="Z4">
        <v>2.4873912957305948</v>
      </c>
      <c r="AA4">
        <v>0.88683307446976789</v>
      </c>
      <c r="AB4">
        <v>6.7790620649377615</v>
      </c>
      <c r="AC4">
        <v>926</v>
      </c>
      <c r="AD4" t="s">
        <v>84</v>
      </c>
      <c r="AE4" t="s">
        <v>85</v>
      </c>
      <c r="AF4" t="s">
        <v>85</v>
      </c>
      <c r="AG4">
        <v>3</v>
      </c>
    </row>
    <row r="5" spans="1:34" x14ac:dyDescent="0.25">
      <c r="A5" t="s">
        <v>144</v>
      </c>
      <c r="B5" t="s">
        <v>84</v>
      </c>
      <c r="C5" t="s">
        <v>85</v>
      </c>
      <c r="D5" t="s">
        <v>85</v>
      </c>
      <c r="E5">
        <v>3</v>
      </c>
      <c r="F5">
        <v>14.938915586390046</v>
      </c>
      <c r="G5">
        <v>4.8092257385460195</v>
      </c>
      <c r="H5">
        <v>37.908042802948074</v>
      </c>
      <c r="I5">
        <v>72</v>
      </c>
      <c r="J5" t="s">
        <v>84</v>
      </c>
      <c r="K5" t="s">
        <v>85</v>
      </c>
      <c r="L5" t="s">
        <v>85</v>
      </c>
      <c r="M5">
        <v>310</v>
      </c>
      <c r="N5" t="s">
        <v>84</v>
      </c>
      <c r="O5" t="s">
        <v>85</v>
      </c>
      <c r="P5" t="s">
        <v>85</v>
      </c>
      <c r="Q5">
        <v>0</v>
      </c>
      <c r="R5">
        <v>0.4421102062193884</v>
      </c>
      <c r="S5">
        <v>6.6009316717436164E-2</v>
      </c>
      <c r="T5">
        <v>2.8989559016585114</v>
      </c>
      <c r="U5">
        <v>486</v>
      </c>
      <c r="V5">
        <v>6.955367965327369</v>
      </c>
      <c r="W5">
        <v>3.1407493925763244</v>
      </c>
      <c r="X5">
        <v>14.699916059178589</v>
      </c>
      <c r="Y5">
        <v>55</v>
      </c>
      <c r="Z5">
        <v>1.9238113969929223</v>
      </c>
      <c r="AA5">
        <v>0.91266109752561886</v>
      </c>
      <c r="AB5">
        <v>4.0098942770765644</v>
      </c>
      <c r="AC5">
        <v>926</v>
      </c>
      <c r="AD5" t="s">
        <v>84</v>
      </c>
      <c r="AE5" t="s">
        <v>85</v>
      </c>
      <c r="AF5" t="s">
        <v>85</v>
      </c>
      <c r="AG5">
        <v>3</v>
      </c>
    </row>
    <row r="6" spans="1:34" x14ac:dyDescent="0.25">
      <c r="A6" t="s">
        <v>145</v>
      </c>
      <c r="B6" t="s">
        <v>84</v>
      </c>
      <c r="C6" t="s">
        <v>85</v>
      </c>
      <c r="D6" t="s">
        <v>85</v>
      </c>
      <c r="E6">
        <v>3</v>
      </c>
      <c r="F6" t="s">
        <v>84</v>
      </c>
      <c r="G6" t="s">
        <v>85</v>
      </c>
      <c r="H6" t="s">
        <v>85</v>
      </c>
      <c r="I6">
        <v>72</v>
      </c>
      <c r="J6">
        <v>0.17147799830269367</v>
      </c>
      <c r="K6">
        <v>3.8579871713817215E-2</v>
      </c>
      <c r="L6">
        <v>0.75870264699860801</v>
      </c>
      <c r="M6">
        <v>310</v>
      </c>
      <c r="N6" t="s">
        <v>84</v>
      </c>
      <c r="O6" t="s">
        <v>85</v>
      </c>
      <c r="P6" t="s">
        <v>85</v>
      </c>
      <c r="Q6">
        <v>0</v>
      </c>
      <c r="R6">
        <v>0.46560730225092661</v>
      </c>
      <c r="S6">
        <v>0.11802193016904783</v>
      </c>
      <c r="T6">
        <v>1.8182286986871785</v>
      </c>
      <c r="U6">
        <v>486</v>
      </c>
      <c r="V6" t="s">
        <v>84</v>
      </c>
      <c r="W6" t="s">
        <v>85</v>
      </c>
      <c r="X6" t="s">
        <v>85</v>
      </c>
      <c r="Y6">
        <v>55</v>
      </c>
      <c r="Z6">
        <v>0.28703834303491199</v>
      </c>
      <c r="AA6">
        <v>8.9405591014484295E-2</v>
      </c>
      <c r="AB6">
        <v>0.91753002696580399</v>
      </c>
      <c r="AC6">
        <v>926</v>
      </c>
      <c r="AD6" t="s">
        <v>84</v>
      </c>
      <c r="AE6" t="s">
        <v>85</v>
      </c>
      <c r="AF6" t="s">
        <v>85</v>
      </c>
      <c r="AG6">
        <v>3</v>
      </c>
    </row>
    <row r="7" spans="1:34" x14ac:dyDescent="0.25">
      <c r="A7" t="s">
        <v>146</v>
      </c>
      <c r="B7" t="s">
        <v>84</v>
      </c>
      <c r="C7" t="s">
        <v>85</v>
      </c>
      <c r="D7" t="s">
        <v>85</v>
      </c>
      <c r="E7">
        <v>3</v>
      </c>
      <c r="F7" t="s">
        <v>84</v>
      </c>
      <c r="G7" t="s">
        <v>85</v>
      </c>
      <c r="H7" t="s">
        <v>85</v>
      </c>
      <c r="I7">
        <v>72</v>
      </c>
      <c r="J7">
        <v>1.450262685132941</v>
      </c>
      <c r="K7">
        <v>0.3450178609872544</v>
      </c>
      <c r="L7">
        <v>5.886941605160195</v>
      </c>
      <c r="M7">
        <v>310</v>
      </c>
      <c r="N7" t="s">
        <v>84</v>
      </c>
      <c r="O7" t="s">
        <v>85</v>
      </c>
      <c r="P7" t="s">
        <v>85</v>
      </c>
      <c r="Q7">
        <v>0</v>
      </c>
      <c r="R7">
        <v>0.28037616587819625</v>
      </c>
      <c r="S7">
        <v>7.9762059878016225E-2</v>
      </c>
      <c r="T7">
        <v>0.98061435759699922</v>
      </c>
      <c r="U7">
        <v>486</v>
      </c>
      <c r="V7" t="s">
        <v>84</v>
      </c>
      <c r="W7" t="s">
        <v>85</v>
      </c>
      <c r="X7" t="s">
        <v>85</v>
      </c>
      <c r="Y7">
        <v>55</v>
      </c>
      <c r="Z7">
        <v>0.62975093443136931</v>
      </c>
      <c r="AA7">
        <v>0.18380552695938557</v>
      </c>
      <c r="AB7">
        <v>2.1345037830377684</v>
      </c>
      <c r="AC7">
        <v>926</v>
      </c>
      <c r="AD7" t="s">
        <v>84</v>
      </c>
      <c r="AE7" t="s">
        <v>85</v>
      </c>
      <c r="AF7" t="s">
        <v>85</v>
      </c>
      <c r="AG7">
        <v>3</v>
      </c>
    </row>
    <row r="8" spans="1:34" x14ac:dyDescent="0.25">
      <c r="A8" t="s">
        <v>147</v>
      </c>
      <c r="B8" t="s">
        <v>84</v>
      </c>
      <c r="C8" t="s">
        <v>85</v>
      </c>
      <c r="D8" t="s">
        <v>85</v>
      </c>
      <c r="E8">
        <v>3</v>
      </c>
      <c r="F8" t="s">
        <v>84</v>
      </c>
      <c r="G8" t="s">
        <v>85</v>
      </c>
      <c r="H8" t="s">
        <v>85</v>
      </c>
      <c r="I8">
        <v>72</v>
      </c>
      <c r="J8">
        <v>1.5349602797027695</v>
      </c>
      <c r="K8">
        <v>0.5755259891856962</v>
      </c>
      <c r="L8">
        <v>4.0290113726801842</v>
      </c>
      <c r="M8">
        <v>310</v>
      </c>
      <c r="N8" t="s">
        <v>84</v>
      </c>
      <c r="O8" t="s">
        <v>85</v>
      </c>
      <c r="P8" t="s">
        <v>85</v>
      </c>
      <c r="Q8">
        <v>0</v>
      </c>
      <c r="R8">
        <v>6.0836584513260039</v>
      </c>
      <c r="S8">
        <v>2.728757064281607</v>
      </c>
      <c r="T8">
        <v>13.01153604401415</v>
      </c>
      <c r="U8">
        <v>486</v>
      </c>
      <c r="V8">
        <v>6.955367965327369</v>
      </c>
      <c r="W8">
        <v>3.140749392576323</v>
      </c>
      <c r="X8">
        <v>14.699916059178591</v>
      </c>
      <c r="Y8">
        <v>55</v>
      </c>
      <c r="Z8">
        <v>4.1917695214205386</v>
      </c>
      <c r="AA8">
        <v>1.8436975110147529</v>
      </c>
      <c r="AB8">
        <v>9.2485035765163399</v>
      </c>
      <c r="AC8">
        <v>926</v>
      </c>
      <c r="AD8" t="s">
        <v>84</v>
      </c>
      <c r="AE8" t="s">
        <v>85</v>
      </c>
      <c r="AF8" t="s">
        <v>85</v>
      </c>
      <c r="AG8">
        <v>3</v>
      </c>
    </row>
    <row r="9" spans="1:34" x14ac:dyDescent="0.25">
      <c r="A9" t="s">
        <v>148</v>
      </c>
      <c r="B9" t="s">
        <v>84</v>
      </c>
      <c r="C9" t="s">
        <v>85</v>
      </c>
      <c r="D9" t="s">
        <v>85</v>
      </c>
      <c r="E9">
        <v>3</v>
      </c>
      <c r="F9">
        <v>2.7436482113856195</v>
      </c>
      <c r="G9">
        <v>0.47318424732547471</v>
      </c>
      <c r="H9">
        <v>14.338858836295742</v>
      </c>
      <c r="I9">
        <v>72</v>
      </c>
      <c r="J9">
        <v>4.82911567950761</v>
      </c>
      <c r="K9">
        <v>2.1682941734020025</v>
      </c>
      <c r="L9">
        <v>10.40779344272614</v>
      </c>
      <c r="M9">
        <v>310</v>
      </c>
      <c r="N9" t="s">
        <v>84</v>
      </c>
      <c r="O9" t="s">
        <v>85</v>
      </c>
      <c r="P9" t="s">
        <v>85</v>
      </c>
      <c r="Q9">
        <v>0</v>
      </c>
      <c r="R9">
        <v>0.71149796453075809</v>
      </c>
      <c r="S9">
        <v>0.25812025212502032</v>
      </c>
      <c r="T9">
        <v>1.945680845430547</v>
      </c>
      <c r="U9">
        <v>486</v>
      </c>
      <c r="V9">
        <v>6.955367965327369</v>
      </c>
      <c r="W9">
        <v>3.1407493925763244</v>
      </c>
      <c r="X9">
        <v>14.699916059178589</v>
      </c>
      <c r="Y9">
        <v>55</v>
      </c>
      <c r="Z9">
        <v>2.8568261414112239</v>
      </c>
      <c r="AA9">
        <v>1.6051028906524045</v>
      </c>
      <c r="AB9">
        <v>5.0347450407811118</v>
      </c>
      <c r="AC9">
        <v>926</v>
      </c>
      <c r="AD9" t="s">
        <v>84</v>
      </c>
      <c r="AE9" t="s">
        <v>85</v>
      </c>
      <c r="AF9" t="s">
        <v>85</v>
      </c>
      <c r="AG9">
        <v>3</v>
      </c>
    </row>
    <row r="10" spans="1:34" x14ac:dyDescent="0.25">
      <c r="A10" t="s">
        <v>149</v>
      </c>
      <c r="B10" t="s">
        <v>84</v>
      </c>
      <c r="C10" t="s">
        <v>85</v>
      </c>
      <c r="D10" t="s">
        <v>85</v>
      </c>
      <c r="E10">
        <v>3</v>
      </c>
      <c r="F10">
        <v>1.8058793627616687</v>
      </c>
      <c r="G10">
        <v>0.4803840124378147</v>
      </c>
      <c r="H10">
        <v>6.5480926476720036</v>
      </c>
      <c r="I10">
        <v>72</v>
      </c>
      <c r="J10">
        <v>2.2553477837787095</v>
      </c>
      <c r="K10">
        <v>1.0065073495588837</v>
      </c>
      <c r="L10">
        <v>4.9758221467281514</v>
      </c>
      <c r="M10">
        <v>310</v>
      </c>
      <c r="N10" t="s">
        <v>84</v>
      </c>
      <c r="O10" t="s">
        <v>85</v>
      </c>
      <c r="P10" t="s">
        <v>85</v>
      </c>
      <c r="Q10">
        <v>0</v>
      </c>
      <c r="R10">
        <v>0.9785194938104339</v>
      </c>
      <c r="S10">
        <v>0.30837070211296636</v>
      </c>
      <c r="T10">
        <v>3.0603231342567607</v>
      </c>
      <c r="U10">
        <v>486</v>
      </c>
      <c r="V10" t="s">
        <v>84</v>
      </c>
      <c r="W10" t="s">
        <v>85</v>
      </c>
      <c r="X10" t="s">
        <v>85</v>
      </c>
      <c r="Y10">
        <v>55</v>
      </c>
      <c r="Z10">
        <v>1.3700229339982757</v>
      </c>
      <c r="AA10">
        <v>0.60769430359337862</v>
      </c>
      <c r="AB10">
        <v>3.059228264285224</v>
      </c>
      <c r="AC10">
        <v>926</v>
      </c>
      <c r="AD10" t="s">
        <v>84</v>
      </c>
      <c r="AE10" t="s">
        <v>85</v>
      </c>
      <c r="AF10" t="s">
        <v>85</v>
      </c>
      <c r="AG10">
        <v>3</v>
      </c>
    </row>
    <row r="11" spans="1:34" x14ac:dyDescent="0.25">
      <c r="A11" t="s">
        <v>150</v>
      </c>
      <c r="B11" t="s">
        <v>84</v>
      </c>
      <c r="C11" t="s">
        <v>85</v>
      </c>
      <c r="D11" t="s">
        <v>85</v>
      </c>
      <c r="E11">
        <v>3</v>
      </c>
      <c r="F11">
        <v>0.68909096059586272</v>
      </c>
      <c r="G11">
        <v>0.15078835685895445</v>
      </c>
      <c r="H11">
        <v>3.0896286298240536</v>
      </c>
      <c r="I11">
        <v>72</v>
      </c>
      <c r="J11">
        <v>2.1984488879569453</v>
      </c>
      <c r="K11">
        <v>0.87590025161079954</v>
      </c>
      <c r="L11">
        <v>5.4089846984936587</v>
      </c>
      <c r="M11">
        <v>310</v>
      </c>
      <c r="N11" t="s">
        <v>84</v>
      </c>
      <c r="O11" t="s">
        <v>85</v>
      </c>
      <c r="P11" t="s">
        <v>85</v>
      </c>
      <c r="Q11">
        <v>0</v>
      </c>
      <c r="R11">
        <v>5.800639331463097E-2</v>
      </c>
      <c r="S11">
        <v>7.6289246481219004E-3</v>
      </c>
      <c r="T11">
        <v>0.43958810829893269</v>
      </c>
      <c r="U11">
        <v>486</v>
      </c>
      <c r="V11" t="s">
        <v>84</v>
      </c>
      <c r="W11" t="s">
        <v>85</v>
      </c>
      <c r="X11" t="s">
        <v>85</v>
      </c>
      <c r="Y11">
        <v>55</v>
      </c>
      <c r="Z11">
        <v>0.82154802397749416</v>
      </c>
      <c r="AA11">
        <v>0.30345274723505461</v>
      </c>
      <c r="AB11">
        <v>2.2046443254919215</v>
      </c>
      <c r="AC11">
        <v>926</v>
      </c>
      <c r="AD11" t="s">
        <v>84</v>
      </c>
      <c r="AE11" t="s">
        <v>85</v>
      </c>
      <c r="AF11" t="s">
        <v>85</v>
      </c>
      <c r="AG11">
        <v>3</v>
      </c>
    </row>
    <row r="12" spans="1:34" x14ac:dyDescent="0.25">
      <c r="A12" t="s">
        <v>151</v>
      </c>
      <c r="B12" t="s">
        <v>84</v>
      </c>
      <c r="C12" t="s">
        <v>85</v>
      </c>
      <c r="D12" t="s">
        <v>85</v>
      </c>
      <c r="E12">
        <v>3</v>
      </c>
      <c r="F12">
        <v>0.765978492250317</v>
      </c>
      <c r="G12">
        <v>0.1608509301468555</v>
      </c>
      <c r="H12">
        <v>3.5663017275224669</v>
      </c>
      <c r="I12">
        <v>72</v>
      </c>
      <c r="J12">
        <v>0.70046927313514329</v>
      </c>
      <c r="K12">
        <v>0.2417374626630219</v>
      </c>
      <c r="L12">
        <v>2.0121526294523746</v>
      </c>
      <c r="M12">
        <v>310</v>
      </c>
      <c r="N12" t="s">
        <v>84</v>
      </c>
      <c r="O12" t="s">
        <v>85</v>
      </c>
      <c r="P12" t="s">
        <v>85</v>
      </c>
      <c r="Q12">
        <v>0</v>
      </c>
      <c r="R12">
        <v>1.1188248358567399</v>
      </c>
      <c r="S12">
        <v>0.41789488018582438</v>
      </c>
      <c r="T12">
        <v>2.9604649103567144</v>
      </c>
      <c r="U12">
        <v>486</v>
      </c>
      <c r="V12" t="s">
        <v>84</v>
      </c>
      <c r="W12" t="s">
        <v>85</v>
      </c>
      <c r="X12" t="s">
        <v>85</v>
      </c>
      <c r="Y12">
        <v>55</v>
      </c>
      <c r="Z12">
        <v>0.84016603912433785</v>
      </c>
      <c r="AA12">
        <v>0.39862301621632579</v>
      </c>
      <c r="AB12">
        <v>1.7621404736087309</v>
      </c>
      <c r="AC12">
        <v>926</v>
      </c>
      <c r="AD12" t="s">
        <v>84</v>
      </c>
      <c r="AE12" t="s">
        <v>85</v>
      </c>
      <c r="AF12" t="s">
        <v>85</v>
      </c>
      <c r="AG12">
        <v>3</v>
      </c>
    </row>
    <row r="13" spans="1:34" x14ac:dyDescent="0.25">
      <c r="A13" t="s">
        <v>152</v>
      </c>
      <c r="B13" t="s">
        <v>84</v>
      </c>
      <c r="C13" t="s">
        <v>85</v>
      </c>
      <c r="D13" t="s">
        <v>85</v>
      </c>
      <c r="E13">
        <v>3</v>
      </c>
      <c r="F13">
        <v>1.5338409911981203</v>
      </c>
      <c r="G13">
        <v>0.3508278908851048</v>
      </c>
      <c r="H13">
        <v>6.4479210440961099</v>
      </c>
      <c r="I13">
        <v>33</v>
      </c>
      <c r="J13">
        <v>13.633613773893408</v>
      </c>
      <c r="K13">
        <v>5.0361625895324709</v>
      </c>
      <c r="L13">
        <v>31.967437252138904</v>
      </c>
      <c r="M13">
        <v>36</v>
      </c>
      <c r="N13" t="s">
        <v>84</v>
      </c>
      <c r="O13" t="s">
        <v>85</v>
      </c>
      <c r="P13" t="s">
        <v>85</v>
      </c>
      <c r="Q13">
        <v>0</v>
      </c>
      <c r="R13" t="s">
        <v>84</v>
      </c>
      <c r="S13" t="s">
        <v>85</v>
      </c>
      <c r="T13" t="s">
        <v>85</v>
      </c>
      <c r="U13">
        <v>486</v>
      </c>
      <c r="V13" t="s">
        <v>84</v>
      </c>
      <c r="W13" t="s">
        <v>85</v>
      </c>
      <c r="X13" t="s">
        <v>85</v>
      </c>
      <c r="Y13">
        <v>55</v>
      </c>
      <c r="Z13">
        <v>6.6339591822613384</v>
      </c>
      <c r="AA13">
        <v>2.8806597845214905</v>
      </c>
      <c r="AB13">
        <v>14.545149131265056</v>
      </c>
      <c r="AC13">
        <v>86</v>
      </c>
      <c r="AD13" t="s">
        <v>84</v>
      </c>
      <c r="AE13" t="s">
        <v>85</v>
      </c>
      <c r="AF13" t="s">
        <v>85</v>
      </c>
      <c r="AG13">
        <v>3</v>
      </c>
    </row>
    <row r="14" spans="1:34" x14ac:dyDescent="0.25">
      <c r="A14" t="s">
        <v>153</v>
      </c>
      <c r="B14" t="s">
        <v>84</v>
      </c>
      <c r="C14" t="s">
        <v>85</v>
      </c>
      <c r="D14" t="s">
        <v>85</v>
      </c>
      <c r="E14">
        <v>3</v>
      </c>
      <c r="I14">
        <v>21</v>
      </c>
      <c r="M14">
        <v>82</v>
      </c>
      <c r="N14" t="s">
        <v>84</v>
      </c>
      <c r="O14" t="s">
        <v>85</v>
      </c>
      <c r="P14" t="s">
        <v>85</v>
      </c>
      <c r="Q14">
        <v>0</v>
      </c>
      <c r="U14">
        <v>184</v>
      </c>
      <c r="Y14">
        <v>23</v>
      </c>
      <c r="AC14">
        <v>310</v>
      </c>
      <c r="AD14" t="s">
        <v>84</v>
      </c>
      <c r="AE14" t="s">
        <v>85</v>
      </c>
      <c r="AF14" t="s">
        <v>85</v>
      </c>
      <c r="AG14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48655-84EB-4F38-8E99-278EC87CAC50}">
  <dimension ref="A1:BR14"/>
  <sheetViews>
    <sheetView workbookViewId="0">
      <selection activeCell="A24" sqref="A22:BM32"/>
    </sheetView>
  </sheetViews>
  <sheetFormatPr defaultColWidth="8.85546875" defaultRowHeight="15" x14ac:dyDescent="0.25"/>
  <cols>
    <col min="1" max="1" width="24.42578125" style="15" customWidth="1"/>
    <col min="2" max="16384" width="8.85546875" style="15"/>
  </cols>
  <sheetData>
    <row r="1" spans="1:70" customFormat="1" x14ac:dyDescent="0.25">
      <c r="A1" s="15" t="s">
        <v>101</v>
      </c>
      <c r="B1" s="15" t="s">
        <v>21</v>
      </c>
      <c r="C1" s="15" t="s">
        <v>89</v>
      </c>
      <c r="D1" s="15" t="s">
        <v>90</v>
      </c>
      <c r="F1" s="15" t="s">
        <v>21</v>
      </c>
      <c r="J1" s="15" t="s">
        <v>21</v>
      </c>
      <c r="N1" s="15" t="s">
        <v>21</v>
      </c>
      <c r="R1" s="15" t="s">
        <v>21</v>
      </c>
      <c r="V1" s="15" t="s">
        <v>21</v>
      </c>
      <c r="Z1" s="15" t="s">
        <v>21</v>
      </c>
      <c r="AD1" s="15" t="s">
        <v>21</v>
      </c>
      <c r="AH1" s="15" t="s">
        <v>22</v>
      </c>
      <c r="AL1" s="15" t="s">
        <v>22</v>
      </c>
      <c r="AP1" s="15" t="s">
        <v>22</v>
      </c>
      <c r="AT1" s="15" t="s">
        <v>22</v>
      </c>
      <c r="AX1" s="15" t="s">
        <v>22</v>
      </c>
      <c r="BB1" s="15" t="s">
        <v>22</v>
      </c>
      <c r="BF1" s="15" t="s">
        <v>22</v>
      </c>
      <c r="BJ1" s="15" t="s">
        <v>22</v>
      </c>
      <c r="BN1" t="s">
        <v>22</v>
      </c>
      <c r="BR1" t="s">
        <v>22</v>
      </c>
    </row>
    <row r="2" spans="1:70" x14ac:dyDescent="0.25">
      <c r="B2" s="15" t="s">
        <v>74</v>
      </c>
      <c r="F2" s="15" t="s">
        <v>75</v>
      </c>
      <c r="J2" s="15" t="s">
        <v>76</v>
      </c>
      <c r="N2" s="15" t="s">
        <v>77</v>
      </c>
      <c r="R2" s="15" t="s">
        <v>95</v>
      </c>
      <c r="V2" s="15" t="s">
        <v>78</v>
      </c>
      <c r="Z2" s="15" t="s">
        <v>79</v>
      </c>
      <c r="AD2" s="15" t="s">
        <v>80</v>
      </c>
      <c r="AH2" s="15" t="s">
        <v>74</v>
      </c>
      <c r="AL2" s="15" t="s">
        <v>75</v>
      </c>
      <c r="AP2" s="15" t="s">
        <v>76</v>
      </c>
      <c r="AT2" s="15" t="s">
        <v>77</v>
      </c>
      <c r="AX2" s="15" t="s">
        <v>95</v>
      </c>
      <c r="BB2" s="15" t="s">
        <v>78</v>
      </c>
      <c r="BF2" s="15" t="s">
        <v>79</v>
      </c>
      <c r="BJ2" s="15" t="s">
        <v>80</v>
      </c>
      <c r="BN2" s="15" t="s">
        <v>79</v>
      </c>
      <c r="BR2" s="15" t="s">
        <v>80</v>
      </c>
    </row>
    <row r="3" spans="1:70" x14ac:dyDescent="0.25">
      <c r="A3" s="15" t="s">
        <v>81</v>
      </c>
      <c r="B3" s="15" t="s">
        <v>25</v>
      </c>
      <c r="C3" s="15" t="s">
        <v>82</v>
      </c>
      <c r="D3" s="15" t="s">
        <v>83</v>
      </c>
      <c r="E3" s="15" t="s">
        <v>17</v>
      </c>
    </row>
    <row r="4" spans="1:70" customFormat="1" x14ac:dyDescent="0.25">
      <c r="A4" t="s">
        <v>143</v>
      </c>
      <c r="B4" t="s">
        <v>84</v>
      </c>
      <c r="C4" t="s">
        <v>85</v>
      </c>
      <c r="D4" t="s">
        <v>85</v>
      </c>
      <c r="E4">
        <v>2</v>
      </c>
      <c r="F4" t="s">
        <v>84</v>
      </c>
      <c r="G4" t="s">
        <v>85</v>
      </c>
      <c r="H4" t="s">
        <v>85</v>
      </c>
      <c r="I4">
        <v>2</v>
      </c>
      <c r="J4" t="s">
        <v>84</v>
      </c>
      <c r="K4" t="s">
        <v>85</v>
      </c>
      <c r="L4" t="s">
        <v>85</v>
      </c>
      <c r="M4">
        <v>6</v>
      </c>
      <c r="N4" t="s">
        <v>84</v>
      </c>
      <c r="O4" t="s">
        <v>85</v>
      </c>
      <c r="P4" t="s">
        <v>85</v>
      </c>
      <c r="Q4">
        <v>0</v>
      </c>
      <c r="R4">
        <v>0.74132773959013221</v>
      </c>
      <c r="S4">
        <v>0.12527125560972838</v>
      </c>
      <c r="T4">
        <v>4.2578554437316178</v>
      </c>
      <c r="U4">
        <v>334</v>
      </c>
      <c r="V4" t="s">
        <v>84</v>
      </c>
      <c r="W4" t="s">
        <v>85</v>
      </c>
      <c r="X4" t="s">
        <v>85</v>
      </c>
      <c r="Y4">
        <v>5</v>
      </c>
      <c r="Z4">
        <v>0.71402806561635968</v>
      </c>
      <c r="AA4">
        <v>0.12002570285526176</v>
      </c>
      <c r="AB4">
        <v>4.1262784501586598</v>
      </c>
      <c r="AC4">
        <v>349</v>
      </c>
      <c r="AD4" t="s">
        <v>84</v>
      </c>
      <c r="AE4" t="s">
        <v>85</v>
      </c>
      <c r="AF4" t="s">
        <v>85</v>
      </c>
      <c r="AG4">
        <v>5</v>
      </c>
      <c r="AH4" t="s">
        <v>84</v>
      </c>
      <c r="AI4" t="s">
        <v>85</v>
      </c>
      <c r="AJ4" t="s">
        <v>85</v>
      </c>
      <c r="AK4">
        <v>13</v>
      </c>
      <c r="AL4" t="s">
        <v>84</v>
      </c>
      <c r="AM4" t="s">
        <v>85</v>
      </c>
      <c r="AN4" t="s">
        <v>85</v>
      </c>
      <c r="AO4">
        <v>14</v>
      </c>
      <c r="AP4" t="s">
        <v>84</v>
      </c>
      <c r="AQ4" t="s">
        <v>85</v>
      </c>
      <c r="AR4" t="s">
        <v>85</v>
      </c>
      <c r="AS4">
        <v>46</v>
      </c>
      <c r="AT4" t="s">
        <v>84</v>
      </c>
      <c r="AU4" t="s">
        <v>85</v>
      </c>
      <c r="AV4" t="s">
        <v>85</v>
      </c>
      <c r="AW4">
        <v>2</v>
      </c>
      <c r="AX4" t="s">
        <v>84</v>
      </c>
      <c r="AY4" t="s">
        <v>85</v>
      </c>
      <c r="AZ4" t="s">
        <v>85</v>
      </c>
      <c r="BA4">
        <v>978</v>
      </c>
      <c r="BB4" t="s">
        <v>84</v>
      </c>
      <c r="BC4" t="s">
        <v>85</v>
      </c>
      <c r="BD4" t="s">
        <v>85</v>
      </c>
      <c r="BE4">
        <v>6</v>
      </c>
      <c r="BF4" t="s">
        <v>84</v>
      </c>
      <c r="BG4" t="s">
        <v>85</v>
      </c>
      <c r="BH4" t="s">
        <v>85</v>
      </c>
      <c r="BI4">
        <v>1059</v>
      </c>
      <c r="BJ4" t="s">
        <v>84</v>
      </c>
      <c r="BK4" t="s">
        <v>85</v>
      </c>
      <c r="BL4" t="s">
        <v>85</v>
      </c>
      <c r="BM4">
        <v>24</v>
      </c>
    </row>
    <row r="5" spans="1:70" customFormat="1" x14ac:dyDescent="0.25">
      <c r="A5" t="s">
        <v>144</v>
      </c>
      <c r="B5" t="s">
        <v>84</v>
      </c>
      <c r="C5" t="s">
        <v>85</v>
      </c>
      <c r="D5" t="s">
        <v>85</v>
      </c>
      <c r="E5">
        <v>2</v>
      </c>
      <c r="F5" t="s">
        <v>84</v>
      </c>
      <c r="G5" t="s">
        <v>85</v>
      </c>
      <c r="H5" t="s">
        <v>85</v>
      </c>
      <c r="I5">
        <v>2</v>
      </c>
      <c r="J5" t="s">
        <v>84</v>
      </c>
      <c r="K5" t="s">
        <v>85</v>
      </c>
      <c r="L5" t="s">
        <v>85</v>
      </c>
      <c r="M5">
        <v>6</v>
      </c>
      <c r="N5" t="s">
        <v>84</v>
      </c>
      <c r="O5" t="s">
        <v>85</v>
      </c>
      <c r="P5" t="s">
        <v>85</v>
      </c>
      <c r="Q5">
        <v>0</v>
      </c>
      <c r="R5">
        <v>0.89268509607113489</v>
      </c>
      <c r="S5">
        <v>0.19746038904347357</v>
      </c>
      <c r="T5">
        <v>3.9390686107998776</v>
      </c>
      <c r="U5">
        <v>334</v>
      </c>
      <c r="V5" t="s">
        <v>84</v>
      </c>
      <c r="W5" t="s">
        <v>85</v>
      </c>
      <c r="X5" t="s">
        <v>85</v>
      </c>
      <c r="Y5">
        <v>5</v>
      </c>
      <c r="Z5">
        <v>0.8598116302846508</v>
      </c>
      <c r="AA5">
        <v>0.18918875816103065</v>
      </c>
      <c r="AB5">
        <v>3.8167089485299255</v>
      </c>
      <c r="AC5">
        <v>349</v>
      </c>
      <c r="AD5" t="s">
        <v>84</v>
      </c>
      <c r="AE5" t="s">
        <v>85</v>
      </c>
      <c r="AF5" t="s">
        <v>85</v>
      </c>
      <c r="AG5">
        <v>5</v>
      </c>
      <c r="AH5">
        <v>5.3558653281115562</v>
      </c>
      <c r="AI5">
        <v>0.73797470858535419</v>
      </c>
      <c r="AJ5">
        <v>30.106018364967131</v>
      </c>
      <c r="AK5">
        <v>13</v>
      </c>
      <c r="AL5" t="s">
        <v>84</v>
      </c>
      <c r="AM5" t="s">
        <v>85</v>
      </c>
      <c r="AN5" t="s">
        <v>85</v>
      </c>
      <c r="AO5">
        <v>14</v>
      </c>
      <c r="AP5" t="s">
        <v>84</v>
      </c>
      <c r="AQ5" t="s">
        <v>85</v>
      </c>
      <c r="AR5" t="s">
        <v>85</v>
      </c>
      <c r="AS5">
        <v>46</v>
      </c>
      <c r="AT5" t="s">
        <v>84</v>
      </c>
      <c r="AU5" t="s">
        <v>85</v>
      </c>
      <c r="AV5" t="s">
        <v>85</v>
      </c>
      <c r="AW5">
        <v>2</v>
      </c>
      <c r="AX5">
        <v>0.63502278482130559</v>
      </c>
      <c r="AY5">
        <v>0.27192322673400815</v>
      </c>
      <c r="AZ5">
        <v>1.4757949503602377</v>
      </c>
      <c r="BA5">
        <v>978</v>
      </c>
      <c r="BB5" t="s">
        <v>84</v>
      </c>
      <c r="BC5" t="s">
        <v>85</v>
      </c>
      <c r="BD5" t="s">
        <v>85</v>
      </c>
      <c r="BE5">
        <v>6</v>
      </c>
      <c r="BF5">
        <v>0.66540828329589419</v>
      </c>
      <c r="BG5">
        <v>0.32006329482483248</v>
      </c>
      <c r="BH5">
        <v>1.3782248644321062</v>
      </c>
      <c r="BI5">
        <v>1059</v>
      </c>
      <c r="BJ5" t="s">
        <v>84</v>
      </c>
      <c r="BK5" t="s">
        <v>85</v>
      </c>
      <c r="BL5" t="s">
        <v>85</v>
      </c>
      <c r="BM5">
        <v>24</v>
      </c>
    </row>
    <row r="6" spans="1:70" customFormat="1" x14ac:dyDescent="0.25">
      <c r="A6" t="s">
        <v>145</v>
      </c>
      <c r="B6">
        <v>48.006506690113923</v>
      </c>
      <c r="C6">
        <v>6.3499721427067888</v>
      </c>
      <c r="D6">
        <v>92.632422439655201</v>
      </c>
      <c r="E6">
        <v>2</v>
      </c>
      <c r="F6">
        <v>60.615133027929083</v>
      </c>
      <c r="G6">
        <v>10.154547639771847</v>
      </c>
      <c r="H6">
        <v>95.445741489284018</v>
      </c>
      <c r="I6">
        <v>2</v>
      </c>
      <c r="J6">
        <v>8.700571060587297</v>
      </c>
      <c r="K6">
        <v>1.3550677992394753</v>
      </c>
      <c r="L6">
        <v>39.799258930342546</v>
      </c>
      <c r="M6">
        <v>6</v>
      </c>
      <c r="N6" t="s">
        <v>84</v>
      </c>
      <c r="O6" t="s">
        <v>85</v>
      </c>
      <c r="P6" t="s">
        <v>85</v>
      </c>
      <c r="Q6">
        <v>0</v>
      </c>
      <c r="R6">
        <v>5.0089482618464336</v>
      </c>
      <c r="S6">
        <v>3.5521034205878177</v>
      </c>
      <c r="T6">
        <v>7.0198089433537865</v>
      </c>
      <c r="U6">
        <v>334</v>
      </c>
      <c r="V6" t="s">
        <v>84</v>
      </c>
      <c r="W6" t="s">
        <v>85</v>
      </c>
      <c r="X6" t="s">
        <v>85</v>
      </c>
      <c r="Y6">
        <v>5</v>
      </c>
      <c r="Z6">
        <v>5.7560573813310647</v>
      </c>
      <c r="AA6">
        <v>4.1370790439402585</v>
      </c>
      <c r="AB6">
        <v>7.9560149315452824</v>
      </c>
      <c r="AC6">
        <v>349</v>
      </c>
      <c r="AD6" t="s">
        <v>84</v>
      </c>
      <c r="AE6" t="s">
        <v>85</v>
      </c>
      <c r="AF6" t="s">
        <v>85</v>
      </c>
      <c r="AG6">
        <v>5</v>
      </c>
      <c r="AH6">
        <v>4.4617320920280745</v>
      </c>
      <c r="AI6">
        <v>0.61129475404816147</v>
      </c>
      <c r="AJ6">
        <v>26.177464231081217</v>
      </c>
      <c r="AK6">
        <v>13</v>
      </c>
      <c r="AL6" t="s">
        <v>84</v>
      </c>
      <c r="AM6" t="s">
        <v>85</v>
      </c>
      <c r="AN6" t="s">
        <v>85</v>
      </c>
      <c r="AO6">
        <v>14</v>
      </c>
      <c r="AP6">
        <v>3.1250857025042293</v>
      </c>
      <c r="AQ6">
        <v>1.6042238475172252</v>
      </c>
      <c r="AR6">
        <v>5.9998609450877591</v>
      </c>
      <c r="AS6">
        <v>46</v>
      </c>
      <c r="AT6">
        <v>37.165023760595936</v>
      </c>
      <c r="AU6">
        <v>4.1627479383054524</v>
      </c>
      <c r="AV6">
        <v>88.955350963336315</v>
      </c>
      <c r="AW6">
        <v>2</v>
      </c>
      <c r="AX6">
        <v>3.014096293387559</v>
      </c>
      <c r="AY6">
        <v>1.99292753812724</v>
      </c>
      <c r="AZ6">
        <v>4.5343003109202105</v>
      </c>
      <c r="BA6">
        <v>978</v>
      </c>
      <c r="BB6" t="s">
        <v>84</v>
      </c>
      <c r="BC6" t="s">
        <v>85</v>
      </c>
      <c r="BD6" t="s">
        <v>85</v>
      </c>
      <c r="BE6">
        <v>6</v>
      </c>
      <c r="BF6">
        <v>3.0285755340641636</v>
      </c>
      <c r="BG6">
        <v>2.048938373147914</v>
      </c>
      <c r="BH6">
        <v>4.4552918486604618</v>
      </c>
      <c r="BI6">
        <v>1059</v>
      </c>
      <c r="BJ6">
        <v>4.1985884703999599</v>
      </c>
      <c r="BK6">
        <v>3.2473015972972865</v>
      </c>
      <c r="BL6">
        <v>5.4129609295103727</v>
      </c>
      <c r="BM6">
        <v>24</v>
      </c>
    </row>
    <row r="7" spans="1:70" customFormat="1" x14ac:dyDescent="0.25">
      <c r="A7" t="s">
        <v>146</v>
      </c>
      <c r="B7" t="s">
        <v>84</v>
      </c>
      <c r="C7" t="s">
        <v>85</v>
      </c>
      <c r="D7" t="s">
        <v>85</v>
      </c>
      <c r="E7">
        <v>2</v>
      </c>
      <c r="F7" t="s">
        <v>84</v>
      </c>
      <c r="G7" t="s">
        <v>85</v>
      </c>
      <c r="H7" t="s">
        <v>85</v>
      </c>
      <c r="I7">
        <v>2</v>
      </c>
      <c r="J7" t="s">
        <v>84</v>
      </c>
      <c r="K7" t="s">
        <v>85</v>
      </c>
      <c r="L7" t="s">
        <v>85</v>
      </c>
      <c r="M7">
        <v>6</v>
      </c>
      <c r="N7" t="s">
        <v>84</v>
      </c>
      <c r="O7" t="s">
        <v>85</v>
      </c>
      <c r="P7" t="s">
        <v>85</v>
      </c>
      <c r="Q7">
        <v>0</v>
      </c>
      <c r="R7">
        <v>3.3045582180173665</v>
      </c>
      <c r="S7">
        <v>1.3756077617454798</v>
      </c>
      <c r="T7">
        <v>7.7264789610296551</v>
      </c>
      <c r="U7">
        <v>334</v>
      </c>
      <c r="V7" t="s">
        <v>84</v>
      </c>
      <c r="W7" t="s">
        <v>85</v>
      </c>
      <c r="X7" t="s">
        <v>85</v>
      </c>
      <c r="Y7">
        <v>5</v>
      </c>
      <c r="Z7">
        <v>3.1828666136682533</v>
      </c>
      <c r="AA7">
        <v>1.3130925436798084</v>
      </c>
      <c r="AB7">
        <v>7.512423174958907</v>
      </c>
      <c r="AC7">
        <v>349</v>
      </c>
      <c r="AD7" t="s">
        <v>84</v>
      </c>
      <c r="AE7" t="s">
        <v>85</v>
      </c>
      <c r="AF7" t="s">
        <v>85</v>
      </c>
      <c r="AG7">
        <v>5</v>
      </c>
      <c r="AH7">
        <v>32.797533574986701</v>
      </c>
      <c r="AI7">
        <v>15.526894156596088</v>
      </c>
      <c r="AJ7">
        <v>56.442642593619382</v>
      </c>
      <c r="AK7">
        <v>13</v>
      </c>
      <c r="AL7" t="s">
        <v>84</v>
      </c>
      <c r="AM7" t="s">
        <v>85</v>
      </c>
      <c r="AN7" t="s">
        <v>85</v>
      </c>
      <c r="AO7">
        <v>14</v>
      </c>
      <c r="AP7" t="s">
        <v>84</v>
      </c>
      <c r="AQ7" t="s">
        <v>85</v>
      </c>
      <c r="AR7" t="s">
        <v>85</v>
      </c>
      <c r="AS7">
        <v>46</v>
      </c>
      <c r="AT7">
        <v>37.165023760595936</v>
      </c>
      <c r="AU7">
        <v>4.1627479383054524</v>
      </c>
      <c r="AV7">
        <v>88.955350963336315</v>
      </c>
      <c r="AW7">
        <v>2</v>
      </c>
      <c r="AX7">
        <v>2.0195045109763274</v>
      </c>
      <c r="AY7">
        <v>1.1153920478785648</v>
      </c>
      <c r="AZ7">
        <v>3.62957132694594</v>
      </c>
      <c r="BA7">
        <v>978</v>
      </c>
      <c r="BB7" t="s">
        <v>84</v>
      </c>
      <c r="BC7" t="s">
        <v>85</v>
      </c>
      <c r="BD7" t="s">
        <v>85</v>
      </c>
      <c r="BE7">
        <v>6</v>
      </c>
      <c r="BF7">
        <v>2.3930937301686055</v>
      </c>
      <c r="BG7">
        <v>1.4805313515464409</v>
      </c>
      <c r="BH7">
        <v>3.8461775504831022</v>
      </c>
      <c r="BI7">
        <v>1059</v>
      </c>
      <c r="BJ7">
        <v>4.1985884703999599</v>
      </c>
      <c r="BK7">
        <v>3.2473015972972865</v>
      </c>
      <c r="BL7">
        <v>5.4129609295103727</v>
      </c>
      <c r="BM7">
        <v>24</v>
      </c>
    </row>
    <row r="8" spans="1:70" customFormat="1" x14ac:dyDescent="0.25">
      <c r="A8" t="s">
        <v>147</v>
      </c>
      <c r="B8" t="s">
        <v>84</v>
      </c>
      <c r="C8" t="s">
        <v>85</v>
      </c>
      <c r="D8" t="s">
        <v>85</v>
      </c>
      <c r="E8">
        <v>2</v>
      </c>
      <c r="F8">
        <v>39.384866972070917</v>
      </c>
      <c r="G8">
        <v>4.5542585107159788</v>
      </c>
      <c r="H8">
        <v>89.845452360228151</v>
      </c>
      <c r="I8">
        <v>2</v>
      </c>
      <c r="J8">
        <v>10.729353122930323</v>
      </c>
      <c r="K8">
        <v>1.7811046891908333</v>
      </c>
      <c r="L8">
        <v>44.339024041630665</v>
      </c>
      <c r="M8">
        <v>6</v>
      </c>
      <c r="N8" t="s">
        <v>84</v>
      </c>
      <c r="O8" t="s">
        <v>85</v>
      </c>
      <c r="P8" t="s">
        <v>85</v>
      </c>
      <c r="Q8">
        <v>0</v>
      </c>
      <c r="R8">
        <v>10.766606938655201</v>
      </c>
      <c r="S8">
        <v>7.2865422545427379</v>
      </c>
      <c r="T8">
        <v>15.628580952946198</v>
      </c>
      <c r="U8">
        <v>334</v>
      </c>
      <c r="V8" t="s">
        <v>84</v>
      </c>
      <c r="W8" t="s">
        <v>85</v>
      </c>
      <c r="X8" t="s">
        <v>85</v>
      </c>
      <c r="Y8">
        <v>5</v>
      </c>
      <c r="Z8">
        <v>10.7767479327596</v>
      </c>
      <c r="AA8">
        <v>7.4745834382127354</v>
      </c>
      <c r="AB8">
        <v>15.296580318453067</v>
      </c>
      <c r="AC8">
        <v>349</v>
      </c>
      <c r="AD8" t="s">
        <v>84</v>
      </c>
      <c r="AE8" t="s">
        <v>85</v>
      </c>
      <c r="AF8" t="s">
        <v>85</v>
      </c>
      <c r="AG8">
        <v>5</v>
      </c>
      <c r="AH8">
        <v>5.3558653281115562</v>
      </c>
      <c r="AI8">
        <v>0.73797470858535419</v>
      </c>
      <c r="AJ8">
        <v>30.106018364967131</v>
      </c>
      <c r="AK8">
        <v>13</v>
      </c>
      <c r="AL8" t="s">
        <v>84</v>
      </c>
      <c r="AM8" t="s">
        <v>85</v>
      </c>
      <c r="AN8" t="s">
        <v>85</v>
      </c>
      <c r="AO8">
        <v>14</v>
      </c>
      <c r="AP8">
        <v>6.0667211187915644</v>
      </c>
      <c r="AQ8">
        <v>2.4808789695251194</v>
      </c>
      <c r="AR8">
        <v>14.086823559350581</v>
      </c>
      <c r="AS8">
        <v>46</v>
      </c>
      <c r="AT8" t="s">
        <v>84</v>
      </c>
      <c r="AU8" t="s">
        <v>85</v>
      </c>
      <c r="AV8" t="s">
        <v>85</v>
      </c>
      <c r="AW8">
        <v>2</v>
      </c>
      <c r="AX8">
        <v>8.8618252387847534</v>
      </c>
      <c r="AY8">
        <v>7.2231609121624256</v>
      </c>
      <c r="AZ8">
        <v>10.828850463824208</v>
      </c>
      <c r="BA8">
        <v>978</v>
      </c>
      <c r="BB8" t="s">
        <v>84</v>
      </c>
      <c r="BC8" t="s">
        <v>85</v>
      </c>
      <c r="BD8" t="s">
        <v>85</v>
      </c>
      <c r="BE8">
        <v>6</v>
      </c>
      <c r="BF8">
        <v>8.5245034296272575</v>
      </c>
      <c r="BG8">
        <v>7.0428304937750168</v>
      </c>
      <c r="BH8">
        <v>10.283407670000653</v>
      </c>
      <c r="BI8">
        <v>1059</v>
      </c>
      <c r="BJ8">
        <v>12.59576541119988</v>
      </c>
      <c r="BK8">
        <v>9.712190683017015</v>
      </c>
      <c r="BL8">
        <v>16.182037207835485</v>
      </c>
      <c r="BM8">
        <v>24</v>
      </c>
    </row>
    <row r="9" spans="1:70" customFormat="1" x14ac:dyDescent="0.25">
      <c r="A9" t="s">
        <v>148</v>
      </c>
      <c r="B9" t="s">
        <v>84</v>
      </c>
      <c r="C9" t="s">
        <v>85</v>
      </c>
      <c r="D9" t="s">
        <v>85</v>
      </c>
      <c r="E9">
        <v>2</v>
      </c>
      <c r="F9" t="s">
        <v>84</v>
      </c>
      <c r="G9" t="s">
        <v>85</v>
      </c>
      <c r="H9" t="s">
        <v>85</v>
      </c>
      <c r="I9">
        <v>2</v>
      </c>
      <c r="J9" t="s">
        <v>84</v>
      </c>
      <c r="K9" t="s">
        <v>85</v>
      </c>
      <c r="L9" t="s">
        <v>85</v>
      </c>
      <c r="M9">
        <v>6</v>
      </c>
      <c r="N9" t="s">
        <v>84</v>
      </c>
      <c r="O9" t="s">
        <v>85</v>
      </c>
      <c r="P9" t="s">
        <v>85</v>
      </c>
      <c r="Q9">
        <v>0</v>
      </c>
      <c r="R9">
        <v>1.6978058868280577</v>
      </c>
      <c r="S9">
        <v>0.79479599476484575</v>
      </c>
      <c r="T9">
        <v>3.5896498853210952</v>
      </c>
      <c r="U9">
        <v>334</v>
      </c>
      <c r="V9" t="s">
        <v>84</v>
      </c>
      <c r="W9" t="s">
        <v>85</v>
      </c>
      <c r="X9" t="s">
        <v>85</v>
      </c>
      <c r="Y9">
        <v>5</v>
      </c>
      <c r="Z9">
        <v>1.6352835438670568</v>
      </c>
      <c r="AA9">
        <v>0.76339085677596819</v>
      </c>
      <c r="AB9">
        <v>3.4681897990384245</v>
      </c>
      <c r="AC9">
        <v>349</v>
      </c>
      <c r="AD9" t="s">
        <v>84</v>
      </c>
      <c r="AE9" t="s">
        <v>85</v>
      </c>
      <c r="AF9" t="s">
        <v>85</v>
      </c>
      <c r="AG9">
        <v>5</v>
      </c>
      <c r="AH9" t="s">
        <v>84</v>
      </c>
      <c r="AI9" t="s">
        <v>85</v>
      </c>
      <c r="AJ9" t="s">
        <v>85</v>
      </c>
      <c r="AK9">
        <v>13</v>
      </c>
      <c r="AL9">
        <v>9.1502654353315123</v>
      </c>
      <c r="AM9">
        <v>1.3710548754323437</v>
      </c>
      <c r="AN9">
        <v>42.187925129963396</v>
      </c>
      <c r="AO9">
        <v>14</v>
      </c>
      <c r="AP9">
        <v>5.9964805730897801</v>
      </c>
      <c r="AQ9">
        <v>2.4624501622596986</v>
      </c>
      <c r="AR9">
        <v>13.88064908572032</v>
      </c>
      <c r="AS9">
        <v>46</v>
      </c>
      <c r="AT9" t="s">
        <v>84</v>
      </c>
      <c r="AU9" t="s">
        <v>85</v>
      </c>
      <c r="AV9" t="s">
        <v>85</v>
      </c>
      <c r="AW9">
        <v>2</v>
      </c>
      <c r="AX9">
        <v>3.3080207160934014</v>
      </c>
      <c r="AY9">
        <v>2.0717561662523205</v>
      </c>
      <c r="AZ9">
        <v>5.2425002486458414</v>
      </c>
      <c r="BA9">
        <v>978</v>
      </c>
      <c r="BB9" t="s">
        <v>84</v>
      </c>
      <c r="BC9" t="s">
        <v>85</v>
      </c>
      <c r="BD9" t="s">
        <v>85</v>
      </c>
      <c r="BE9">
        <v>6</v>
      </c>
      <c r="BF9">
        <v>3.4324099994906265</v>
      </c>
      <c r="BG9">
        <v>2.2034801089122653</v>
      </c>
      <c r="BH9">
        <v>5.3095298882198456</v>
      </c>
      <c r="BI9">
        <v>1059</v>
      </c>
      <c r="BJ9">
        <v>8.3971769407999197</v>
      </c>
      <c r="BK9">
        <v>6.485180563007793</v>
      </c>
      <c r="BL9">
        <v>10.807729789190805</v>
      </c>
      <c r="BM9">
        <v>24</v>
      </c>
    </row>
    <row r="10" spans="1:70" customFormat="1" x14ac:dyDescent="0.25">
      <c r="A10" t="s">
        <v>149</v>
      </c>
      <c r="B10" t="s">
        <v>84</v>
      </c>
      <c r="C10" t="s">
        <v>85</v>
      </c>
      <c r="D10" t="s">
        <v>85</v>
      </c>
      <c r="E10">
        <v>2</v>
      </c>
      <c r="F10" t="s">
        <v>84</v>
      </c>
      <c r="G10" t="s">
        <v>85</v>
      </c>
      <c r="H10" t="s">
        <v>85</v>
      </c>
      <c r="I10">
        <v>2</v>
      </c>
      <c r="J10" t="s">
        <v>84</v>
      </c>
      <c r="K10" t="s">
        <v>85</v>
      </c>
      <c r="L10" t="s">
        <v>85</v>
      </c>
      <c r="M10">
        <v>6</v>
      </c>
      <c r="N10" t="s">
        <v>84</v>
      </c>
      <c r="O10" t="s">
        <v>85</v>
      </c>
      <c r="P10" t="s">
        <v>85</v>
      </c>
      <c r="Q10">
        <v>0</v>
      </c>
      <c r="R10">
        <v>4.7917699622688801</v>
      </c>
      <c r="S10">
        <v>2.684242848578553</v>
      </c>
      <c r="T10">
        <v>8.4109997172853994</v>
      </c>
      <c r="U10">
        <v>334</v>
      </c>
      <c r="V10" t="s">
        <v>84</v>
      </c>
      <c r="W10" t="s">
        <v>85</v>
      </c>
      <c r="X10" t="s">
        <v>85</v>
      </c>
      <c r="Y10">
        <v>5</v>
      </c>
      <c r="Z10">
        <v>4.6153112237902931</v>
      </c>
      <c r="AA10">
        <v>2.5671393665743039</v>
      </c>
      <c r="AB10">
        <v>8.1607312229502149</v>
      </c>
      <c r="AC10">
        <v>349</v>
      </c>
      <c r="AD10" t="s">
        <v>84</v>
      </c>
      <c r="AE10" t="s">
        <v>85</v>
      </c>
      <c r="AF10" t="s">
        <v>85</v>
      </c>
      <c r="AG10">
        <v>5</v>
      </c>
      <c r="AH10" t="s">
        <v>84</v>
      </c>
      <c r="AI10" t="s">
        <v>85</v>
      </c>
      <c r="AJ10" t="s">
        <v>85</v>
      </c>
      <c r="AK10">
        <v>13</v>
      </c>
      <c r="AL10">
        <v>9.1502654353315123</v>
      </c>
      <c r="AM10">
        <v>1.3710548754323437</v>
      </c>
      <c r="AN10">
        <v>42.187925129963396</v>
      </c>
      <c r="AO10">
        <v>14</v>
      </c>
      <c r="AP10" t="s">
        <v>84</v>
      </c>
      <c r="AQ10" t="s">
        <v>85</v>
      </c>
      <c r="AR10" t="s">
        <v>85</v>
      </c>
      <c r="AS10">
        <v>46</v>
      </c>
      <c r="AT10">
        <v>37.165023760595936</v>
      </c>
      <c r="AU10">
        <v>4.1627479383054524</v>
      </c>
      <c r="AV10">
        <v>88.955350963336315</v>
      </c>
      <c r="AW10">
        <v>2</v>
      </c>
      <c r="AX10">
        <v>2.3917503283191128</v>
      </c>
      <c r="AY10">
        <v>1.3210869120712725</v>
      </c>
      <c r="AZ10">
        <v>4.292379580479837</v>
      </c>
      <c r="BA10">
        <v>978</v>
      </c>
      <c r="BB10" t="s">
        <v>84</v>
      </c>
      <c r="BC10" t="s">
        <v>85</v>
      </c>
      <c r="BD10" t="s">
        <v>85</v>
      </c>
      <c r="BE10">
        <v>6</v>
      </c>
      <c r="BF10">
        <v>2.3698563852389478</v>
      </c>
      <c r="BG10">
        <v>1.3040572952026241</v>
      </c>
      <c r="BH10">
        <v>4.2690495688685663</v>
      </c>
      <c r="BI10">
        <v>1059</v>
      </c>
      <c r="BJ10" t="s">
        <v>84</v>
      </c>
      <c r="BK10" t="s">
        <v>85</v>
      </c>
      <c r="BL10" t="s">
        <v>85</v>
      </c>
      <c r="BM10">
        <v>24</v>
      </c>
    </row>
    <row r="11" spans="1:70" customFormat="1" x14ac:dyDescent="0.25">
      <c r="A11" t="s">
        <v>150</v>
      </c>
      <c r="B11">
        <v>48.006506690113923</v>
      </c>
      <c r="C11">
        <v>6.3499721427067888</v>
      </c>
      <c r="D11">
        <v>92.632422439655201</v>
      </c>
      <c r="E11">
        <v>2</v>
      </c>
      <c r="F11" t="s">
        <v>84</v>
      </c>
      <c r="G11" t="s">
        <v>85</v>
      </c>
      <c r="H11" t="s">
        <v>85</v>
      </c>
      <c r="I11">
        <v>2</v>
      </c>
      <c r="J11">
        <v>8.700571060587297</v>
      </c>
      <c r="K11">
        <v>1.3550677992394753</v>
      </c>
      <c r="L11">
        <v>39.799258930342546</v>
      </c>
      <c r="M11">
        <v>6</v>
      </c>
      <c r="N11" t="s">
        <v>84</v>
      </c>
      <c r="O11" t="s">
        <v>85</v>
      </c>
      <c r="P11" t="s">
        <v>85</v>
      </c>
      <c r="Q11">
        <v>0</v>
      </c>
      <c r="R11">
        <v>0.91358711665145553</v>
      </c>
      <c r="S11">
        <v>0.33775784336360759</v>
      </c>
      <c r="T11">
        <v>2.4470197386833128</v>
      </c>
      <c r="U11">
        <v>334</v>
      </c>
      <c r="V11" t="s">
        <v>84</v>
      </c>
      <c r="W11" t="s">
        <v>85</v>
      </c>
      <c r="X11" t="s">
        <v>85</v>
      </c>
      <c r="Y11">
        <v>5</v>
      </c>
      <c r="Z11">
        <v>1.3805317750215924</v>
      </c>
      <c r="AA11">
        <v>0.48723957152956865</v>
      </c>
      <c r="AB11">
        <v>3.8482298680779148</v>
      </c>
      <c r="AC11">
        <v>349</v>
      </c>
      <c r="AD11" t="s">
        <v>84</v>
      </c>
      <c r="AE11" t="s">
        <v>85</v>
      </c>
      <c r="AF11" t="s">
        <v>85</v>
      </c>
      <c r="AG11">
        <v>5</v>
      </c>
      <c r="AH11" t="s">
        <v>84</v>
      </c>
      <c r="AI11" t="s">
        <v>85</v>
      </c>
      <c r="AJ11" t="s">
        <v>85</v>
      </c>
      <c r="AK11">
        <v>13</v>
      </c>
      <c r="AL11" t="s">
        <v>84</v>
      </c>
      <c r="AM11" t="s">
        <v>85</v>
      </c>
      <c r="AN11" t="s">
        <v>85</v>
      </c>
      <c r="AO11">
        <v>14</v>
      </c>
      <c r="AP11" t="s">
        <v>84</v>
      </c>
      <c r="AQ11" t="s">
        <v>85</v>
      </c>
      <c r="AR11" t="s">
        <v>85</v>
      </c>
      <c r="AS11">
        <v>46</v>
      </c>
      <c r="AT11" t="s">
        <v>84</v>
      </c>
      <c r="AU11" t="s">
        <v>85</v>
      </c>
      <c r="AV11" t="s">
        <v>85</v>
      </c>
      <c r="AW11">
        <v>2</v>
      </c>
      <c r="AX11">
        <v>1.0120394430619515</v>
      </c>
      <c r="AY11">
        <v>0.56936114681461691</v>
      </c>
      <c r="AZ11">
        <v>1.7926946475939378</v>
      </c>
      <c r="BA11">
        <v>978</v>
      </c>
      <c r="BB11" t="s">
        <v>84</v>
      </c>
      <c r="BC11" t="s">
        <v>85</v>
      </c>
      <c r="BD11" t="s">
        <v>85</v>
      </c>
      <c r="BE11">
        <v>6</v>
      </c>
      <c r="BF11">
        <v>0.93436312198602633</v>
      </c>
      <c r="BG11">
        <v>0.52175091129865803</v>
      </c>
      <c r="BH11">
        <v>1.667807586832381</v>
      </c>
      <c r="BI11">
        <v>1059</v>
      </c>
      <c r="BJ11" t="s">
        <v>84</v>
      </c>
      <c r="BK11" t="s">
        <v>85</v>
      </c>
      <c r="BL11" t="s">
        <v>85</v>
      </c>
      <c r="BM11">
        <v>24</v>
      </c>
    </row>
    <row r="12" spans="1:70" customFormat="1" x14ac:dyDescent="0.25">
      <c r="A12" t="s">
        <v>151</v>
      </c>
      <c r="B12">
        <v>48.006506690113923</v>
      </c>
      <c r="C12">
        <v>6.3499721427067888</v>
      </c>
      <c r="D12">
        <v>92.632422439655201</v>
      </c>
      <c r="E12">
        <v>2</v>
      </c>
      <c r="F12" t="s">
        <v>84</v>
      </c>
      <c r="G12" t="s">
        <v>85</v>
      </c>
      <c r="H12" t="s">
        <v>85</v>
      </c>
      <c r="I12">
        <v>2</v>
      </c>
      <c r="J12" t="s">
        <v>84</v>
      </c>
      <c r="K12" t="s">
        <v>85</v>
      </c>
      <c r="L12" t="s">
        <v>85</v>
      </c>
      <c r="M12">
        <v>6</v>
      </c>
      <c r="N12" t="s">
        <v>84</v>
      </c>
      <c r="O12" t="s">
        <v>85</v>
      </c>
      <c r="P12" t="s">
        <v>85</v>
      </c>
      <c r="Q12">
        <v>0</v>
      </c>
      <c r="R12">
        <v>5.9477888353650972</v>
      </c>
      <c r="S12">
        <v>3.6707020002878563</v>
      </c>
      <c r="T12">
        <v>9.4981650846350156</v>
      </c>
      <c r="U12">
        <v>334</v>
      </c>
      <c r="V12" t="s">
        <v>84</v>
      </c>
      <c r="W12" t="s">
        <v>85</v>
      </c>
      <c r="X12" t="s">
        <v>85</v>
      </c>
      <c r="Y12">
        <v>5</v>
      </c>
      <c r="Z12">
        <v>6.1266885378533065</v>
      </c>
      <c r="AA12">
        <v>3.8763595671566211</v>
      </c>
      <c r="AB12">
        <v>9.5535545526869861</v>
      </c>
      <c r="AC12">
        <v>349</v>
      </c>
      <c r="AD12" t="s">
        <v>84</v>
      </c>
      <c r="AE12" t="s">
        <v>85</v>
      </c>
      <c r="AF12" t="s">
        <v>85</v>
      </c>
      <c r="AG12">
        <v>5</v>
      </c>
      <c r="AH12">
        <v>14.228090544310668</v>
      </c>
      <c r="AI12">
        <v>3.0482464530875037</v>
      </c>
      <c r="AJ12">
        <v>46.672433233508997</v>
      </c>
      <c r="AK12">
        <v>13</v>
      </c>
      <c r="AL12" t="s">
        <v>84</v>
      </c>
      <c r="AM12" t="s">
        <v>85</v>
      </c>
      <c r="AN12" t="s">
        <v>85</v>
      </c>
      <c r="AO12">
        <v>14</v>
      </c>
      <c r="AP12">
        <v>5.609514327519963</v>
      </c>
      <c r="AQ12">
        <v>2.8235560525552468</v>
      </c>
      <c r="AR12">
        <v>10.837762489907716</v>
      </c>
      <c r="AS12">
        <v>46</v>
      </c>
      <c r="AT12">
        <v>37.165023760595936</v>
      </c>
      <c r="AU12">
        <v>4.1627479383054524</v>
      </c>
      <c r="AV12">
        <v>88.955350963336315</v>
      </c>
      <c r="AW12">
        <v>2</v>
      </c>
      <c r="AX12">
        <v>3.4346643128485304</v>
      </c>
      <c r="AY12">
        <v>2.4552929390395355</v>
      </c>
      <c r="AZ12">
        <v>4.7855236142218578</v>
      </c>
      <c r="BA12">
        <v>978</v>
      </c>
      <c r="BB12" t="s">
        <v>84</v>
      </c>
      <c r="BC12" t="s">
        <v>85</v>
      </c>
      <c r="BD12" t="s">
        <v>85</v>
      </c>
      <c r="BE12">
        <v>6</v>
      </c>
      <c r="BF12">
        <v>3.669144728822952</v>
      </c>
      <c r="BG12">
        <v>2.677698620903656</v>
      </c>
      <c r="BH12">
        <v>5.0087913634717154</v>
      </c>
      <c r="BI12">
        <v>1059</v>
      </c>
      <c r="BJ12">
        <v>4.1985884703999599</v>
      </c>
      <c r="BK12">
        <v>3.2473015972972847</v>
      </c>
      <c r="BL12">
        <v>5.4129609295103753</v>
      </c>
      <c r="BM12">
        <v>24</v>
      </c>
    </row>
    <row r="13" spans="1:70" customFormat="1" x14ac:dyDescent="0.25">
      <c r="A13" t="s">
        <v>152</v>
      </c>
      <c r="B13" t="s">
        <v>84</v>
      </c>
      <c r="C13" t="s">
        <v>85</v>
      </c>
      <c r="D13" t="s">
        <v>85</v>
      </c>
      <c r="E13">
        <v>2</v>
      </c>
      <c r="F13" t="s">
        <v>84</v>
      </c>
      <c r="G13" t="s">
        <v>85</v>
      </c>
      <c r="H13" t="s">
        <v>85</v>
      </c>
      <c r="I13">
        <v>2</v>
      </c>
      <c r="J13" t="s">
        <v>84</v>
      </c>
      <c r="K13" t="s">
        <v>85</v>
      </c>
      <c r="L13" t="s">
        <v>85</v>
      </c>
      <c r="M13">
        <v>6</v>
      </c>
      <c r="N13" t="s">
        <v>84</v>
      </c>
      <c r="O13" t="s">
        <v>85</v>
      </c>
      <c r="P13" t="s">
        <v>85</v>
      </c>
      <c r="Q13">
        <v>0</v>
      </c>
      <c r="R13" t="s">
        <v>84</v>
      </c>
      <c r="S13" t="s">
        <v>85</v>
      </c>
      <c r="T13" t="s">
        <v>85</v>
      </c>
      <c r="U13">
        <v>334</v>
      </c>
      <c r="V13" t="s">
        <v>84</v>
      </c>
      <c r="W13" t="s">
        <v>85</v>
      </c>
      <c r="X13" t="s">
        <v>85</v>
      </c>
      <c r="Y13">
        <v>5</v>
      </c>
      <c r="Z13" t="s">
        <v>84</v>
      </c>
      <c r="AA13" t="s">
        <v>85</v>
      </c>
      <c r="AB13" t="s">
        <v>85</v>
      </c>
      <c r="AC13">
        <v>349</v>
      </c>
      <c r="AD13" t="s">
        <v>84</v>
      </c>
      <c r="AE13" t="s">
        <v>85</v>
      </c>
      <c r="AF13" t="s">
        <v>85</v>
      </c>
      <c r="AG13">
        <v>5</v>
      </c>
      <c r="AH13" t="s">
        <v>84</v>
      </c>
      <c r="AI13" t="s">
        <v>85</v>
      </c>
      <c r="AJ13" t="s">
        <v>85</v>
      </c>
      <c r="AK13">
        <v>13</v>
      </c>
      <c r="AL13" t="s">
        <v>84</v>
      </c>
      <c r="AM13" t="s">
        <v>85</v>
      </c>
      <c r="AN13" t="s">
        <v>85</v>
      </c>
      <c r="AO13">
        <v>14</v>
      </c>
      <c r="AP13" t="s">
        <v>84</v>
      </c>
      <c r="AQ13" t="s">
        <v>85</v>
      </c>
      <c r="AR13" t="s">
        <v>85</v>
      </c>
      <c r="AS13">
        <v>46</v>
      </c>
      <c r="AT13" t="s">
        <v>84</v>
      </c>
      <c r="AU13" t="s">
        <v>85</v>
      </c>
      <c r="AV13" t="s">
        <v>85</v>
      </c>
      <c r="AW13">
        <v>2</v>
      </c>
      <c r="AX13" t="s">
        <v>84</v>
      </c>
      <c r="AY13" t="s">
        <v>85</v>
      </c>
      <c r="AZ13" t="s">
        <v>85</v>
      </c>
      <c r="BA13">
        <v>978</v>
      </c>
      <c r="BB13" t="s">
        <v>84</v>
      </c>
      <c r="BC13" t="s">
        <v>85</v>
      </c>
      <c r="BD13" t="s">
        <v>85</v>
      </c>
      <c r="BE13">
        <v>6</v>
      </c>
      <c r="BF13" t="s">
        <v>84</v>
      </c>
      <c r="BG13" t="s">
        <v>85</v>
      </c>
      <c r="BH13" t="s">
        <v>85</v>
      </c>
      <c r="BI13">
        <v>1059</v>
      </c>
      <c r="BJ13" t="s">
        <v>84</v>
      </c>
      <c r="BK13" t="s">
        <v>85</v>
      </c>
      <c r="BL13" t="s">
        <v>85</v>
      </c>
      <c r="BM13">
        <v>24</v>
      </c>
    </row>
    <row r="14" spans="1:70" customFormat="1" x14ac:dyDescent="0.25">
      <c r="A14" t="s">
        <v>153</v>
      </c>
      <c r="E14">
        <v>1</v>
      </c>
      <c r="I14">
        <v>2</v>
      </c>
      <c r="M14">
        <v>3</v>
      </c>
      <c r="N14" t="s">
        <v>84</v>
      </c>
      <c r="O14" t="s">
        <v>85</v>
      </c>
      <c r="P14" t="s">
        <v>85</v>
      </c>
      <c r="Q14">
        <v>0</v>
      </c>
      <c r="U14">
        <v>114</v>
      </c>
      <c r="V14" t="s">
        <v>84</v>
      </c>
      <c r="W14" t="s">
        <v>85</v>
      </c>
      <c r="X14" t="s">
        <v>85</v>
      </c>
      <c r="Y14">
        <v>5</v>
      </c>
      <c r="AC14">
        <v>120</v>
      </c>
      <c r="AG14">
        <v>1</v>
      </c>
      <c r="AK14">
        <v>6</v>
      </c>
      <c r="AO14">
        <v>3</v>
      </c>
      <c r="AS14">
        <v>10</v>
      </c>
      <c r="AW14">
        <v>1</v>
      </c>
      <c r="BA14">
        <v>298</v>
      </c>
      <c r="BB14" t="s">
        <v>84</v>
      </c>
      <c r="BC14" t="s">
        <v>85</v>
      </c>
      <c r="BD14" t="s">
        <v>85</v>
      </c>
      <c r="BE14">
        <v>6</v>
      </c>
      <c r="BI14">
        <v>318</v>
      </c>
      <c r="BM14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1009B-B05E-4626-B1D4-C107C4E0B917}">
  <dimension ref="A1:BR14"/>
  <sheetViews>
    <sheetView topLeftCell="A3" workbookViewId="0">
      <selection activeCell="A15" sqref="A15:XFD35"/>
    </sheetView>
  </sheetViews>
  <sheetFormatPr defaultColWidth="9.140625" defaultRowHeight="15" x14ac:dyDescent="0.25"/>
  <cols>
    <col min="1" max="1" width="24.85546875" style="15" customWidth="1"/>
    <col min="2" max="16384" width="9.140625" style="15"/>
  </cols>
  <sheetData>
    <row r="1" spans="1:70" customFormat="1" x14ac:dyDescent="0.25">
      <c r="A1" s="15" t="s">
        <v>102</v>
      </c>
      <c r="B1" s="15" t="s">
        <v>21</v>
      </c>
      <c r="C1" s="15" t="s">
        <v>91</v>
      </c>
      <c r="D1" s="15" t="s">
        <v>92</v>
      </c>
      <c r="F1" s="15" t="s">
        <v>21</v>
      </c>
      <c r="J1" s="15" t="s">
        <v>21</v>
      </c>
      <c r="N1" s="15" t="s">
        <v>21</v>
      </c>
      <c r="R1" s="15" t="s">
        <v>21</v>
      </c>
      <c r="V1" s="15" t="s">
        <v>21</v>
      </c>
      <c r="Z1" s="15" t="s">
        <v>21</v>
      </c>
      <c r="AD1" s="15" t="s">
        <v>21</v>
      </c>
      <c r="AH1" s="15" t="s">
        <v>22</v>
      </c>
      <c r="AL1" s="15" t="s">
        <v>22</v>
      </c>
      <c r="AP1" s="15" t="s">
        <v>22</v>
      </c>
      <c r="AT1" s="15" t="s">
        <v>22</v>
      </c>
      <c r="AX1" s="15" t="s">
        <v>22</v>
      </c>
      <c r="BB1" s="15" t="s">
        <v>22</v>
      </c>
      <c r="BF1" s="15" t="s">
        <v>22</v>
      </c>
      <c r="BJ1" s="15" t="s">
        <v>22</v>
      </c>
      <c r="BN1" t="s">
        <v>22</v>
      </c>
      <c r="BR1" t="s">
        <v>22</v>
      </c>
    </row>
    <row r="2" spans="1:70" x14ac:dyDescent="0.25">
      <c r="B2" s="15" t="s">
        <v>74</v>
      </c>
      <c r="F2" s="15" t="s">
        <v>75</v>
      </c>
      <c r="J2" s="15" t="s">
        <v>76</v>
      </c>
      <c r="N2" s="15" t="s">
        <v>77</v>
      </c>
      <c r="R2" s="15" t="s">
        <v>95</v>
      </c>
      <c r="V2" s="15" t="s">
        <v>78</v>
      </c>
      <c r="Z2" s="15" t="s">
        <v>79</v>
      </c>
      <c r="AD2" s="15" t="s">
        <v>80</v>
      </c>
      <c r="AH2" s="15" t="s">
        <v>74</v>
      </c>
      <c r="AL2" s="15" t="s">
        <v>75</v>
      </c>
      <c r="AP2" s="15" t="s">
        <v>76</v>
      </c>
      <c r="AT2" s="15" t="s">
        <v>77</v>
      </c>
      <c r="AX2" s="15" t="s">
        <v>95</v>
      </c>
      <c r="BB2" s="15" t="s">
        <v>78</v>
      </c>
      <c r="BF2" s="15" t="s">
        <v>79</v>
      </c>
      <c r="BJ2" s="15" t="s">
        <v>80</v>
      </c>
      <c r="BN2" s="15" t="s">
        <v>79</v>
      </c>
      <c r="BR2" s="15" t="s">
        <v>80</v>
      </c>
    </row>
    <row r="3" spans="1:70" x14ac:dyDescent="0.25">
      <c r="A3" s="15" t="s">
        <v>81</v>
      </c>
      <c r="B3" s="15" t="s">
        <v>25</v>
      </c>
      <c r="C3" s="15" t="s">
        <v>82</v>
      </c>
      <c r="D3" s="15" t="s">
        <v>83</v>
      </c>
      <c r="E3" s="15" t="s">
        <v>17</v>
      </c>
    </row>
    <row r="4" spans="1:70" customFormat="1" x14ac:dyDescent="0.25">
      <c r="A4" t="s">
        <v>143</v>
      </c>
      <c r="B4">
        <v>52.752449216048703</v>
      </c>
      <c r="C4">
        <v>6.8729787964926681</v>
      </c>
      <c r="D4">
        <v>94.410621818323619</v>
      </c>
      <c r="E4">
        <v>2</v>
      </c>
      <c r="F4" t="s">
        <v>84</v>
      </c>
      <c r="G4" t="s">
        <v>85</v>
      </c>
      <c r="H4" t="s">
        <v>85</v>
      </c>
      <c r="I4">
        <v>8</v>
      </c>
      <c r="J4" t="s">
        <v>84</v>
      </c>
      <c r="K4" t="s">
        <v>85</v>
      </c>
      <c r="L4" t="s">
        <v>85</v>
      </c>
      <c r="M4">
        <v>12</v>
      </c>
      <c r="N4" t="s">
        <v>84</v>
      </c>
      <c r="O4" t="s">
        <v>85</v>
      </c>
      <c r="P4" t="s">
        <v>85</v>
      </c>
      <c r="Q4">
        <v>0</v>
      </c>
      <c r="R4">
        <v>15.362741158671922</v>
      </c>
      <c r="S4">
        <v>8.4554977805305853</v>
      </c>
      <c r="T4">
        <v>26.291925888895594</v>
      </c>
      <c r="U4">
        <v>323</v>
      </c>
      <c r="V4">
        <v>22.585596568817685</v>
      </c>
      <c r="W4">
        <v>8.2654838322490729</v>
      </c>
      <c r="X4">
        <v>48.577621383637556</v>
      </c>
      <c r="Y4">
        <v>19</v>
      </c>
      <c r="Z4">
        <v>15.17226822725145</v>
      </c>
      <c r="AA4">
        <v>8.562317143482451</v>
      </c>
      <c r="AB4">
        <v>25.463942045199428</v>
      </c>
      <c r="AC4">
        <v>364</v>
      </c>
      <c r="AD4" t="s">
        <v>84</v>
      </c>
      <c r="AE4" t="s">
        <v>85</v>
      </c>
      <c r="AF4" t="s">
        <v>85</v>
      </c>
      <c r="AG4">
        <v>6</v>
      </c>
      <c r="AH4" t="s">
        <v>84</v>
      </c>
      <c r="AI4" t="s">
        <v>85</v>
      </c>
      <c r="AJ4" t="s">
        <v>85</v>
      </c>
      <c r="AK4">
        <v>7</v>
      </c>
      <c r="AL4">
        <v>3.5778757072128609</v>
      </c>
      <c r="AM4">
        <v>1.4392400216933756</v>
      </c>
      <c r="AN4">
        <v>8.6165873892647546</v>
      </c>
      <c r="AO4">
        <v>76</v>
      </c>
      <c r="AP4" t="s">
        <v>84</v>
      </c>
      <c r="AQ4" t="s">
        <v>85</v>
      </c>
      <c r="AR4" t="s">
        <v>85</v>
      </c>
      <c r="AS4">
        <v>114</v>
      </c>
      <c r="AT4" t="s">
        <v>84</v>
      </c>
      <c r="AU4" t="s">
        <v>85</v>
      </c>
      <c r="AV4" t="s">
        <v>85</v>
      </c>
      <c r="AW4">
        <v>2</v>
      </c>
      <c r="AX4">
        <v>3.6392937410855399</v>
      </c>
      <c r="AY4">
        <v>2.4469024085710602</v>
      </c>
      <c r="AZ4">
        <v>5.3806957788260741</v>
      </c>
      <c r="BA4">
        <v>1017</v>
      </c>
      <c r="BB4">
        <v>18.679192055473209</v>
      </c>
      <c r="BC4">
        <v>2.8037920259141504</v>
      </c>
      <c r="BD4">
        <v>64.651958570530624</v>
      </c>
      <c r="BE4">
        <v>23</v>
      </c>
      <c r="BF4">
        <v>3.64766310861607</v>
      </c>
      <c r="BG4">
        <v>2.4146548135473513</v>
      </c>
      <c r="BH4">
        <v>5.4749648139206348</v>
      </c>
      <c r="BI4">
        <v>1239</v>
      </c>
      <c r="BJ4" t="s">
        <v>84</v>
      </c>
      <c r="BK4" t="s">
        <v>85</v>
      </c>
      <c r="BL4" t="s">
        <v>85</v>
      </c>
      <c r="BM4">
        <v>13</v>
      </c>
    </row>
    <row r="5" spans="1:70" customFormat="1" x14ac:dyDescent="0.25">
      <c r="A5" t="s">
        <v>144</v>
      </c>
      <c r="B5" t="s">
        <v>84</v>
      </c>
      <c r="C5" t="s">
        <v>85</v>
      </c>
      <c r="D5" t="s">
        <v>85</v>
      </c>
      <c r="E5">
        <v>2</v>
      </c>
      <c r="F5" t="s">
        <v>84</v>
      </c>
      <c r="G5" t="s">
        <v>85</v>
      </c>
      <c r="H5" t="s">
        <v>85</v>
      </c>
      <c r="I5">
        <v>8</v>
      </c>
      <c r="J5" t="s">
        <v>84</v>
      </c>
      <c r="K5" t="s">
        <v>85</v>
      </c>
      <c r="L5" t="s">
        <v>85</v>
      </c>
      <c r="M5">
        <v>12</v>
      </c>
      <c r="N5" t="s">
        <v>84</v>
      </c>
      <c r="O5" t="s">
        <v>85</v>
      </c>
      <c r="P5" t="s">
        <v>85</v>
      </c>
      <c r="Q5">
        <v>0</v>
      </c>
      <c r="R5">
        <v>5.953710089475833</v>
      </c>
      <c r="S5">
        <v>3.8438821833035299</v>
      </c>
      <c r="T5">
        <v>9.1118421134649026</v>
      </c>
      <c r="U5">
        <v>323</v>
      </c>
      <c r="V5" t="s">
        <v>84</v>
      </c>
      <c r="W5" t="s">
        <v>85</v>
      </c>
      <c r="X5" t="s">
        <v>85</v>
      </c>
      <c r="Y5">
        <v>19</v>
      </c>
      <c r="Z5">
        <v>5.2040832851626879</v>
      </c>
      <c r="AA5">
        <v>3.3167425052537061</v>
      </c>
      <c r="AB5">
        <v>8.0756809813768697</v>
      </c>
      <c r="AC5">
        <v>364</v>
      </c>
      <c r="AD5" t="s">
        <v>84</v>
      </c>
      <c r="AE5" t="s">
        <v>85</v>
      </c>
      <c r="AF5" t="s">
        <v>85</v>
      </c>
      <c r="AG5">
        <v>6</v>
      </c>
      <c r="AH5" t="s">
        <v>84</v>
      </c>
      <c r="AI5" t="s">
        <v>85</v>
      </c>
      <c r="AJ5" t="s">
        <v>85</v>
      </c>
      <c r="AK5">
        <v>7</v>
      </c>
      <c r="AL5">
        <v>5.5755327406810791</v>
      </c>
      <c r="AM5">
        <v>1.974912010752583</v>
      </c>
      <c r="AN5">
        <v>14.752765613101721</v>
      </c>
      <c r="AO5">
        <v>76</v>
      </c>
      <c r="AP5" t="s">
        <v>84</v>
      </c>
      <c r="AQ5" t="s">
        <v>85</v>
      </c>
      <c r="AR5" t="s">
        <v>85</v>
      </c>
      <c r="AS5">
        <v>114</v>
      </c>
      <c r="AT5" t="s">
        <v>84</v>
      </c>
      <c r="AU5" t="s">
        <v>85</v>
      </c>
      <c r="AV5" t="s">
        <v>85</v>
      </c>
      <c r="AW5">
        <v>2</v>
      </c>
      <c r="AX5">
        <v>3.7572597352779411</v>
      </c>
      <c r="AY5">
        <v>2.3916768499119962</v>
      </c>
      <c r="AZ5">
        <v>5.8557766820527428</v>
      </c>
      <c r="BA5">
        <v>1017</v>
      </c>
      <c r="BB5" t="s">
        <v>84</v>
      </c>
      <c r="BC5" t="s">
        <v>85</v>
      </c>
      <c r="BD5" t="s">
        <v>85</v>
      </c>
      <c r="BE5">
        <v>23</v>
      </c>
      <c r="BF5">
        <v>3.4039007318010834</v>
      </c>
      <c r="BG5">
        <v>2.167689481875732</v>
      </c>
      <c r="BH5">
        <v>5.3068683485817045</v>
      </c>
      <c r="BI5">
        <v>1239</v>
      </c>
      <c r="BJ5" t="s">
        <v>84</v>
      </c>
      <c r="BK5" t="s">
        <v>85</v>
      </c>
      <c r="BL5" t="s">
        <v>85</v>
      </c>
      <c r="BM5">
        <v>13</v>
      </c>
    </row>
    <row r="6" spans="1:70" customFormat="1" x14ac:dyDescent="0.25">
      <c r="A6" t="s">
        <v>145</v>
      </c>
      <c r="B6" t="s">
        <v>84</v>
      </c>
      <c r="C6" t="s">
        <v>85</v>
      </c>
      <c r="D6" t="s">
        <v>85</v>
      </c>
      <c r="E6">
        <v>2</v>
      </c>
      <c r="F6" t="s">
        <v>84</v>
      </c>
      <c r="G6" t="s">
        <v>85</v>
      </c>
      <c r="H6" t="s">
        <v>85</v>
      </c>
      <c r="I6">
        <v>8</v>
      </c>
      <c r="J6" t="s">
        <v>84</v>
      </c>
      <c r="K6" t="s">
        <v>85</v>
      </c>
      <c r="L6" t="s">
        <v>85</v>
      </c>
      <c r="M6">
        <v>12</v>
      </c>
      <c r="N6" t="s">
        <v>84</v>
      </c>
      <c r="O6" t="s">
        <v>85</v>
      </c>
      <c r="P6" t="s">
        <v>85</v>
      </c>
      <c r="Q6">
        <v>0</v>
      </c>
      <c r="R6">
        <v>5.0957035863191749</v>
      </c>
      <c r="S6">
        <v>2.2774288896024153</v>
      </c>
      <c r="T6">
        <v>11.008658061873538</v>
      </c>
      <c r="U6">
        <v>323</v>
      </c>
      <c r="V6" t="s">
        <v>84</v>
      </c>
      <c r="W6" t="s">
        <v>85</v>
      </c>
      <c r="X6" t="s">
        <v>85</v>
      </c>
      <c r="Y6">
        <v>19</v>
      </c>
      <c r="Z6">
        <v>4.4541076843131746</v>
      </c>
      <c r="AA6">
        <v>1.9950446778980249</v>
      </c>
      <c r="AB6">
        <v>9.6458578929861059</v>
      </c>
      <c r="AC6">
        <v>364</v>
      </c>
      <c r="AD6" t="s">
        <v>84</v>
      </c>
      <c r="AE6" t="s">
        <v>85</v>
      </c>
      <c r="AF6" t="s">
        <v>85</v>
      </c>
      <c r="AG6">
        <v>6</v>
      </c>
      <c r="AH6">
        <v>3.8165270973226999</v>
      </c>
      <c r="AI6">
        <v>0.42289134091337938</v>
      </c>
      <c r="AJ6">
        <v>27.046571389140915</v>
      </c>
      <c r="AK6">
        <v>7</v>
      </c>
      <c r="AL6">
        <v>5.1336875727420548</v>
      </c>
      <c r="AM6">
        <v>1.4297453164435643</v>
      </c>
      <c r="AN6">
        <v>16.797942585836523</v>
      </c>
      <c r="AO6">
        <v>76</v>
      </c>
      <c r="AP6">
        <v>0.4359866900598347</v>
      </c>
      <c r="AQ6">
        <v>6.9110836628159297E-2</v>
      </c>
      <c r="AR6">
        <v>2.6978494715267667</v>
      </c>
      <c r="AS6">
        <v>114</v>
      </c>
      <c r="AT6" t="s">
        <v>84</v>
      </c>
      <c r="AU6" t="s">
        <v>85</v>
      </c>
      <c r="AV6" t="s">
        <v>85</v>
      </c>
      <c r="AW6">
        <v>2</v>
      </c>
      <c r="AX6">
        <v>1.8420061651217754</v>
      </c>
      <c r="AY6">
        <v>0.96292514720779199</v>
      </c>
      <c r="AZ6">
        <v>3.4953007420349271</v>
      </c>
      <c r="BA6">
        <v>1017</v>
      </c>
      <c r="BB6" t="s">
        <v>84</v>
      </c>
      <c r="BC6" t="s">
        <v>85</v>
      </c>
      <c r="BD6" t="s">
        <v>85</v>
      </c>
      <c r="BE6">
        <v>23</v>
      </c>
      <c r="BF6">
        <v>1.9144175413835951</v>
      </c>
      <c r="BG6">
        <v>1.1094284305082431</v>
      </c>
      <c r="BH6">
        <v>3.2841005844837263</v>
      </c>
      <c r="BI6">
        <v>1239</v>
      </c>
      <c r="BJ6">
        <v>9.0622732309708738</v>
      </c>
      <c r="BK6">
        <v>1.8377531243204859</v>
      </c>
      <c r="BL6">
        <v>34.659687625472117</v>
      </c>
      <c r="BM6">
        <v>13</v>
      </c>
    </row>
    <row r="7" spans="1:70" customFormat="1" x14ac:dyDescent="0.25">
      <c r="A7" t="s">
        <v>146</v>
      </c>
      <c r="B7" t="s">
        <v>84</v>
      </c>
      <c r="C7" t="s">
        <v>85</v>
      </c>
      <c r="D7" t="s">
        <v>85</v>
      </c>
      <c r="E7">
        <v>2</v>
      </c>
      <c r="F7">
        <v>7.5764082206067549</v>
      </c>
      <c r="G7">
        <v>0.92110206525619664</v>
      </c>
      <c r="H7">
        <v>41.955871974106621</v>
      </c>
      <c r="I7">
        <v>8</v>
      </c>
      <c r="J7" t="s">
        <v>84</v>
      </c>
      <c r="K7" t="s">
        <v>85</v>
      </c>
      <c r="L7" t="s">
        <v>85</v>
      </c>
      <c r="M7">
        <v>12</v>
      </c>
      <c r="N7" t="s">
        <v>84</v>
      </c>
      <c r="O7" t="s">
        <v>85</v>
      </c>
      <c r="P7" t="s">
        <v>85</v>
      </c>
      <c r="Q7">
        <v>0</v>
      </c>
      <c r="R7">
        <v>2.4881460669217872</v>
      </c>
      <c r="S7">
        <v>1.3039187641591719</v>
      </c>
      <c r="T7">
        <v>4.6967145269761437</v>
      </c>
      <c r="U7">
        <v>323</v>
      </c>
      <c r="V7" t="s">
        <v>84</v>
      </c>
      <c r="W7" t="s">
        <v>85</v>
      </c>
      <c r="X7" t="s">
        <v>85</v>
      </c>
      <c r="Y7">
        <v>19</v>
      </c>
      <c r="Z7">
        <v>2.2881869047954169</v>
      </c>
      <c r="AA7">
        <v>1.2666559399368089</v>
      </c>
      <c r="AB7">
        <v>4.0993552632453554</v>
      </c>
      <c r="AC7">
        <v>364</v>
      </c>
      <c r="AD7" t="s">
        <v>84</v>
      </c>
      <c r="AE7" t="s">
        <v>85</v>
      </c>
      <c r="AF7" t="s">
        <v>85</v>
      </c>
      <c r="AG7">
        <v>6</v>
      </c>
      <c r="AH7">
        <v>3.8165270973226999</v>
      </c>
      <c r="AI7">
        <v>0.42289134091337938</v>
      </c>
      <c r="AJ7">
        <v>27.046571389140915</v>
      </c>
      <c r="AK7">
        <v>7</v>
      </c>
      <c r="AL7">
        <v>6.9120605473683856</v>
      </c>
      <c r="AM7">
        <v>2.946911136406225</v>
      </c>
      <c r="AN7">
        <v>15.367634868149512</v>
      </c>
      <c r="AO7">
        <v>76</v>
      </c>
      <c r="AP7">
        <v>0.45506826094003394</v>
      </c>
      <c r="AQ7">
        <v>0.10025940925817588</v>
      </c>
      <c r="AR7">
        <v>2.0398739916494573</v>
      </c>
      <c r="AS7">
        <v>114</v>
      </c>
      <c r="AT7" t="s">
        <v>84</v>
      </c>
      <c r="AU7" t="s">
        <v>85</v>
      </c>
      <c r="AV7" t="s">
        <v>85</v>
      </c>
      <c r="AW7">
        <v>2</v>
      </c>
      <c r="AX7">
        <v>2.7935881805049299</v>
      </c>
      <c r="AY7">
        <v>1.5764751505781784</v>
      </c>
      <c r="AZ7">
        <v>4.9035545756959182</v>
      </c>
      <c r="BA7">
        <v>1017</v>
      </c>
      <c r="BB7" t="s">
        <v>84</v>
      </c>
      <c r="BC7" t="s">
        <v>85</v>
      </c>
      <c r="BD7" t="s">
        <v>85</v>
      </c>
      <c r="BE7">
        <v>23</v>
      </c>
      <c r="BF7">
        <v>2.8037646931593834</v>
      </c>
      <c r="BG7">
        <v>1.7550806649020965</v>
      </c>
      <c r="BH7">
        <v>4.4506651825391979</v>
      </c>
      <c r="BI7">
        <v>1239</v>
      </c>
      <c r="BJ7" t="s">
        <v>84</v>
      </c>
      <c r="BK7" t="s">
        <v>85</v>
      </c>
      <c r="BL7" t="s">
        <v>85</v>
      </c>
      <c r="BM7">
        <v>13</v>
      </c>
    </row>
    <row r="8" spans="1:70" customFormat="1" x14ac:dyDescent="0.25">
      <c r="A8" t="s">
        <v>147</v>
      </c>
      <c r="B8" t="s">
        <v>84</v>
      </c>
      <c r="C8" t="s">
        <v>85</v>
      </c>
      <c r="D8" t="s">
        <v>85</v>
      </c>
      <c r="E8">
        <v>2</v>
      </c>
      <c r="F8" t="s">
        <v>84</v>
      </c>
      <c r="G8" t="s">
        <v>85</v>
      </c>
      <c r="H8" t="s">
        <v>85</v>
      </c>
      <c r="I8">
        <v>8</v>
      </c>
      <c r="J8" t="s">
        <v>84</v>
      </c>
      <c r="K8" t="s">
        <v>85</v>
      </c>
      <c r="L8" t="s">
        <v>85</v>
      </c>
      <c r="M8">
        <v>12</v>
      </c>
      <c r="N8" t="s">
        <v>84</v>
      </c>
      <c r="O8" t="s">
        <v>85</v>
      </c>
      <c r="P8" t="s">
        <v>85</v>
      </c>
      <c r="Q8">
        <v>0</v>
      </c>
      <c r="R8">
        <v>6.8861491106212007</v>
      </c>
      <c r="S8">
        <v>3.0930934965468784</v>
      </c>
      <c r="T8">
        <v>14.628473181647955</v>
      </c>
      <c r="U8">
        <v>323</v>
      </c>
      <c r="V8">
        <v>10.401729194841021</v>
      </c>
      <c r="W8">
        <v>2.9080959510137361</v>
      </c>
      <c r="X8">
        <v>31.033181819937429</v>
      </c>
      <c r="Y8">
        <v>19</v>
      </c>
      <c r="Z8">
        <v>6.7302551660236256</v>
      </c>
      <c r="AA8">
        <v>3.2472750680612887</v>
      </c>
      <c r="AB8">
        <v>13.430455506138578</v>
      </c>
      <c r="AC8">
        <v>364</v>
      </c>
      <c r="AD8" t="s">
        <v>84</v>
      </c>
      <c r="AE8" t="s">
        <v>85</v>
      </c>
      <c r="AF8" t="s">
        <v>85</v>
      </c>
      <c r="AG8">
        <v>6</v>
      </c>
      <c r="AH8">
        <v>3.8165270973226999</v>
      </c>
      <c r="AI8">
        <v>0.42289134091337938</v>
      </c>
      <c r="AJ8">
        <v>27.046571389140915</v>
      </c>
      <c r="AK8">
        <v>7</v>
      </c>
      <c r="AL8">
        <v>11.851659244315988</v>
      </c>
      <c r="AM8">
        <v>5.585932292066353</v>
      </c>
      <c r="AN8">
        <v>23.403466357635953</v>
      </c>
      <c r="AO8">
        <v>76</v>
      </c>
      <c r="AP8">
        <v>5.9987545477977564</v>
      </c>
      <c r="AQ8">
        <v>3.0571698803584826</v>
      </c>
      <c r="AR8">
        <v>11.436796844050475</v>
      </c>
      <c r="AS8">
        <v>114</v>
      </c>
      <c r="AT8">
        <v>42.850553142570703</v>
      </c>
      <c r="AU8">
        <v>4.7221762732650427</v>
      </c>
      <c r="AV8">
        <v>91.89842199744281</v>
      </c>
      <c r="AW8">
        <v>2</v>
      </c>
      <c r="AX8">
        <v>6.9223601615376049</v>
      </c>
      <c r="AY8">
        <v>4.7260503358292816</v>
      </c>
      <c r="AZ8">
        <v>10.031875875816809</v>
      </c>
      <c r="BA8">
        <v>1017</v>
      </c>
      <c r="BB8">
        <v>7.9222806469494973</v>
      </c>
      <c r="BC8">
        <v>2.7718620404381569</v>
      </c>
      <c r="BD8">
        <v>20.613749212970582</v>
      </c>
      <c r="BE8">
        <v>23</v>
      </c>
      <c r="BF8">
        <v>7.2575956512099191</v>
      </c>
      <c r="BG8">
        <v>5.3669759259920466</v>
      </c>
      <c r="BH8">
        <v>9.7456345842654226</v>
      </c>
      <c r="BI8">
        <v>1239</v>
      </c>
      <c r="BJ8">
        <v>5.0551502688193732</v>
      </c>
      <c r="BK8">
        <v>0.65293791716930105</v>
      </c>
      <c r="BL8">
        <v>30.134850856645528</v>
      </c>
      <c r="BM8">
        <v>13</v>
      </c>
    </row>
    <row r="9" spans="1:70" customFormat="1" x14ac:dyDescent="0.25">
      <c r="A9" t="s">
        <v>148</v>
      </c>
      <c r="B9" t="s">
        <v>84</v>
      </c>
      <c r="C9" t="s">
        <v>85</v>
      </c>
      <c r="D9" t="s">
        <v>85</v>
      </c>
      <c r="E9">
        <v>2</v>
      </c>
      <c r="F9">
        <v>4.493661527213356</v>
      </c>
      <c r="G9">
        <v>0.58482356466144081</v>
      </c>
      <c r="H9">
        <v>27.342791736865802</v>
      </c>
      <c r="I9">
        <v>8</v>
      </c>
      <c r="J9" t="s">
        <v>84</v>
      </c>
      <c r="K9" t="s">
        <v>85</v>
      </c>
      <c r="L9" t="s">
        <v>85</v>
      </c>
      <c r="M9">
        <v>12</v>
      </c>
      <c r="N9" t="s">
        <v>84</v>
      </c>
      <c r="O9" t="s">
        <v>85</v>
      </c>
      <c r="P9" t="s">
        <v>85</v>
      </c>
      <c r="Q9">
        <v>0</v>
      </c>
      <c r="R9">
        <v>17.820932989632926</v>
      </c>
      <c r="S9">
        <v>14.164076446441035</v>
      </c>
      <c r="T9">
        <v>22.177971885688049</v>
      </c>
      <c r="U9">
        <v>323</v>
      </c>
      <c r="V9">
        <v>6.5653954298946298</v>
      </c>
      <c r="W9">
        <v>1.00965985608348</v>
      </c>
      <c r="X9">
        <v>32.618534903524612</v>
      </c>
      <c r="Y9">
        <v>19</v>
      </c>
      <c r="Z9">
        <v>16.093182735674429</v>
      </c>
      <c r="AA9">
        <v>12.852204909945844</v>
      </c>
      <c r="AB9">
        <v>19.964219516037197</v>
      </c>
      <c r="AC9">
        <v>364</v>
      </c>
      <c r="AD9" t="s">
        <v>84</v>
      </c>
      <c r="AE9" t="s">
        <v>85</v>
      </c>
      <c r="AF9" t="s">
        <v>85</v>
      </c>
      <c r="AG9">
        <v>6</v>
      </c>
      <c r="AH9">
        <v>6.2017697614312439</v>
      </c>
      <c r="AI9">
        <v>1.0601110510520955</v>
      </c>
      <c r="AJ9">
        <v>28.977361979177886</v>
      </c>
      <c r="AK9">
        <v>7</v>
      </c>
      <c r="AL9">
        <v>22.769950529628009</v>
      </c>
      <c r="AM9">
        <v>15.317494164163161</v>
      </c>
      <c r="AN9">
        <v>32.458488932109013</v>
      </c>
      <c r="AO9">
        <v>76</v>
      </c>
      <c r="AP9">
        <v>7.2524148665145463</v>
      </c>
      <c r="AQ9">
        <v>3.8384198886185885</v>
      </c>
      <c r="AR9">
        <v>13.283457252186617</v>
      </c>
      <c r="AS9">
        <v>114</v>
      </c>
      <c r="AT9">
        <v>42.850553142570703</v>
      </c>
      <c r="AU9">
        <v>4.7221762732650427</v>
      </c>
      <c r="AV9">
        <v>91.89842199744281</v>
      </c>
      <c r="AW9">
        <v>2</v>
      </c>
      <c r="AX9">
        <v>15.516640507123885</v>
      </c>
      <c r="AY9">
        <v>12.665351819090359</v>
      </c>
      <c r="AZ9">
        <v>18.871125899124401</v>
      </c>
      <c r="BA9">
        <v>1017</v>
      </c>
      <c r="BB9">
        <v>5.0862524288113704</v>
      </c>
      <c r="BC9">
        <v>1.1455785268335306</v>
      </c>
      <c r="BD9">
        <v>19.859226968802808</v>
      </c>
      <c r="BE9">
        <v>23</v>
      </c>
      <c r="BF9">
        <v>14.980027237461368</v>
      </c>
      <c r="BG9">
        <v>12.328332050990145</v>
      </c>
      <c r="BH9">
        <v>18.084425282269159</v>
      </c>
      <c r="BI9">
        <v>1239</v>
      </c>
      <c r="BJ9">
        <v>9.0622732309708738</v>
      </c>
      <c r="BK9">
        <v>1.8377531243204859</v>
      </c>
      <c r="BL9">
        <v>34.659687625472117</v>
      </c>
      <c r="BM9">
        <v>13</v>
      </c>
    </row>
    <row r="10" spans="1:70" customFormat="1" x14ac:dyDescent="0.25">
      <c r="A10" t="s">
        <v>149</v>
      </c>
      <c r="B10" t="s">
        <v>84</v>
      </c>
      <c r="C10" t="s">
        <v>85</v>
      </c>
      <c r="D10" t="s">
        <v>85</v>
      </c>
      <c r="E10">
        <v>2</v>
      </c>
      <c r="F10">
        <v>4.493661527213356</v>
      </c>
      <c r="G10">
        <v>0.58482356466144081</v>
      </c>
      <c r="H10">
        <v>27.342791736865802</v>
      </c>
      <c r="I10">
        <v>8</v>
      </c>
      <c r="J10" t="s">
        <v>84</v>
      </c>
      <c r="K10" t="s">
        <v>85</v>
      </c>
      <c r="L10" t="s">
        <v>85</v>
      </c>
      <c r="M10">
        <v>12</v>
      </c>
      <c r="N10" t="s">
        <v>84</v>
      </c>
      <c r="O10" t="s">
        <v>85</v>
      </c>
      <c r="P10" t="s">
        <v>85</v>
      </c>
      <c r="Q10">
        <v>0</v>
      </c>
      <c r="R10">
        <v>8.2420412738448068</v>
      </c>
      <c r="S10">
        <v>5.6671278761427368</v>
      </c>
      <c r="T10">
        <v>11.840048240161769</v>
      </c>
      <c r="U10">
        <v>323</v>
      </c>
      <c r="V10">
        <v>15.244030236857697</v>
      </c>
      <c r="W10">
        <v>4.554602077781909</v>
      </c>
      <c r="X10">
        <v>40.401577680997327</v>
      </c>
      <c r="Y10">
        <v>19</v>
      </c>
      <c r="Z10">
        <v>8.3136941263464372</v>
      </c>
      <c r="AA10">
        <v>6.192998218877074</v>
      </c>
      <c r="AB10">
        <v>11.074854270103819</v>
      </c>
      <c r="AC10">
        <v>364</v>
      </c>
      <c r="AD10" t="s">
        <v>84</v>
      </c>
      <c r="AE10" t="s">
        <v>85</v>
      </c>
      <c r="AF10" t="s">
        <v>85</v>
      </c>
      <c r="AG10">
        <v>6</v>
      </c>
      <c r="AH10">
        <v>3.8165270973226999</v>
      </c>
      <c r="AI10">
        <v>0.42289134091337938</v>
      </c>
      <c r="AJ10">
        <v>27.046571389140915</v>
      </c>
      <c r="AK10">
        <v>7</v>
      </c>
      <c r="AL10">
        <v>13.043418034128715</v>
      </c>
      <c r="AM10">
        <v>6.7607166563814598</v>
      </c>
      <c r="AN10">
        <v>23.681696273286523</v>
      </c>
      <c r="AO10">
        <v>76</v>
      </c>
      <c r="AP10">
        <v>3.9031181846948848</v>
      </c>
      <c r="AQ10">
        <v>1.4354944147613311</v>
      </c>
      <c r="AR10">
        <v>10.174719276698866</v>
      </c>
      <c r="AS10">
        <v>114</v>
      </c>
      <c r="AT10" t="s">
        <v>84</v>
      </c>
      <c r="AU10" t="s">
        <v>85</v>
      </c>
      <c r="AV10" t="s">
        <v>85</v>
      </c>
      <c r="AW10">
        <v>2</v>
      </c>
      <c r="AX10">
        <v>7.1942863457514186</v>
      </c>
      <c r="AY10">
        <v>5.106732291148278</v>
      </c>
      <c r="AZ10">
        <v>10.044868652038636</v>
      </c>
      <c r="BA10">
        <v>1017</v>
      </c>
      <c r="BB10">
        <v>14.134701416231401</v>
      </c>
      <c r="BC10">
        <v>3.898993583309518</v>
      </c>
      <c r="BD10">
        <v>40.044471134352641</v>
      </c>
      <c r="BE10">
        <v>23</v>
      </c>
      <c r="BF10">
        <v>7.4336705514644619</v>
      </c>
      <c r="BG10">
        <v>5.5240499825828362</v>
      </c>
      <c r="BH10">
        <v>9.9340189943351067</v>
      </c>
      <c r="BI10">
        <v>1239</v>
      </c>
      <c r="BJ10" t="s">
        <v>84</v>
      </c>
      <c r="BK10" t="s">
        <v>85</v>
      </c>
      <c r="BL10" t="s">
        <v>85</v>
      </c>
      <c r="BM10">
        <v>13</v>
      </c>
    </row>
    <row r="11" spans="1:70" customFormat="1" x14ac:dyDescent="0.25">
      <c r="A11" t="s">
        <v>150</v>
      </c>
      <c r="B11" t="s">
        <v>84</v>
      </c>
      <c r="C11" t="s">
        <v>85</v>
      </c>
      <c r="D11" t="s">
        <v>85</v>
      </c>
      <c r="E11">
        <v>2</v>
      </c>
      <c r="F11">
        <v>4.493661527213356</v>
      </c>
      <c r="G11">
        <v>0.58482356466144081</v>
      </c>
      <c r="H11">
        <v>27.342791736865802</v>
      </c>
      <c r="I11">
        <v>8</v>
      </c>
      <c r="J11" t="s">
        <v>84</v>
      </c>
      <c r="K11" t="s">
        <v>85</v>
      </c>
      <c r="L11" t="s">
        <v>85</v>
      </c>
      <c r="M11">
        <v>12</v>
      </c>
      <c r="N11" t="s">
        <v>84</v>
      </c>
      <c r="O11" t="s">
        <v>85</v>
      </c>
      <c r="P11" t="s">
        <v>85</v>
      </c>
      <c r="Q11">
        <v>0</v>
      </c>
      <c r="R11">
        <v>10.574516188426268</v>
      </c>
      <c r="S11">
        <v>7.450902582307334</v>
      </c>
      <c r="T11">
        <v>14.798246325362175</v>
      </c>
      <c r="U11">
        <v>323</v>
      </c>
      <c r="V11">
        <v>6.5653954298946298</v>
      </c>
      <c r="W11">
        <v>1.00965985608348</v>
      </c>
      <c r="X11">
        <v>32.618534903524612</v>
      </c>
      <c r="Y11">
        <v>19</v>
      </c>
      <c r="Z11">
        <v>9.7591563914723505</v>
      </c>
      <c r="AA11">
        <v>6.8297522318683663</v>
      </c>
      <c r="AB11">
        <v>13.75947751278609</v>
      </c>
      <c r="AC11">
        <v>364</v>
      </c>
      <c r="AD11" t="s">
        <v>84</v>
      </c>
      <c r="AE11" t="s">
        <v>85</v>
      </c>
      <c r="AF11" t="s">
        <v>85</v>
      </c>
      <c r="AG11">
        <v>6</v>
      </c>
      <c r="AH11">
        <v>3.8165270973226999</v>
      </c>
      <c r="AI11">
        <v>0.42289134091337938</v>
      </c>
      <c r="AJ11">
        <v>27.046571389140915</v>
      </c>
      <c r="AK11">
        <v>7</v>
      </c>
      <c r="AL11">
        <v>7.0043645623245956</v>
      </c>
      <c r="AM11">
        <v>2.7859624318397271</v>
      </c>
      <c r="AN11">
        <v>16.524397678738943</v>
      </c>
      <c r="AO11">
        <v>76</v>
      </c>
      <c r="AP11">
        <v>3.139522737271593</v>
      </c>
      <c r="AQ11">
        <v>0.9480153161648639</v>
      </c>
      <c r="AR11">
        <v>9.8912021922529885</v>
      </c>
      <c r="AS11">
        <v>114</v>
      </c>
      <c r="AT11" t="s">
        <v>84</v>
      </c>
      <c r="AU11" t="s">
        <v>85</v>
      </c>
      <c r="AV11" t="s">
        <v>85</v>
      </c>
      <c r="AW11">
        <v>2</v>
      </c>
      <c r="AX11">
        <v>6.7169683239545295</v>
      </c>
      <c r="AY11">
        <v>4.5366172574300982</v>
      </c>
      <c r="AZ11">
        <v>9.8372380761016682</v>
      </c>
      <c r="BA11">
        <v>1017</v>
      </c>
      <c r="BB11" t="s">
        <v>84</v>
      </c>
      <c r="BC11" t="s">
        <v>85</v>
      </c>
      <c r="BD11" t="s">
        <v>85</v>
      </c>
      <c r="BE11">
        <v>23</v>
      </c>
      <c r="BF11">
        <v>6.199419162516806</v>
      </c>
      <c r="BG11">
        <v>4.2902280039392107</v>
      </c>
      <c r="BH11">
        <v>8.8793963847151485</v>
      </c>
      <c r="BI11">
        <v>1239</v>
      </c>
      <c r="BJ11" t="s">
        <v>84</v>
      </c>
      <c r="BK11" t="s">
        <v>85</v>
      </c>
      <c r="BL11" t="s">
        <v>85</v>
      </c>
      <c r="BM11">
        <v>13</v>
      </c>
    </row>
    <row r="12" spans="1:70" customFormat="1" x14ac:dyDescent="0.25">
      <c r="A12" t="s">
        <v>151</v>
      </c>
      <c r="B12">
        <v>47.24755078395129</v>
      </c>
      <c r="C12">
        <v>5.5893781816763788</v>
      </c>
      <c r="D12">
        <v>93.127021203507326</v>
      </c>
      <c r="E12">
        <v>2</v>
      </c>
      <c r="F12">
        <v>12.385502424297348</v>
      </c>
      <c r="G12">
        <v>3.3058531474809345</v>
      </c>
      <c r="H12">
        <v>36.889006184936534</v>
      </c>
      <c r="I12">
        <v>8</v>
      </c>
      <c r="J12" t="s">
        <v>84</v>
      </c>
      <c r="K12" t="s">
        <v>85</v>
      </c>
      <c r="L12" t="s">
        <v>85</v>
      </c>
      <c r="M12">
        <v>12</v>
      </c>
      <c r="N12" t="s">
        <v>84</v>
      </c>
      <c r="O12" t="s">
        <v>85</v>
      </c>
      <c r="P12" t="s">
        <v>85</v>
      </c>
      <c r="Q12">
        <v>0</v>
      </c>
      <c r="R12">
        <v>18.849576802384568</v>
      </c>
      <c r="S12">
        <v>14.874613838358036</v>
      </c>
      <c r="T12">
        <v>23.59237763630934</v>
      </c>
      <c r="U12">
        <v>323</v>
      </c>
      <c r="V12">
        <v>12.514968571909456</v>
      </c>
      <c r="W12">
        <v>3.5399928401994898</v>
      </c>
      <c r="X12">
        <v>35.7994141541933</v>
      </c>
      <c r="Y12">
        <v>19</v>
      </c>
      <c r="Z12">
        <v>17.69598947602881</v>
      </c>
      <c r="AA12">
        <v>13.813158961627291</v>
      </c>
      <c r="AB12">
        <v>22.386769204775721</v>
      </c>
      <c r="AC12">
        <v>364</v>
      </c>
      <c r="AD12" t="s">
        <v>84</v>
      </c>
      <c r="AE12" t="s">
        <v>85</v>
      </c>
      <c r="AF12" t="s">
        <v>85</v>
      </c>
      <c r="AG12">
        <v>6</v>
      </c>
      <c r="AH12">
        <v>3.8165270973226999</v>
      </c>
      <c r="AI12">
        <v>0.42289134091337938</v>
      </c>
      <c r="AJ12">
        <v>27.046571389140915</v>
      </c>
      <c r="AK12">
        <v>7</v>
      </c>
      <c r="AL12">
        <v>9.7967869897264741</v>
      </c>
      <c r="AM12">
        <v>4.9394385011253146</v>
      </c>
      <c r="AN12">
        <v>18.501110601095959</v>
      </c>
      <c r="AO12">
        <v>76</v>
      </c>
      <c r="AP12">
        <v>7.3300460585058733</v>
      </c>
      <c r="AQ12">
        <v>3.1087408283029436</v>
      </c>
      <c r="AR12">
        <v>16.31802258124689</v>
      </c>
      <c r="AS12">
        <v>114</v>
      </c>
      <c r="AT12" t="s">
        <v>84</v>
      </c>
      <c r="AU12" t="s">
        <v>85</v>
      </c>
      <c r="AV12" t="s">
        <v>85</v>
      </c>
      <c r="AW12">
        <v>2</v>
      </c>
      <c r="AX12">
        <v>11.807332714257559</v>
      </c>
      <c r="AY12">
        <v>8.6543700527019336</v>
      </c>
      <c r="AZ12">
        <v>15.908925963015555</v>
      </c>
      <c r="BA12">
        <v>1017</v>
      </c>
      <c r="BB12">
        <v>23.690626552308881</v>
      </c>
      <c r="BC12">
        <v>5.8229458811864507</v>
      </c>
      <c r="BD12">
        <v>60.919688969489862</v>
      </c>
      <c r="BE12">
        <v>23</v>
      </c>
      <c r="BF12">
        <v>11.460910064180057</v>
      </c>
      <c r="BG12">
        <v>8.4677218290470453</v>
      </c>
      <c r="BH12">
        <v>15.33487812297899</v>
      </c>
      <c r="BI12">
        <v>1239</v>
      </c>
      <c r="BJ12" t="s">
        <v>84</v>
      </c>
      <c r="BK12" t="s">
        <v>85</v>
      </c>
      <c r="BL12" t="s">
        <v>85</v>
      </c>
      <c r="BM12">
        <v>13</v>
      </c>
    </row>
    <row r="13" spans="1:70" customFormat="1" x14ac:dyDescent="0.25">
      <c r="A13" t="s">
        <v>152</v>
      </c>
      <c r="B13">
        <v>52.752449216048703</v>
      </c>
      <c r="C13">
        <v>6.8729787964926681</v>
      </c>
      <c r="D13">
        <v>94.410621818323619</v>
      </c>
      <c r="E13">
        <v>2</v>
      </c>
      <c r="F13">
        <v>59.760746033714554</v>
      </c>
      <c r="G13">
        <v>18.870187827056402</v>
      </c>
      <c r="H13">
        <v>90.460560726931533</v>
      </c>
      <c r="I13">
        <v>8</v>
      </c>
      <c r="J13">
        <v>36.637791372073423</v>
      </c>
      <c r="K13">
        <v>10.601926854839213</v>
      </c>
      <c r="L13">
        <v>73.817192507805146</v>
      </c>
      <c r="M13">
        <v>6</v>
      </c>
      <c r="N13" t="s">
        <v>84</v>
      </c>
      <c r="O13" t="s">
        <v>85</v>
      </c>
      <c r="P13" t="s">
        <v>85</v>
      </c>
      <c r="Q13">
        <v>0</v>
      </c>
      <c r="R13">
        <v>33.31417410480352</v>
      </c>
      <c r="S13">
        <v>23.850336080490862</v>
      </c>
      <c r="T13">
        <v>44.346366690157645</v>
      </c>
      <c r="U13">
        <v>188</v>
      </c>
      <c r="V13">
        <v>25.656246815825902</v>
      </c>
      <c r="W13">
        <v>3.5110094743066109</v>
      </c>
      <c r="X13">
        <v>76.597116349886434</v>
      </c>
      <c r="Y13">
        <v>5</v>
      </c>
      <c r="Z13">
        <v>34.001815244102133</v>
      </c>
      <c r="AA13">
        <v>24.114424301717658</v>
      </c>
      <c r="AB13">
        <v>45.511857623439305</v>
      </c>
      <c r="AC13">
        <v>209</v>
      </c>
      <c r="AD13" t="s">
        <v>84</v>
      </c>
      <c r="AE13" t="s">
        <v>85</v>
      </c>
      <c r="AF13" t="s">
        <v>85</v>
      </c>
      <c r="AG13">
        <v>6</v>
      </c>
      <c r="AH13">
        <v>29.687155809198767</v>
      </c>
      <c r="AI13">
        <v>5.4351933467117703</v>
      </c>
      <c r="AJ13">
        <v>75.619126414275257</v>
      </c>
      <c r="AK13">
        <v>7</v>
      </c>
      <c r="AL13">
        <v>19.970671658671098</v>
      </c>
      <c r="AM13">
        <v>10.45694986951843</v>
      </c>
      <c r="AN13">
        <v>34.778175778790029</v>
      </c>
      <c r="AO13">
        <v>66</v>
      </c>
      <c r="AP13">
        <v>13.82084446072086</v>
      </c>
      <c r="AQ13">
        <v>5.5596883688770324</v>
      </c>
      <c r="AR13">
        <v>30.405228234784342</v>
      </c>
      <c r="AS13">
        <v>52</v>
      </c>
      <c r="AT13">
        <v>57.149446857429297</v>
      </c>
      <c r="AU13">
        <v>8.1015780025571811</v>
      </c>
      <c r="AV13">
        <v>95.277823726734951</v>
      </c>
      <c r="AW13">
        <v>2</v>
      </c>
      <c r="AX13">
        <v>26.403871012131752</v>
      </c>
      <c r="AY13">
        <v>21.714957289658972</v>
      </c>
      <c r="AZ13">
        <v>31.695339677169905</v>
      </c>
      <c r="BA13">
        <v>465</v>
      </c>
      <c r="BB13" t="s">
        <v>84</v>
      </c>
      <c r="BC13" t="s">
        <v>85</v>
      </c>
      <c r="BD13" t="s">
        <v>85</v>
      </c>
      <c r="BE13">
        <v>23</v>
      </c>
      <c r="BF13">
        <v>24.357810707359445</v>
      </c>
      <c r="BG13">
        <v>20.580056616889586</v>
      </c>
      <c r="BH13">
        <v>28.579480722424698</v>
      </c>
      <c r="BI13">
        <v>601</v>
      </c>
      <c r="BJ13">
        <v>23.597737935168759</v>
      </c>
      <c r="BK13">
        <v>5.2729638105417749</v>
      </c>
      <c r="BL13">
        <v>63.150622062612335</v>
      </c>
      <c r="BM13">
        <v>6</v>
      </c>
    </row>
    <row r="14" spans="1:70" customFormat="1" x14ac:dyDescent="0.25">
      <c r="A14" t="s">
        <v>153</v>
      </c>
      <c r="E14">
        <v>2</v>
      </c>
      <c r="I14">
        <v>4</v>
      </c>
      <c r="M14">
        <v>3</v>
      </c>
      <c r="N14" t="s">
        <v>84</v>
      </c>
      <c r="O14" t="s">
        <v>85</v>
      </c>
      <c r="P14" t="s">
        <v>85</v>
      </c>
      <c r="Q14">
        <v>0</v>
      </c>
      <c r="U14">
        <v>179</v>
      </c>
      <c r="Y14">
        <v>7</v>
      </c>
      <c r="AC14">
        <v>195</v>
      </c>
      <c r="AG14">
        <v>1</v>
      </c>
      <c r="AK14">
        <v>2</v>
      </c>
      <c r="AO14">
        <v>35</v>
      </c>
      <c r="AS14">
        <v>37</v>
      </c>
      <c r="AW14">
        <v>1</v>
      </c>
      <c r="BA14">
        <v>509</v>
      </c>
      <c r="BE14">
        <v>15</v>
      </c>
      <c r="BI14">
        <v>599</v>
      </c>
      <c r="BM14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E517E-1A8E-49C5-AEB1-34113A93B05C}">
  <dimension ref="A1:CQ14"/>
  <sheetViews>
    <sheetView tabSelected="1" workbookViewId="0">
      <selection activeCell="E23" sqref="E23"/>
    </sheetView>
  </sheetViews>
  <sheetFormatPr defaultColWidth="9.140625" defaultRowHeight="15" x14ac:dyDescent="0.25"/>
  <cols>
    <col min="1" max="16384" width="9.140625" style="15"/>
  </cols>
  <sheetData>
    <row r="1" spans="1:95" customFormat="1" x14ac:dyDescent="0.25">
      <c r="A1" s="128" t="s">
        <v>103</v>
      </c>
      <c r="B1" s="128" t="s">
        <v>21</v>
      </c>
      <c r="C1" s="128" t="s">
        <v>93</v>
      </c>
      <c r="D1" s="128" t="s">
        <v>94</v>
      </c>
      <c r="F1" s="128" t="s">
        <v>21</v>
      </c>
      <c r="J1" s="128" t="s">
        <v>21</v>
      </c>
      <c r="N1" s="128" t="s">
        <v>21</v>
      </c>
      <c r="R1" s="128" t="s">
        <v>21</v>
      </c>
      <c r="V1" s="128" t="s">
        <v>21</v>
      </c>
      <c r="Z1" s="15" t="s">
        <v>21</v>
      </c>
      <c r="AD1" s="128" t="s">
        <v>21</v>
      </c>
      <c r="AH1" s="128" t="s">
        <v>22</v>
      </c>
      <c r="AL1" s="128" t="s">
        <v>22</v>
      </c>
      <c r="AP1" s="128" t="s">
        <v>22</v>
      </c>
      <c r="AT1" s="128" t="s">
        <v>22</v>
      </c>
      <c r="AX1" s="128" t="s">
        <v>22</v>
      </c>
      <c r="BB1" s="128" t="s">
        <v>22</v>
      </c>
      <c r="BF1" s="128" t="s">
        <v>22</v>
      </c>
      <c r="BJ1" s="128" t="s">
        <v>22</v>
      </c>
      <c r="BN1" t="s">
        <v>22</v>
      </c>
      <c r="BR1" t="s">
        <v>22</v>
      </c>
      <c r="BW1" s="15" t="s">
        <v>22</v>
      </c>
      <c r="CA1" s="15" t="s">
        <v>22</v>
      </c>
      <c r="CE1" s="15" t="s">
        <v>22</v>
      </c>
      <c r="CI1" s="15" t="s">
        <v>22</v>
      </c>
      <c r="CM1" t="s">
        <v>22</v>
      </c>
      <c r="CQ1" t="s">
        <v>22</v>
      </c>
    </row>
    <row r="2" spans="1:95" x14ac:dyDescent="0.25">
      <c r="B2" s="15" t="s">
        <v>74</v>
      </c>
      <c r="F2" s="15" t="s">
        <v>75</v>
      </c>
      <c r="J2" s="15" t="s">
        <v>76</v>
      </c>
      <c r="N2" s="15" t="s">
        <v>77</v>
      </c>
      <c r="R2" s="15" t="s">
        <v>95</v>
      </c>
      <c r="V2" s="15" t="s">
        <v>78</v>
      </c>
      <c r="Z2" s="15" t="s">
        <v>79</v>
      </c>
      <c r="AD2" s="15" t="s">
        <v>80</v>
      </c>
      <c r="AH2" s="15" t="s">
        <v>74</v>
      </c>
      <c r="AL2" s="15" t="s">
        <v>75</v>
      </c>
      <c r="AP2" s="15" t="s">
        <v>76</v>
      </c>
      <c r="AT2" s="15" t="s">
        <v>77</v>
      </c>
      <c r="AX2" s="15" t="s">
        <v>95</v>
      </c>
      <c r="BB2" s="15" t="s">
        <v>78</v>
      </c>
      <c r="BF2" s="15" t="s">
        <v>79</v>
      </c>
      <c r="BJ2" s="15" t="s">
        <v>80</v>
      </c>
      <c r="BN2" s="15" t="s">
        <v>79</v>
      </c>
      <c r="BR2" s="15" t="s">
        <v>80</v>
      </c>
      <c r="BW2" s="15" t="s">
        <v>95</v>
      </c>
      <c r="CA2" s="15" t="s">
        <v>78</v>
      </c>
      <c r="CE2" s="15" t="s">
        <v>79</v>
      </c>
      <c r="CI2" s="15" t="s">
        <v>80</v>
      </c>
      <c r="CM2" s="15" t="s">
        <v>79</v>
      </c>
      <c r="CQ2" s="15" t="s">
        <v>80</v>
      </c>
    </row>
    <row r="3" spans="1:95" x14ac:dyDescent="0.25">
      <c r="A3" s="15" t="s">
        <v>81</v>
      </c>
      <c r="B3" s="15" t="s">
        <v>25</v>
      </c>
      <c r="C3" s="15" t="s">
        <v>82</v>
      </c>
      <c r="D3" s="15" t="s">
        <v>83</v>
      </c>
      <c r="E3" s="15" t="s">
        <v>17</v>
      </c>
    </row>
    <row r="4" spans="1:95" customFormat="1" x14ac:dyDescent="0.25">
      <c r="A4" t="s">
        <v>143</v>
      </c>
      <c r="B4" t="s">
        <v>84</v>
      </c>
      <c r="C4" t="s">
        <v>85</v>
      </c>
      <c r="D4" t="s">
        <v>85</v>
      </c>
      <c r="E4">
        <v>0</v>
      </c>
      <c r="F4" t="s">
        <v>84</v>
      </c>
      <c r="G4" t="s">
        <v>85</v>
      </c>
      <c r="H4" t="s">
        <v>85</v>
      </c>
      <c r="I4">
        <v>11</v>
      </c>
      <c r="J4" t="s">
        <v>84</v>
      </c>
      <c r="K4" t="s">
        <v>85</v>
      </c>
      <c r="L4" t="s">
        <v>85</v>
      </c>
      <c r="M4">
        <v>54</v>
      </c>
      <c r="N4" t="s">
        <v>84</v>
      </c>
      <c r="O4" t="s">
        <v>85</v>
      </c>
      <c r="P4" t="s">
        <v>85</v>
      </c>
      <c r="Q4">
        <v>0</v>
      </c>
      <c r="R4" t="s">
        <v>84</v>
      </c>
      <c r="S4" t="s">
        <v>85</v>
      </c>
      <c r="T4" t="s">
        <v>85</v>
      </c>
      <c r="U4">
        <v>81</v>
      </c>
      <c r="V4" t="s">
        <v>84</v>
      </c>
      <c r="W4" t="s">
        <v>85</v>
      </c>
      <c r="X4" t="s">
        <v>85</v>
      </c>
      <c r="Y4">
        <v>4</v>
      </c>
      <c r="Z4" t="s">
        <v>84</v>
      </c>
      <c r="AA4" t="s">
        <v>85</v>
      </c>
      <c r="AB4" t="s">
        <v>85</v>
      </c>
      <c r="AC4">
        <v>150</v>
      </c>
      <c r="AD4" t="s">
        <v>84</v>
      </c>
      <c r="AE4" t="s">
        <v>85</v>
      </c>
      <c r="AF4" t="s">
        <v>85</v>
      </c>
      <c r="AG4">
        <v>0</v>
      </c>
      <c r="AH4" t="s">
        <v>84</v>
      </c>
      <c r="AI4" t="s">
        <v>85</v>
      </c>
      <c r="AJ4" t="s">
        <v>85</v>
      </c>
      <c r="AK4">
        <v>3</v>
      </c>
      <c r="AL4">
        <v>5.206886055888253</v>
      </c>
      <c r="AM4">
        <v>0.86365553304345777</v>
      </c>
      <c r="AN4">
        <v>25.724216261632588</v>
      </c>
      <c r="AO4">
        <v>61</v>
      </c>
      <c r="AP4" t="s">
        <v>84</v>
      </c>
      <c r="AQ4" t="s">
        <v>85</v>
      </c>
      <c r="AR4" t="s">
        <v>85</v>
      </c>
      <c r="AS4">
        <v>256</v>
      </c>
      <c r="AT4" t="s">
        <v>84</v>
      </c>
      <c r="AU4" t="s">
        <v>85</v>
      </c>
      <c r="AV4" t="s">
        <v>85</v>
      </c>
      <c r="AW4">
        <v>0</v>
      </c>
      <c r="AX4">
        <v>2.1128983847341334</v>
      </c>
      <c r="AY4">
        <v>0.32240186460336018</v>
      </c>
      <c r="AZ4">
        <v>12.591056530138053</v>
      </c>
      <c r="BA4">
        <v>405</v>
      </c>
      <c r="BB4">
        <v>14.777250665252437</v>
      </c>
      <c r="BC4">
        <v>7.0558997549581175</v>
      </c>
      <c r="BD4">
        <v>28.369122197555381</v>
      </c>
      <c r="BE4">
        <v>51</v>
      </c>
      <c r="BF4">
        <v>2.9309939840710069</v>
      </c>
      <c r="BG4">
        <v>1.0954899422663202</v>
      </c>
      <c r="BH4">
        <v>7.6054148804990316</v>
      </c>
      <c r="BI4">
        <v>776</v>
      </c>
      <c r="BJ4" t="s">
        <v>84</v>
      </c>
      <c r="BK4" t="s">
        <v>85</v>
      </c>
      <c r="BL4" t="s">
        <v>85</v>
      </c>
      <c r="BM4">
        <v>3</v>
      </c>
    </row>
    <row r="5" spans="1:95" customFormat="1" x14ac:dyDescent="0.25">
      <c r="A5" t="s">
        <v>144</v>
      </c>
      <c r="B5" t="s">
        <v>84</v>
      </c>
      <c r="C5" t="s">
        <v>85</v>
      </c>
      <c r="D5" t="s">
        <v>85</v>
      </c>
      <c r="E5">
        <v>0</v>
      </c>
      <c r="F5">
        <v>20.641786595186009</v>
      </c>
      <c r="G5">
        <v>7.906147996940839</v>
      </c>
      <c r="H5">
        <v>44.074442328624009</v>
      </c>
      <c r="I5">
        <v>11</v>
      </c>
      <c r="J5" t="s">
        <v>84</v>
      </c>
      <c r="K5" t="s">
        <v>85</v>
      </c>
      <c r="L5" t="s">
        <v>85</v>
      </c>
      <c r="M5">
        <v>54</v>
      </c>
      <c r="N5" t="s">
        <v>84</v>
      </c>
      <c r="O5" t="s">
        <v>85</v>
      </c>
      <c r="P5" t="s">
        <v>85</v>
      </c>
      <c r="Q5">
        <v>0</v>
      </c>
      <c r="R5" t="s">
        <v>84</v>
      </c>
      <c r="S5" t="s">
        <v>85</v>
      </c>
      <c r="T5" t="s">
        <v>85</v>
      </c>
      <c r="U5">
        <v>81</v>
      </c>
      <c r="V5" t="s">
        <v>84</v>
      </c>
      <c r="W5" t="s">
        <v>85</v>
      </c>
      <c r="X5" t="s">
        <v>85</v>
      </c>
      <c r="Y5">
        <v>4</v>
      </c>
      <c r="Z5">
        <v>1.4996430627435247</v>
      </c>
      <c r="AA5">
        <v>0.31932220582378629</v>
      </c>
      <c r="AB5">
        <v>6.7474949184991333</v>
      </c>
      <c r="AC5">
        <v>150</v>
      </c>
      <c r="AD5" t="s">
        <v>84</v>
      </c>
      <c r="AE5" t="s">
        <v>85</v>
      </c>
      <c r="AF5" t="s">
        <v>85</v>
      </c>
      <c r="AG5">
        <v>0</v>
      </c>
      <c r="AH5" t="s">
        <v>84</v>
      </c>
      <c r="AI5" t="s">
        <v>85</v>
      </c>
      <c r="AJ5" t="s">
        <v>85</v>
      </c>
      <c r="AK5">
        <v>3</v>
      </c>
      <c r="AL5">
        <v>13.851654174912612</v>
      </c>
      <c r="AM5">
        <v>3.3224544144870611</v>
      </c>
      <c r="AN5">
        <v>42.931295504631521</v>
      </c>
      <c r="AO5">
        <v>61</v>
      </c>
      <c r="AP5" t="s">
        <v>84</v>
      </c>
      <c r="AQ5" t="s">
        <v>85</v>
      </c>
      <c r="AR5" t="s">
        <v>85</v>
      </c>
      <c r="AS5">
        <v>256</v>
      </c>
      <c r="AT5" t="s">
        <v>84</v>
      </c>
      <c r="AU5" t="s">
        <v>85</v>
      </c>
      <c r="AV5" t="s">
        <v>85</v>
      </c>
      <c r="AW5">
        <v>0</v>
      </c>
      <c r="AX5">
        <v>0.55603736675742155</v>
      </c>
      <c r="AY5">
        <v>8.5093571055453371E-2</v>
      </c>
      <c r="AZ5">
        <v>3.5410116183417597</v>
      </c>
      <c r="BA5">
        <v>405</v>
      </c>
      <c r="BB5">
        <v>7.3886253326262183</v>
      </c>
      <c r="BC5">
        <v>3.5966801116657705</v>
      </c>
      <c r="BD5">
        <v>14.574003177786961</v>
      </c>
      <c r="BE5">
        <v>51</v>
      </c>
      <c r="BF5">
        <v>1.9994578036137349</v>
      </c>
      <c r="BG5">
        <v>0.88644962830975604</v>
      </c>
      <c r="BH5">
        <v>4.4472318731976319</v>
      </c>
      <c r="BI5">
        <v>776</v>
      </c>
      <c r="BJ5" t="s">
        <v>84</v>
      </c>
      <c r="BK5" t="s">
        <v>85</v>
      </c>
      <c r="BL5" t="s">
        <v>85</v>
      </c>
      <c r="BM5">
        <v>3</v>
      </c>
    </row>
    <row r="6" spans="1:95" customFormat="1" x14ac:dyDescent="0.25">
      <c r="A6" t="s">
        <v>145</v>
      </c>
      <c r="B6" t="s">
        <v>84</v>
      </c>
      <c r="C6" t="s">
        <v>85</v>
      </c>
      <c r="D6" t="s">
        <v>85</v>
      </c>
      <c r="E6">
        <v>0</v>
      </c>
      <c r="F6" t="s">
        <v>84</v>
      </c>
      <c r="G6" t="s">
        <v>85</v>
      </c>
      <c r="H6" t="s">
        <v>85</v>
      </c>
      <c r="I6">
        <v>11</v>
      </c>
      <c r="J6" t="s">
        <v>84</v>
      </c>
      <c r="K6" t="s">
        <v>85</v>
      </c>
      <c r="L6" t="s">
        <v>85</v>
      </c>
      <c r="M6">
        <v>54</v>
      </c>
      <c r="N6" t="s">
        <v>84</v>
      </c>
      <c r="O6" t="s">
        <v>85</v>
      </c>
      <c r="P6" t="s">
        <v>85</v>
      </c>
      <c r="Q6">
        <v>0</v>
      </c>
      <c r="R6">
        <v>0.61793541635480764</v>
      </c>
      <c r="S6">
        <v>6.7186315641570696E-2</v>
      </c>
      <c r="T6">
        <v>5.4377025760227724</v>
      </c>
      <c r="U6">
        <v>81</v>
      </c>
      <c r="V6" t="s">
        <v>84</v>
      </c>
      <c r="W6" t="s">
        <v>85</v>
      </c>
      <c r="X6" t="s">
        <v>85</v>
      </c>
      <c r="Y6">
        <v>4</v>
      </c>
      <c r="Z6">
        <v>0.41120820084476495</v>
      </c>
      <c r="AA6">
        <v>5.1164900458576294E-2</v>
      </c>
      <c r="AB6">
        <v>3.2231440783727083</v>
      </c>
      <c r="AC6">
        <v>150</v>
      </c>
      <c r="AD6" t="s">
        <v>84</v>
      </c>
      <c r="AE6" t="s">
        <v>85</v>
      </c>
      <c r="AF6" t="s">
        <v>85</v>
      </c>
      <c r="AG6">
        <v>0</v>
      </c>
      <c r="AH6" t="s">
        <v>84</v>
      </c>
      <c r="AI6" t="s">
        <v>85</v>
      </c>
      <c r="AJ6" t="s">
        <v>85</v>
      </c>
      <c r="AK6">
        <v>3</v>
      </c>
      <c r="AL6" t="s">
        <v>84</v>
      </c>
      <c r="AM6" t="s">
        <v>85</v>
      </c>
      <c r="AN6" t="s">
        <v>85</v>
      </c>
      <c r="AO6">
        <v>61</v>
      </c>
      <c r="AP6">
        <v>0.19051805931684049</v>
      </c>
      <c r="AQ6">
        <v>4.2066119038349982E-2</v>
      </c>
      <c r="AR6">
        <v>0.85836028820670851</v>
      </c>
      <c r="AS6">
        <v>256</v>
      </c>
      <c r="AT6" t="s">
        <v>84</v>
      </c>
      <c r="AU6" t="s">
        <v>85</v>
      </c>
      <c r="AV6" t="s">
        <v>85</v>
      </c>
      <c r="AW6">
        <v>0</v>
      </c>
      <c r="AX6">
        <v>0.42635394581210934</v>
      </c>
      <c r="AY6">
        <v>7.7616395965883947E-2</v>
      </c>
      <c r="AZ6">
        <v>2.3058425959015674</v>
      </c>
      <c r="BA6">
        <v>405</v>
      </c>
      <c r="BB6" t="s">
        <v>84</v>
      </c>
      <c r="BC6" t="s">
        <v>85</v>
      </c>
      <c r="BD6" t="s">
        <v>85</v>
      </c>
      <c r="BE6">
        <v>51</v>
      </c>
      <c r="BF6">
        <v>0.26489382446646581</v>
      </c>
      <c r="BG6">
        <v>6.7169598729100111E-2</v>
      </c>
      <c r="BH6">
        <v>1.0386011954873176</v>
      </c>
      <c r="BI6">
        <v>776</v>
      </c>
      <c r="BJ6" t="s">
        <v>84</v>
      </c>
      <c r="BK6" t="s">
        <v>85</v>
      </c>
      <c r="BL6" t="s">
        <v>85</v>
      </c>
      <c r="BM6">
        <v>3</v>
      </c>
    </row>
    <row r="7" spans="1:95" customFormat="1" x14ac:dyDescent="0.25">
      <c r="A7" t="s">
        <v>146</v>
      </c>
      <c r="B7" t="s">
        <v>84</v>
      </c>
      <c r="C7" t="s">
        <v>85</v>
      </c>
      <c r="D7" t="s">
        <v>85</v>
      </c>
      <c r="E7">
        <v>0</v>
      </c>
      <c r="F7" t="s">
        <v>84</v>
      </c>
      <c r="G7" t="s">
        <v>85</v>
      </c>
      <c r="H7" t="s">
        <v>85</v>
      </c>
      <c r="I7">
        <v>11</v>
      </c>
      <c r="J7" t="s">
        <v>84</v>
      </c>
      <c r="K7" t="s">
        <v>85</v>
      </c>
      <c r="L7" t="s">
        <v>85</v>
      </c>
      <c r="M7">
        <v>54</v>
      </c>
      <c r="N7" t="s">
        <v>84</v>
      </c>
      <c r="O7" t="s">
        <v>85</v>
      </c>
      <c r="P7" t="s">
        <v>85</v>
      </c>
      <c r="Q7">
        <v>0</v>
      </c>
      <c r="R7">
        <v>0.61793541635480764</v>
      </c>
      <c r="S7">
        <v>6.7186315641570696E-2</v>
      </c>
      <c r="T7">
        <v>5.4377025760227724</v>
      </c>
      <c r="U7">
        <v>81</v>
      </c>
      <c r="V7" t="s">
        <v>84</v>
      </c>
      <c r="W7" t="s">
        <v>85</v>
      </c>
      <c r="X7" t="s">
        <v>85</v>
      </c>
      <c r="Y7">
        <v>4</v>
      </c>
      <c r="Z7">
        <v>0.41120820084476495</v>
      </c>
      <c r="AA7">
        <v>5.1164900458576253E-2</v>
      </c>
      <c r="AB7">
        <v>3.2231440783727123</v>
      </c>
      <c r="AC7">
        <v>150</v>
      </c>
      <c r="AD7" t="s">
        <v>84</v>
      </c>
      <c r="AE7" t="s">
        <v>85</v>
      </c>
      <c r="AF7" t="s">
        <v>85</v>
      </c>
      <c r="AG7">
        <v>0</v>
      </c>
      <c r="AH7" t="s">
        <v>84</v>
      </c>
      <c r="AI7" t="s">
        <v>85</v>
      </c>
      <c r="AJ7" t="s">
        <v>85</v>
      </c>
      <c r="AK7">
        <v>3</v>
      </c>
      <c r="AL7" t="s">
        <v>84</v>
      </c>
      <c r="AM7" t="s">
        <v>85</v>
      </c>
      <c r="AN7" t="s">
        <v>85</v>
      </c>
      <c r="AO7">
        <v>61</v>
      </c>
      <c r="AP7">
        <v>1.6112926148311453</v>
      </c>
      <c r="AQ7">
        <v>0.38868104902965339</v>
      </c>
      <c r="AR7">
        <v>6.4313758606624125</v>
      </c>
      <c r="AS7">
        <v>256</v>
      </c>
      <c r="AT7" t="s">
        <v>84</v>
      </c>
      <c r="AU7" t="s">
        <v>85</v>
      </c>
      <c r="AV7" t="s">
        <v>85</v>
      </c>
      <c r="AW7">
        <v>0</v>
      </c>
      <c r="AX7">
        <v>0.19339068945365198</v>
      </c>
      <c r="AY7">
        <v>4.3095647470676846E-2</v>
      </c>
      <c r="AZ7">
        <v>0.8633091143675099</v>
      </c>
      <c r="BA7">
        <v>405</v>
      </c>
      <c r="BB7" t="s">
        <v>84</v>
      </c>
      <c r="BC7" t="s">
        <v>85</v>
      </c>
      <c r="BD7" t="s">
        <v>85</v>
      </c>
      <c r="BE7">
        <v>51</v>
      </c>
      <c r="BF7">
        <v>0.66872596192410061</v>
      </c>
      <c r="BG7">
        <v>0.17477725588850057</v>
      </c>
      <c r="BH7">
        <v>2.5233660287910626</v>
      </c>
      <c r="BI7">
        <v>776</v>
      </c>
      <c r="BJ7" t="s">
        <v>84</v>
      </c>
      <c r="BK7" t="s">
        <v>85</v>
      </c>
      <c r="BL7" t="s">
        <v>85</v>
      </c>
      <c r="BM7">
        <v>3</v>
      </c>
    </row>
    <row r="8" spans="1:95" customFormat="1" x14ac:dyDescent="0.25">
      <c r="A8" t="s">
        <v>147</v>
      </c>
      <c r="B8" t="s">
        <v>84</v>
      </c>
      <c r="C8" t="s">
        <v>85</v>
      </c>
      <c r="D8" t="s">
        <v>85</v>
      </c>
      <c r="E8">
        <v>0</v>
      </c>
      <c r="F8" t="s">
        <v>84</v>
      </c>
      <c r="G8" t="s">
        <v>85</v>
      </c>
      <c r="H8" t="s">
        <v>85</v>
      </c>
      <c r="I8">
        <v>11</v>
      </c>
      <c r="J8" t="s">
        <v>84</v>
      </c>
      <c r="K8" t="s">
        <v>85</v>
      </c>
      <c r="L8" t="s">
        <v>85</v>
      </c>
      <c r="M8">
        <v>54</v>
      </c>
      <c r="N8" t="s">
        <v>84</v>
      </c>
      <c r="O8" t="s">
        <v>85</v>
      </c>
      <c r="P8" t="s">
        <v>85</v>
      </c>
      <c r="Q8">
        <v>0</v>
      </c>
      <c r="R8">
        <v>0.69848397744827573</v>
      </c>
      <c r="S8">
        <v>7.6533430006596237E-2</v>
      </c>
      <c r="T8">
        <v>6.0678090556476496</v>
      </c>
      <c r="U8">
        <v>81</v>
      </c>
      <c r="V8" t="s">
        <v>84</v>
      </c>
      <c r="W8" t="s">
        <v>85</v>
      </c>
      <c r="X8" t="s">
        <v>85</v>
      </c>
      <c r="Y8">
        <v>4</v>
      </c>
      <c r="Z8">
        <v>0.46480964204919878</v>
      </c>
      <c r="AA8">
        <v>5.376509697825587E-2</v>
      </c>
      <c r="AB8">
        <v>3.8958747768436011</v>
      </c>
      <c r="AC8">
        <v>150</v>
      </c>
      <c r="AD8" t="s">
        <v>84</v>
      </c>
      <c r="AE8" t="s">
        <v>85</v>
      </c>
      <c r="AF8" t="s">
        <v>85</v>
      </c>
      <c r="AG8">
        <v>0</v>
      </c>
      <c r="AH8" t="s">
        <v>84</v>
      </c>
      <c r="AI8" t="s">
        <v>85</v>
      </c>
      <c r="AJ8" t="s">
        <v>85</v>
      </c>
      <c r="AK8">
        <v>3</v>
      </c>
      <c r="AL8" t="s">
        <v>84</v>
      </c>
      <c r="AM8" t="s">
        <v>85</v>
      </c>
      <c r="AN8" t="s">
        <v>85</v>
      </c>
      <c r="AO8">
        <v>61</v>
      </c>
      <c r="AP8">
        <v>1.7053946075413953</v>
      </c>
      <c r="AQ8">
        <v>0.62940451988682011</v>
      </c>
      <c r="AR8">
        <v>4.5368477946659853</v>
      </c>
      <c r="AS8">
        <v>256</v>
      </c>
      <c r="AT8" t="s">
        <v>84</v>
      </c>
      <c r="AU8" t="s">
        <v>85</v>
      </c>
      <c r="AV8" t="s">
        <v>85</v>
      </c>
      <c r="AW8">
        <v>0</v>
      </c>
      <c r="AX8">
        <v>7.471361400002877</v>
      </c>
      <c r="AY8">
        <v>3.5792051484468796</v>
      </c>
      <c r="AZ8">
        <v>14.940176761175895</v>
      </c>
      <c r="BA8">
        <v>405</v>
      </c>
      <c r="BB8">
        <v>7.3886253326262183</v>
      </c>
      <c r="BC8">
        <v>3.5966801116657705</v>
      </c>
      <c r="BD8">
        <v>14.574003177786961</v>
      </c>
      <c r="BE8">
        <v>51</v>
      </c>
      <c r="BF8">
        <v>4.8564375310994823</v>
      </c>
      <c r="BG8">
        <v>2.1917977722043092</v>
      </c>
      <c r="BH8">
        <v>10.415593288780526</v>
      </c>
      <c r="BI8">
        <v>776</v>
      </c>
      <c r="BJ8" t="s">
        <v>84</v>
      </c>
      <c r="BK8" t="s">
        <v>85</v>
      </c>
      <c r="BL8" t="s">
        <v>85</v>
      </c>
      <c r="BM8">
        <v>3</v>
      </c>
    </row>
    <row r="9" spans="1:95" customFormat="1" x14ac:dyDescent="0.25">
      <c r="A9" t="s">
        <v>148</v>
      </c>
      <c r="B9" t="s">
        <v>84</v>
      </c>
      <c r="C9" t="s">
        <v>85</v>
      </c>
      <c r="D9" t="s">
        <v>85</v>
      </c>
      <c r="E9">
        <v>0</v>
      </c>
      <c r="F9">
        <v>14.437847142852856</v>
      </c>
      <c r="G9">
        <v>1.3936655476202127</v>
      </c>
      <c r="H9">
        <v>66.828046736058297</v>
      </c>
      <c r="I9">
        <v>11</v>
      </c>
      <c r="J9" t="s">
        <v>84</v>
      </c>
      <c r="K9" t="s">
        <v>85</v>
      </c>
      <c r="L9" t="s">
        <v>85</v>
      </c>
      <c r="M9">
        <v>54</v>
      </c>
      <c r="N9" t="s">
        <v>84</v>
      </c>
      <c r="O9" t="s">
        <v>85</v>
      </c>
      <c r="P9" t="s">
        <v>85</v>
      </c>
      <c r="Q9">
        <v>0</v>
      </c>
      <c r="R9">
        <v>0.61793541635480764</v>
      </c>
      <c r="S9">
        <v>6.7186315641570696E-2</v>
      </c>
      <c r="T9">
        <v>5.4377025760227724</v>
      </c>
      <c r="U9">
        <v>81</v>
      </c>
      <c r="V9" t="s">
        <v>84</v>
      </c>
      <c r="W9" t="s">
        <v>85</v>
      </c>
      <c r="X9" t="s">
        <v>85</v>
      </c>
      <c r="Y9">
        <v>4</v>
      </c>
      <c r="Z9">
        <v>1.4601298728564405</v>
      </c>
      <c r="AA9">
        <v>0.25256809693873705</v>
      </c>
      <c r="AB9">
        <v>7.9793502424751566</v>
      </c>
      <c r="AC9">
        <v>150</v>
      </c>
      <c r="AD9" t="s">
        <v>84</v>
      </c>
      <c r="AE9" t="s">
        <v>85</v>
      </c>
      <c r="AF9" t="s">
        <v>85</v>
      </c>
      <c r="AG9">
        <v>0</v>
      </c>
      <c r="AH9" t="s">
        <v>84</v>
      </c>
      <c r="AI9" t="s">
        <v>85</v>
      </c>
      <c r="AJ9" t="s">
        <v>85</v>
      </c>
      <c r="AK9">
        <v>3</v>
      </c>
      <c r="AL9">
        <v>0.51413061985773867</v>
      </c>
      <c r="AM9">
        <v>6.7274054831944541E-2</v>
      </c>
      <c r="AN9">
        <v>3.8158203101761092</v>
      </c>
      <c r="AO9">
        <v>61</v>
      </c>
      <c r="AP9">
        <v>5.3653165804528928</v>
      </c>
      <c r="AQ9">
        <v>2.4704728158214646</v>
      </c>
      <c r="AR9">
        <v>11.260623781362931</v>
      </c>
      <c r="AS9">
        <v>256</v>
      </c>
      <c r="AT9" t="s">
        <v>84</v>
      </c>
      <c r="AU9" t="s">
        <v>85</v>
      </c>
      <c r="AV9" t="s">
        <v>85</v>
      </c>
      <c r="AW9">
        <v>0</v>
      </c>
      <c r="AX9">
        <v>0.735608051329115</v>
      </c>
      <c r="AY9">
        <v>0.23672729687169272</v>
      </c>
      <c r="AZ9">
        <v>2.2619957778468138</v>
      </c>
      <c r="BA9">
        <v>405</v>
      </c>
      <c r="BB9">
        <v>7.3886253326262183</v>
      </c>
      <c r="BC9">
        <v>3.5966801116657705</v>
      </c>
      <c r="BD9">
        <v>14.574003177786961</v>
      </c>
      <c r="BE9">
        <v>51</v>
      </c>
      <c r="BF9">
        <v>3.1059136977556476</v>
      </c>
      <c r="BG9">
        <v>1.7401602822871252</v>
      </c>
      <c r="BH9">
        <v>5.4837483167066781</v>
      </c>
      <c r="BI9">
        <v>776</v>
      </c>
      <c r="BJ9" t="s">
        <v>84</v>
      </c>
      <c r="BK9" t="s">
        <v>85</v>
      </c>
      <c r="BL9" t="s">
        <v>85</v>
      </c>
      <c r="BM9">
        <v>3</v>
      </c>
    </row>
    <row r="10" spans="1:95" customFormat="1" x14ac:dyDescent="0.25">
      <c r="A10" t="s">
        <v>149</v>
      </c>
      <c r="B10" t="s">
        <v>84</v>
      </c>
      <c r="C10" t="s">
        <v>85</v>
      </c>
      <c r="D10" t="s">
        <v>85</v>
      </c>
      <c r="E10">
        <v>0</v>
      </c>
      <c r="F10">
        <v>1.507996579005709</v>
      </c>
      <c r="G10">
        <v>0.14829275419165111</v>
      </c>
      <c r="H10">
        <v>13.632748754116925</v>
      </c>
      <c r="I10">
        <v>11</v>
      </c>
      <c r="J10" t="s">
        <v>84</v>
      </c>
      <c r="K10" t="s">
        <v>85</v>
      </c>
      <c r="L10" t="s">
        <v>85</v>
      </c>
      <c r="M10">
        <v>54</v>
      </c>
      <c r="N10" t="s">
        <v>84</v>
      </c>
      <c r="O10" t="s">
        <v>85</v>
      </c>
      <c r="P10" t="s">
        <v>85</v>
      </c>
      <c r="Q10">
        <v>0</v>
      </c>
      <c r="R10" t="s">
        <v>84</v>
      </c>
      <c r="S10" t="s">
        <v>85</v>
      </c>
      <c r="T10" t="s">
        <v>85</v>
      </c>
      <c r="U10">
        <v>81</v>
      </c>
      <c r="V10" t="s">
        <v>84</v>
      </c>
      <c r="W10" t="s">
        <v>85</v>
      </c>
      <c r="X10" t="s">
        <v>85</v>
      </c>
      <c r="Y10">
        <v>4</v>
      </c>
      <c r="Z10">
        <v>0.10955721288554965</v>
      </c>
      <c r="AA10">
        <v>1.2481321349914828E-2</v>
      </c>
      <c r="AB10">
        <v>0.95445236381974441</v>
      </c>
      <c r="AC10">
        <v>150</v>
      </c>
      <c r="AD10" t="s">
        <v>84</v>
      </c>
      <c r="AE10" t="s">
        <v>85</v>
      </c>
      <c r="AF10" t="s">
        <v>85</v>
      </c>
      <c r="AG10">
        <v>0</v>
      </c>
      <c r="AH10" t="s">
        <v>84</v>
      </c>
      <c r="AI10" t="s">
        <v>85</v>
      </c>
      <c r="AJ10" t="s">
        <v>85</v>
      </c>
      <c r="AK10">
        <v>3</v>
      </c>
      <c r="AL10">
        <v>1.862671188391565</v>
      </c>
      <c r="AM10">
        <v>0.42237199594783614</v>
      </c>
      <c r="AN10">
        <v>7.8283120692870289</v>
      </c>
      <c r="AO10">
        <v>61</v>
      </c>
      <c r="AP10">
        <v>2.5057703443189023</v>
      </c>
      <c r="AQ10">
        <v>1.1261682259780617</v>
      </c>
      <c r="AR10">
        <v>5.481741030210471</v>
      </c>
      <c r="AS10">
        <v>256</v>
      </c>
      <c r="AT10" t="s">
        <v>84</v>
      </c>
      <c r="AU10" t="s">
        <v>85</v>
      </c>
      <c r="AV10" t="s">
        <v>85</v>
      </c>
      <c r="AW10">
        <v>0</v>
      </c>
      <c r="AX10">
        <v>1.2306736985600446</v>
      </c>
      <c r="AY10">
        <v>0.41273246657101248</v>
      </c>
      <c r="AZ10">
        <v>3.6108142711347964</v>
      </c>
      <c r="BA10">
        <v>405</v>
      </c>
      <c r="BB10" t="s">
        <v>84</v>
      </c>
      <c r="BC10" t="s">
        <v>85</v>
      </c>
      <c r="BD10" t="s">
        <v>85</v>
      </c>
      <c r="BE10">
        <v>51</v>
      </c>
      <c r="BF10">
        <v>1.5948150619623278</v>
      </c>
      <c r="BG10">
        <v>0.71862938884263849</v>
      </c>
      <c r="BH10">
        <v>3.5016082671657678</v>
      </c>
      <c r="BI10">
        <v>776</v>
      </c>
      <c r="BJ10" t="s">
        <v>84</v>
      </c>
      <c r="BK10" t="s">
        <v>85</v>
      </c>
      <c r="BL10" t="s">
        <v>85</v>
      </c>
      <c r="BM10">
        <v>3</v>
      </c>
    </row>
    <row r="11" spans="1:95" customFormat="1" x14ac:dyDescent="0.25">
      <c r="A11" t="s">
        <v>150</v>
      </c>
      <c r="B11" t="s">
        <v>84</v>
      </c>
      <c r="C11" t="s">
        <v>85</v>
      </c>
      <c r="D11" t="s">
        <v>85</v>
      </c>
      <c r="E11">
        <v>0</v>
      </c>
      <c r="F11">
        <v>1.507996579005709</v>
      </c>
      <c r="G11">
        <v>0.14829275419165111</v>
      </c>
      <c r="H11">
        <v>13.632748754116925</v>
      </c>
      <c r="I11">
        <v>11</v>
      </c>
      <c r="J11" t="s">
        <v>84</v>
      </c>
      <c r="K11" t="s">
        <v>85</v>
      </c>
      <c r="L11" t="s">
        <v>85</v>
      </c>
      <c r="M11">
        <v>54</v>
      </c>
      <c r="N11" t="s">
        <v>84</v>
      </c>
      <c r="O11" t="s">
        <v>85</v>
      </c>
      <c r="P11" t="s">
        <v>85</v>
      </c>
      <c r="Q11">
        <v>0</v>
      </c>
      <c r="R11" t="s">
        <v>84</v>
      </c>
      <c r="S11" t="s">
        <v>85</v>
      </c>
      <c r="T11" t="s">
        <v>85</v>
      </c>
      <c r="U11">
        <v>81</v>
      </c>
      <c r="V11" t="s">
        <v>84</v>
      </c>
      <c r="W11" t="s">
        <v>85</v>
      </c>
      <c r="X11" t="s">
        <v>85</v>
      </c>
      <c r="Y11">
        <v>4</v>
      </c>
      <c r="Z11">
        <v>0.10955721288554965</v>
      </c>
      <c r="AA11">
        <v>1.2481321349914828E-2</v>
      </c>
      <c r="AB11">
        <v>0.95445236381974441</v>
      </c>
      <c r="AC11">
        <v>150</v>
      </c>
      <c r="AD11" t="s">
        <v>84</v>
      </c>
      <c r="AE11" t="s">
        <v>85</v>
      </c>
      <c r="AF11" t="s">
        <v>85</v>
      </c>
      <c r="AG11">
        <v>0</v>
      </c>
      <c r="AH11" t="s">
        <v>84</v>
      </c>
      <c r="AI11" t="s">
        <v>85</v>
      </c>
      <c r="AJ11" t="s">
        <v>85</v>
      </c>
      <c r="AK11">
        <v>3</v>
      </c>
      <c r="AL11">
        <v>0.53296530438413825</v>
      </c>
      <c r="AM11">
        <v>7.0555361015245704E-2</v>
      </c>
      <c r="AN11">
        <v>3.9074437563122797</v>
      </c>
      <c r="AO11">
        <v>61</v>
      </c>
      <c r="AP11">
        <v>2.4425536791109361</v>
      </c>
      <c r="AQ11">
        <v>0.99747606834231939</v>
      </c>
      <c r="AR11">
        <v>5.8573044359820372</v>
      </c>
      <c r="AS11">
        <v>256</v>
      </c>
      <c r="AT11" t="s">
        <v>84</v>
      </c>
      <c r="AU11" t="s">
        <v>85</v>
      </c>
      <c r="AV11" t="s">
        <v>85</v>
      </c>
      <c r="AW11">
        <v>0</v>
      </c>
      <c r="AX11">
        <v>7.2954032139573438E-2</v>
      </c>
      <c r="AY11">
        <v>9.5103113568769278E-3</v>
      </c>
      <c r="AZ11">
        <v>0.55727489558094978</v>
      </c>
      <c r="BA11">
        <v>405</v>
      </c>
      <c r="BB11" t="s">
        <v>84</v>
      </c>
      <c r="BC11" t="s">
        <v>85</v>
      </c>
      <c r="BD11" t="s">
        <v>85</v>
      </c>
      <c r="BE11">
        <v>51</v>
      </c>
      <c r="BF11">
        <v>0.9485248443982186</v>
      </c>
      <c r="BG11">
        <v>0.34972165259504623</v>
      </c>
      <c r="BH11">
        <v>2.5464158921404154</v>
      </c>
      <c r="BI11">
        <v>776</v>
      </c>
      <c r="BJ11" t="s">
        <v>84</v>
      </c>
      <c r="BK11" t="s">
        <v>85</v>
      </c>
      <c r="BL11" t="s">
        <v>85</v>
      </c>
      <c r="BM11">
        <v>3</v>
      </c>
    </row>
    <row r="12" spans="1:95" customFormat="1" x14ac:dyDescent="0.25">
      <c r="A12" t="s">
        <v>151</v>
      </c>
      <c r="B12" t="s">
        <v>84</v>
      </c>
      <c r="C12" t="s">
        <v>85</v>
      </c>
      <c r="D12" t="s">
        <v>85</v>
      </c>
      <c r="E12">
        <v>0</v>
      </c>
      <c r="F12">
        <v>1.507996579005709</v>
      </c>
      <c r="G12">
        <v>0.14829275419165111</v>
      </c>
      <c r="H12">
        <v>13.632748754116925</v>
      </c>
      <c r="I12">
        <v>11</v>
      </c>
      <c r="J12" t="s">
        <v>84</v>
      </c>
      <c r="K12" t="s">
        <v>85</v>
      </c>
      <c r="L12" t="s">
        <v>85</v>
      </c>
      <c r="M12">
        <v>54</v>
      </c>
      <c r="N12" t="s">
        <v>84</v>
      </c>
      <c r="O12" t="s">
        <v>85</v>
      </c>
      <c r="P12" t="s">
        <v>85</v>
      </c>
      <c r="Q12">
        <v>0</v>
      </c>
      <c r="R12" t="s">
        <v>84</v>
      </c>
      <c r="S12" t="s">
        <v>85</v>
      </c>
      <c r="T12" t="s">
        <v>85</v>
      </c>
      <c r="U12">
        <v>81</v>
      </c>
      <c r="V12" t="s">
        <v>84</v>
      </c>
      <c r="W12" t="s">
        <v>85</v>
      </c>
      <c r="X12" t="s">
        <v>85</v>
      </c>
      <c r="Y12">
        <v>4</v>
      </c>
      <c r="Z12">
        <v>0.10955721288554965</v>
      </c>
      <c r="AA12">
        <v>1.2481321349914849E-2</v>
      </c>
      <c r="AB12">
        <v>0.95445236381974286</v>
      </c>
      <c r="AC12">
        <v>150</v>
      </c>
      <c r="AD12" t="s">
        <v>84</v>
      </c>
      <c r="AE12" t="s">
        <v>85</v>
      </c>
      <c r="AF12" t="s">
        <v>85</v>
      </c>
      <c r="AG12">
        <v>0</v>
      </c>
      <c r="AH12" t="s">
        <v>84</v>
      </c>
      <c r="AI12" t="s">
        <v>85</v>
      </c>
      <c r="AJ12" t="s">
        <v>85</v>
      </c>
      <c r="AK12">
        <v>3</v>
      </c>
      <c r="AL12">
        <v>0.62451156601209179</v>
      </c>
      <c r="AM12">
        <v>8.1321568345468803E-2</v>
      </c>
      <c r="AN12">
        <v>4.6279074626771983</v>
      </c>
      <c r="AO12">
        <v>61</v>
      </c>
      <c r="AP12">
        <v>0.77824588489314683</v>
      </c>
      <c r="AQ12">
        <v>0.26582368037238924</v>
      </c>
      <c r="AR12">
        <v>2.2561077254908795</v>
      </c>
      <c r="AS12">
        <v>256</v>
      </c>
      <c r="AT12" t="s">
        <v>84</v>
      </c>
      <c r="AU12" t="s">
        <v>85</v>
      </c>
      <c r="AV12" t="s">
        <v>85</v>
      </c>
      <c r="AW12">
        <v>0</v>
      </c>
      <c r="AX12">
        <v>1.4071342548556254</v>
      </c>
      <c r="AY12">
        <v>0.53464116023701336</v>
      </c>
      <c r="AZ12">
        <v>3.6512019525299975</v>
      </c>
      <c r="BA12">
        <v>405</v>
      </c>
      <c r="BB12" t="s">
        <v>84</v>
      </c>
      <c r="BC12" t="s">
        <v>85</v>
      </c>
      <c r="BD12" t="s">
        <v>85</v>
      </c>
      <c r="BE12">
        <v>51</v>
      </c>
      <c r="BF12">
        <v>0.97046320628137117</v>
      </c>
      <c r="BG12">
        <v>0.45184002466302248</v>
      </c>
      <c r="BH12">
        <v>2.071973488796055</v>
      </c>
      <c r="BI12">
        <v>776</v>
      </c>
      <c r="BJ12" t="s">
        <v>84</v>
      </c>
      <c r="BK12" t="s">
        <v>85</v>
      </c>
      <c r="BL12" t="s">
        <v>85</v>
      </c>
      <c r="BM12">
        <v>3</v>
      </c>
    </row>
    <row r="13" spans="1:95" customFormat="1" x14ac:dyDescent="0.25">
      <c r="A13" t="s">
        <v>152</v>
      </c>
      <c r="B13" t="s">
        <v>84</v>
      </c>
      <c r="C13" t="s">
        <v>85</v>
      </c>
      <c r="D13" t="s">
        <v>85</v>
      </c>
      <c r="E13">
        <v>0</v>
      </c>
      <c r="F13" t="s">
        <v>84</v>
      </c>
      <c r="G13" t="s">
        <v>85</v>
      </c>
      <c r="H13" t="s">
        <v>85</v>
      </c>
      <c r="I13">
        <v>11</v>
      </c>
      <c r="J13" t="s">
        <v>84</v>
      </c>
      <c r="K13" t="s">
        <v>85</v>
      </c>
      <c r="L13" t="s">
        <v>85</v>
      </c>
      <c r="M13">
        <v>54</v>
      </c>
      <c r="N13" t="s">
        <v>84</v>
      </c>
      <c r="O13" t="s">
        <v>85</v>
      </c>
      <c r="P13" t="s">
        <v>85</v>
      </c>
      <c r="Q13">
        <v>0</v>
      </c>
      <c r="R13" t="s">
        <v>84</v>
      </c>
      <c r="S13" t="s">
        <v>85</v>
      </c>
      <c r="T13" t="s">
        <v>85</v>
      </c>
      <c r="U13">
        <v>81</v>
      </c>
      <c r="V13" t="s">
        <v>84</v>
      </c>
      <c r="W13" t="s">
        <v>85</v>
      </c>
      <c r="X13" t="s">
        <v>85</v>
      </c>
      <c r="Y13">
        <v>4</v>
      </c>
      <c r="Z13" t="s">
        <v>84</v>
      </c>
      <c r="AA13" t="s">
        <v>85</v>
      </c>
      <c r="AB13" t="s">
        <v>85</v>
      </c>
      <c r="AC13">
        <v>150</v>
      </c>
      <c r="AD13" t="s">
        <v>84</v>
      </c>
      <c r="AE13" t="s">
        <v>85</v>
      </c>
      <c r="AF13" t="s">
        <v>85</v>
      </c>
      <c r="AG13">
        <v>0</v>
      </c>
      <c r="AH13" t="s">
        <v>84</v>
      </c>
      <c r="AI13" t="s">
        <v>85</v>
      </c>
      <c r="AJ13" t="s">
        <v>85</v>
      </c>
      <c r="AK13">
        <v>3</v>
      </c>
      <c r="AL13">
        <v>1.8122739349906027</v>
      </c>
      <c r="AM13">
        <v>0.41294271341643146</v>
      </c>
      <c r="AN13">
        <v>7.5919959245131272</v>
      </c>
      <c r="AO13">
        <v>29</v>
      </c>
      <c r="AP13">
        <v>14.102798400483628</v>
      </c>
      <c r="AQ13">
        <v>5.1729340434478468</v>
      </c>
      <c r="AR13">
        <v>33.071761721193752</v>
      </c>
      <c r="AS13">
        <v>32</v>
      </c>
      <c r="AT13" t="s">
        <v>84</v>
      </c>
      <c r="AU13" t="s">
        <v>85</v>
      </c>
      <c r="AV13" t="s">
        <v>85</v>
      </c>
      <c r="AW13">
        <v>0</v>
      </c>
      <c r="AX13" t="s">
        <v>84</v>
      </c>
      <c r="AY13" t="s">
        <v>85</v>
      </c>
      <c r="AZ13" t="s">
        <v>85</v>
      </c>
      <c r="BA13">
        <v>405</v>
      </c>
      <c r="BB13" t="s">
        <v>84</v>
      </c>
      <c r="BC13" t="s">
        <v>85</v>
      </c>
      <c r="BD13" t="s">
        <v>85</v>
      </c>
      <c r="BE13">
        <v>51</v>
      </c>
      <c r="BF13">
        <v>7.402216446331118</v>
      </c>
      <c r="BG13">
        <v>3.2343195057919774</v>
      </c>
      <c r="BH13">
        <v>16.05020092280915</v>
      </c>
      <c r="BI13">
        <v>75</v>
      </c>
      <c r="BJ13" t="s">
        <v>84</v>
      </c>
      <c r="BK13" t="s">
        <v>85</v>
      </c>
      <c r="BL13" t="s">
        <v>85</v>
      </c>
      <c r="BM13">
        <v>3</v>
      </c>
    </row>
    <row r="14" spans="1:95" customFormat="1" x14ac:dyDescent="0.25">
      <c r="A14" t="s">
        <v>153</v>
      </c>
      <c r="B14" t="s">
        <v>84</v>
      </c>
      <c r="C14" t="s">
        <v>85</v>
      </c>
      <c r="D14" t="s">
        <v>85</v>
      </c>
      <c r="E14">
        <v>0</v>
      </c>
      <c r="I14">
        <v>5</v>
      </c>
      <c r="M14">
        <v>10</v>
      </c>
      <c r="N14" t="s">
        <v>84</v>
      </c>
      <c r="O14" t="s">
        <v>85</v>
      </c>
      <c r="P14" t="s">
        <v>85</v>
      </c>
      <c r="Q14">
        <v>0</v>
      </c>
      <c r="U14">
        <v>29</v>
      </c>
      <c r="Y14">
        <v>2</v>
      </c>
      <c r="AC14">
        <v>46</v>
      </c>
      <c r="AD14" t="s">
        <v>84</v>
      </c>
      <c r="AE14" t="s">
        <v>85</v>
      </c>
      <c r="AF14" t="s">
        <v>85</v>
      </c>
      <c r="AG14">
        <v>0</v>
      </c>
      <c r="AH14" t="s">
        <v>84</v>
      </c>
      <c r="AI14" t="s">
        <v>85</v>
      </c>
      <c r="AJ14" t="s">
        <v>85</v>
      </c>
      <c r="AK14">
        <v>3</v>
      </c>
      <c r="AO14">
        <v>16</v>
      </c>
      <c r="AS14">
        <v>72</v>
      </c>
      <c r="AT14" t="s">
        <v>84</v>
      </c>
      <c r="AU14" t="s">
        <v>85</v>
      </c>
      <c r="AV14" t="s">
        <v>85</v>
      </c>
      <c r="AW14">
        <v>0</v>
      </c>
      <c r="BA14">
        <v>155</v>
      </c>
      <c r="BE14">
        <v>21</v>
      </c>
      <c r="BI14">
        <v>264</v>
      </c>
      <c r="BJ14" t="s">
        <v>84</v>
      </c>
      <c r="BK14" t="s">
        <v>85</v>
      </c>
      <c r="BL14" t="s">
        <v>85</v>
      </c>
      <c r="BM1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5174C-E8D5-430C-AC6E-B7D8ECD8F0F1}">
  <sheetPr>
    <tabColor rgb="FFFFFF00"/>
  </sheetPr>
  <dimension ref="A1:CT48"/>
  <sheetViews>
    <sheetView zoomScale="70" zoomScaleNormal="40" workbookViewId="0">
      <selection activeCell="G35" sqref="G35"/>
    </sheetView>
  </sheetViews>
  <sheetFormatPr defaultColWidth="15.140625" defaultRowHeight="15" x14ac:dyDescent="0.25"/>
  <cols>
    <col min="1" max="1" width="16.42578125" style="27" customWidth="1"/>
    <col min="2" max="2" width="25" style="27" customWidth="1"/>
    <col min="3" max="3" width="35" style="27" customWidth="1"/>
    <col min="4" max="7" width="15.140625" style="27"/>
    <col min="8" max="8" width="11.140625" style="27" customWidth="1"/>
    <col min="9" max="9" width="11.140625" style="66" customWidth="1"/>
    <col min="10" max="10" width="39.28515625" style="102" bestFit="1" customWidth="1"/>
    <col min="11" max="28" width="17.140625" style="30" customWidth="1"/>
    <col min="29" max="29" width="9.42578125" style="30" bestFit="1" customWidth="1"/>
    <col min="30" max="30" width="15.140625" style="30"/>
    <col min="31" max="31" width="13.140625" style="30" bestFit="1" customWidth="1"/>
    <col min="32" max="16384" width="15.140625" style="30"/>
  </cols>
  <sheetData>
    <row r="1" spans="1:98" s="15" customFormat="1" x14ac:dyDescent="0.25">
      <c r="A1" s="15" t="s">
        <v>141</v>
      </c>
      <c r="I1" s="140"/>
      <c r="K1" s="132"/>
      <c r="L1" s="133"/>
      <c r="M1" s="133"/>
    </row>
    <row r="2" spans="1:98" s="15" customFormat="1" x14ac:dyDescent="0.25">
      <c r="I2" s="140"/>
      <c r="K2" s="132"/>
      <c r="L2" s="133"/>
      <c r="M2" s="133"/>
    </row>
    <row r="3" spans="1:98" s="15" customFormat="1" x14ac:dyDescent="0.25">
      <c r="A3" s="80" t="str">
        <f>'[1]Quantitative Indicators '!$B$23</f>
        <v xml:space="preserve">Stock outs of antimalarials </v>
      </c>
      <c r="I3" s="140"/>
      <c r="K3" s="132"/>
      <c r="L3" s="133"/>
      <c r="M3" s="133"/>
    </row>
    <row r="4" spans="1:98" s="15" customFormat="1" x14ac:dyDescent="0.25">
      <c r="A4" s="164" t="str">
        <f>'[1]Quantitative Indicators '!$C$23</f>
        <v>Proportion of outlets reporting stockouts of antimalarials by type on the day of survey, among all antimalarial-stocking outlets</v>
      </c>
      <c r="I4" s="140"/>
      <c r="K4" s="132"/>
      <c r="L4" s="133"/>
      <c r="M4" s="133"/>
    </row>
    <row r="5" spans="1:98" s="15" customFormat="1" x14ac:dyDescent="0.25">
      <c r="I5" s="140"/>
      <c r="K5" s="132"/>
      <c r="L5" s="133"/>
      <c r="M5" s="133"/>
    </row>
    <row r="6" spans="1:98" s="15" customFormat="1" x14ac:dyDescent="0.25">
      <c r="A6" s="134"/>
      <c r="I6" s="140"/>
      <c r="K6" s="132"/>
      <c r="L6" s="133"/>
      <c r="M6" s="133"/>
    </row>
    <row r="7" spans="1:98" s="15" customFormat="1" x14ac:dyDescent="0.25">
      <c r="A7" s="147" t="s">
        <v>123</v>
      </c>
      <c r="I7" s="140"/>
      <c r="K7" s="132"/>
      <c r="L7" s="133"/>
      <c r="M7" s="133"/>
    </row>
    <row r="8" spans="1:98" s="15" customFormat="1" x14ac:dyDescent="0.25">
      <c r="A8" s="147" t="s">
        <v>121</v>
      </c>
      <c r="I8" s="140"/>
      <c r="K8" s="132"/>
      <c r="L8" s="133"/>
      <c r="M8" s="133"/>
    </row>
    <row r="9" spans="1:98" s="15" customFormat="1" x14ac:dyDescent="0.25">
      <c r="B9" s="148"/>
      <c r="I9" s="140"/>
      <c r="J9" s="135"/>
      <c r="K9" s="132"/>
      <c r="L9" s="133"/>
      <c r="M9" s="133"/>
    </row>
    <row r="10" spans="1:98" s="15" customFormat="1" x14ac:dyDescent="0.25">
      <c r="B10" s="148"/>
      <c r="I10" s="140"/>
      <c r="J10" s="135"/>
      <c r="K10" s="132"/>
      <c r="L10" s="133"/>
      <c r="M10" s="133"/>
    </row>
    <row r="11" spans="1:98" s="82" customFormat="1" x14ac:dyDescent="0.25">
      <c r="A11" s="76" t="s">
        <v>20</v>
      </c>
      <c r="B11" s="76"/>
      <c r="C11" s="76"/>
      <c r="D11" s="76"/>
      <c r="E11" s="76"/>
      <c r="F11" s="76"/>
      <c r="G11" s="76"/>
      <c r="H11" s="76"/>
      <c r="I11" s="81"/>
      <c r="J11" s="105"/>
      <c r="K11" s="84"/>
      <c r="L11" s="85"/>
      <c r="M11" s="83"/>
      <c r="N11" s="83"/>
      <c r="O11" s="85"/>
      <c r="P11" s="85"/>
      <c r="Q11" s="83"/>
      <c r="R11" s="85"/>
      <c r="S11" s="85"/>
      <c r="T11" s="83"/>
      <c r="U11" s="84"/>
      <c r="V11" s="85"/>
      <c r="W11" s="83"/>
      <c r="X11" s="85"/>
      <c r="Y11" s="85"/>
      <c r="Z11" s="83"/>
      <c r="AA11" s="85"/>
      <c r="AB11" s="85"/>
    </row>
    <row r="12" spans="1:98" s="89" customFormat="1" x14ac:dyDescent="0.25">
      <c r="A12" s="77" t="s">
        <v>7</v>
      </c>
      <c r="B12" s="77"/>
      <c r="C12" s="77"/>
      <c r="D12" s="77"/>
      <c r="E12" s="77"/>
      <c r="F12" s="77"/>
      <c r="G12" s="77"/>
      <c r="H12" s="77"/>
      <c r="I12" s="86"/>
      <c r="J12" s="106"/>
      <c r="AB12" s="88"/>
    </row>
    <row r="13" spans="1:98" s="89" customFormat="1" x14ac:dyDescent="0.25">
      <c r="A13" s="77"/>
      <c r="B13" s="77"/>
      <c r="C13" s="77"/>
      <c r="D13" s="77"/>
      <c r="E13" s="77"/>
      <c r="F13" s="77"/>
      <c r="G13" s="77"/>
      <c r="H13" s="77"/>
      <c r="I13" s="86"/>
      <c r="J13" s="106"/>
      <c r="K13" s="88" t="str">
        <f>UPPER(RIGHT(T_iii_strat1!A1, LEN(T_iii_strat1!A1)-6))</f>
        <v>STRAT1</v>
      </c>
      <c r="L13" s="88"/>
      <c r="M13" s="87"/>
      <c r="N13" s="87" t="str">
        <f>UPPER(RIGHT(T_iii_strat2!A1, LEN(T_iii_strat2!A1)-6))</f>
        <v>STRAT2</v>
      </c>
      <c r="O13" s="88"/>
      <c r="P13" s="88"/>
      <c r="Q13" s="87" t="str">
        <f>UPPER(RIGHT(T_iii_strat3!A1, LEN(T_iii_strat3!A1)-6))</f>
        <v>STRAT3</v>
      </c>
      <c r="R13" s="88"/>
      <c r="S13" s="88"/>
      <c r="T13" s="88" t="str">
        <f>UPPER(RIGHT(T_iii_strat1!A1, LEN(T_iii_strat1!A1)-6))</f>
        <v>STRAT1</v>
      </c>
      <c r="U13" s="88"/>
      <c r="V13" s="87"/>
      <c r="W13" s="87" t="str">
        <f>UPPER(RIGHT(T_iii_strat2!A1, LEN(T_iii_strat2!A1)-6))</f>
        <v>STRAT2</v>
      </c>
      <c r="X13" s="88"/>
      <c r="Y13" s="88"/>
      <c r="Z13" s="87" t="str">
        <f>UPPER(RIGHT(T_iii_strat3!A1, LEN(T_iii_strat3!A1)-6))</f>
        <v>STRAT3</v>
      </c>
      <c r="AA13" s="88"/>
      <c r="AB13" s="88"/>
    </row>
    <row r="14" spans="1:98" s="91" customFormat="1" ht="29.25" customHeight="1" thickBot="1" x14ac:dyDescent="0.3">
      <c r="A14" s="78"/>
      <c r="B14" s="178" t="str">
        <f>_xlfn.CONCAT(A3, ", ", A$11)</f>
        <v>Stock outs of antimalarials , disaggregated by urban and rural study areas</v>
      </c>
      <c r="C14" s="178"/>
      <c r="D14" s="178"/>
      <c r="E14" s="178"/>
      <c r="F14" s="178"/>
      <c r="G14" s="178"/>
      <c r="H14" s="78"/>
      <c r="I14" s="90"/>
      <c r="J14" s="107"/>
      <c r="K14" s="88" t="s">
        <v>21</v>
      </c>
      <c r="L14" s="88" t="s">
        <v>21</v>
      </c>
      <c r="M14" s="88" t="s">
        <v>21</v>
      </c>
      <c r="N14" s="88" t="s">
        <v>21</v>
      </c>
      <c r="O14" s="88" t="s">
        <v>21</v>
      </c>
      <c r="P14" s="88" t="s">
        <v>21</v>
      </c>
      <c r="Q14" s="88" t="s">
        <v>21</v>
      </c>
      <c r="R14" s="88" t="s">
        <v>21</v>
      </c>
      <c r="S14" s="88" t="s">
        <v>21</v>
      </c>
      <c r="T14" s="88" t="s">
        <v>22</v>
      </c>
      <c r="U14" s="88" t="s">
        <v>22</v>
      </c>
      <c r="V14" s="88" t="s">
        <v>22</v>
      </c>
      <c r="W14" s="88" t="s">
        <v>22</v>
      </c>
      <c r="X14" s="88" t="s">
        <v>22</v>
      </c>
      <c r="Y14" s="88" t="s">
        <v>22</v>
      </c>
      <c r="Z14" s="88" t="s">
        <v>22</v>
      </c>
      <c r="AA14" s="88" t="s">
        <v>22</v>
      </c>
      <c r="AB14" s="88" t="s">
        <v>22</v>
      </c>
      <c r="AD14" s="89"/>
      <c r="AE14" s="89" t="s">
        <v>23</v>
      </c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  <c r="BU14" s="89"/>
      <c r="BV14" s="89"/>
      <c r="BW14" s="89"/>
      <c r="BX14" s="89"/>
      <c r="BY14" s="89"/>
      <c r="BZ14" s="89"/>
      <c r="CA14" s="89"/>
      <c r="CB14" s="89"/>
      <c r="CC14" s="89"/>
      <c r="CD14" s="89"/>
      <c r="CE14" s="89"/>
      <c r="CF14" s="89"/>
      <c r="CG14" s="89"/>
      <c r="CH14" s="89"/>
      <c r="CI14" s="89"/>
      <c r="CJ14" s="89"/>
      <c r="CK14" s="89"/>
      <c r="CL14" s="89"/>
      <c r="CM14" s="89"/>
      <c r="CN14" s="89"/>
      <c r="CO14" s="89"/>
      <c r="CP14" s="89"/>
      <c r="CQ14" s="89"/>
      <c r="CR14" s="89"/>
      <c r="CS14" s="89"/>
      <c r="CT14" s="89"/>
    </row>
    <row r="15" spans="1:98" s="89" customFormat="1" ht="15.75" thickTop="1" x14ac:dyDescent="0.25">
      <c r="A15" s="77"/>
      <c r="B15" s="179"/>
      <c r="C15" s="179"/>
      <c r="D15" s="179"/>
      <c r="E15" s="179"/>
      <c r="F15" s="179"/>
      <c r="G15" s="179"/>
      <c r="H15" s="77"/>
      <c r="I15" s="86"/>
      <c r="J15" s="107"/>
      <c r="K15" s="87" t="str">
        <f t="shared" ref="K15:AA15" si="0">IF(K13="","",_xlfn.CONCAT(K13,"-",K14))</f>
        <v>STRAT1-Rural</v>
      </c>
      <c r="L15" s="87" t="str">
        <f t="shared" si="0"/>
        <v/>
      </c>
      <c r="M15" s="87" t="str">
        <f t="shared" si="0"/>
        <v/>
      </c>
      <c r="N15" s="87" t="str">
        <f t="shared" si="0"/>
        <v>STRAT2-Rural</v>
      </c>
      <c r="O15" s="87" t="str">
        <f t="shared" si="0"/>
        <v/>
      </c>
      <c r="P15" s="87" t="str">
        <f t="shared" si="0"/>
        <v/>
      </c>
      <c r="Q15" s="87" t="str">
        <f t="shared" si="0"/>
        <v>STRAT3-Rural</v>
      </c>
      <c r="R15" s="87" t="str">
        <f t="shared" si="0"/>
        <v/>
      </c>
      <c r="S15" s="87" t="str">
        <f t="shared" si="0"/>
        <v/>
      </c>
      <c r="T15" s="87" t="str">
        <f t="shared" si="0"/>
        <v>STRAT1-Urban</v>
      </c>
      <c r="U15" s="87" t="str">
        <f t="shared" si="0"/>
        <v/>
      </c>
      <c r="V15" s="87" t="str">
        <f t="shared" si="0"/>
        <v/>
      </c>
      <c r="W15" s="87" t="str">
        <f t="shared" si="0"/>
        <v>STRAT2-Urban</v>
      </c>
      <c r="X15" s="87" t="str">
        <f t="shared" si="0"/>
        <v/>
      </c>
      <c r="Y15" s="87" t="str">
        <f t="shared" si="0"/>
        <v/>
      </c>
      <c r="Z15" s="87" t="str">
        <f t="shared" si="0"/>
        <v>STRAT3-Urban</v>
      </c>
      <c r="AA15" s="87" t="str">
        <f t="shared" si="0"/>
        <v/>
      </c>
      <c r="AB15" s="87" t="str">
        <f t="shared" ref="AB15" si="1">IF(AB12="","",_xlfn.CONCAT(AB12,"-",AB14))</f>
        <v/>
      </c>
    </row>
    <row r="16" spans="1:98" s="89" customFormat="1" x14ac:dyDescent="0.25">
      <c r="A16" s="77"/>
      <c r="B16" s="179"/>
      <c r="C16" s="179"/>
      <c r="D16" s="179"/>
      <c r="E16" s="179"/>
      <c r="F16" s="179"/>
      <c r="G16" s="179"/>
      <c r="H16" s="77"/>
      <c r="I16" s="86"/>
      <c r="J16" s="108" t="s">
        <v>24</v>
      </c>
      <c r="K16" s="92" t="s">
        <v>25</v>
      </c>
      <c r="L16" s="93" t="s">
        <v>15</v>
      </c>
      <c r="M16" s="93" t="s">
        <v>16</v>
      </c>
      <c r="N16" s="92" t="s">
        <v>25</v>
      </c>
      <c r="O16" s="93" t="s">
        <v>15</v>
      </c>
      <c r="P16" s="93" t="s">
        <v>16</v>
      </c>
      <c r="Q16" s="92" t="s">
        <v>25</v>
      </c>
      <c r="R16" s="93" t="s">
        <v>15</v>
      </c>
      <c r="S16" s="93" t="s">
        <v>16</v>
      </c>
      <c r="T16" s="92" t="s">
        <v>25</v>
      </c>
      <c r="U16" s="93" t="s">
        <v>15</v>
      </c>
      <c r="V16" s="93" t="s">
        <v>16</v>
      </c>
      <c r="W16" s="92" t="s">
        <v>25</v>
      </c>
      <c r="X16" s="93" t="s">
        <v>15</v>
      </c>
      <c r="Y16" s="93" t="s">
        <v>16</v>
      </c>
      <c r="Z16" s="92" t="s">
        <v>25</v>
      </c>
      <c r="AA16" s="93" t="s">
        <v>15</v>
      </c>
      <c r="AB16" s="93" t="s">
        <v>16</v>
      </c>
    </row>
    <row r="17" spans="1:28" s="89" customFormat="1" x14ac:dyDescent="0.25">
      <c r="A17" s="79"/>
      <c r="B17" s="179"/>
      <c r="C17" s="179"/>
      <c r="D17" s="179"/>
      <c r="E17" s="179"/>
      <c r="F17" s="179"/>
      <c r="G17" s="179"/>
      <c r="H17" s="77"/>
      <c r="I17" s="86"/>
      <c r="J17" s="109" t="str">
        <f>T_ii!A4</f>
        <v>Stocked out of ACTs</v>
      </c>
      <c r="K17" s="87">
        <f>T_ii!Z4</f>
        <v>12.387975977634152</v>
      </c>
      <c r="L17" s="88">
        <f>K17-T_ii!AA4</f>
        <v>4.8693989230197507</v>
      </c>
      <c r="M17" s="88">
        <f>T_ii!AB4-K17</f>
        <v>7.3499861962824085</v>
      </c>
      <c r="N17" s="87">
        <f>T_iv_strat2!Z4</f>
        <v>15.17226822725145</v>
      </c>
      <c r="O17" s="88">
        <f>N17-T_iv_strat2!AA4</f>
        <v>6.6099510837689994</v>
      </c>
      <c r="P17" s="88">
        <f>T_iv_strat2!AB4-N17</f>
        <v>10.291673817947977</v>
      </c>
      <c r="Q17" s="87" t="str">
        <f>T_iv_strat3!Z4</f>
        <v>0</v>
      </c>
      <c r="R17" s="88" t="e">
        <f>Q17-T_iv_strat3!AA4</f>
        <v>#VALUE!</v>
      </c>
      <c r="S17" s="88" t="e">
        <f>T_iv_strat3!AB4-Q17</f>
        <v>#VALUE!</v>
      </c>
      <c r="T17" s="87">
        <f>T_ii!BF4</f>
        <v>2.4205436855380409</v>
      </c>
      <c r="U17" s="88">
        <f>T17-T_ii!BG4</f>
        <v>1.1562221756625604</v>
      </c>
      <c r="V17" s="88">
        <f>T_ii!BH4-T17</f>
        <v>2.1644861826701733</v>
      </c>
      <c r="W17" s="87">
        <f>T_iv_strat2!BF4</f>
        <v>3.64766310861607</v>
      </c>
      <c r="X17" s="88">
        <f>W17-T_iv_strat2!BG4</f>
        <v>1.2330082950687187</v>
      </c>
      <c r="Y17" s="88">
        <f>T_iv_strat2!BH4-W17</f>
        <v>1.8273017053045648</v>
      </c>
      <c r="Z17" s="87">
        <f>T_iv_strat3!BF4</f>
        <v>2.9309939840710069</v>
      </c>
      <c r="AA17" s="88">
        <f>Z17-T_iv_strat3!BG4</f>
        <v>1.8355040418046866</v>
      </c>
      <c r="AB17" s="88">
        <f>T_iv_strat3!BH4-Z17</f>
        <v>4.6744208964280247</v>
      </c>
    </row>
    <row r="18" spans="1:28" s="89" customFormat="1" x14ac:dyDescent="0.25">
      <c r="A18" s="77"/>
      <c r="B18" s="179"/>
      <c r="C18" s="179"/>
      <c r="D18" s="179"/>
      <c r="E18" s="179"/>
      <c r="F18" s="179"/>
      <c r="G18" s="179"/>
      <c r="H18" s="77"/>
      <c r="I18" s="86"/>
      <c r="J18" s="109" t="str">
        <f>T_ii!A5</f>
        <v>Stocked out of AL</v>
      </c>
      <c r="K18" s="87">
        <f>T_ii!Z5</f>
        <v>6.1445424167009666</v>
      </c>
      <c r="L18" s="88">
        <f>K18-T_ii!AA5</f>
        <v>1.5075979039595229</v>
      </c>
      <c r="M18" s="88">
        <f>T_ii!AB5-K18</f>
        <v>1.9561223314263163</v>
      </c>
      <c r="N18" s="87">
        <f>T_iv_strat2!Z5</f>
        <v>5.2040832851626879</v>
      </c>
      <c r="O18" s="88">
        <f>N18-T_iv_strat2!AA5</f>
        <v>1.8873407799089819</v>
      </c>
      <c r="P18" s="88">
        <f>T_iv_strat2!AB5-N18</f>
        <v>2.8715976962141818</v>
      </c>
      <c r="Q18" s="87">
        <f>T_iv_strat3!Z5</f>
        <v>1.4996430627435247</v>
      </c>
      <c r="R18" s="88">
        <f>Q18-T_iv_strat3!AA5</f>
        <v>1.1803208569197383</v>
      </c>
      <c r="S18" s="88">
        <f>T_iv_strat3!AB5-Q18</f>
        <v>5.2478518557556084</v>
      </c>
      <c r="T18" s="87">
        <f>T_ii!BF5</f>
        <v>3.9177772400823478</v>
      </c>
      <c r="U18" s="88">
        <f>T18-T_ii!BG5</f>
        <v>1.6315660584832772</v>
      </c>
      <c r="V18" s="88">
        <f>T_ii!BH5-T18</f>
        <v>2.7168815452035373</v>
      </c>
      <c r="W18" s="87">
        <f>T_iv_strat2!BF5</f>
        <v>3.4039007318010834</v>
      </c>
      <c r="X18" s="88">
        <f>W18-T_iv_strat2!BG5</f>
        <v>1.2362112499253515</v>
      </c>
      <c r="Y18" s="88">
        <f>T_iv_strat2!BH5-W18</f>
        <v>1.9029676167806211</v>
      </c>
      <c r="Z18" s="87">
        <f>T_iv_strat3!BF5</f>
        <v>1.9994578036137349</v>
      </c>
      <c r="AA18" s="88">
        <f>Z18-T_iv_strat3!BG5</f>
        <v>1.1130081753039789</v>
      </c>
      <c r="AB18" s="88">
        <f>T_iv_strat3!BH5-Z18</f>
        <v>2.4477740695838968</v>
      </c>
    </row>
    <row r="19" spans="1:28" s="89" customFormat="1" x14ac:dyDescent="0.25">
      <c r="A19" s="77"/>
      <c r="B19" s="179"/>
      <c r="C19" s="179"/>
      <c r="D19" s="179"/>
      <c r="E19" s="179"/>
      <c r="F19" s="179"/>
      <c r="G19" s="179"/>
      <c r="H19" s="77"/>
      <c r="I19" s="86"/>
      <c r="J19" s="109" t="str">
        <f>T_ii!A6</f>
        <v>Stocked out of ASAQ</v>
      </c>
      <c r="K19" s="87">
        <f>T_ii!Z6</f>
        <v>3.9867691516912496</v>
      </c>
      <c r="L19" s="88">
        <f>K19-T_ii!AA6</f>
        <v>1.4884881493015434</v>
      </c>
      <c r="M19" s="88">
        <f>T_ii!AB6-K19</f>
        <v>2.3179903902256864</v>
      </c>
      <c r="N19" s="87">
        <f>T_iv_strat2!Z6</f>
        <v>4.4541076843131746</v>
      </c>
      <c r="O19" s="88">
        <f>N19-T_iv_strat2!AA6</f>
        <v>2.4590630064151497</v>
      </c>
      <c r="P19" s="88">
        <f>T_iv_strat2!AB6-N19</f>
        <v>5.1917502086729312</v>
      </c>
      <c r="Q19" s="87">
        <f>T_iv_strat3!Z6</f>
        <v>0.41120820084476495</v>
      </c>
      <c r="R19" s="88">
        <f>Q19-T_iv_strat3!AA6</f>
        <v>0.36004330038618865</v>
      </c>
      <c r="S19" s="88">
        <f>T_iv_strat3!AB6-Q19</f>
        <v>2.8119358775279433</v>
      </c>
      <c r="T19" s="87">
        <f>T_ii!BF6</f>
        <v>1.4780137019839399</v>
      </c>
      <c r="U19" s="88">
        <f>T19-T_ii!BG6</f>
        <v>0.43744323751895231</v>
      </c>
      <c r="V19" s="88">
        <f>T_ii!BH6-T19</f>
        <v>0.6174451023594949</v>
      </c>
      <c r="W19" s="87">
        <f>T_iv_strat2!BF6</f>
        <v>1.9144175413835951</v>
      </c>
      <c r="X19" s="88">
        <f>W19-T_iv_strat2!BG6</f>
        <v>0.80498911087535197</v>
      </c>
      <c r="Y19" s="88">
        <f>T_iv_strat2!BH6-W19</f>
        <v>1.3696830431001312</v>
      </c>
      <c r="Z19" s="87">
        <f>T_iv_strat3!BF6</f>
        <v>0.26489382446646581</v>
      </c>
      <c r="AA19" s="88">
        <f>Z19-T_iv_strat3!BG6</f>
        <v>0.1977242257373657</v>
      </c>
      <c r="AB19" s="88">
        <f>T_iv_strat3!BH6-Z19</f>
        <v>0.77370737102085174</v>
      </c>
    </row>
    <row r="20" spans="1:28" s="89" customFormat="1" x14ac:dyDescent="0.25">
      <c r="A20" s="77"/>
      <c r="B20" s="179"/>
      <c r="C20" s="179"/>
      <c r="D20" s="179"/>
      <c r="E20" s="179"/>
      <c r="F20" s="179"/>
      <c r="G20" s="179"/>
      <c r="H20" s="77"/>
      <c r="I20" s="86"/>
      <c r="J20" s="109" t="str">
        <f>T_ii!A7</f>
        <v>Stocked out of DHAQPPQ</v>
      </c>
      <c r="K20" s="87">
        <f>T_ii!Z7</f>
        <v>2.178066030541133</v>
      </c>
      <c r="L20" s="88">
        <f>K20-T_ii!AA7</f>
        <v>0.70810691623010924</v>
      </c>
      <c r="M20" s="88">
        <f>T_ii!AB7-K20</f>
        <v>1.0380811019238885</v>
      </c>
      <c r="N20" s="87">
        <f>T_iv_strat2!Z7</f>
        <v>2.2881869047954169</v>
      </c>
      <c r="O20" s="88">
        <f>N20-T_iv_strat2!AA7</f>
        <v>1.0215309648586079</v>
      </c>
      <c r="P20" s="88">
        <f>T_iv_strat2!AB7-N20</f>
        <v>1.8111683584499385</v>
      </c>
      <c r="Q20" s="87">
        <f>T_iv_strat3!Z7</f>
        <v>0.41120820084476495</v>
      </c>
      <c r="R20" s="88">
        <f>Q20-T_iv_strat3!AA7</f>
        <v>0.3600433003861887</v>
      </c>
      <c r="S20" s="88">
        <f>T_iv_strat3!AB7-Q20</f>
        <v>2.8119358775279473</v>
      </c>
      <c r="T20" s="87">
        <f>T_ii!BF7</f>
        <v>1.4915835320101116</v>
      </c>
      <c r="U20" s="88">
        <f>T20-T_ii!BG7</f>
        <v>0.4900484390639166</v>
      </c>
      <c r="V20" s="88">
        <f>T_ii!BH7-T20</f>
        <v>0.72446045518947888</v>
      </c>
      <c r="W20" s="87">
        <f>T_iv_strat2!BF7</f>
        <v>2.8037646931593834</v>
      </c>
      <c r="X20" s="88">
        <f>W20-T_iv_strat2!BG7</f>
        <v>1.0486840282572869</v>
      </c>
      <c r="Y20" s="88">
        <f>T_iv_strat2!BH7-W20</f>
        <v>1.6469004893798145</v>
      </c>
      <c r="Z20" s="87">
        <f>T_iv_strat3!BF7</f>
        <v>0.66872596192410061</v>
      </c>
      <c r="AA20" s="88">
        <f>Z20-T_iv_strat3!BG7</f>
        <v>0.49394870603560004</v>
      </c>
      <c r="AB20" s="88">
        <f>T_iv_strat3!BH7-Z20</f>
        <v>1.854640066866962</v>
      </c>
    </row>
    <row r="21" spans="1:28" s="89" customFormat="1" x14ac:dyDescent="0.25">
      <c r="A21" s="77"/>
      <c r="B21" s="179"/>
      <c r="C21" s="179"/>
      <c r="D21" s="179"/>
      <c r="E21" s="179"/>
      <c r="F21" s="179"/>
      <c r="G21" s="179"/>
      <c r="H21" s="77"/>
      <c r="I21" s="86"/>
      <c r="J21" s="109" t="str">
        <f>T_ii!A8</f>
        <v>Stocked out of artemether</v>
      </c>
      <c r="K21" s="87">
        <f>T_ii!Z8</f>
        <v>7.6911662003102714</v>
      </c>
      <c r="L21" s="88">
        <f>K21-T_ii!AA8</f>
        <v>2.6432330595854783</v>
      </c>
      <c r="M21" s="88">
        <f>T_ii!AB8-K21</f>
        <v>3.8589407245217613</v>
      </c>
      <c r="N21" s="87">
        <f>T_iv_strat2!Z8</f>
        <v>6.7302551660236256</v>
      </c>
      <c r="O21" s="88">
        <f>N21-T_iv_strat2!AA8</f>
        <v>3.4829800979623369</v>
      </c>
      <c r="P21" s="88">
        <f>T_iv_strat2!AB8-N21</f>
        <v>6.7002003401149528</v>
      </c>
      <c r="Q21" s="87">
        <f>T_iv_strat3!Z8</f>
        <v>0.46480964204919878</v>
      </c>
      <c r="R21" s="88">
        <f>Q21-T_iv_strat3!AA8</f>
        <v>0.4110445450709429</v>
      </c>
      <c r="S21" s="88">
        <f>T_iv_strat3!AB8-Q21</f>
        <v>3.4310651347944021</v>
      </c>
      <c r="T21" s="87">
        <f>T_ii!BF8</f>
        <v>6.3752804955760443</v>
      </c>
      <c r="U21" s="88">
        <f>T21-T_ii!BG8</f>
        <v>1.6966994023100801</v>
      </c>
      <c r="V21" s="88">
        <f>T_ii!BH8-T21</f>
        <v>2.2562938260948275</v>
      </c>
      <c r="W21" s="87">
        <f>T_iv_strat2!BF8</f>
        <v>7.2575956512099191</v>
      </c>
      <c r="X21" s="88">
        <f>W21-T_iv_strat2!BG8</f>
        <v>1.8906197252178725</v>
      </c>
      <c r="Y21" s="88">
        <f>T_iv_strat2!BH8-W21</f>
        <v>2.4880389330555035</v>
      </c>
      <c r="Z21" s="87">
        <f>T_iv_strat3!BF8</f>
        <v>4.8564375310994823</v>
      </c>
      <c r="AA21" s="88">
        <f>Z21-T_iv_strat3!BG8</f>
        <v>2.6646397588951731</v>
      </c>
      <c r="AB21" s="88">
        <f>T_iv_strat3!BH8-Z21</f>
        <v>5.5591557576810438</v>
      </c>
    </row>
    <row r="22" spans="1:28" s="89" customFormat="1" x14ac:dyDescent="0.25">
      <c r="A22" s="77"/>
      <c r="B22" s="179"/>
      <c r="C22" s="179"/>
      <c r="D22" s="179"/>
      <c r="E22" s="179"/>
      <c r="F22" s="179"/>
      <c r="G22" s="179"/>
      <c r="H22" s="77"/>
      <c r="I22" s="86"/>
      <c r="J22" s="109" t="str">
        <f>T_ii!A9</f>
        <v>Stocked out of artesunate</v>
      </c>
      <c r="K22" s="87">
        <f>T_ii!Z9</f>
        <v>11.772148620203097</v>
      </c>
      <c r="L22" s="88">
        <f>K22-T_ii!AA9</f>
        <v>2.6119696934404306</v>
      </c>
      <c r="M22" s="88">
        <f>T_ii!AB9-K22</f>
        <v>3.2337252879739218</v>
      </c>
      <c r="N22" s="87">
        <f>T_iv_strat2!Z9</f>
        <v>16.093182735674429</v>
      </c>
      <c r="O22" s="88">
        <f>N22-T_iv_strat2!AA9</f>
        <v>3.2409778257285851</v>
      </c>
      <c r="P22" s="88">
        <f>T_iv_strat2!AB9-N22</f>
        <v>3.8710367803627683</v>
      </c>
      <c r="Q22" s="87">
        <f>T_iv_strat3!Z9</f>
        <v>1.4601298728564405</v>
      </c>
      <c r="R22" s="88">
        <f>Q22-T_iv_strat3!AA9</f>
        <v>1.2075617759177035</v>
      </c>
      <c r="S22" s="88">
        <f>T_iv_strat3!AB9-Q22</f>
        <v>6.5192203696187159</v>
      </c>
      <c r="T22" s="87">
        <f>T_ii!BF9</f>
        <v>4.8318267439214679</v>
      </c>
      <c r="U22" s="88">
        <f>T22-T_ii!BG9</f>
        <v>0.9597555695858242</v>
      </c>
      <c r="V22" s="88">
        <f>T_ii!BH9-T22</f>
        <v>1.1827620340422813</v>
      </c>
      <c r="W22" s="87">
        <f>T_iv_strat2!BF9</f>
        <v>14.980027237461368</v>
      </c>
      <c r="X22" s="88">
        <f>W22-T_iv_strat2!BG9</f>
        <v>2.6516951864712226</v>
      </c>
      <c r="Y22" s="88">
        <f>T_iv_strat2!BH9-W22</f>
        <v>3.104398044807791</v>
      </c>
      <c r="Z22" s="87">
        <f>T_iv_strat3!BF9</f>
        <v>3.1059136977556476</v>
      </c>
      <c r="AA22" s="88">
        <f>Z22-T_iv_strat3!BG9</f>
        <v>1.3657534154685225</v>
      </c>
      <c r="AB22" s="88">
        <f>T_iv_strat3!BH9-Z22</f>
        <v>2.3778346189510304</v>
      </c>
    </row>
    <row r="23" spans="1:28" s="89" customFormat="1" x14ac:dyDescent="0.25">
      <c r="A23" s="77"/>
      <c r="B23" s="179"/>
      <c r="C23" s="179"/>
      <c r="D23" s="179"/>
      <c r="E23" s="179"/>
      <c r="F23" s="179"/>
      <c r="G23" s="179"/>
      <c r="H23" s="77"/>
      <c r="I23" s="86"/>
      <c r="J23" s="109" t="str">
        <f>T_ii!A10</f>
        <v>Stocked out of CQ</v>
      </c>
      <c r="K23" s="87">
        <f>T_ii!Z10</f>
        <v>7.1452209803467062</v>
      </c>
      <c r="L23" s="88">
        <f>K23-T_ii!AA10</f>
        <v>1.7099493180501986</v>
      </c>
      <c r="M23" s="88">
        <f>T_ii!AB10-K23</f>
        <v>2.194770638495247</v>
      </c>
      <c r="N23" s="87">
        <f>T_iv_strat2!Z10</f>
        <v>8.3136941263464372</v>
      </c>
      <c r="O23" s="88">
        <f>N23-T_iv_strat2!AA10</f>
        <v>2.1206959074693632</v>
      </c>
      <c r="P23" s="88">
        <f>T_iv_strat2!AB10-N23</f>
        <v>2.7611601437573814</v>
      </c>
      <c r="Q23" s="87">
        <f>T_iv_strat3!Z10</f>
        <v>0.10955721288554965</v>
      </c>
      <c r="R23" s="88">
        <f>Q23-T_iv_strat3!AA10</f>
        <v>9.7075891535634826E-2</v>
      </c>
      <c r="S23" s="88">
        <f>T_iv_strat3!AB10-Q23</f>
        <v>0.84489515093419476</v>
      </c>
      <c r="T23" s="87">
        <f>T_ii!BF10</f>
        <v>2.8823635004029242</v>
      </c>
      <c r="U23" s="88">
        <f>T23-T_ii!BG10</f>
        <v>0.74043747295701978</v>
      </c>
      <c r="V23" s="88">
        <f>T_ii!BH10-T23</f>
        <v>0.9862786757399129</v>
      </c>
      <c r="W23" s="87">
        <f>T_iv_strat2!BF10</f>
        <v>7.4336705514644619</v>
      </c>
      <c r="X23" s="88">
        <f>W23-T_iv_strat2!BG10</f>
        <v>1.9096205688816257</v>
      </c>
      <c r="Y23" s="88">
        <f>T_iv_strat2!BH10-W23</f>
        <v>2.5003484428706448</v>
      </c>
      <c r="Z23" s="87">
        <f>T_iv_strat3!BF10</f>
        <v>1.5948150619623278</v>
      </c>
      <c r="AA23" s="88">
        <f>Z23-T_iv_strat3!BG10</f>
        <v>0.87618567311968931</v>
      </c>
      <c r="AB23" s="88">
        <f>T_iv_strat3!BH10-Z23</f>
        <v>1.90679320520344</v>
      </c>
    </row>
    <row r="24" spans="1:28" s="89" customFormat="1" x14ac:dyDescent="0.25">
      <c r="A24" s="77"/>
      <c r="B24" s="179"/>
      <c r="C24" s="179"/>
      <c r="D24" s="179"/>
      <c r="E24" s="179"/>
      <c r="F24" s="179"/>
      <c r="G24" s="179"/>
      <c r="H24" s="77"/>
      <c r="I24" s="86"/>
      <c r="J24" s="109" t="str">
        <f>T_ii!A11</f>
        <v>Stocked out of QN</v>
      </c>
      <c r="K24" s="87">
        <f>T_ii!Z11</f>
        <v>6.3959984510741501</v>
      </c>
      <c r="L24" s="88">
        <f>K24-T_ii!AA11</f>
        <v>1.703910831664972</v>
      </c>
      <c r="M24" s="88">
        <f>T_ii!AB11-K24</f>
        <v>2.2664393464358286</v>
      </c>
      <c r="N24" s="87">
        <f>T_iv_strat2!Z11</f>
        <v>9.7591563914723505</v>
      </c>
      <c r="O24" s="88">
        <f>N24-T_iv_strat2!AA11</f>
        <v>2.9294041596039841</v>
      </c>
      <c r="P24" s="88">
        <f>T_iv_strat2!AB11-N24</f>
        <v>4.0003211213137391</v>
      </c>
      <c r="Q24" s="87">
        <f>T_iv_strat3!Z11</f>
        <v>0.10955721288554965</v>
      </c>
      <c r="R24" s="88">
        <f>Q24-T_iv_strat3!AA11</f>
        <v>9.7075891535634826E-2</v>
      </c>
      <c r="S24" s="88">
        <f>T_iv_strat3!AB11-Q24</f>
        <v>0.84489515093419476</v>
      </c>
      <c r="T24" s="87">
        <f>T_ii!BF11</f>
        <v>1.6708616870970854</v>
      </c>
      <c r="U24" s="88">
        <f>T24-T_ii!BG11</f>
        <v>0.50425000468941583</v>
      </c>
      <c r="V24" s="88">
        <f>T_ii!BH11-T24</f>
        <v>0.7169385894818987</v>
      </c>
      <c r="W24" s="87">
        <f>T_iv_strat2!BF11</f>
        <v>6.199419162516806</v>
      </c>
      <c r="X24" s="88">
        <f>W24-T_iv_strat2!BG11</f>
        <v>1.9091911585775954</v>
      </c>
      <c r="Y24" s="88">
        <f>T_iv_strat2!BH11-W24</f>
        <v>2.6799772221983424</v>
      </c>
      <c r="Z24" s="87">
        <f>T_iv_strat3!BF11</f>
        <v>0.9485248443982186</v>
      </c>
      <c r="AA24" s="88">
        <f>Z24-T_iv_strat3!BG11</f>
        <v>0.59880319180317243</v>
      </c>
      <c r="AB24" s="88">
        <f>T_iv_strat3!BH11-Z24</f>
        <v>1.5978910477421968</v>
      </c>
    </row>
    <row r="25" spans="1:28" s="89" customFormat="1" x14ac:dyDescent="0.25">
      <c r="A25" s="77"/>
      <c r="B25" s="179"/>
      <c r="C25" s="179"/>
      <c r="D25" s="179"/>
      <c r="E25" s="179"/>
      <c r="F25" s="179"/>
      <c r="G25" s="179"/>
      <c r="H25" s="77"/>
      <c r="I25" s="86"/>
      <c r="J25" s="109" t="str">
        <f>T_ii!A12</f>
        <v>Stocked out of SP</v>
      </c>
      <c r="K25" s="87">
        <f>T_ii!Z12</f>
        <v>12.080082903717386</v>
      </c>
      <c r="L25" s="88">
        <f>K25-T_ii!AA12</f>
        <v>2.5696657369411326</v>
      </c>
      <c r="M25" s="88">
        <f>T_ii!AB12-K25</f>
        <v>3.1471404128629512</v>
      </c>
      <c r="N25" s="87">
        <f>T_iv_strat2!Z12</f>
        <v>17.69598947602881</v>
      </c>
      <c r="O25" s="88">
        <f>N25-T_iv_strat2!AA12</f>
        <v>3.8828305144015189</v>
      </c>
      <c r="P25" s="88">
        <f>T_iv_strat2!AB12-N25</f>
        <v>4.6907797287469108</v>
      </c>
      <c r="Q25" s="87">
        <f>T_iv_strat3!Z12</f>
        <v>0.10955721288554965</v>
      </c>
      <c r="R25" s="88">
        <f>Q25-T_iv_strat3!AA12</f>
        <v>9.7075891535634798E-2</v>
      </c>
      <c r="S25" s="88">
        <f>T_iv_strat3!AB12-Q25</f>
        <v>0.84489515093419321</v>
      </c>
      <c r="T25" s="87">
        <f>T_ii!BF12</f>
        <v>3.6469934101731925</v>
      </c>
      <c r="U25" s="88">
        <f>T25-T_ii!BG12</f>
        <v>0.86400364965678245</v>
      </c>
      <c r="V25" s="88">
        <f>T_ii!BH12-T25</f>
        <v>1.1190907813108586</v>
      </c>
      <c r="W25" s="87">
        <f>T_iv_strat2!BF12</f>
        <v>11.460910064180057</v>
      </c>
      <c r="X25" s="88">
        <f>W25-T_iv_strat2!BG12</f>
        <v>2.9931882351330117</v>
      </c>
      <c r="Y25" s="88">
        <f>T_iv_strat2!BH12-W25</f>
        <v>3.8739680587989334</v>
      </c>
      <c r="Z25" s="87">
        <f>T_iv_strat3!BF12</f>
        <v>0.97046320628137117</v>
      </c>
      <c r="AA25" s="88">
        <f>Z25-T_iv_strat3!BG12</f>
        <v>0.51862318161834864</v>
      </c>
      <c r="AB25" s="88">
        <f>T_iv_strat3!BH12-Z25</f>
        <v>1.1015102825146839</v>
      </c>
    </row>
    <row r="26" spans="1:28" s="89" customFormat="1" x14ac:dyDescent="0.25">
      <c r="A26" s="77"/>
      <c r="B26" s="179"/>
      <c r="C26" s="179"/>
      <c r="D26" s="179"/>
      <c r="E26" s="179"/>
      <c r="F26" s="179"/>
      <c r="G26" s="179"/>
      <c r="H26" s="77"/>
      <c r="I26" s="86"/>
      <c r="J26" s="109" t="str">
        <f>T_ii!A13</f>
        <v>Stocked out of RDT</v>
      </c>
      <c r="K26" s="87">
        <f>T_ii!Z13</f>
        <v>34.132232337484467</v>
      </c>
      <c r="L26" s="88">
        <f>K26-T_ii!AA13</f>
        <v>8.2418275222052628</v>
      </c>
      <c r="M26" s="88">
        <f>T_ii!AB13-K26</f>
        <v>9.3269290790562422</v>
      </c>
      <c r="N26" s="87">
        <f>T_iv_strat2!Z13</f>
        <v>34.001815244102133</v>
      </c>
      <c r="O26" s="88">
        <f>N26-T_iv_strat2!AA13</f>
        <v>9.8873909423844744</v>
      </c>
      <c r="P26" s="88">
        <f>T_iv_strat2!AB13-N26</f>
        <v>11.510042379337172</v>
      </c>
      <c r="Q26" s="87" t="str">
        <f>T_iv_strat3!Z13</f>
        <v>0</v>
      </c>
      <c r="R26" s="88" t="e">
        <f>Q26-T_iv_strat3!AA13</f>
        <v>#VALUE!</v>
      </c>
      <c r="S26" s="88" t="e">
        <f>T_iv_strat3!AB13-Q26</f>
        <v>#VALUE!</v>
      </c>
      <c r="T26" s="87">
        <f>T_ii!BF13</f>
        <v>14.897098559837321</v>
      </c>
      <c r="U26" s="88">
        <f>T26-T_ii!BG13</f>
        <v>2.875698858775765</v>
      </c>
      <c r="V26" s="88">
        <f>T_ii!BH13-T26</f>
        <v>3.4203835459033023</v>
      </c>
      <c r="W26" s="87">
        <f>T_iv_strat2!BF13</f>
        <v>24.357810707359445</v>
      </c>
      <c r="X26" s="88">
        <f>W26-T_iv_strat2!BG13</f>
        <v>3.777754090469859</v>
      </c>
      <c r="Y26" s="88">
        <f>T_iv_strat2!BH13-W26</f>
        <v>4.2216700150652535</v>
      </c>
      <c r="Z26" s="87">
        <f>T_iv_strat3!BF13</f>
        <v>7.402216446331118</v>
      </c>
      <c r="AA26" s="88">
        <f>Z26-T_iv_strat3!BG13</f>
        <v>4.1678969405391406</v>
      </c>
      <c r="AB26" s="88">
        <f>T_iv_strat3!BH13-Z26</f>
        <v>8.6479844764780331</v>
      </c>
    </row>
    <row r="27" spans="1:28" s="89" customFormat="1" x14ac:dyDescent="0.25">
      <c r="A27" s="77"/>
      <c r="B27" s="179"/>
      <c r="C27" s="179"/>
      <c r="D27" s="179"/>
      <c r="E27" s="179"/>
      <c r="F27" s="179"/>
      <c r="G27" s="179"/>
      <c r="H27" s="77"/>
      <c r="I27" s="86"/>
      <c r="J27" s="109" t="str">
        <f>T_ii!A14</f>
        <v>Outlet reports any stockout</v>
      </c>
      <c r="K27" s="87">
        <f>T_ii!Z14</f>
        <v>0</v>
      </c>
      <c r="L27" s="88">
        <f>K27-T_ii!AA14</f>
        <v>0</v>
      </c>
      <c r="M27" s="88">
        <f>T_ii!AB14-K27</f>
        <v>0</v>
      </c>
      <c r="N27" s="87">
        <f>T_iv_strat2!Z14</f>
        <v>0</v>
      </c>
      <c r="O27" s="88">
        <f>N27-T_iv_strat2!AA14</f>
        <v>0</v>
      </c>
      <c r="P27" s="88">
        <f>T_iv_strat2!AB14-N27</f>
        <v>0</v>
      </c>
      <c r="Q27" s="87">
        <f>T_iv_strat3!Z14</f>
        <v>0</v>
      </c>
      <c r="R27" s="88">
        <f>Q27-T_iv_strat3!AA14</f>
        <v>0</v>
      </c>
      <c r="S27" s="88">
        <f>T_iv_strat3!AB14-Q27</f>
        <v>0</v>
      </c>
      <c r="T27" s="87">
        <f>T_ii!BF14</f>
        <v>0</v>
      </c>
      <c r="U27" s="88">
        <f>T27-T_ii!BG14</f>
        <v>0</v>
      </c>
      <c r="V27" s="88">
        <f>T_ii!BH14-T27</f>
        <v>0</v>
      </c>
      <c r="W27" s="87">
        <f>T_iv_strat2!BF14</f>
        <v>0</v>
      </c>
      <c r="X27" s="88">
        <f>W27-T_iv_strat2!BG14</f>
        <v>0</v>
      </c>
      <c r="Y27" s="88">
        <f>T_iv_strat2!BH14-W27</f>
        <v>0</v>
      </c>
      <c r="Z27" s="87">
        <f>T_iv_strat3!BF14</f>
        <v>0</v>
      </c>
      <c r="AA27" s="88">
        <f>Z27-T_iv_strat3!BG14</f>
        <v>0</v>
      </c>
      <c r="AB27" s="88">
        <f>T_iv_strat3!BH14-Z27</f>
        <v>0</v>
      </c>
    </row>
    <row r="28" spans="1:28" s="89" customFormat="1" x14ac:dyDescent="0.25">
      <c r="A28" s="77"/>
      <c r="B28" s="179"/>
      <c r="C28" s="179"/>
      <c r="D28" s="179"/>
      <c r="E28" s="179"/>
      <c r="F28" s="179"/>
      <c r="G28" s="179"/>
      <c r="H28" s="77"/>
      <c r="I28" s="86"/>
      <c r="J28" s="109">
        <f>T_ii!A15</f>
        <v>0</v>
      </c>
      <c r="K28" s="87">
        <f>T_ii!Z15</f>
        <v>0</v>
      </c>
      <c r="L28" s="88">
        <f>K28-T_ii!AA15</f>
        <v>0</v>
      </c>
      <c r="M28" s="88">
        <f>T_ii!AB15-K28</f>
        <v>0</v>
      </c>
      <c r="N28" s="87">
        <f>T_iv_strat2!Z15</f>
        <v>0</v>
      </c>
      <c r="O28" s="88">
        <f>N28-T_iv_strat2!AA15</f>
        <v>0</v>
      </c>
      <c r="P28" s="88">
        <f>T_iv_strat2!AB15-N28</f>
        <v>0</v>
      </c>
      <c r="Q28" s="87">
        <f>T_iv_strat3!Z15</f>
        <v>0</v>
      </c>
      <c r="R28" s="88">
        <f>Q28-T_iv_strat3!AA15</f>
        <v>0</v>
      </c>
      <c r="S28" s="88">
        <f>T_iv_strat3!AB15-Q28</f>
        <v>0</v>
      </c>
      <c r="T28" s="87">
        <f>T_ii!BF15</f>
        <v>0</v>
      </c>
      <c r="U28" s="88">
        <f>T28-T_ii!BG15</f>
        <v>0</v>
      </c>
      <c r="V28" s="88">
        <f>T_ii!BH15-T28</f>
        <v>0</v>
      </c>
      <c r="W28" s="87">
        <f>T_iv_strat2!BF15</f>
        <v>0</v>
      </c>
      <c r="X28" s="88">
        <f>W28-T_iv_strat2!BG15</f>
        <v>0</v>
      </c>
      <c r="Y28" s="88">
        <f>T_iv_strat2!BH15-W28</f>
        <v>0</v>
      </c>
      <c r="Z28" s="87">
        <f>T_iv_strat3!BF15</f>
        <v>0</v>
      </c>
      <c r="AA28" s="88">
        <f>Z28-T_iv_strat3!BG15</f>
        <v>0</v>
      </c>
      <c r="AB28" s="88">
        <f>T_iv_strat3!BH15-Z28</f>
        <v>0</v>
      </c>
    </row>
    <row r="29" spans="1:28" s="89" customFormat="1" x14ac:dyDescent="0.25">
      <c r="A29" s="77"/>
      <c r="B29" s="179"/>
      <c r="C29" s="179"/>
      <c r="D29" s="179"/>
      <c r="E29" s="179"/>
      <c r="F29" s="179"/>
      <c r="G29" s="179"/>
      <c r="H29" s="77"/>
      <c r="I29" s="86"/>
      <c r="J29" s="109">
        <f>T_ii!A16</f>
        <v>0</v>
      </c>
      <c r="K29" s="87">
        <f>T_ii!Z16</f>
        <v>0</v>
      </c>
      <c r="L29" s="88">
        <f>K29-T_ii!AA16</f>
        <v>0</v>
      </c>
      <c r="M29" s="88">
        <f>T_ii!AB16-K29</f>
        <v>0</v>
      </c>
      <c r="N29" s="87">
        <f>T_iv_strat2!Z16</f>
        <v>0</v>
      </c>
      <c r="O29" s="88">
        <f>N29-T_iv_strat2!AA16</f>
        <v>0</v>
      </c>
      <c r="P29" s="88">
        <f>T_iv_strat2!AB16-N29</f>
        <v>0</v>
      </c>
      <c r="Q29" s="87">
        <f>T_iv_strat3!Z16</f>
        <v>0</v>
      </c>
      <c r="R29" s="88">
        <f>Q29-T_iv_strat3!AA16</f>
        <v>0</v>
      </c>
      <c r="S29" s="88">
        <f>T_iv_strat3!AB16-Q29</f>
        <v>0</v>
      </c>
      <c r="T29" s="87">
        <f>T_ii!BF16</f>
        <v>0</v>
      </c>
      <c r="U29" s="88">
        <f>T29-T_ii!BG16</f>
        <v>0</v>
      </c>
      <c r="V29" s="88">
        <f>T_ii!BH16-T29</f>
        <v>0</v>
      </c>
      <c r="W29" s="87">
        <f>T_iv_strat2!BF16</f>
        <v>0</v>
      </c>
      <c r="X29" s="88">
        <f>W29-T_iv_strat2!BG16</f>
        <v>0</v>
      </c>
      <c r="Y29" s="88">
        <f>T_iv_strat2!BH16-W29</f>
        <v>0</v>
      </c>
      <c r="Z29" s="87">
        <f>T_iv_strat3!BF16</f>
        <v>0</v>
      </c>
      <c r="AA29" s="88">
        <f>Z29-T_iv_strat3!BG16</f>
        <v>0</v>
      </c>
      <c r="AB29" s="88">
        <f>T_iv_strat3!BH16-Z29</f>
        <v>0</v>
      </c>
    </row>
    <row r="30" spans="1:28" s="94" customFormat="1" ht="34.5" customHeight="1" x14ac:dyDescent="0.25">
      <c r="A30" s="98"/>
      <c r="B30" s="176" t="str">
        <f>T_ii!C1</f>
        <v xml:space="preserve">Rural Footnote - N screened outlets with stockout data: Private not for profit=4; private not for profit=23; pharmacy=72; PPMV=768; informal=30; labs = 0; wholesalers= 11. Outlets that met screening criteria for a full interview but did not complete the interview and have stockout data = 0; screened outlets with no AM stockout data = 29 </v>
      </c>
      <c r="C30" s="176"/>
      <c r="D30" s="176"/>
      <c r="E30" s="176"/>
      <c r="F30" s="176"/>
      <c r="G30" s="176"/>
      <c r="H30" s="98"/>
      <c r="I30" s="99"/>
      <c r="J30" s="110">
        <f>T_ii!A17</f>
        <v>0</v>
      </c>
      <c r="K30" s="100">
        <f>T_ii!Z17</f>
        <v>0</v>
      </c>
      <c r="L30" s="101">
        <f>K30-T_ii!AA17</f>
        <v>0</v>
      </c>
      <c r="M30" s="101">
        <f>T_ii!AB17-K30</f>
        <v>0</v>
      </c>
      <c r="N30" s="100"/>
      <c r="O30" s="101"/>
      <c r="P30" s="101"/>
      <c r="Q30" s="100"/>
      <c r="R30" s="101"/>
      <c r="S30" s="101"/>
      <c r="T30" s="100"/>
      <c r="U30" s="101"/>
      <c r="V30" s="101"/>
      <c r="W30" s="100"/>
      <c r="X30" s="101"/>
      <c r="Y30" s="101"/>
      <c r="Z30" s="100"/>
      <c r="AA30" s="101"/>
      <c r="AB30" s="101"/>
    </row>
    <row r="31" spans="1:28" s="94" customFormat="1" ht="34.5" customHeight="1" x14ac:dyDescent="0.25">
      <c r="A31" s="98"/>
      <c r="B31" s="176" t="str">
        <f>T_ii!D1</f>
        <v xml:space="preserve">Urban Footnote - N screened outlets with stockout data: Private not for profit=25; private not for profit=164; pharmacy=418; PPMV=2432; informal=80; labs = 4; wholesalers= 40. Outlets that met screening criteria for a full interview but did not complete the interview and have stockout data = 0; screened outlets with no AM stockout data = 122 </v>
      </c>
      <c r="C31" s="176"/>
      <c r="D31" s="176"/>
      <c r="E31" s="176"/>
      <c r="F31" s="176"/>
      <c r="G31" s="176"/>
      <c r="H31" s="98"/>
      <c r="I31" s="99"/>
      <c r="J31" s="110">
        <f>T_ii!A18</f>
        <v>0</v>
      </c>
      <c r="K31" s="100">
        <f>T_ii!Z18</f>
        <v>0</v>
      </c>
      <c r="L31" s="101">
        <f>K31-T_ii!AA18</f>
        <v>0</v>
      </c>
      <c r="M31" s="101">
        <f>T_ii!AB18-K31</f>
        <v>0</v>
      </c>
      <c r="N31" s="100">
        <f>T_iv_strat2!Z17</f>
        <v>0</v>
      </c>
      <c r="O31" s="101">
        <f>N31-T_iv_strat2!AA17</f>
        <v>0</v>
      </c>
      <c r="P31" s="101">
        <f>T_iv_strat2!AB17-N31</f>
        <v>0</v>
      </c>
      <c r="Q31" s="100">
        <f>T_iv_strat3!Z17</f>
        <v>0</v>
      </c>
      <c r="R31" s="101">
        <f>Q31-T_iv_strat3!AA17</f>
        <v>0</v>
      </c>
      <c r="S31" s="101">
        <f>T_iv_strat3!AB17-Q31</f>
        <v>0</v>
      </c>
      <c r="T31" s="100">
        <f>T_ii!BF17</f>
        <v>0</v>
      </c>
      <c r="U31" s="101">
        <f>T31-T_ii!BG17</f>
        <v>0</v>
      </c>
      <c r="V31" s="101">
        <f>T_ii!BH17-T31</f>
        <v>0</v>
      </c>
      <c r="W31" s="100">
        <f>T_iv_strat2!BF17</f>
        <v>0</v>
      </c>
      <c r="X31" s="101">
        <f>W31-T_iv_strat2!BG17</f>
        <v>0</v>
      </c>
      <c r="Y31" s="101">
        <f>T_iv_strat2!BH17-W31</f>
        <v>0</v>
      </c>
      <c r="Z31" s="100">
        <f>T_iv_strat3!BF17</f>
        <v>0</v>
      </c>
      <c r="AA31" s="101">
        <f>Z31-T_iv_strat3!BG17</f>
        <v>0</v>
      </c>
      <c r="AB31" s="101">
        <f>T_iv_strat3!BH17-Z31</f>
        <v>0</v>
      </c>
    </row>
    <row r="32" spans="1:28" s="94" customFormat="1" ht="34.5" customHeight="1" thickBot="1" x14ac:dyDescent="0.3">
      <c r="A32" s="98"/>
      <c r="B32" s="177" t="s">
        <v>118</v>
      </c>
      <c r="C32" s="177"/>
      <c r="D32" s="177"/>
      <c r="E32" s="177"/>
      <c r="F32" s="177"/>
      <c r="G32" s="177"/>
      <c r="H32" s="98"/>
      <c r="I32" s="99"/>
      <c r="J32" s="110">
        <f>T_ii!A19</f>
        <v>0</v>
      </c>
      <c r="K32" s="100">
        <f>T_ii!Z19</f>
        <v>0</v>
      </c>
      <c r="L32" s="101">
        <f>K32-T_ii!AA19</f>
        <v>0</v>
      </c>
      <c r="M32" s="101">
        <f>T_ii!AB19-K32</f>
        <v>0</v>
      </c>
      <c r="N32" s="100">
        <f>T_iv_strat2!Z18</f>
        <v>0</v>
      </c>
      <c r="O32" s="101">
        <f>N32-T_iv_strat2!AA18</f>
        <v>0</v>
      </c>
      <c r="P32" s="101">
        <f>T_iv_strat2!AB18-N32</f>
        <v>0</v>
      </c>
      <c r="Q32" s="100">
        <f>T_iv_strat3!Z18</f>
        <v>0</v>
      </c>
      <c r="R32" s="101">
        <f>Q32-T_iv_strat3!AA18</f>
        <v>0</v>
      </c>
      <c r="S32" s="101">
        <f>T_iv_strat3!AB18-Q32</f>
        <v>0</v>
      </c>
      <c r="T32" s="100">
        <f>T_ii!BF18</f>
        <v>0</v>
      </c>
      <c r="U32" s="101">
        <f>T32-T_ii!BG18</f>
        <v>0</v>
      </c>
      <c r="V32" s="101">
        <f>T_ii!BH18-T32</f>
        <v>0</v>
      </c>
      <c r="W32" s="100">
        <f>T_iv_strat2!BF18</f>
        <v>0</v>
      </c>
      <c r="X32" s="101">
        <f>W32-T_iv_strat2!BG18</f>
        <v>0</v>
      </c>
      <c r="Y32" s="101">
        <f>T_iv_strat2!BH18-W32</f>
        <v>0</v>
      </c>
      <c r="Z32" s="100">
        <f>T_iv_strat3!BF18</f>
        <v>0</v>
      </c>
      <c r="AA32" s="101">
        <f>Z32-T_iv_strat3!BG18</f>
        <v>0</v>
      </c>
      <c r="AB32" s="101">
        <f>T_iv_strat3!BH18-Z32</f>
        <v>0</v>
      </c>
    </row>
    <row r="33" spans="1:98" s="89" customFormat="1" ht="15.75" thickTop="1" x14ac:dyDescent="0.25">
      <c r="A33" s="77"/>
      <c r="B33" s="94"/>
      <c r="C33" s="94"/>
      <c r="D33" s="94"/>
      <c r="E33" s="94"/>
      <c r="F33" s="94"/>
      <c r="G33" s="94"/>
      <c r="H33" s="77"/>
      <c r="I33" s="86"/>
      <c r="J33" s="109">
        <f>T_ii!A20</f>
        <v>0</v>
      </c>
      <c r="K33" s="87">
        <f>T_ii!Z20</f>
        <v>0</v>
      </c>
      <c r="L33" s="88">
        <f>K33-T_ii!AA20</f>
        <v>0</v>
      </c>
      <c r="M33" s="88">
        <f>T_ii!AB20-K33</f>
        <v>0</v>
      </c>
      <c r="N33" s="87">
        <f>T_iv_strat2!Z19</f>
        <v>0</v>
      </c>
      <c r="O33" s="88">
        <f>N33-T_iv_strat2!AA19</f>
        <v>0</v>
      </c>
      <c r="P33" s="88">
        <f>T_iv_strat2!AB19-N33</f>
        <v>0</v>
      </c>
      <c r="Q33" s="87">
        <f>T_iv_strat3!Z19</f>
        <v>0</v>
      </c>
      <c r="R33" s="88">
        <f>Q33-T_iv_strat3!AA19</f>
        <v>0</v>
      </c>
      <c r="S33" s="88">
        <f>T_iv_strat3!AB19-Q33</f>
        <v>0</v>
      </c>
      <c r="T33" s="87">
        <f>T_ii!BF19</f>
        <v>0</v>
      </c>
      <c r="U33" s="88">
        <f>T33-T_ii!BG19</f>
        <v>0</v>
      </c>
      <c r="V33" s="88">
        <f>T_ii!BH19-T33</f>
        <v>0</v>
      </c>
      <c r="W33" s="87">
        <f>T_iv_strat2!BF19</f>
        <v>0</v>
      </c>
      <c r="X33" s="88">
        <f>W33-T_iv_strat2!BG19</f>
        <v>0</v>
      </c>
      <c r="Y33" s="88">
        <f>T_iv_strat2!BH19-W33</f>
        <v>0</v>
      </c>
      <c r="Z33" s="87">
        <f>T_iv_strat3!BF19</f>
        <v>0</v>
      </c>
      <c r="AA33" s="88">
        <f>Z33-T_iv_strat3!BG19</f>
        <v>0</v>
      </c>
      <c r="AB33" s="88">
        <f>T_iv_strat3!BH19-Z33</f>
        <v>0</v>
      </c>
    </row>
    <row r="34" spans="1:98" s="89" customFormat="1" x14ac:dyDescent="0.25">
      <c r="A34" s="77"/>
      <c r="B34" s="94"/>
      <c r="C34" s="94"/>
      <c r="D34" s="94"/>
      <c r="E34" s="94"/>
      <c r="F34" s="94"/>
      <c r="G34" s="94"/>
      <c r="H34" s="77"/>
      <c r="I34" s="86"/>
      <c r="J34" s="109">
        <f>T_ii!A21</f>
        <v>0</v>
      </c>
      <c r="K34" s="87">
        <f>T_ii!Z21</f>
        <v>0</v>
      </c>
      <c r="L34" s="88">
        <f>K34-T_ii!AA21</f>
        <v>0</v>
      </c>
      <c r="M34" s="88">
        <f>T_ii!AB21-K34</f>
        <v>0</v>
      </c>
      <c r="N34" s="87">
        <f>T_iv_strat2!Z20</f>
        <v>0</v>
      </c>
      <c r="O34" s="88">
        <f>N34-T_iv_strat2!AA20</f>
        <v>0</v>
      </c>
      <c r="P34" s="88">
        <f>T_iv_strat2!AB20-N34</f>
        <v>0</v>
      </c>
      <c r="Q34" s="87">
        <f>T_iv_strat3!Z20</f>
        <v>0</v>
      </c>
      <c r="R34" s="88">
        <f>Q34-T_iv_strat3!AA20</f>
        <v>0</v>
      </c>
      <c r="S34" s="88">
        <f>T_iv_strat3!AB20-Q34</f>
        <v>0</v>
      </c>
      <c r="T34" s="87">
        <f>T_ii!BF20</f>
        <v>0</v>
      </c>
      <c r="U34" s="88">
        <f>T34-T_ii!BG20</f>
        <v>0</v>
      </c>
      <c r="V34" s="88">
        <f>T_ii!BH20-T34</f>
        <v>0</v>
      </c>
      <c r="W34" s="87">
        <f>T_iv_strat2!BF20</f>
        <v>0</v>
      </c>
      <c r="X34" s="88">
        <f>W34-T_iv_strat2!BG20</f>
        <v>0</v>
      </c>
      <c r="Y34" s="88">
        <f>T_iv_strat2!BH20-W34</f>
        <v>0</v>
      </c>
      <c r="Z34" s="87">
        <f>T_iv_strat3!BF20</f>
        <v>0</v>
      </c>
      <c r="AA34" s="88">
        <f>Z34-T_iv_strat3!BG20</f>
        <v>0</v>
      </c>
      <c r="AB34" s="88">
        <f>T_iv_strat3!BH20-Z34</f>
        <v>0</v>
      </c>
    </row>
    <row r="35" spans="1:98" s="89" customFormat="1" ht="43.5" customHeight="1" x14ac:dyDescent="0.25">
      <c r="A35" s="77"/>
      <c r="B35" s="77"/>
      <c r="D35" s="77"/>
      <c r="E35" s="77"/>
      <c r="F35" s="77"/>
      <c r="G35" s="77"/>
      <c r="H35" s="77"/>
      <c r="I35" s="86"/>
      <c r="J35" s="109">
        <f>T_ii!A22</f>
        <v>0</v>
      </c>
      <c r="K35" s="87">
        <f>T_ii!Z22</f>
        <v>0</v>
      </c>
      <c r="L35" s="88">
        <f>K35-T_ii!AA22</f>
        <v>0</v>
      </c>
      <c r="M35" s="88">
        <f>T_ii!AB22-K35</f>
        <v>0</v>
      </c>
      <c r="N35" s="87">
        <f>T_iv_strat2!Z21</f>
        <v>0</v>
      </c>
      <c r="O35" s="88">
        <f>N35-T_iv_strat2!AA21</f>
        <v>0</v>
      </c>
      <c r="P35" s="88">
        <f>T_iv_strat2!AB21-N35</f>
        <v>0</v>
      </c>
      <c r="Q35" s="87">
        <f>T_iv_strat3!Z21</f>
        <v>0</v>
      </c>
      <c r="R35" s="88">
        <f>Q35-T_iv_strat3!AA21</f>
        <v>0</v>
      </c>
      <c r="S35" s="88">
        <f>T_iv_strat3!AB21-Q35</f>
        <v>0</v>
      </c>
      <c r="T35" s="87">
        <f>T_ii!BF21</f>
        <v>0</v>
      </c>
      <c r="U35" s="88">
        <f>T35-T_ii!BG21</f>
        <v>0</v>
      </c>
      <c r="V35" s="88">
        <f>T_ii!BH21-T35</f>
        <v>0</v>
      </c>
      <c r="W35" s="87">
        <f>T_iv_strat2!BF21</f>
        <v>0</v>
      </c>
      <c r="X35" s="88">
        <f>W35-T_iv_strat2!BG21</f>
        <v>0</v>
      </c>
      <c r="Y35" s="88">
        <f>T_iv_strat2!BH21-W35</f>
        <v>0</v>
      </c>
      <c r="Z35" s="87">
        <f>T_iv_strat3!BF21</f>
        <v>0</v>
      </c>
      <c r="AA35" s="88">
        <f>Z35-T_iv_strat3!BG21</f>
        <v>0</v>
      </c>
      <c r="AB35" s="88">
        <f>T_iv_strat3!BH21-Z35</f>
        <v>0</v>
      </c>
    </row>
    <row r="36" spans="1:98" s="89" customFormat="1" x14ac:dyDescent="0.25">
      <c r="A36" s="77"/>
      <c r="B36" s="77"/>
      <c r="C36" s="77"/>
      <c r="D36" s="77"/>
      <c r="E36" s="77"/>
      <c r="F36" s="77"/>
      <c r="G36" s="77"/>
      <c r="H36" s="77"/>
      <c r="I36" s="86"/>
      <c r="J36" s="109">
        <f>T_ii!A23</f>
        <v>0</v>
      </c>
      <c r="K36" s="87">
        <f>T_ii!Z23</f>
        <v>0</v>
      </c>
      <c r="L36" s="88">
        <f>K36-T_ii!AA23</f>
        <v>0</v>
      </c>
      <c r="M36" s="88">
        <f>T_ii!AB23-K36</f>
        <v>0</v>
      </c>
      <c r="N36" s="87">
        <f>T_iv_strat2!Z22</f>
        <v>0</v>
      </c>
      <c r="O36" s="88">
        <f>N36-T_iv_strat2!AA22</f>
        <v>0</v>
      </c>
      <c r="P36" s="88">
        <f>T_iv_strat2!AB22-N36</f>
        <v>0</v>
      </c>
      <c r="Q36" s="87">
        <f>T_iv_strat3!Z22</f>
        <v>0</v>
      </c>
      <c r="R36" s="88">
        <f>Q36-T_iv_strat3!AA22</f>
        <v>0</v>
      </c>
      <c r="S36" s="88">
        <f>T_iv_strat3!AB22-Q36</f>
        <v>0</v>
      </c>
      <c r="T36" s="87">
        <f>T_ii!BF22</f>
        <v>0</v>
      </c>
      <c r="U36" s="88">
        <f>T36-T_ii!BG22</f>
        <v>0</v>
      </c>
      <c r="V36" s="88">
        <f>T_ii!BH22-T36</f>
        <v>0</v>
      </c>
      <c r="W36" s="87">
        <f>T_iv_strat2!BF22</f>
        <v>0</v>
      </c>
      <c r="X36" s="88">
        <f>W36-T_iv_strat2!BG22</f>
        <v>0</v>
      </c>
      <c r="Y36" s="88">
        <f>T_iv_strat2!BH22-W36</f>
        <v>0</v>
      </c>
      <c r="Z36" s="87">
        <f>T_iv_strat3!BF22</f>
        <v>0</v>
      </c>
      <c r="AA36" s="88">
        <f>Z36-T_iv_strat3!BG22</f>
        <v>0</v>
      </c>
      <c r="AB36" s="88">
        <f>T_iv_strat3!BH22-Z36</f>
        <v>0</v>
      </c>
    </row>
    <row r="37" spans="1:98" s="89" customFormat="1" x14ac:dyDescent="0.25">
      <c r="A37" s="77"/>
      <c r="B37" s="77"/>
      <c r="C37" s="77"/>
      <c r="D37" s="77"/>
      <c r="E37" s="77"/>
      <c r="F37" s="77"/>
      <c r="G37" s="77"/>
      <c r="H37" s="77"/>
      <c r="I37" s="86"/>
      <c r="J37" s="109">
        <f>T_ii!A24</f>
        <v>0</v>
      </c>
      <c r="K37" s="87">
        <f>T_ii!Z24</f>
        <v>0</v>
      </c>
      <c r="L37" s="88">
        <f>K37-T_ii!AA24</f>
        <v>0</v>
      </c>
      <c r="M37" s="88">
        <f>T_ii!AB24-K37</f>
        <v>0</v>
      </c>
      <c r="N37" s="87">
        <f>T_iv_strat2!Z23</f>
        <v>0</v>
      </c>
      <c r="O37" s="88">
        <f>N37-T_iv_strat2!AA23</f>
        <v>0</v>
      </c>
      <c r="P37" s="88">
        <f>T_iv_strat2!AB23-N37</f>
        <v>0</v>
      </c>
      <c r="Q37" s="87">
        <f>T_iv_strat3!Z23</f>
        <v>0</v>
      </c>
      <c r="R37" s="88">
        <f>Q37-T_iv_strat3!AA23</f>
        <v>0</v>
      </c>
      <c r="S37" s="88">
        <f>T_iv_strat3!AB23-Q37</f>
        <v>0</v>
      </c>
      <c r="T37" s="87">
        <f>T_ii!BF23</f>
        <v>0</v>
      </c>
      <c r="U37" s="88">
        <f>T37-T_ii!BG23</f>
        <v>0</v>
      </c>
      <c r="V37" s="88">
        <f>T_ii!BH23-T37</f>
        <v>0</v>
      </c>
      <c r="W37" s="87">
        <f>T_iv_strat2!BF23</f>
        <v>0</v>
      </c>
      <c r="X37" s="88">
        <f>W37-T_iv_strat2!BG23</f>
        <v>0</v>
      </c>
      <c r="Y37" s="88">
        <f>T_iv_strat2!BH23-W37</f>
        <v>0</v>
      </c>
      <c r="Z37" s="87">
        <f>T_iv_strat3!BF23</f>
        <v>0</v>
      </c>
      <c r="AA37" s="88">
        <f>Z37-T_iv_strat3!BG23</f>
        <v>0</v>
      </c>
      <c r="AB37" s="88">
        <f>T_iv_strat3!BH23-Z37</f>
        <v>0</v>
      </c>
    </row>
    <row r="38" spans="1:98" s="89" customFormat="1" x14ac:dyDescent="0.25">
      <c r="A38" s="77"/>
      <c r="B38" s="77"/>
      <c r="C38" s="77"/>
      <c r="D38" s="77"/>
      <c r="E38" s="77"/>
      <c r="F38" s="77"/>
      <c r="G38" s="77"/>
      <c r="H38" s="77"/>
      <c r="I38" s="86"/>
      <c r="J38" s="109">
        <f>T_ii!A25</f>
        <v>0</v>
      </c>
      <c r="K38" s="87">
        <f>T_ii!Z25</f>
        <v>0</v>
      </c>
      <c r="L38" s="88">
        <f>K38-T_ii!AA25</f>
        <v>0</v>
      </c>
      <c r="M38" s="88">
        <f>T_ii!AB25-K38</f>
        <v>0</v>
      </c>
      <c r="N38" s="87">
        <f>T_iv_strat2!Z24</f>
        <v>0</v>
      </c>
      <c r="O38" s="88">
        <f>N38-T_iv_strat2!AA24</f>
        <v>0</v>
      </c>
      <c r="P38" s="88">
        <f>T_iv_strat2!AB24-N38</f>
        <v>0</v>
      </c>
      <c r="Q38" s="87">
        <f>T_iv_strat3!Z24</f>
        <v>0</v>
      </c>
      <c r="R38" s="88">
        <f>Q38-T_iv_strat3!AA24</f>
        <v>0</v>
      </c>
      <c r="S38" s="88">
        <f>T_iv_strat3!AB24-Q38</f>
        <v>0</v>
      </c>
      <c r="T38" s="87">
        <f>T_ii!BF24</f>
        <v>0</v>
      </c>
      <c r="U38" s="88">
        <f>T38-T_ii!BG24</f>
        <v>0</v>
      </c>
      <c r="V38" s="88">
        <f>T_ii!BH24-T38</f>
        <v>0</v>
      </c>
      <c r="W38" s="87">
        <f>T_iv_strat2!BF24</f>
        <v>0</v>
      </c>
      <c r="X38" s="88">
        <f>W38-T_iv_strat2!BG24</f>
        <v>0</v>
      </c>
      <c r="Y38" s="88">
        <f>T_iv_strat2!BH24-W38</f>
        <v>0</v>
      </c>
      <c r="Z38" s="87">
        <f>T_iv_strat3!BF24</f>
        <v>0</v>
      </c>
      <c r="AA38" s="88">
        <f>Z38-T_iv_strat3!BG24</f>
        <v>0</v>
      </c>
      <c r="AB38" s="88">
        <f>T_iv_strat3!BH24-Z38</f>
        <v>0</v>
      </c>
    </row>
    <row r="39" spans="1:98" s="89" customFormat="1" x14ac:dyDescent="0.25">
      <c r="A39" s="77"/>
      <c r="B39" s="77"/>
      <c r="C39" s="77"/>
      <c r="D39" s="77"/>
      <c r="E39" s="77"/>
      <c r="F39" s="77"/>
      <c r="G39" s="77"/>
      <c r="H39" s="77"/>
      <c r="I39" s="86"/>
      <c r="J39" s="109">
        <f>T_ii!A26</f>
        <v>0</v>
      </c>
      <c r="K39" s="87">
        <f>T_ii!Z26</f>
        <v>0</v>
      </c>
      <c r="L39" s="88">
        <f>K39-T_ii!AA26</f>
        <v>0</v>
      </c>
      <c r="M39" s="88">
        <f>T_ii!AB26-K39</f>
        <v>0</v>
      </c>
      <c r="N39" s="87">
        <f>T_iv_strat2!Z25</f>
        <v>0</v>
      </c>
      <c r="O39" s="88">
        <f>N39-T_iv_strat2!AA25</f>
        <v>0</v>
      </c>
      <c r="P39" s="88">
        <f>T_iv_strat2!AB25-N39</f>
        <v>0</v>
      </c>
      <c r="Q39" s="87">
        <f>T_iv_strat3!Z25</f>
        <v>0</v>
      </c>
      <c r="R39" s="88">
        <f>Q39-T_iv_strat3!AA25</f>
        <v>0</v>
      </c>
      <c r="S39" s="88">
        <f>T_iv_strat3!AB25-Q39</f>
        <v>0</v>
      </c>
      <c r="T39" s="87">
        <f>T_ii!BF25</f>
        <v>0</v>
      </c>
      <c r="U39" s="88">
        <f>T39-T_ii!BG25</f>
        <v>0</v>
      </c>
      <c r="V39" s="88">
        <f>T_ii!BH25-T39</f>
        <v>0</v>
      </c>
      <c r="W39" s="87">
        <f>T_iv_strat2!BF25</f>
        <v>0</v>
      </c>
      <c r="X39" s="88">
        <f>W39-T_iv_strat2!BG25</f>
        <v>0</v>
      </c>
      <c r="Y39" s="88">
        <f>T_iv_strat2!BH25-W39</f>
        <v>0</v>
      </c>
      <c r="Z39" s="87">
        <f>T_iv_strat3!BF25</f>
        <v>0</v>
      </c>
      <c r="AA39" s="88">
        <f>Z39-T_iv_strat3!BG25</f>
        <v>0</v>
      </c>
      <c r="AB39" s="88">
        <f>T_iv_strat3!BH25-Z39</f>
        <v>0</v>
      </c>
    </row>
    <row r="40" spans="1:98" s="89" customFormat="1" x14ac:dyDescent="0.25">
      <c r="A40" s="77"/>
      <c r="B40" s="77"/>
      <c r="C40" s="77"/>
      <c r="D40" s="77"/>
      <c r="E40" s="77"/>
      <c r="F40" s="77"/>
      <c r="G40" s="77"/>
      <c r="H40" s="77"/>
      <c r="I40" s="86"/>
      <c r="J40" s="109">
        <f>T_ii!A27</f>
        <v>0</v>
      </c>
      <c r="K40" s="87">
        <f>T_ii!Z27</f>
        <v>0</v>
      </c>
      <c r="L40" s="88">
        <f>K40-T_ii!AA27</f>
        <v>0</v>
      </c>
      <c r="M40" s="88">
        <f>T_ii!AB27-K40</f>
        <v>0</v>
      </c>
      <c r="N40" s="87">
        <f>T_iv_strat2!Z26</f>
        <v>0</v>
      </c>
      <c r="O40" s="88">
        <f>N40-T_iv_strat2!AA26</f>
        <v>0</v>
      </c>
      <c r="P40" s="88">
        <f>T_iv_strat2!AB26-N40</f>
        <v>0</v>
      </c>
      <c r="Q40" s="87">
        <f>T_iv_strat3!Z26</f>
        <v>0</v>
      </c>
      <c r="R40" s="88">
        <f>Q40-T_iv_strat3!AA26</f>
        <v>0</v>
      </c>
      <c r="S40" s="88">
        <f>T_iv_strat3!AB26-Q40</f>
        <v>0</v>
      </c>
      <c r="T40" s="87">
        <f>T_ii!BF26</f>
        <v>0</v>
      </c>
      <c r="U40" s="88">
        <f>T40-T_ii!BG26</f>
        <v>0</v>
      </c>
      <c r="V40" s="88">
        <f>T_ii!BH26-T40</f>
        <v>0</v>
      </c>
      <c r="W40" s="87">
        <f>T_iv_strat2!BF26</f>
        <v>0</v>
      </c>
      <c r="X40" s="88">
        <f>W40-T_iv_strat2!BG26</f>
        <v>0</v>
      </c>
      <c r="Y40" s="88">
        <f>T_iv_strat2!BH26-W40</f>
        <v>0</v>
      </c>
      <c r="Z40" s="87">
        <f>T_iv_strat3!BF26</f>
        <v>0</v>
      </c>
      <c r="AA40" s="88">
        <f>Z40-T_iv_strat3!BG26</f>
        <v>0</v>
      </c>
      <c r="AB40" s="88">
        <f>T_iv_strat3!BH26-Z40</f>
        <v>0</v>
      </c>
    </row>
    <row r="41" spans="1:98" s="89" customFormat="1" x14ac:dyDescent="0.25">
      <c r="A41" s="77"/>
      <c r="B41" s="77"/>
      <c r="C41" s="77"/>
      <c r="D41" s="77"/>
      <c r="E41" s="77"/>
      <c r="F41" s="77"/>
      <c r="G41" s="77"/>
      <c r="H41" s="77"/>
      <c r="I41" s="86"/>
      <c r="J41" s="109">
        <f>T_ii!A28</f>
        <v>0</v>
      </c>
      <c r="K41" s="87">
        <f>T_ii!Z28</f>
        <v>0</v>
      </c>
      <c r="L41" s="88">
        <f>K41-T_ii!AA28</f>
        <v>0</v>
      </c>
      <c r="M41" s="88">
        <f>T_ii!AB28-K41</f>
        <v>0</v>
      </c>
      <c r="N41" s="87">
        <f>T_iv_strat2!Z27</f>
        <v>0</v>
      </c>
      <c r="O41" s="88">
        <f>N41-T_iv_strat2!AA27</f>
        <v>0</v>
      </c>
      <c r="P41" s="88">
        <f>T_iv_strat2!AB27-N41</f>
        <v>0</v>
      </c>
      <c r="Q41" s="87">
        <f>T_iv_strat3!Z27</f>
        <v>0</v>
      </c>
      <c r="R41" s="88">
        <f>Q41-T_iv_strat3!AA27</f>
        <v>0</v>
      </c>
      <c r="S41" s="88">
        <f>T_iv_strat3!AB27-Q41</f>
        <v>0</v>
      </c>
      <c r="T41" s="87">
        <f>T_ii!BF27</f>
        <v>0</v>
      </c>
      <c r="U41" s="88">
        <f>T41-T_ii!BG27</f>
        <v>0</v>
      </c>
      <c r="V41" s="88">
        <f>T_ii!BH27-T41</f>
        <v>0</v>
      </c>
      <c r="W41" s="87">
        <f>T_iv_strat2!BF27</f>
        <v>0</v>
      </c>
      <c r="X41" s="88">
        <f>W41-T_iv_strat2!BG27</f>
        <v>0</v>
      </c>
      <c r="Y41" s="88">
        <f>T_iv_strat2!BH27-W41</f>
        <v>0</v>
      </c>
      <c r="Z41" s="87">
        <f>T_iv_strat3!BF27</f>
        <v>0</v>
      </c>
      <c r="AA41" s="88">
        <f>Z41-T_iv_strat3!BG27</f>
        <v>0</v>
      </c>
      <c r="AB41" s="88">
        <f>T_iv_strat3!BH27-Z41</f>
        <v>0</v>
      </c>
    </row>
    <row r="42" spans="1:98" s="89" customFormat="1" x14ac:dyDescent="0.25">
      <c r="A42" s="77"/>
      <c r="B42" s="77"/>
      <c r="C42" s="77"/>
      <c r="D42" s="77"/>
      <c r="E42" s="77"/>
      <c r="F42" s="77"/>
      <c r="G42" s="77"/>
      <c r="H42" s="77"/>
      <c r="I42" s="86"/>
      <c r="J42" s="109">
        <f>T_ii!A29</f>
        <v>0</v>
      </c>
      <c r="K42" s="87">
        <f>T_ii!Z29</f>
        <v>0</v>
      </c>
      <c r="L42" s="88">
        <f>K42-T_ii!AA29</f>
        <v>0</v>
      </c>
      <c r="M42" s="88">
        <f>T_ii!AB29-K42</f>
        <v>0</v>
      </c>
      <c r="N42" s="87">
        <f>T_iv_strat2!Z28</f>
        <v>0</v>
      </c>
      <c r="O42" s="88">
        <f>N42-T_iv_strat2!AA28</f>
        <v>0</v>
      </c>
      <c r="P42" s="88">
        <f>T_iv_strat2!AB28-N42</f>
        <v>0</v>
      </c>
      <c r="Q42" s="87">
        <f>T_iv_strat3!Z28</f>
        <v>0</v>
      </c>
      <c r="R42" s="88">
        <f>Q42-T_iv_strat3!AA28</f>
        <v>0</v>
      </c>
      <c r="S42" s="88">
        <f>T_iv_strat3!AB28-Q42</f>
        <v>0</v>
      </c>
      <c r="T42" s="87">
        <f>T_ii!BF28</f>
        <v>0</v>
      </c>
      <c r="U42" s="88">
        <f>T42-T_ii!BG28</f>
        <v>0</v>
      </c>
      <c r="V42" s="88">
        <f>T_ii!BH28-T42</f>
        <v>0</v>
      </c>
      <c r="W42" s="87">
        <f>T_iv_strat2!BF28</f>
        <v>0</v>
      </c>
      <c r="X42" s="88">
        <f>W42-T_iv_strat2!BG28</f>
        <v>0</v>
      </c>
      <c r="Y42" s="88">
        <f>T_iv_strat2!BH28-W42</f>
        <v>0</v>
      </c>
      <c r="Z42" s="87">
        <f>T_iv_strat3!BF28</f>
        <v>0</v>
      </c>
      <c r="AA42" s="88">
        <f>Z42-T_iv_strat3!BG28</f>
        <v>0</v>
      </c>
      <c r="AB42" s="88">
        <f>T_iv_strat3!BH28-Z42</f>
        <v>0</v>
      </c>
    </row>
    <row r="43" spans="1:98" s="89" customFormat="1" x14ac:dyDescent="0.25">
      <c r="A43" s="77"/>
      <c r="B43" s="77"/>
      <c r="C43" s="77"/>
      <c r="D43" s="77"/>
      <c r="E43" s="77"/>
      <c r="F43" s="77"/>
      <c r="G43" s="77"/>
      <c r="H43" s="77"/>
      <c r="I43" s="86"/>
      <c r="J43" s="109">
        <f>T_ii!A30</f>
        <v>0</v>
      </c>
      <c r="K43" s="87">
        <f>T_ii!Z30</f>
        <v>0</v>
      </c>
      <c r="L43" s="88">
        <f>K43-T_ii!AA30</f>
        <v>0</v>
      </c>
      <c r="M43" s="88">
        <f>T_ii!AB30-K43</f>
        <v>0</v>
      </c>
      <c r="N43" s="87">
        <f>T_iv_strat2!Z29</f>
        <v>0</v>
      </c>
      <c r="O43" s="88">
        <f>N43-T_iv_strat2!AA29</f>
        <v>0</v>
      </c>
      <c r="P43" s="88">
        <f>T_iv_strat2!AB29-N43</f>
        <v>0</v>
      </c>
      <c r="Q43" s="87">
        <f>T_iv_strat3!Z29</f>
        <v>0</v>
      </c>
      <c r="R43" s="88">
        <f>Q43-T_iv_strat3!AA29</f>
        <v>0</v>
      </c>
      <c r="S43" s="88">
        <f>T_iv_strat3!AB29-Q43</f>
        <v>0</v>
      </c>
      <c r="T43" s="87">
        <f>T_ii!BF29</f>
        <v>0</v>
      </c>
      <c r="U43" s="88">
        <f>T43-T_ii!BG29</f>
        <v>0</v>
      </c>
      <c r="V43" s="88">
        <f>T_ii!BH29-T43</f>
        <v>0</v>
      </c>
      <c r="W43" s="87">
        <f>T_iv_strat2!BF29</f>
        <v>0</v>
      </c>
      <c r="X43" s="88">
        <f>W43-T_iv_strat2!BG29</f>
        <v>0</v>
      </c>
      <c r="Y43" s="88">
        <f>T_iv_strat2!BH29-W43</f>
        <v>0</v>
      </c>
      <c r="Z43" s="87">
        <f>T_iv_strat3!BF29</f>
        <v>0</v>
      </c>
      <c r="AA43" s="88">
        <f>Z43-T_iv_strat3!BG29</f>
        <v>0</v>
      </c>
      <c r="AB43" s="88">
        <f>T_iv_strat3!BH29-Z43</f>
        <v>0</v>
      </c>
    </row>
    <row r="44" spans="1:98" s="89" customFormat="1" x14ac:dyDescent="0.25">
      <c r="A44" s="77"/>
      <c r="H44" s="77"/>
      <c r="I44" s="86"/>
      <c r="J44" s="109">
        <f>T_ii!A31</f>
        <v>0</v>
      </c>
      <c r="K44" s="87">
        <f>T_ii!Z31</f>
        <v>0</v>
      </c>
      <c r="L44" s="88">
        <f>K44-T_ii!AA31</f>
        <v>0</v>
      </c>
      <c r="M44" s="88">
        <f>T_ii!AB31-K44</f>
        <v>0</v>
      </c>
      <c r="N44" s="87">
        <f>T_iv_strat2!Z30</f>
        <v>0</v>
      </c>
      <c r="O44" s="88">
        <f>N44-T_iv_strat2!AA30</f>
        <v>0</v>
      </c>
      <c r="P44" s="88">
        <f>T_iv_strat2!AB30-N44</f>
        <v>0</v>
      </c>
      <c r="Q44" s="87">
        <f>T_iv_strat3!Z30</f>
        <v>0</v>
      </c>
      <c r="R44" s="88">
        <f>Q44-T_iv_strat3!AA30</f>
        <v>0</v>
      </c>
      <c r="S44" s="88">
        <f>T_iv_strat3!AB30-Q44</f>
        <v>0</v>
      </c>
      <c r="T44" s="87">
        <f>T_ii!BF30</f>
        <v>0</v>
      </c>
      <c r="U44" s="88">
        <f>T44-T_ii!BG30</f>
        <v>0</v>
      </c>
      <c r="V44" s="88">
        <f>T_ii!BH30-T44</f>
        <v>0</v>
      </c>
      <c r="W44" s="87">
        <f>T_iv_strat2!BF30</f>
        <v>0</v>
      </c>
      <c r="X44" s="88">
        <f>W44-T_iv_strat2!BG30</f>
        <v>0</v>
      </c>
      <c r="Y44" s="88">
        <f>T_iv_strat2!BH30-W44</f>
        <v>0</v>
      </c>
      <c r="Z44" s="87">
        <f>T_iv_strat3!BF30</f>
        <v>0</v>
      </c>
      <c r="AA44" s="88">
        <f>Z44-T_iv_strat3!BG30</f>
        <v>0</v>
      </c>
      <c r="AB44" s="88">
        <f>T_iv_strat3!BH30-Z44</f>
        <v>0</v>
      </c>
    </row>
    <row r="45" spans="1:98" s="89" customFormat="1" x14ac:dyDescent="0.25">
      <c r="A45" s="77"/>
      <c r="H45" s="77"/>
      <c r="I45" s="86"/>
      <c r="J45" s="107"/>
      <c r="N45" s="87">
        <f>T_iv_strat2!Z31</f>
        <v>0</v>
      </c>
      <c r="O45" s="88">
        <f>N45-T_iv_strat2!AA31</f>
        <v>0</v>
      </c>
      <c r="P45" s="88">
        <f>T_iv_strat2!AB31-N45</f>
        <v>0</v>
      </c>
      <c r="Q45" s="87">
        <f>T_iv_strat3!Z31</f>
        <v>0</v>
      </c>
      <c r="R45" s="88">
        <f>Q45-T_iv_strat3!AA31</f>
        <v>0</v>
      </c>
      <c r="S45" s="88">
        <f>T_iv_strat3!AB31-Q45</f>
        <v>0</v>
      </c>
      <c r="T45" s="87">
        <f>T_ii!BF31</f>
        <v>0</v>
      </c>
      <c r="U45" s="88">
        <f>T45-T_ii!BG31</f>
        <v>0</v>
      </c>
      <c r="V45" s="88">
        <f>T_ii!BH31-T45</f>
        <v>0</v>
      </c>
      <c r="W45" s="87">
        <f>T_iv_strat2!BF31</f>
        <v>0</v>
      </c>
      <c r="X45" s="88">
        <f>W45-T_iv_strat2!BG31</f>
        <v>0</v>
      </c>
      <c r="Y45" s="88">
        <f>T_iv_strat2!BH31-W45</f>
        <v>0</v>
      </c>
      <c r="Z45" s="87">
        <f>T_iv_strat3!BF31</f>
        <v>0</v>
      </c>
      <c r="AA45" s="88">
        <f>Z45-T_iv_strat3!BG31</f>
        <v>0</v>
      </c>
      <c r="AB45" s="88">
        <f>T_iv_strat3!BH31-Z45</f>
        <v>0</v>
      </c>
    </row>
    <row r="46" spans="1:98" s="89" customFormat="1" x14ac:dyDescent="0.25">
      <c r="A46" s="77"/>
      <c r="H46" s="77"/>
      <c r="I46" s="86"/>
      <c r="J46" s="106"/>
      <c r="K46" s="88"/>
      <c r="L46" s="88"/>
      <c r="M46" s="87"/>
      <c r="N46" s="87"/>
      <c r="O46" s="88"/>
      <c r="P46" s="88"/>
      <c r="Q46" s="87"/>
      <c r="R46" s="88"/>
      <c r="S46" s="88"/>
      <c r="T46" s="87"/>
      <c r="U46" s="88"/>
      <c r="V46" s="88"/>
      <c r="W46" s="87"/>
      <c r="X46" s="88"/>
      <c r="Y46" s="88"/>
      <c r="Z46" s="87"/>
      <c r="AA46" s="88"/>
      <c r="AB46" s="88"/>
    </row>
    <row r="47" spans="1:98" s="89" customFormat="1" x14ac:dyDescent="0.25">
      <c r="A47" s="77"/>
      <c r="H47" s="77"/>
      <c r="I47" s="86"/>
      <c r="J47" s="106"/>
      <c r="K47" s="88"/>
      <c r="L47" s="88"/>
      <c r="M47" s="87"/>
      <c r="N47" s="87"/>
      <c r="O47" s="88"/>
      <c r="P47" s="88"/>
      <c r="Q47" s="87"/>
      <c r="R47" s="88"/>
      <c r="S47" s="88"/>
      <c r="T47" s="87"/>
      <c r="U47" s="88"/>
      <c r="V47" s="88"/>
      <c r="W47" s="87"/>
      <c r="X47" s="88"/>
      <c r="Y47" s="88"/>
      <c r="Z47" s="87"/>
      <c r="AA47" s="88"/>
      <c r="AB47" s="88"/>
    </row>
    <row r="48" spans="1:98" s="88" customFormat="1" x14ac:dyDescent="0.25">
      <c r="A48" s="77"/>
      <c r="B48" s="89"/>
      <c r="C48" s="89"/>
      <c r="D48" s="89"/>
      <c r="E48" s="89"/>
      <c r="F48" s="89"/>
      <c r="G48" s="89"/>
      <c r="H48" s="77"/>
      <c r="I48" s="86"/>
      <c r="J48" s="102"/>
      <c r="K48" s="30"/>
      <c r="L48" s="30"/>
      <c r="M48" s="30"/>
      <c r="N48" s="30"/>
      <c r="O48" s="30"/>
      <c r="P48" s="30"/>
      <c r="Q48" s="30"/>
      <c r="R48" s="30"/>
      <c r="T48" s="87"/>
      <c r="W48" s="87"/>
      <c r="Z48" s="87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89"/>
      <c r="BA48" s="89"/>
      <c r="BB48" s="89"/>
      <c r="BC48" s="89"/>
      <c r="BD48" s="89"/>
      <c r="BE48" s="89"/>
      <c r="BF48" s="89"/>
      <c r="BG48" s="89"/>
      <c r="BH48" s="89"/>
      <c r="BI48" s="89"/>
      <c r="BJ48" s="89"/>
      <c r="BK48" s="89"/>
      <c r="BL48" s="89"/>
      <c r="BM48" s="89"/>
      <c r="BN48" s="89"/>
      <c r="BO48" s="89"/>
      <c r="BP48" s="89"/>
      <c r="BQ48" s="89"/>
      <c r="BR48" s="89"/>
      <c r="BS48" s="89"/>
      <c r="BT48" s="89"/>
      <c r="BU48" s="89"/>
      <c r="BV48" s="89"/>
      <c r="BW48" s="89"/>
      <c r="BX48" s="89"/>
      <c r="BY48" s="89"/>
      <c r="BZ48" s="89"/>
      <c r="CA48" s="89"/>
      <c r="CB48" s="89"/>
      <c r="CC48" s="89"/>
      <c r="CD48" s="89"/>
      <c r="CE48" s="89"/>
      <c r="CF48" s="89"/>
      <c r="CG48" s="89"/>
      <c r="CH48" s="89"/>
      <c r="CI48" s="89"/>
      <c r="CJ48" s="89"/>
      <c r="CK48" s="89"/>
      <c r="CL48" s="89"/>
      <c r="CM48" s="89"/>
      <c r="CN48" s="89"/>
      <c r="CO48" s="89"/>
      <c r="CP48" s="89"/>
      <c r="CQ48" s="89"/>
      <c r="CR48" s="89"/>
      <c r="CS48" s="89"/>
      <c r="CT48" s="89"/>
    </row>
  </sheetData>
  <mergeCells count="5">
    <mergeCell ref="B30:G30"/>
    <mergeCell ref="B31:G31"/>
    <mergeCell ref="B32:G32"/>
    <mergeCell ref="B14:G14"/>
    <mergeCell ref="B15:G29"/>
  </mergeCells>
  <conditionalFormatting sqref="J12 J13:Q13">
    <cfRule type="cellIs" dxfId="46" priority="11" operator="equal">
      <formula>-100</formula>
    </cfRule>
  </conditionalFormatting>
  <conditionalFormatting sqref="J3:M10">
    <cfRule type="cellIs" dxfId="45" priority="1" operator="equal">
      <formula>-100</formula>
    </cfRule>
  </conditionalFormatting>
  <conditionalFormatting sqref="J11:Q11 J46:Q1048576">
    <cfRule type="cellIs" dxfId="44" priority="9" operator="equal">
      <formula>-100</formula>
    </cfRule>
  </conditionalFormatting>
  <conditionalFormatting sqref="J14:AB15 J16:M44">
    <cfRule type="cellIs" dxfId="43" priority="4" operator="equal">
      <formula>-100</formula>
    </cfRule>
  </conditionalFormatting>
  <conditionalFormatting sqref="R16:AB16 N16:Q45 S46:AB47">
    <cfRule type="cellIs" dxfId="42" priority="5" operator="equal">
      <formula>-100</formula>
    </cfRule>
  </conditionalFormatting>
  <conditionalFormatting sqref="T11:Z11">
    <cfRule type="cellIs" dxfId="41" priority="6" operator="equal">
      <formula>-100</formula>
    </cfRule>
  </conditionalFormatting>
  <conditionalFormatting sqref="T13:Z13">
    <cfRule type="cellIs" dxfId="40" priority="10" operator="equal">
      <formula>-100</formula>
    </cfRule>
  </conditionalFormatting>
  <conditionalFormatting sqref="T17:Z45 T48:Z48">
    <cfRule type="cellIs" dxfId="39" priority="3" operator="equal">
      <formula>-100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1EF4-077A-46D0-A012-269CCE67731A}">
  <sheetPr>
    <tabColor rgb="FFFFFF00"/>
  </sheetPr>
  <dimension ref="A1:DC209"/>
  <sheetViews>
    <sheetView topLeftCell="A158" zoomScale="61" zoomScaleNormal="60" workbookViewId="0">
      <selection activeCell="J43" sqref="J43"/>
    </sheetView>
  </sheetViews>
  <sheetFormatPr defaultColWidth="15.140625" defaultRowHeight="15" x14ac:dyDescent="0.25"/>
  <cols>
    <col min="1" max="1" width="16.28515625" style="15" customWidth="1"/>
    <col min="2" max="7" width="15.140625" style="15"/>
    <col min="8" max="8" width="11.140625" style="15" customWidth="1"/>
    <col min="9" max="9" width="11.140625" style="140" customWidth="1"/>
    <col min="10" max="10" width="39.85546875" style="15" customWidth="1"/>
    <col min="11" max="11" width="11.85546875" style="132" customWidth="1"/>
    <col min="12" max="13" width="11.85546875" style="133" customWidth="1"/>
    <col min="14" max="16384" width="15.140625" style="15"/>
  </cols>
  <sheetData>
    <row r="1" spans="1:10" x14ac:dyDescent="0.25">
      <c r="A1" s="15" t="s">
        <v>142</v>
      </c>
    </row>
    <row r="3" spans="1:10" x14ac:dyDescent="0.25">
      <c r="A3" s="80" t="str">
        <f>'[1]Quantitative Indicators '!$B$23</f>
        <v xml:space="preserve">Stock outs of antimalarials </v>
      </c>
    </row>
    <row r="4" spans="1:10" x14ac:dyDescent="0.25">
      <c r="A4" s="164" t="str">
        <f>'[1]Quantitative Indicators '!$C$23</f>
        <v>Proportion of outlets reporting stockouts of antimalarials by type on the day of survey, among all antimalarial-stocking outlets</v>
      </c>
    </row>
    <row r="6" spans="1:10" x14ac:dyDescent="0.25">
      <c r="A6" s="134"/>
    </row>
    <row r="7" spans="1:10" x14ac:dyDescent="0.25">
      <c r="A7" s="147" t="s">
        <v>123</v>
      </c>
    </row>
    <row r="8" spans="1:10" x14ac:dyDescent="0.25">
      <c r="A8" s="147" t="s">
        <v>121</v>
      </c>
    </row>
    <row r="9" spans="1:10" x14ac:dyDescent="0.25">
      <c r="A9" s="147" t="s">
        <v>122</v>
      </c>
      <c r="B9" s="148" t="s">
        <v>105</v>
      </c>
    </row>
    <row r="10" spans="1:10" x14ac:dyDescent="0.25">
      <c r="B10" s="148" t="s">
        <v>106</v>
      </c>
    </row>
    <row r="11" spans="1:10" x14ac:dyDescent="0.25">
      <c r="B11" s="148" t="s">
        <v>107</v>
      </c>
    </row>
    <row r="12" spans="1:10" x14ac:dyDescent="0.25">
      <c r="B12" s="148" t="s">
        <v>108</v>
      </c>
    </row>
    <row r="13" spans="1:10" x14ac:dyDescent="0.25">
      <c r="B13" s="148" t="s">
        <v>109</v>
      </c>
    </row>
    <row r="14" spans="1:10" x14ac:dyDescent="0.25">
      <c r="B14" s="148" t="s">
        <v>110</v>
      </c>
      <c r="J14" s="135"/>
    </row>
    <row r="15" spans="1:10" x14ac:dyDescent="0.25">
      <c r="B15" s="148"/>
      <c r="J15" s="135"/>
    </row>
    <row r="16" spans="1:10" x14ac:dyDescent="0.25">
      <c r="B16" s="148"/>
      <c r="J16" s="135"/>
    </row>
    <row r="17" spans="1:92" s="159" customFormat="1" x14ac:dyDescent="0.25">
      <c r="A17" s="158" t="str">
        <f>UPPER(RIGHT(T_iii_strat1!A1,LEN(T_iii_strat1!A1)-6))</f>
        <v>STRAT1</v>
      </c>
      <c r="I17" s="160"/>
      <c r="J17" s="161"/>
      <c r="K17" s="162"/>
      <c r="L17" s="163"/>
      <c r="M17" s="163"/>
    </row>
    <row r="18" spans="1:92" x14ac:dyDescent="0.25">
      <c r="A18" s="15" t="s">
        <v>7</v>
      </c>
      <c r="J18" s="135"/>
    </row>
    <row r="19" spans="1:92" x14ac:dyDescent="0.25">
      <c r="J19" s="135"/>
    </row>
    <row r="20" spans="1:92" s="142" customFormat="1" ht="37.5" customHeight="1" thickBot="1" x14ac:dyDescent="0.25">
      <c r="A20" s="141"/>
      <c r="B20" s="170" t="s">
        <v>137</v>
      </c>
      <c r="C20" s="170"/>
      <c r="D20" s="170"/>
      <c r="E20" s="170"/>
      <c r="F20" s="170"/>
      <c r="G20" s="170"/>
      <c r="I20" s="143"/>
      <c r="J20" s="144" t="s">
        <v>139</v>
      </c>
      <c r="K20" s="145"/>
      <c r="L20" s="146"/>
      <c r="M20" s="146"/>
      <c r="N20" s="144"/>
      <c r="O20" s="144" t="s">
        <v>140</v>
      </c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  <c r="BJ20" s="141"/>
      <c r="BK20" s="141"/>
      <c r="BL20" s="141"/>
      <c r="BM20" s="141"/>
      <c r="BN20" s="141"/>
      <c r="BO20" s="141"/>
      <c r="BP20" s="141"/>
      <c r="BQ20" s="141"/>
      <c r="BR20" s="141"/>
      <c r="BS20" s="141"/>
      <c r="BT20" s="141"/>
      <c r="BU20" s="141"/>
      <c r="BV20" s="141"/>
      <c r="BW20" s="141"/>
      <c r="BX20" s="141"/>
      <c r="BY20" s="141"/>
      <c r="BZ20" s="141"/>
      <c r="CA20" s="141"/>
      <c r="CB20" s="141"/>
      <c r="CC20" s="141"/>
      <c r="CD20" s="141"/>
      <c r="CE20" s="141"/>
      <c r="CF20" s="141"/>
      <c r="CG20" s="141"/>
      <c r="CH20" s="141"/>
      <c r="CI20" s="141"/>
      <c r="CJ20" s="141"/>
      <c r="CK20" s="141"/>
      <c r="CL20" s="141"/>
      <c r="CM20" s="141"/>
      <c r="CN20" s="141"/>
    </row>
    <row r="21" spans="1:92" ht="15.75" thickTop="1" x14ac:dyDescent="0.25">
      <c r="B21" s="167"/>
      <c r="C21" s="167"/>
      <c r="D21" s="167"/>
      <c r="E21" s="167"/>
      <c r="F21" s="167"/>
      <c r="G21" s="167"/>
    </row>
    <row r="22" spans="1:92" x14ac:dyDescent="0.25">
      <c r="B22" s="167"/>
      <c r="C22" s="167"/>
      <c r="D22" s="167"/>
      <c r="E22" s="167"/>
      <c r="F22" s="167"/>
      <c r="G22" s="167"/>
      <c r="J22" s="136" t="s">
        <v>119</v>
      </c>
      <c r="K22" s="137" t="s">
        <v>25</v>
      </c>
      <c r="L22" s="138" t="s">
        <v>15</v>
      </c>
      <c r="M22" s="138" t="s">
        <v>16</v>
      </c>
    </row>
    <row r="23" spans="1:92" x14ac:dyDescent="0.25">
      <c r="B23" s="167"/>
      <c r="C23" s="167"/>
      <c r="D23" s="167"/>
      <c r="E23" s="167"/>
      <c r="F23" s="167"/>
      <c r="G23" s="167"/>
      <c r="J23" s="139" t="str">
        <f>T_iii_strat1!A5</f>
        <v>Stocked out of AL</v>
      </c>
      <c r="K23" s="132">
        <f>T_iii_strat1!Z5</f>
        <v>0.72887431074287967</v>
      </c>
      <c r="L23" s="133">
        <f>K23-T_iii_strat1!AA5</f>
        <v>0.37753357727388054</v>
      </c>
      <c r="M23" s="133">
        <f>T_iii_strat1!AB5-K23</f>
        <v>0.77708181412023958</v>
      </c>
    </row>
    <row r="24" spans="1:92" x14ac:dyDescent="0.25">
      <c r="B24" s="167"/>
      <c r="C24" s="167"/>
      <c r="D24" s="167"/>
      <c r="E24" s="167"/>
      <c r="F24" s="167"/>
      <c r="G24" s="167"/>
      <c r="J24" s="139" t="str">
        <f>T_iii_strat1!A6</f>
        <v>Stocked out of ASAQ</v>
      </c>
      <c r="K24" s="132">
        <f>T_iii_strat1!Z6</f>
        <v>3.9190048423095982</v>
      </c>
      <c r="L24" s="133">
        <f>K24-T_iii_strat1!AA6</f>
        <v>0.97428755839634285</v>
      </c>
      <c r="M24" s="133">
        <f>T_iii_strat1!AB6-K24</f>
        <v>1.279374297143625</v>
      </c>
    </row>
    <row r="25" spans="1:92" x14ac:dyDescent="0.25">
      <c r="B25" s="167"/>
      <c r="C25" s="167"/>
      <c r="D25" s="167"/>
      <c r="E25" s="167"/>
      <c r="F25" s="167"/>
      <c r="G25" s="167"/>
      <c r="J25" s="139" t="str">
        <f>T_iii_strat1!A7</f>
        <v>Stocked out of DHAQPPQ</v>
      </c>
      <c r="K25" s="132">
        <f>T_iii_strat1!Z7</f>
        <v>2.6509274983494198</v>
      </c>
      <c r="L25" s="133">
        <f>K25-T_iii_strat1!AA7</f>
        <v>0.96355760864842455</v>
      </c>
      <c r="M25" s="133">
        <f>T_iii_strat1!AB7-K25</f>
        <v>1.490609495074616</v>
      </c>
    </row>
    <row r="26" spans="1:92" x14ac:dyDescent="0.25">
      <c r="B26" s="167"/>
      <c r="C26" s="167"/>
      <c r="D26" s="167"/>
      <c r="E26" s="167"/>
      <c r="F26" s="167"/>
      <c r="G26" s="167"/>
      <c r="J26" s="139" t="str">
        <f>T_iii_strat1!A8</f>
        <v>Stocked out of artemether</v>
      </c>
      <c r="K26" s="132">
        <f>T_iii_strat1!Z8</f>
        <v>9.2597840390778057</v>
      </c>
      <c r="L26" s="133">
        <f>K26-T_iii_strat1!AA8</f>
        <v>1.5589229643966744</v>
      </c>
      <c r="M26" s="133">
        <f>T_iii_strat1!AB8-K26</f>
        <v>1.8365637906778023</v>
      </c>
    </row>
    <row r="27" spans="1:92" x14ac:dyDescent="0.25">
      <c r="B27" s="167"/>
      <c r="C27" s="167"/>
      <c r="D27" s="167"/>
      <c r="E27" s="167"/>
      <c r="F27" s="167"/>
      <c r="G27" s="167"/>
      <c r="J27" s="139" t="str">
        <f>T_iii_strat1!A9</f>
        <v>Stocked out of artesunate</v>
      </c>
      <c r="K27" s="132">
        <f>T_iii_strat1!Z9</f>
        <v>2.8457098283001288</v>
      </c>
      <c r="L27" s="133">
        <f>K27-T_iii_strat1!AA9</f>
        <v>0.91164430141481723</v>
      </c>
      <c r="M27" s="133">
        <f>T_iii_strat1!AB9-K27</f>
        <v>1.3230912273750302</v>
      </c>
    </row>
    <row r="28" spans="1:92" x14ac:dyDescent="0.25">
      <c r="B28" s="167"/>
      <c r="C28" s="167"/>
      <c r="D28" s="167"/>
      <c r="E28" s="167"/>
      <c r="F28" s="167"/>
      <c r="G28" s="167"/>
      <c r="J28" s="139" t="str">
        <f>T_iii_strat1!A10</f>
        <v>Stocked out of CQ</v>
      </c>
      <c r="K28" s="132">
        <f>T_iii_strat1!Z10</f>
        <v>3.1029204019953474</v>
      </c>
      <c r="L28" s="133">
        <f>K28-T_iii_strat1!AA10</f>
        <v>1.125346561160993</v>
      </c>
      <c r="M28" s="133">
        <f>T_iii_strat1!AB10-K28</f>
        <v>1.7341290966966536</v>
      </c>
    </row>
    <row r="29" spans="1:92" x14ac:dyDescent="0.25">
      <c r="B29" s="167"/>
      <c r="C29" s="167"/>
      <c r="D29" s="167"/>
      <c r="E29" s="167"/>
      <c r="F29" s="167"/>
      <c r="G29" s="167"/>
      <c r="J29" s="139" t="str">
        <f>T_iii_strat1!A11</f>
        <v>Stocked out of QN</v>
      </c>
      <c r="K29" s="132">
        <f>T_iii_strat1!Z11</f>
        <v>1.080021889790973</v>
      </c>
      <c r="L29" s="133">
        <f>K29-T_iii_strat1!AA11</f>
        <v>0.45965666493184343</v>
      </c>
      <c r="M29" s="133">
        <f>T_iii_strat1!AB11-K29</f>
        <v>0.793815325137043</v>
      </c>
    </row>
    <row r="30" spans="1:92" x14ac:dyDescent="0.25">
      <c r="B30" s="167"/>
      <c r="C30" s="167"/>
      <c r="D30" s="167"/>
      <c r="E30" s="167"/>
      <c r="F30" s="167"/>
      <c r="G30" s="167"/>
      <c r="J30" s="139" t="s">
        <v>111</v>
      </c>
      <c r="K30" s="132">
        <f>T_iii_strat1!Z12</f>
        <v>4.4714485227237342</v>
      </c>
      <c r="L30" s="133">
        <f>K30-T_iii_strat1!AA12</f>
        <v>1.0974780303041083</v>
      </c>
      <c r="M30" s="133">
        <f>T_iii_strat1!AB12-K30</f>
        <v>1.4326506535070376</v>
      </c>
    </row>
    <row r="31" spans="1:92" x14ac:dyDescent="0.25">
      <c r="B31" s="167"/>
      <c r="C31" s="167"/>
      <c r="D31" s="167"/>
      <c r="E31" s="167"/>
      <c r="F31" s="167"/>
      <c r="G31" s="167"/>
      <c r="J31" s="139" t="s">
        <v>112</v>
      </c>
      <c r="K31" s="132" t="str">
        <f>T_iii_strat1!Z13</f>
        <v>0</v>
      </c>
      <c r="L31" s="133" t="e">
        <f>K31-T_iii_strat1!AA13</f>
        <v>#VALUE!</v>
      </c>
      <c r="M31" s="133" t="e">
        <f>T_iii_strat1!AB13-K31</f>
        <v>#VALUE!</v>
      </c>
    </row>
    <row r="32" spans="1:92" x14ac:dyDescent="0.25">
      <c r="B32" s="167"/>
      <c r="C32" s="167"/>
      <c r="D32" s="167"/>
      <c r="E32" s="167"/>
      <c r="F32" s="167"/>
      <c r="G32" s="167"/>
      <c r="J32" s="139" t="str">
        <f>T_iii_strat1!A14</f>
        <v>Outlet reports any stockout</v>
      </c>
      <c r="K32" s="132">
        <f>T_iii_strat1!Z14</f>
        <v>0</v>
      </c>
      <c r="L32" s="133">
        <f>K32-T_iii_strat1!AA14</f>
        <v>0</v>
      </c>
      <c r="M32" s="133">
        <f>T_iii_strat1!AB14-K32</f>
        <v>0</v>
      </c>
    </row>
    <row r="33" spans="2:13" x14ac:dyDescent="0.25">
      <c r="B33" s="167"/>
      <c r="C33" s="167"/>
      <c r="D33" s="167"/>
      <c r="E33" s="167"/>
      <c r="F33" s="167"/>
      <c r="G33" s="167"/>
      <c r="J33" s="139">
        <f>T_iii_strat1!A15</f>
        <v>0</v>
      </c>
      <c r="K33" s="132">
        <f>T_iii_strat1!Z15</f>
        <v>0</v>
      </c>
      <c r="L33" s="133">
        <f>K33-T_iii_strat1!AA15</f>
        <v>0</v>
      </c>
      <c r="M33" s="133">
        <f>T_iii_strat1!AB15-K33</f>
        <v>0</v>
      </c>
    </row>
    <row r="34" spans="2:13" x14ac:dyDescent="0.25">
      <c r="B34" s="167"/>
      <c r="C34" s="167"/>
      <c r="D34" s="167"/>
      <c r="E34" s="167"/>
      <c r="F34" s="167"/>
      <c r="G34" s="167"/>
      <c r="J34" s="139">
        <f>T_iii_strat1!A16</f>
        <v>0</v>
      </c>
      <c r="K34" s="132">
        <f>T_iii_strat1!Z16</f>
        <v>0</v>
      </c>
      <c r="L34" s="133">
        <f>K34-T_iii_strat1!AA16</f>
        <v>0</v>
      </c>
      <c r="M34" s="133">
        <f>T_iii_strat1!AB16-K34</f>
        <v>0</v>
      </c>
    </row>
    <row r="35" spans="2:13" x14ac:dyDescent="0.25">
      <c r="B35" s="167"/>
      <c r="C35" s="167"/>
      <c r="D35" s="167"/>
      <c r="E35" s="167"/>
      <c r="F35" s="167"/>
      <c r="G35" s="167"/>
      <c r="J35" s="139">
        <f>T_iii_strat1!A17</f>
        <v>0</v>
      </c>
      <c r="K35" s="132">
        <f>T_iii_strat1!Z17</f>
        <v>0</v>
      </c>
      <c r="L35" s="133">
        <f>K35-T_iii_strat1!AA17</f>
        <v>0</v>
      </c>
      <c r="M35" s="133">
        <f>T_iii_strat1!AB17-K35</f>
        <v>0</v>
      </c>
    </row>
    <row r="36" spans="2:13" x14ac:dyDescent="0.25">
      <c r="B36" s="167"/>
      <c r="C36" s="167"/>
      <c r="D36" s="167"/>
      <c r="E36" s="167"/>
      <c r="F36" s="167"/>
      <c r="G36" s="167"/>
      <c r="J36" s="139">
        <f>T_iii_strat1!A18</f>
        <v>0</v>
      </c>
      <c r="K36" s="132">
        <f>T_iii_strat1!Z18</f>
        <v>0</v>
      </c>
      <c r="L36" s="133">
        <f>K36-T_iii_strat1!AA18</f>
        <v>0</v>
      </c>
      <c r="M36" s="133">
        <f>T_iii_strat1!AB18-K36</f>
        <v>0</v>
      </c>
    </row>
    <row r="37" spans="2:13" x14ac:dyDescent="0.25">
      <c r="B37" s="167"/>
      <c r="C37" s="167"/>
      <c r="D37" s="167"/>
      <c r="E37" s="167"/>
      <c r="F37" s="167"/>
      <c r="G37" s="167"/>
      <c r="J37" s="139">
        <f>T_iii_strat1!A19</f>
        <v>0</v>
      </c>
      <c r="K37" s="132">
        <f>T_iii_strat1!Z19</f>
        <v>0</v>
      </c>
      <c r="L37" s="133">
        <f>K37-T_iii_strat1!AA19</f>
        <v>0</v>
      </c>
      <c r="M37" s="133">
        <f>T_iii_strat1!AB19-K37</f>
        <v>0</v>
      </c>
    </row>
    <row r="38" spans="2:13" ht="20.25" customHeight="1" x14ac:dyDescent="0.25">
      <c r="B38" s="168" t="str">
        <f>T_iii_strat1!C1</f>
        <v xml:space="preserve">strat1 Footnote - N screened outlets: Private not for profit=9; private not for profit=13; pharmacy=40; PPMV=870; informal=5; labs = 1; wholesalers= 7. Outlets that met screening criteria for a full interview but did not complete the interview (were not interviewed or completed a partial interview) = 9 </v>
      </c>
      <c r="C38" s="168"/>
      <c r="D38" s="168"/>
      <c r="E38" s="168"/>
      <c r="F38" s="168"/>
      <c r="G38" s="168"/>
      <c r="J38" s="139">
        <f>T_iii_strat1!A20</f>
        <v>0</v>
      </c>
      <c r="K38" s="132">
        <f>T_iii_strat1!Z20</f>
        <v>0</v>
      </c>
      <c r="L38" s="133">
        <f>K38-T_iii_strat1!AA20</f>
        <v>0</v>
      </c>
      <c r="M38" s="133">
        <f>T_iii_strat1!AB20-K38</f>
        <v>0</v>
      </c>
    </row>
    <row r="39" spans="2:13" ht="15.75" thickBot="1" x14ac:dyDescent="0.3">
      <c r="B39" s="169" t="s">
        <v>118</v>
      </c>
      <c r="C39" s="169"/>
      <c r="D39" s="169"/>
      <c r="E39" s="169"/>
      <c r="F39" s="169"/>
      <c r="G39" s="169"/>
      <c r="J39" s="139">
        <f>T_iii_strat1!A21</f>
        <v>0</v>
      </c>
      <c r="K39" s="132">
        <f>T_iii_strat1!Z21</f>
        <v>0</v>
      </c>
      <c r="L39" s="133">
        <f>K39-T_iii_strat1!AA21</f>
        <v>0</v>
      </c>
      <c r="M39" s="133">
        <f>T_iii_strat1!AB21-K39</f>
        <v>0</v>
      </c>
    </row>
    <row r="40" spans="2:13" ht="15.75" thickTop="1" x14ac:dyDescent="0.25">
      <c r="J40" s="139">
        <f>T_iii_strat1!A22</f>
        <v>0</v>
      </c>
      <c r="K40" s="132">
        <f>T_iii_strat1!Z22</f>
        <v>0</v>
      </c>
      <c r="L40" s="133">
        <f>K40-T_iii_strat1!AA22</f>
        <v>0</v>
      </c>
      <c r="M40" s="133">
        <f>T_iii_strat1!AB22-K40</f>
        <v>0</v>
      </c>
    </row>
    <row r="41" spans="2:13" x14ac:dyDescent="0.25">
      <c r="J41" s="139">
        <f>T_iii_strat1!A23</f>
        <v>0</v>
      </c>
      <c r="K41" s="132">
        <f>T_iii_strat1!Z23</f>
        <v>0</v>
      </c>
      <c r="L41" s="133">
        <f>K41-T_iii_strat1!AA23</f>
        <v>0</v>
      </c>
      <c r="M41" s="133">
        <f>T_iii_strat1!AB23-K41</f>
        <v>0</v>
      </c>
    </row>
    <row r="42" spans="2:13" x14ac:dyDescent="0.25">
      <c r="J42" s="139">
        <f>T_iii_strat1!A24</f>
        <v>0</v>
      </c>
      <c r="K42" s="132">
        <f>T_iii_strat1!Z24</f>
        <v>0</v>
      </c>
      <c r="L42" s="133">
        <f>K42-T_iii_strat1!AA24</f>
        <v>0</v>
      </c>
      <c r="M42" s="133">
        <f>T_iii_strat1!AB24-K42</f>
        <v>0</v>
      </c>
    </row>
    <row r="43" spans="2:13" x14ac:dyDescent="0.25">
      <c r="J43" s="139">
        <f>T_iii_strat1!A25</f>
        <v>0</v>
      </c>
      <c r="K43" s="132">
        <f>T_iii_strat1!Z25</f>
        <v>0</v>
      </c>
      <c r="L43" s="133">
        <f>K43-T_iii_strat1!AA25</f>
        <v>0</v>
      </c>
      <c r="M43" s="133">
        <f>T_iii_strat1!AB25-K43</f>
        <v>0</v>
      </c>
    </row>
    <row r="44" spans="2:13" x14ac:dyDescent="0.25">
      <c r="J44" s="139">
        <f>T_iii_strat1!A26</f>
        <v>0</v>
      </c>
      <c r="K44" s="132">
        <f>T_iii_strat1!Z26</f>
        <v>0</v>
      </c>
      <c r="L44" s="133">
        <f>K44-T_iii_strat1!AA26</f>
        <v>0</v>
      </c>
      <c r="M44" s="133">
        <f>T_iii_strat1!AB26-K44</f>
        <v>0</v>
      </c>
    </row>
    <row r="45" spans="2:13" x14ac:dyDescent="0.25">
      <c r="J45" s="139">
        <f>T_iii_strat1!A27</f>
        <v>0</v>
      </c>
      <c r="K45" s="132">
        <f>T_iii_strat1!Z27</f>
        <v>0</v>
      </c>
      <c r="L45" s="133">
        <f>K45-T_iii_strat1!AA27</f>
        <v>0</v>
      </c>
      <c r="M45" s="133">
        <f>T_iii_strat1!AB27-K45</f>
        <v>0</v>
      </c>
    </row>
    <row r="46" spans="2:13" x14ac:dyDescent="0.25">
      <c r="J46" s="139">
        <f>T_iii_strat1!A28</f>
        <v>0</v>
      </c>
      <c r="K46" s="132">
        <f>T_iii_strat1!Z28</f>
        <v>0</v>
      </c>
      <c r="L46" s="133">
        <f>K46-T_iii_strat1!AA28</f>
        <v>0</v>
      </c>
      <c r="M46" s="133">
        <f>T_iii_strat1!AB28-K46</f>
        <v>0</v>
      </c>
    </row>
    <row r="47" spans="2:13" x14ac:dyDescent="0.25">
      <c r="J47" s="139">
        <f>T_iii_strat1!A29</f>
        <v>0</v>
      </c>
      <c r="K47" s="132">
        <f>T_iii_strat1!Z29</f>
        <v>0</v>
      </c>
      <c r="L47" s="133">
        <f>K47-T_iii_strat1!AA29</f>
        <v>0</v>
      </c>
      <c r="M47" s="133">
        <f>T_iii_strat1!AB29-K47</f>
        <v>0</v>
      </c>
    </row>
    <row r="48" spans="2:13" x14ac:dyDescent="0.25">
      <c r="J48" s="139">
        <f>T_iii_strat1!A30</f>
        <v>0</v>
      </c>
      <c r="K48" s="132">
        <f>T_iii_strat1!Z30</f>
        <v>0</v>
      </c>
      <c r="L48" s="133">
        <f>K48-T_iii_strat1!AA30</f>
        <v>0</v>
      </c>
      <c r="M48" s="133">
        <f>T_iii_strat1!AB30-K48</f>
        <v>0</v>
      </c>
    </row>
    <row r="49" spans="1:107" x14ac:dyDescent="0.25">
      <c r="J49" s="139">
        <f>T_iii_strat1!A31</f>
        <v>0</v>
      </c>
      <c r="K49" s="132">
        <f>T_iii_strat1!Z31</f>
        <v>0</v>
      </c>
      <c r="L49" s="133">
        <f>K49-T_iii_strat1!AA31</f>
        <v>0</v>
      </c>
      <c r="M49" s="133">
        <f>T_iii_strat1!AB31-K49</f>
        <v>0</v>
      </c>
    </row>
    <row r="50" spans="1:107" x14ac:dyDescent="0.25">
      <c r="J50" s="139">
        <f>T_iii_strat1!A32</f>
        <v>0</v>
      </c>
      <c r="K50" s="132">
        <f>T_iii_strat1!Z32</f>
        <v>0</v>
      </c>
      <c r="L50" s="133">
        <f>K50-T_iii_strat1!AA32</f>
        <v>0</v>
      </c>
      <c r="M50" s="133">
        <f>T_iii_strat1!AB32-K50</f>
        <v>0</v>
      </c>
    </row>
    <row r="54" spans="1:107" x14ac:dyDescent="0.25">
      <c r="A54" s="15" t="s">
        <v>4</v>
      </c>
    </row>
    <row r="56" spans="1:107" x14ac:dyDescent="0.25">
      <c r="B56" s="175" t="str">
        <f>$A$3</f>
        <v xml:space="preserve">Stock outs of antimalarials </v>
      </c>
      <c r="C56" s="175"/>
      <c r="D56" s="175"/>
      <c r="E56" s="175"/>
      <c r="F56" s="175"/>
      <c r="G56" s="175"/>
    </row>
    <row r="57" spans="1:107" ht="15.75" thickBot="1" x14ac:dyDescent="0.3">
      <c r="B57" s="170" t="s">
        <v>4</v>
      </c>
      <c r="C57" s="170"/>
      <c r="D57" s="170"/>
      <c r="E57" s="170"/>
      <c r="F57" s="170"/>
      <c r="G57" s="170"/>
      <c r="I57" s="149"/>
      <c r="J57" s="128"/>
      <c r="K57" s="128"/>
      <c r="L57" s="150"/>
      <c r="M57" s="150"/>
      <c r="N57" s="150"/>
      <c r="O57" s="151"/>
      <c r="P57" s="132"/>
      <c r="Q57" s="132"/>
      <c r="R57" s="132"/>
      <c r="S57" s="132"/>
      <c r="T57" s="132"/>
      <c r="U57" s="132"/>
      <c r="V57" s="132"/>
      <c r="W57" s="132"/>
      <c r="X57" s="132"/>
      <c r="Y57" s="132"/>
      <c r="Z57" s="132"/>
      <c r="AA57" s="132"/>
      <c r="AB57" s="132"/>
      <c r="AC57" s="132"/>
      <c r="AD57" s="132"/>
      <c r="AE57" s="132"/>
      <c r="AF57" s="132"/>
      <c r="AG57" s="132"/>
      <c r="AH57" s="132"/>
      <c r="AI57" s="132"/>
      <c r="AJ57" s="132"/>
      <c r="AK57" s="132"/>
      <c r="AL57" s="132"/>
      <c r="AM57" s="132"/>
      <c r="AN57" s="132"/>
      <c r="AO57" s="132"/>
      <c r="AP57" s="132"/>
      <c r="AQ57" s="132"/>
      <c r="AR57" s="132"/>
      <c r="AS57" s="132"/>
      <c r="AT57" s="132"/>
      <c r="AU57" s="132"/>
      <c r="AV57" s="132"/>
      <c r="AW57" s="132"/>
      <c r="AX57" s="132"/>
      <c r="AY57" s="132"/>
      <c r="AZ57" s="132"/>
      <c r="BA57" s="132"/>
      <c r="BB57" s="132"/>
      <c r="BC57" s="132"/>
      <c r="BD57" s="132"/>
      <c r="BE57" s="132"/>
      <c r="BF57" s="132"/>
      <c r="BG57" s="132"/>
      <c r="BH57" s="132"/>
      <c r="BI57" s="132"/>
      <c r="BJ57" s="132"/>
      <c r="BK57" s="132"/>
      <c r="BL57" s="132"/>
      <c r="BM57" s="132"/>
      <c r="BN57" s="132"/>
      <c r="BO57" s="132"/>
      <c r="BP57" s="132"/>
      <c r="BQ57" s="132"/>
      <c r="BR57" s="132"/>
      <c r="BS57" s="132"/>
      <c r="BT57" s="132"/>
      <c r="BU57" s="132"/>
      <c r="BV57" s="132"/>
      <c r="BW57" s="132"/>
      <c r="BX57" s="132"/>
      <c r="BY57" s="132"/>
      <c r="BZ57" s="132"/>
      <c r="CA57" s="132"/>
      <c r="CB57" s="132"/>
      <c r="CC57" s="132"/>
      <c r="CD57" s="132"/>
      <c r="CE57" s="132"/>
      <c r="CF57" s="132"/>
      <c r="CG57" s="132"/>
      <c r="CH57" s="132"/>
      <c r="CI57" s="132"/>
      <c r="CJ57" s="132"/>
      <c r="CK57" s="132"/>
      <c r="CL57" s="132"/>
      <c r="CM57" s="132"/>
      <c r="CN57" s="132"/>
      <c r="CO57" s="132"/>
      <c r="CP57" s="132"/>
      <c r="CQ57" s="132"/>
      <c r="CR57" s="132"/>
      <c r="CS57" s="132"/>
      <c r="CT57" s="132"/>
      <c r="CX57" s="171" t="s">
        <v>126</v>
      </c>
      <c r="CY57" s="172"/>
      <c r="CZ57" s="172"/>
      <c r="DA57" s="172"/>
      <c r="DB57" s="172"/>
      <c r="DC57" s="172"/>
    </row>
    <row r="58" spans="1:107" ht="16.5" thickTop="1" thickBot="1" x14ac:dyDescent="0.3">
      <c r="A58" s="128"/>
      <c r="B58" s="173"/>
      <c r="C58" s="173"/>
      <c r="D58" s="173"/>
      <c r="E58" s="173"/>
      <c r="F58" s="173"/>
      <c r="G58" s="173"/>
      <c r="I58" s="149"/>
      <c r="J58" s="128"/>
      <c r="K58" s="128"/>
      <c r="L58" s="150"/>
      <c r="M58" s="150"/>
      <c r="N58" s="150"/>
      <c r="O58" s="150"/>
      <c r="P58" s="132"/>
      <c r="Q58" s="132"/>
      <c r="R58" s="132"/>
      <c r="S58" s="132"/>
      <c r="T58" s="132"/>
      <c r="U58" s="132"/>
      <c r="V58" s="132"/>
      <c r="W58" s="132"/>
      <c r="X58" s="132"/>
      <c r="Y58" s="132"/>
      <c r="Z58" s="132"/>
      <c r="AA58" s="132"/>
      <c r="AB58" s="132"/>
      <c r="AC58" s="132"/>
      <c r="AD58" s="132"/>
      <c r="AE58" s="132"/>
      <c r="AF58" s="132"/>
      <c r="AG58" s="132"/>
      <c r="AH58" s="132"/>
      <c r="AI58" s="132"/>
      <c r="AJ58" s="132"/>
      <c r="AK58" s="132"/>
      <c r="AL58" s="132"/>
      <c r="AM58" s="132"/>
      <c r="AN58" s="132"/>
      <c r="AO58" s="132"/>
      <c r="AP58" s="132"/>
      <c r="AQ58" s="132"/>
      <c r="AR58" s="132"/>
      <c r="AS58" s="132"/>
      <c r="AT58" s="132"/>
      <c r="AU58" s="132"/>
      <c r="AV58" s="132"/>
      <c r="AW58" s="132"/>
      <c r="AX58" s="132"/>
      <c r="AY58" s="132"/>
      <c r="AZ58" s="132"/>
      <c r="BA58" s="132"/>
      <c r="BB58" s="132"/>
      <c r="BC58" s="132"/>
      <c r="BD58" s="132"/>
      <c r="BE58" s="132"/>
      <c r="BF58" s="132"/>
      <c r="BG58" s="132"/>
      <c r="BH58" s="132"/>
      <c r="BI58" s="132"/>
      <c r="BJ58" s="132"/>
      <c r="BK58" s="132"/>
      <c r="BL58" s="132"/>
      <c r="BM58" s="132"/>
      <c r="BN58" s="132"/>
      <c r="BO58" s="132"/>
      <c r="BP58" s="132"/>
      <c r="BQ58" s="132"/>
      <c r="BR58" s="132"/>
      <c r="BS58" s="132"/>
      <c r="BT58" s="132"/>
      <c r="BU58" s="132"/>
      <c r="BV58" s="132"/>
      <c r="BW58" s="132"/>
      <c r="BX58" s="132"/>
      <c r="BY58" s="132"/>
      <c r="BZ58" s="132"/>
      <c r="CA58" s="132"/>
      <c r="CB58" s="132"/>
      <c r="CC58" s="132"/>
      <c r="CD58" s="132"/>
      <c r="CE58" s="132"/>
      <c r="CF58" s="132"/>
      <c r="CG58" s="132"/>
      <c r="CH58" s="132"/>
      <c r="CI58" s="132"/>
      <c r="CJ58" s="132"/>
      <c r="CK58" s="132"/>
      <c r="CL58" s="132"/>
      <c r="CM58" s="132"/>
      <c r="CN58" s="132"/>
      <c r="CO58" s="132"/>
      <c r="CP58" s="132"/>
      <c r="CQ58" s="132"/>
      <c r="CR58" s="132"/>
      <c r="CS58" s="132"/>
      <c r="CT58" s="132"/>
      <c r="CX58" s="152">
        <f>$K$58</f>
        <v>0</v>
      </c>
      <c r="CY58" s="152"/>
      <c r="CZ58" s="152"/>
      <c r="DA58" s="152"/>
      <c r="DB58" s="152"/>
      <c r="DC58" s="152"/>
    </row>
    <row r="59" spans="1:107" s="153" customFormat="1" ht="30.75" thickBot="1" x14ac:dyDescent="0.3">
      <c r="B59" s="174"/>
      <c r="C59" s="174"/>
      <c r="D59" s="174"/>
      <c r="E59" s="174"/>
      <c r="F59" s="174"/>
      <c r="G59" s="174"/>
      <c r="I59" s="154"/>
      <c r="J59" s="15" t="s">
        <v>138</v>
      </c>
      <c r="K59" s="155" t="s">
        <v>13</v>
      </c>
      <c r="L59" s="156" t="str">
        <f>T_i!$A4</f>
        <v>Stocked out of ACTs</v>
      </c>
      <c r="M59" s="157" t="s">
        <v>15</v>
      </c>
      <c r="N59" s="157" t="s">
        <v>16</v>
      </c>
      <c r="O59" s="156" t="str">
        <f>T_i!$A5</f>
        <v>Stocked out of AL</v>
      </c>
      <c r="P59" s="157" t="s">
        <v>15</v>
      </c>
      <c r="Q59" s="157" t="s">
        <v>16</v>
      </c>
      <c r="R59" s="156" t="str">
        <f>T_i!$A6</f>
        <v>Stocked out of ASAQ</v>
      </c>
      <c r="S59" s="157" t="s">
        <v>15</v>
      </c>
      <c r="T59" s="157" t="s">
        <v>16</v>
      </c>
      <c r="U59" s="156" t="str">
        <f>T_i!$A7</f>
        <v>Stocked out of DHAQPPQ</v>
      </c>
      <c r="V59" s="157" t="s">
        <v>15</v>
      </c>
      <c r="W59" s="157" t="s">
        <v>16</v>
      </c>
      <c r="X59" s="156" t="str">
        <f>T_i!$A8</f>
        <v>Stocked out of artemether</v>
      </c>
      <c r="Y59" s="157" t="s">
        <v>15</v>
      </c>
      <c r="Z59" s="157" t="s">
        <v>16</v>
      </c>
      <c r="AA59" s="156" t="str">
        <f>T_i!$A9</f>
        <v>Stocked out of artesunate</v>
      </c>
      <c r="AB59" s="157" t="s">
        <v>15</v>
      </c>
      <c r="AC59" s="157" t="s">
        <v>16</v>
      </c>
      <c r="AD59" s="156" t="str">
        <f>T_i!$A10</f>
        <v>Stocked out of CQ</v>
      </c>
      <c r="AE59" s="157" t="s">
        <v>15</v>
      </c>
      <c r="AF59" s="157" t="s">
        <v>16</v>
      </c>
      <c r="AG59" s="156" t="str">
        <f>T_i!$A11</f>
        <v>Stocked out of QN</v>
      </c>
      <c r="AH59" s="157" t="s">
        <v>15</v>
      </c>
      <c r="AI59" s="157" t="s">
        <v>16</v>
      </c>
      <c r="AJ59" s="156" t="str">
        <f>T_i!$A12</f>
        <v>Stocked out of SP</v>
      </c>
      <c r="AK59" s="157" t="s">
        <v>15</v>
      </c>
      <c r="AL59" s="157" t="s">
        <v>16</v>
      </c>
      <c r="AM59" s="156" t="str">
        <f>T_i!$A13</f>
        <v>Stocked out of RDT</v>
      </c>
      <c r="AN59" s="157" t="s">
        <v>15</v>
      </c>
      <c r="AO59" s="157" t="s">
        <v>16</v>
      </c>
      <c r="AP59" s="156" t="str">
        <f>T_i!$A14</f>
        <v>Outlet reports any stockout</v>
      </c>
      <c r="AQ59" s="157" t="s">
        <v>15</v>
      </c>
      <c r="AR59" s="157" t="s">
        <v>16</v>
      </c>
      <c r="AS59" s="156">
        <f>T_i!$A15</f>
        <v>0</v>
      </c>
      <c r="AT59" s="157" t="s">
        <v>15</v>
      </c>
      <c r="AU59" s="157" t="s">
        <v>16</v>
      </c>
      <c r="AV59" s="156">
        <f>T_i!$A16</f>
        <v>0</v>
      </c>
      <c r="AW59" s="157" t="s">
        <v>15</v>
      </c>
      <c r="AX59" s="157" t="s">
        <v>16</v>
      </c>
      <c r="AY59" s="156">
        <f>T_i!$A17</f>
        <v>0</v>
      </c>
      <c r="AZ59" s="157" t="s">
        <v>15</v>
      </c>
      <c r="BA59" s="157" t="s">
        <v>16</v>
      </c>
      <c r="BB59" s="156">
        <f>T_i!$A18</f>
        <v>0</v>
      </c>
      <c r="BC59" s="157" t="s">
        <v>15</v>
      </c>
      <c r="BD59" s="157" t="s">
        <v>16</v>
      </c>
      <c r="BE59" s="156">
        <f>T_i!$A19</f>
        <v>0</v>
      </c>
      <c r="BF59" s="157" t="s">
        <v>15</v>
      </c>
      <c r="BG59" s="157" t="s">
        <v>16</v>
      </c>
      <c r="BH59" s="156">
        <f>T_i!$A20</f>
        <v>0</v>
      </c>
      <c r="BI59" s="157" t="s">
        <v>15</v>
      </c>
      <c r="BJ59" s="157" t="s">
        <v>16</v>
      </c>
      <c r="BK59" s="156">
        <f>T_i!$A21</f>
        <v>0</v>
      </c>
      <c r="BL59" s="157" t="s">
        <v>15</v>
      </c>
      <c r="BM59" s="157" t="s">
        <v>16</v>
      </c>
      <c r="BN59" s="156">
        <f>T_i!$A22</f>
        <v>0</v>
      </c>
      <c r="BO59" s="157" t="s">
        <v>15</v>
      </c>
      <c r="BP59" s="157" t="s">
        <v>16</v>
      </c>
      <c r="BQ59" s="156">
        <f>T_i!$A23</f>
        <v>0</v>
      </c>
      <c r="BR59" s="157" t="s">
        <v>15</v>
      </c>
      <c r="BS59" s="157" t="s">
        <v>16</v>
      </c>
      <c r="BT59" s="156">
        <f>T_i!$A24</f>
        <v>0</v>
      </c>
      <c r="BU59" s="157" t="s">
        <v>15</v>
      </c>
      <c r="BV59" s="157" t="s">
        <v>16</v>
      </c>
      <c r="BW59" s="156">
        <f>T_i!$A25</f>
        <v>0</v>
      </c>
      <c r="BX59" s="157" t="s">
        <v>15</v>
      </c>
      <c r="BY59" s="157" t="s">
        <v>16</v>
      </c>
      <c r="BZ59" s="156">
        <f>T_i!$A26</f>
        <v>0</v>
      </c>
      <c r="CA59" s="157" t="s">
        <v>15</v>
      </c>
      <c r="CB59" s="157" t="s">
        <v>16</v>
      </c>
      <c r="CC59" s="156">
        <f>T_i!$A27</f>
        <v>0</v>
      </c>
      <c r="CD59" s="157" t="s">
        <v>15</v>
      </c>
      <c r="CE59" s="157" t="s">
        <v>16</v>
      </c>
      <c r="CF59" s="156">
        <f>T_i!$A28</f>
        <v>0</v>
      </c>
      <c r="CG59" s="157" t="s">
        <v>15</v>
      </c>
      <c r="CH59" s="157" t="s">
        <v>16</v>
      </c>
      <c r="CI59" s="156">
        <f>T_i!$A29</f>
        <v>0</v>
      </c>
      <c r="CJ59" s="157" t="s">
        <v>15</v>
      </c>
      <c r="CK59" s="157" t="s">
        <v>16</v>
      </c>
      <c r="CL59" s="156">
        <f>T_i!$A30</f>
        <v>0</v>
      </c>
      <c r="CM59" s="157" t="s">
        <v>15</v>
      </c>
      <c r="CN59" s="157" t="s">
        <v>16</v>
      </c>
      <c r="CO59" s="156">
        <f>T_i!$A31</f>
        <v>0</v>
      </c>
      <c r="CP59" s="157" t="s">
        <v>15</v>
      </c>
      <c r="CQ59" s="157" t="s">
        <v>16</v>
      </c>
      <c r="CR59" s="156">
        <f>T_i!$A32</f>
        <v>0</v>
      </c>
      <c r="CS59" s="157" t="s">
        <v>15</v>
      </c>
      <c r="CT59" s="157" t="s">
        <v>16</v>
      </c>
      <c r="CX59" s="167"/>
      <c r="CY59" s="167"/>
      <c r="CZ59" s="167"/>
      <c r="DA59" s="167"/>
      <c r="DB59" s="167"/>
      <c r="DC59" s="167"/>
    </row>
    <row r="60" spans="1:107" x14ac:dyDescent="0.25">
      <c r="B60" s="174"/>
      <c r="C60" s="174"/>
      <c r="D60" s="174"/>
      <c r="E60" s="174"/>
      <c r="F60" s="174"/>
      <c r="G60" s="174"/>
      <c r="I60" s="149"/>
      <c r="J60" s="128"/>
      <c r="K60" s="77" t="str">
        <f>T_i!B$2</f>
        <v>Private Not For-Profit Facility</v>
      </c>
      <c r="L60" s="150">
        <f>T_i!B$4</f>
        <v>19.752655604843181</v>
      </c>
      <c r="M60" s="150">
        <f>L60-T_i!C$4</f>
        <v>10.62950449826762</v>
      </c>
      <c r="N60" s="150">
        <f>T_i!D$4-L60</f>
        <v>17.884886808519379</v>
      </c>
      <c r="O60" s="150">
        <f>T_i!B$5</f>
        <v>12.819553054488411</v>
      </c>
      <c r="P60" s="132">
        <f>O60-T_i!C$5</f>
        <v>7.064097811678602</v>
      </c>
      <c r="Q60" s="132">
        <f>T_i!D$5-O60</f>
        <v>13.328798682921141</v>
      </c>
      <c r="R60" s="132">
        <f>T_i!B$6</f>
        <v>7.3810848610601925</v>
      </c>
      <c r="S60" s="132">
        <f>R60-T_i!C$6</f>
        <v>4.8233015874905387</v>
      </c>
      <c r="T60" s="132">
        <f>T_i!D$6-R60</f>
        <v>12.10033252181794</v>
      </c>
      <c r="U60" s="132">
        <f>T_i!B$7</f>
        <v>13.382500645196677</v>
      </c>
      <c r="V60" s="132">
        <f>U60-T_i!C$7</f>
        <v>7.3352009241232015</v>
      </c>
      <c r="W60" s="132">
        <f>T_i!D$7-U60</f>
        <v>13.670637446679946</v>
      </c>
      <c r="X60" s="132">
        <f>T_i!B$8</f>
        <v>2.6045081957769693</v>
      </c>
      <c r="Y60" s="132">
        <f>X60-T_i!C$8</f>
        <v>1.8299048015753581</v>
      </c>
      <c r="Z60" s="132">
        <f>T_i!D$8-X60</f>
        <v>5.7872284281634023</v>
      </c>
      <c r="AA60" s="132">
        <f>T_i!B$9</f>
        <v>0.81401282407222775</v>
      </c>
      <c r="AB60" s="132">
        <f>AA60-T_i!C$9</f>
        <v>0.55822186689304765</v>
      </c>
      <c r="AC60" s="132">
        <f>T_i!D$9-AA60</f>
        <v>1.7451927518298969</v>
      </c>
      <c r="AD60" s="132">
        <f>T_i!B$10</f>
        <v>0.50093797740773727</v>
      </c>
      <c r="AE60" s="132">
        <f>AD60-T_i!C$10</f>
        <v>0.39503956371294502</v>
      </c>
      <c r="AF60" s="132">
        <f>T_i!D$10-AD60</f>
        <v>1.8342321751015231</v>
      </c>
      <c r="AG60" s="132">
        <f>T_i!B$11</f>
        <v>5.6286945046652912</v>
      </c>
      <c r="AH60" s="132">
        <f>AG60-T_i!C$11</f>
        <v>4.0880548345254892</v>
      </c>
      <c r="AI60" s="132">
        <f>T_i!D$11-AG60</f>
        <v>12.894829087528851</v>
      </c>
      <c r="AJ60" s="132">
        <f>T_i!B$12</f>
        <v>18.059595966513633</v>
      </c>
      <c r="AK60" s="132">
        <f>AJ60-T_i!C$12</f>
        <v>9.9230993305428203</v>
      </c>
      <c r="AL60" s="132">
        <f>T_i!D$12-AJ60</f>
        <v>17.359081837497925</v>
      </c>
      <c r="AM60" s="132">
        <f>T_i!B$13</f>
        <v>12.652668189222943</v>
      </c>
      <c r="AN60" s="132">
        <f>AM60-T_i!C$13</f>
        <v>8.3047017735364008</v>
      </c>
      <c r="AO60" s="132">
        <f>T_i!D$13-AM60</f>
        <v>18.929517091302277</v>
      </c>
      <c r="AP60" s="132">
        <f>T_i!B$14</f>
        <v>0</v>
      </c>
      <c r="AQ60" s="132">
        <f>AP60-T_i!C$14</f>
        <v>0</v>
      </c>
      <c r="AR60" s="132">
        <f>T_i!D$14-AP60</f>
        <v>0</v>
      </c>
      <c r="AS60" s="132">
        <f>T_i!B$15</f>
        <v>0</v>
      </c>
      <c r="AT60" s="132">
        <f>AS60-T_i!C$15</f>
        <v>0</v>
      </c>
      <c r="AU60" s="132">
        <f>T_i!D$15-AS60</f>
        <v>0</v>
      </c>
      <c r="AV60" s="132">
        <f>T_i!B$16</f>
        <v>0</v>
      </c>
      <c r="AW60" s="132">
        <f>AV60-T_i!C$16</f>
        <v>0</v>
      </c>
      <c r="AX60" s="132">
        <f>T_i!D$16-AV60</f>
        <v>0</v>
      </c>
      <c r="AY60" s="132">
        <f>T_i!B$17</f>
        <v>0</v>
      </c>
      <c r="AZ60" s="132">
        <f>AY60-T_i!C$17</f>
        <v>0</v>
      </c>
      <c r="BA60" s="132">
        <f>T_i!D$17-AY60</f>
        <v>0</v>
      </c>
      <c r="BB60" s="132">
        <f>T_i!B$18</f>
        <v>0</v>
      </c>
      <c r="BC60" s="132">
        <f>BB60-T_i!C$18</f>
        <v>0</v>
      </c>
      <c r="BD60" s="132">
        <f>T_i!D$18-BB60</f>
        <v>0</v>
      </c>
      <c r="BE60" s="132">
        <f>T_i!B$19</f>
        <v>0</v>
      </c>
      <c r="BF60" s="132">
        <f>BE60-T_i!C$19</f>
        <v>0</v>
      </c>
      <c r="BG60" s="132">
        <f>T_i!D$19-BE60</f>
        <v>0</v>
      </c>
      <c r="BH60" s="132">
        <f>T_i!B$20</f>
        <v>0</v>
      </c>
      <c r="BI60" s="132">
        <f>BH60-T_i!C$20</f>
        <v>0</v>
      </c>
      <c r="BJ60" s="132">
        <f>T_i!D$20-BH60</f>
        <v>0</v>
      </c>
      <c r="BK60" s="132">
        <f>T_i!B$21</f>
        <v>0</v>
      </c>
      <c r="BL60" s="132">
        <f>BK60-T_i!C$21</f>
        <v>0</v>
      </c>
      <c r="BM60" s="132">
        <f>T_i!D$21-BK60</f>
        <v>0</v>
      </c>
      <c r="BN60" s="132">
        <f>T_i!B$22</f>
        <v>0</v>
      </c>
      <c r="BO60" s="132">
        <f>BN60-T_i!C$22</f>
        <v>0</v>
      </c>
      <c r="BP60" s="132">
        <f>T_i!D$22-BN60</f>
        <v>0</v>
      </c>
      <c r="BQ60" s="132">
        <f>T_i!B$23</f>
        <v>0</v>
      </c>
      <c r="BR60" s="132">
        <f>BQ60-T_i!C$23</f>
        <v>0</v>
      </c>
      <c r="BS60" s="132">
        <f>T_i!D$23-BQ60</f>
        <v>0</v>
      </c>
      <c r="BT60" s="132">
        <f>T_i!B$24</f>
        <v>0</v>
      </c>
      <c r="BU60" s="132">
        <f>BT60-T_i!C$24</f>
        <v>0</v>
      </c>
      <c r="BV60" s="132">
        <f>T_i!D$24-BT60</f>
        <v>0</v>
      </c>
      <c r="BW60" s="132">
        <f>T_i!B$25</f>
        <v>0</v>
      </c>
      <c r="BX60" s="132">
        <f>BW60-T_i!C$25</f>
        <v>0</v>
      </c>
      <c r="BY60" s="132">
        <f>T_i!D$25-BW60</f>
        <v>0</v>
      </c>
      <c r="BZ60" s="132">
        <f>T_i!B$26</f>
        <v>0</v>
      </c>
      <c r="CA60" s="132">
        <f>BZ60-T_i!C$26</f>
        <v>0</v>
      </c>
      <c r="CB60" s="132">
        <f>T_i!D$26-BZ60</f>
        <v>0</v>
      </c>
      <c r="CC60" s="132">
        <f>T_i!B$27</f>
        <v>0</v>
      </c>
      <c r="CD60" s="132">
        <f>CC60-T_i!C$27</f>
        <v>0</v>
      </c>
      <c r="CE60" s="132">
        <f>T_i!D$27-CC60</f>
        <v>0</v>
      </c>
      <c r="CF60" s="132">
        <f>T_i!B$28</f>
        <v>0</v>
      </c>
      <c r="CG60" s="132">
        <f>CF60-T_i!C$28</f>
        <v>0</v>
      </c>
      <c r="CH60" s="132">
        <f>T_i!D$28-CF60</f>
        <v>0</v>
      </c>
      <c r="CI60" s="132">
        <f>T_i!B$29</f>
        <v>0</v>
      </c>
      <c r="CJ60" s="132">
        <f>CI60-T_i!C$29</f>
        <v>0</v>
      </c>
      <c r="CK60" s="132">
        <f>T_i!D$29-CI60</f>
        <v>0</v>
      </c>
      <c r="CL60" s="132">
        <f>T_i!B$30</f>
        <v>0</v>
      </c>
      <c r="CM60" s="132">
        <f>CL60-T_i!C$30</f>
        <v>0</v>
      </c>
      <c r="CN60" s="132">
        <f>T_i!D$30-CL60</f>
        <v>0</v>
      </c>
      <c r="CO60" s="132">
        <f>T_i!B$31</f>
        <v>0</v>
      </c>
      <c r="CP60" s="132">
        <f>CO60-T_i!C$31</f>
        <v>0</v>
      </c>
      <c r="CQ60" s="132">
        <f>T_i!D$31-CO60</f>
        <v>0</v>
      </c>
      <c r="CR60" s="132">
        <f>T_i!B$32</f>
        <v>0</v>
      </c>
      <c r="CS60" s="132">
        <f>CR60-T_i!C$32</f>
        <v>0</v>
      </c>
      <c r="CT60" s="132">
        <f>T_i!D$32-CR60</f>
        <v>0</v>
      </c>
      <c r="CX60" s="167"/>
      <c r="CY60" s="167"/>
      <c r="CZ60" s="167"/>
      <c r="DA60" s="167"/>
      <c r="DB60" s="167"/>
      <c r="DC60" s="167"/>
    </row>
    <row r="61" spans="1:107" x14ac:dyDescent="0.25">
      <c r="B61" s="174"/>
      <c r="C61" s="174"/>
      <c r="D61" s="174"/>
      <c r="E61" s="174"/>
      <c r="F61" s="174"/>
      <c r="G61" s="174"/>
      <c r="I61" s="149"/>
      <c r="J61" s="128"/>
      <c r="K61" s="77" t="str">
        <f>T_i!F$2</f>
        <v>Private For-Profit Facility</v>
      </c>
      <c r="L61" s="150">
        <f>T_i!F$4</f>
        <v>4.128014681225932</v>
      </c>
      <c r="M61" s="150">
        <f>L61-T_i!G$4</f>
        <v>2.7076577736678455</v>
      </c>
      <c r="N61" s="150">
        <f>T_i!H$4-L61</f>
        <v>7.2723957884302086</v>
      </c>
      <c r="O61" s="150">
        <f>T_i!F$5</f>
        <v>11.895535693033468</v>
      </c>
      <c r="P61" s="132">
        <f>O61-T_i!G$5</f>
        <v>6.3390216924348879</v>
      </c>
      <c r="Q61" s="132">
        <f>T_i!H$5-O61</f>
        <v>11.759440273229872</v>
      </c>
      <c r="R61" s="132">
        <f>T_i!F$6</f>
        <v>1.4565004804638144</v>
      </c>
      <c r="S61" s="132">
        <f>R61-T_i!G$6</f>
        <v>0.88872406971662099</v>
      </c>
      <c r="T61" s="132">
        <f>T_i!H$6-R61</f>
        <v>2.2282669875144316</v>
      </c>
      <c r="U61" s="132">
        <f>T_i!F$7</f>
        <v>1.5095617460305082</v>
      </c>
      <c r="V61" s="132">
        <f>U61-T_i!G$7</f>
        <v>0.82683972564947861</v>
      </c>
      <c r="W61" s="132">
        <f>T_i!H$7-U61</f>
        <v>1.7949016758245215</v>
      </c>
      <c r="X61" s="132">
        <f>T_i!F$8</f>
        <v>2.7312535428517357</v>
      </c>
      <c r="Y61" s="132">
        <f>X61-T_i!G$8</f>
        <v>1.3172385181719795</v>
      </c>
      <c r="Z61" s="132">
        <f>T_i!H$8-X61</f>
        <v>2.4794669207332953</v>
      </c>
      <c r="AA61" s="132">
        <f>T_i!F$9</f>
        <v>5.3019321159380333</v>
      </c>
      <c r="AB61" s="132">
        <f>AA61-T_i!G$9</f>
        <v>2.5268797726843335</v>
      </c>
      <c r="AC61" s="132">
        <f>T_i!H$9-AA61</f>
        <v>4.593595929041566</v>
      </c>
      <c r="AD61" s="132">
        <f>T_i!F$10</f>
        <v>3.5201459130427688</v>
      </c>
      <c r="AE61" s="132">
        <f>AD61-T_i!G$10</f>
        <v>1.563624862952512</v>
      </c>
      <c r="AF61" s="132">
        <f>T_i!H$10-AD61</f>
        <v>2.7335451265800241</v>
      </c>
      <c r="AG61" s="132">
        <f>T_i!F$11</f>
        <v>1.660314212478371</v>
      </c>
      <c r="AH61" s="132">
        <f>AG61-T_i!G$11</f>
        <v>0.85914988641442058</v>
      </c>
      <c r="AI61" s="132">
        <f>T_i!H$11-AG61</f>
        <v>1.7488190143368363</v>
      </c>
      <c r="AJ61" s="132">
        <f>T_i!F$12</f>
        <v>4.2955144489891675</v>
      </c>
      <c r="AK61" s="132">
        <f>AJ61-T_i!G$12</f>
        <v>2.0421011289229369</v>
      </c>
      <c r="AL61" s="132">
        <f>T_i!H$12-AJ61</f>
        <v>3.7405612846028449</v>
      </c>
      <c r="AM61" s="132">
        <f>T_i!F$13</f>
        <v>21.2860039471569</v>
      </c>
      <c r="AN61" s="132">
        <f>AM61-T_i!G$13</f>
        <v>11.580050070529007</v>
      </c>
      <c r="AO61" s="132">
        <f>T_i!H$13-AM61</f>
        <v>19.201078838958146</v>
      </c>
      <c r="AP61" s="132">
        <f>T_i!F$14</f>
        <v>0</v>
      </c>
      <c r="AQ61" s="132">
        <f>AP61-T_i!G$14</f>
        <v>0</v>
      </c>
      <c r="AR61" s="132">
        <f>T_i!H$14-AP61</f>
        <v>0</v>
      </c>
      <c r="AS61" s="132">
        <f>T_i!F$15</f>
        <v>0</v>
      </c>
      <c r="AT61" s="132">
        <f>AS61-T_i!G$15</f>
        <v>0</v>
      </c>
      <c r="AU61" s="132">
        <f>T_i!H$15-AS61</f>
        <v>0</v>
      </c>
      <c r="AV61" s="132">
        <f>T_i!F$16</f>
        <v>0</v>
      </c>
      <c r="AW61" s="132">
        <f>AV61-T_i!G$16</f>
        <v>0</v>
      </c>
      <c r="AX61" s="132">
        <f>T_i!H$16-AV61</f>
        <v>0</v>
      </c>
      <c r="AY61" s="132">
        <f>T_i!F$17</f>
        <v>0</v>
      </c>
      <c r="AZ61" s="132">
        <f>AY61-T_i!G$17</f>
        <v>0</v>
      </c>
      <c r="BA61" s="132">
        <f>T_i!H$17-AY61</f>
        <v>0</v>
      </c>
      <c r="BB61" s="132">
        <f>T_i!F$18</f>
        <v>0</v>
      </c>
      <c r="BC61" s="132">
        <f>BB61-T_i!G$18</f>
        <v>0</v>
      </c>
      <c r="BD61" s="132">
        <f>T_i!H$18-BB61</f>
        <v>0</v>
      </c>
      <c r="BE61" s="132">
        <f>T_i!F$19</f>
        <v>0</v>
      </c>
      <c r="BF61" s="132">
        <f>BE61-T_i!G$19</f>
        <v>0</v>
      </c>
      <c r="BG61" s="132">
        <f>T_i!H$19-BE61</f>
        <v>0</v>
      </c>
      <c r="BH61" s="132">
        <f>T_i!F$20</f>
        <v>0</v>
      </c>
      <c r="BI61" s="132">
        <f>BH61-T_i!G$20</f>
        <v>0</v>
      </c>
      <c r="BJ61" s="132">
        <f>T_i!H$20-BH61</f>
        <v>0</v>
      </c>
      <c r="BK61" s="132">
        <f>T_i!F$21</f>
        <v>0</v>
      </c>
      <c r="BL61" s="132">
        <f>BK61-T_i!G$21</f>
        <v>0</v>
      </c>
      <c r="BM61" s="132">
        <f>T_i!H$21-BK61</f>
        <v>0</v>
      </c>
      <c r="BN61" s="132">
        <f>T_i!F$22</f>
        <v>0</v>
      </c>
      <c r="BO61" s="132">
        <f>BN61-T_i!G$22</f>
        <v>0</v>
      </c>
      <c r="BP61" s="132">
        <f>T_i!H$22-BN61</f>
        <v>0</v>
      </c>
      <c r="BQ61" s="132">
        <f>T_i!F$23</f>
        <v>0</v>
      </c>
      <c r="BR61" s="132">
        <f>BQ61-T_i!G$23</f>
        <v>0</v>
      </c>
      <c r="BS61" s="132">
        <f>T_i!H$23-BQ61</f>
        <v>0</v>
      </c>
      <c r="BT61" s="132">
        <f>T_i!F$24</f>
        <v>0</v>
      </c>
      <c r="BU61" s="132">
        <f>BT61-T_i!G$24</f>
        <v>0</v>
      </c>
      <c r="BV61" s="132">
        <f>T_i!H$24-BT61</f>
        <v>0</v>
      </c>
      <c r="BW61" s="132">
        <f>T_i!F$25</f>
        <v>0</v>
      </c>
      <c r="BX61" s="132">
        <f>BW61-T_i!G$25</f>
        <v>0</v>
      </c>
      <c r="BY61" s="132">
        <f>T_i!H$25-BW61</f>
        <v>0</v>
      </c>
      <c r="BZ61" s="132">
        <f>T_i!F$26</f>
        <v>0</v>
      </c>
      <c r="CA61" s="132">
        <f>BZ61-T_i!G$26</f>
        <v>0</v>
      </c>
      <c r="CB61" s="132">
        <f>T_i!H$26-BZ61</f>
        <v>0</v>
      </c>
      <c r="CC61" s="132">
        <f>T_i!F$27</f>
        <v>0</v>
      </c>
      <c r="CD61" s="132">
        <f>CC61-T_i!G$27</f>
        <v>0</v>
      </c>
      <c r="CE61" s="132">
        <f>T_i!H$27-CC61</f>
        <v>0</v>
      </c>
      <c r="CF61" s="132">
        <f>T_i!F$28</f>
        <v>0</v>
      </c>
      <c r="CG61" s="132">
        <f>CF61-T_i!G$28</f>
        <v>0</v>
      </c>
      <c r="CH61" s="132">
        <f>T_i!H$28-CF61</f>
        <v>0</v>
      </c>
      <c r="CI61" s="132">
        <f>T_i!F$29</f>
        <v>0</v>
      </c>
      <c r="CJ61" s="132">
        <f>CI61-T_i!G$29</f>
        <v>0</v>
      </c>
      <c r="CK61" s="132">
        <f>T_i!H$29-CI61</f>
        <v>0</v>
      </c>
      <c r="CL61" s="132">
        <f>T_i!F$30</f>
        <v>0</v>
      </c>
      <c r="CM61" s="132">
        <f>CL61-T_i!G$30</f>
        <v>0</v>
      </c>
      <c r="CN61" s="132">
        <f>T_i!H$30-CL61</f>
        <v>0</v>
      </c>
      <c r="CO61" s="132">
        <f>T_i!F$31</f>
        <v>0</v>
      </c>
      <c r="CP61" s="132">
        <f>CO61-T_i!G$31</f>
        <v>0</v>
      </c>
      <c r="CQ61" s="132">
        <f>T_i!H$31-CO61</f>
        <v>0</v>
      </c>
      <c r="CR61" s="132">
        <f>T_i!F$32</f>
        <v>0</v>
      </c>
      <c r="CS61" s="132">
        <f>CR61-T_i!G$32</f>
        <v>0</v>
      </c>
      <c r="CT61" s="132">
        <f>T_i!H$32-CR61</f>
        <v>0</v>
      </c>
      <c r="CX61" s="167"/>
      <c r="CY61" s="167"/>
      <c r="CZ61" s="167"/>
      <c r="DA61" s="167"/>
      <c r="DB61" s="167"/>
      <c r="DC61" s="167"/>
    </row>
    <row r="62" spans="1:107" x14ac:dyDescent="0.25">
      <c r="B62" s="174"/>
      <c r="C62" s="174"/>
      <c r="D62" s="174"/>
      <c r="E62" s="174"/>
      <c r="F62" s="174"/>
      <c r="G62" s="174"/>
      <c r="I62" s="149"/>
      <c r="J62" s="128"/>
      <c r="K62" s="77" t="str">
        <f>T_i!J$2</f>
        <v>Pharmacy</v>
      </c>
      <c r="L62" s="150" t="str">
        <f>T_i!J$4</f>
        <v>0</v>
      </c>
      <c r="M62" s="150" t="e">
        <f>L62-T_i!K$4</f>
        <v>#VALUE!</v>
      </c>
      <c r="N62" s="150" t="e">
        <f>T_i!L$4-L62</f>
        <v>#VALUE!</v>
      </c>
      <c r="O62" s="150">
        <f>T_i!J$5</f>
        <v>1.9837890702757834</v>
      </c>
      <c r="P62" s="132">
        <f>O62-T_i!K$5</f>
        <v>1.3262471673709979</v>
      </c>
      <c r="Q62" s="132">
        <f>T_i!L$5-O62</f>
        <v>3.8443232194223063</v>
      </c>
      <c r="R62" s="132">
        <f>T_i!J$6</f>
        <v>0.6253062825515816</v>
      </c>
      <c r="S62" s="132">
        <f>R62-T_i!K$6</f>
        <v>0.33531791203079553</v>
      </c>
      <c r="T62" s="132">
        <f>T_i!L$6-R62</f>
        <v>0.71782813118053146</v>
      </c>
      <c r="U62" s="132">
        <f>T_i!J$7</f>
        <v>1.2282713890442343</v>
      </c>
      <c r="V62" s="132">
        <f>U62-T_i!K$7</f>
        <v>0.91679875658753851</v>
      </c>
      <c r="W62" s="132">
        <f>T_i!L$7-U62</f>
        <v>3.4876751543421038</v>
      </c>
      <c r="X62" s="132">
        <f>T_i!J$8</f>
        <v>1.8897218278176715</v>
      </c>
      <c r="Y62" s="132">
        <f>X62-T_i!K$8</f>
        <v>0.93307933323304004</v>
      </c>
      <c r="Z62" s="132">
        <f>T_i!L$8-X62</f>
        <v>1.8091870977227993</v>
      </c>
      <c r="AA62" s="132">
        <f>T_i!J$9</f>
        <v>4.6643931316684686</v>
      </c>
      <c r="AB62" s="132">
        <f>AA62-T_i!K$9</f>
        <v>2.2807357048316006</v>
      </c>
      <c r="AC62" s="132">
        <f>T_i!L$9-AA62</f>
        <v>4.2634085623297011</v>
      </c>
      <c r="AD62" s="132">
        <f>T_i!J$10</f>
        <v>2.7179043760004031</v>
      </c>
      <c r="AE62" s="132">
        <f>AD62-T_i!K$10</f>
        <v>1.3756111065639471</v>
      </c>
      <c r="AF62" s="132">
        <f>T_i!L$10-AD62</f>
        <v>2.707836659507727</v>
      </c>
      <c r="AG62" s="132">
        <f>T_i!J$11</f>
        <v>2.0377143340092752</v>
      </c>
      <c r="AH62" s="132">
        <f>AG62-T_i!K$11</f>
        <v>1.1332493384381941</v>
      </c>
      <c r="AI62" s="132">
        <f>T_i!L$11-AG62</f>
        <v>2.4883023174385497</v>
      </c>
      <c r="AJ62" s="132">
        <f>T_i!J$12</f>
        <v>1.271948408785454</v>
      </c>
      <c r="AK62" s="132">
        <f>AJ62-T_i!K$12</f>
        <v>0.57965615906061108</v>
      </c>
      <c r="AL62" s="132">
        <f>T_i!L$12-AJ62</f>
        <v>1.0536363256842285</v>
      </c>
      <c r="AM62" s="132">
        <f>T_i!J$13</f>
        <v>15.262607634847003</v>
      </c>
      <c r="AN62" s="132">
        <f>AM62-T_i!K$13</f>
        <v>7.1245852661188938</v>
      </c>
      <c r="AO62" s="132">
        <f>T_i!L$13-AM62</f>
        <v>11.541931745642207</v>
      </c>
      <c r="AP62" s="132">
        <f>T_i!J$14</f>
        <v>0</v>
      </c>
      <c r="AQ62" s="132">
        <f>AP62-T_i!K$14</f>
        <v>0</v>
      </c>
      <c r="AR62" s="132">
        <f>T_i!L$14-AP62</f>
        <v>0</v>
      </c>
      <c r="AS62" s="132">
        <f>T_i!J$15</f>
        <v>0</v>
      </c>
      <c r="AT62" s="132">
        <f>AS62-T_i!K$15</f>
        <v>0</v>
      </c>
      <c r="AU62" s="132">
        <f>T_i!L$15-AS62</f>
        <v>0</v>
      </c>
      <c r="AV62" s="132">
        <f>T_i!J$16</f>
        <v>0</v>
      </c>
      <c r="AW62" s="132">
        <f>AV62-T_i!K$16</f>
        <v>0</v>
      </c>
      <c r="AX62" s="132">
        <f>T_i!L$16-AV62</f>
        <v>0</v>
      </c>
      <c r="AY62" s="132">
        <f>T_i!J$17</f>
        <v>0</v>
      </c>
      <c r="AZ62" s="132">
        <f>AY62-T_i!K$17</f>
        <v>0</v>
      </c>
      <c r="BA62" s="132">
        <f>T_i!L$17-AY62</f>
        <v>0</v>
      </c>
      <c r="BB62" s="132">
        <f>T_i!J$18</f>
        <v>0</v>
      </c>
      <c r="BC62" s="132">
        <f>BB62-T_i!K$18</f>
        <v>0</v>
      </c>
      <c r="BD62" s="132">
        <f>T_i!L$18-BB62</f>
        <v>0</v>
      </c>
      <c r="BE62" s="132">
        <f>T_i!J$19</f>
        <v>0</v>
      </c>
      <c r="BF62" s="132">
        <f>BE62-T_i!K$19</f>
        <v>0</v>
      </c>
      <c r="BG62" s="132">
        <f>T_i!L$19-BE62</f>
        <v>0</v>
      </c>
      <c r="BH62" s="132">
        <f>T_i!J$20</f>
        <v>0</v>
      </c>
      <c r="BI62" s="132">
        <f>BH62-T_i!K$20</f>
        <v>0</v>
      </c>
      <c r="BJ62" s="132">
        <f>T_i!L$20-BH62</f>
        <v>0</v>
      </c>
      <c r="BK62" s="132">
        <f>T_i!J$21</f>
        <v>0</v>
      </c>
      <c r="BL62" s="132">
        <f>BK62-T_i!K$21</f>
        <v>0</v>
      </c>
      <c r="BM62" s="132">
        <f>T_i!L$21-BK62</f>
        <v>0</v>
      </c>
      <c r="BN62" s="132">
        <f>T_i!J$22</f>
        <v>0</v>
      </c>
      <c r="BO62" s="132">
        <f>BN62-T_i!K$22</f>
        <v>0</v>
      </c>
      <c r="BP62" s="132">
        <f>T_i!L$22-BN62</f>
        <v>0</v>
      </c>
      <c r="BQ62" s="132">
        <f>T_i!J$23</f>
        <v>0</v>
      </c>
      <c r="BR62" s="132">
        <f>BQ62-T_i!K$23</f>
        <v>0</v>
      </c>
      <c r="BS62" s="132">
        <f>T_i!L$23-BQ62</f>
        <v>0</v>
      </c>
      <c r="BT62" s="132">
        <f>T_i!J$24</f>
        <v>0</v>
      </c>
      <c r="BU62" s="132">
        <f>BT62-T_i!K$24</f>
        <v>0</v>
      </c>
      <c r="BV62" s="132">
        <f>T_i!L$24-BT62</f>
        <v>0</v>
      </c>
      <c r="BW62" s="132">
        <f>T_i!J$25</f>
        <v>0</v>
      </c>
      <c r="BX62" s="132">
        <f>BW62-T_i!K$25</f>
        <v>0</v>
      </c>
      <c r="BY62" s="132">
        <f>T_i!L$25-BW62</f>
        <v>0</v>
      </c>
      <c r="BZ62" s="132">
        <f>T_i!J$26</f>
        <v>0</v>
      </c>
      <c r="CA62" s="132">
        <f>BZ62-T_i!K$26</f>
        <v>0</v>
      </c>
      <c r="CB62" s="132">
        <f>T_i!L$26-BZ62</f>
        <v>0</v>
      </c>
      <c r="CC62" s="132">
        <f>T_i!J$27</f>
        <v>0</v>
      </c>
      <c r="CD62" s="132">
        <f>CC62-T_i!K$27</f>
        <v>0</v>
      </c>
      <c r="CE62" s="132">
        <f>T_i!L$27-CC62</f>
        <v>0</v>
      </c>
      <c r="CF62" s="132">
        <f>T_i!J$28</f>
        <v>0</v>
      </c>
      <c r="CG62" s="132">
        <f>CF62-T_i!K$28</f>
        <v>0</v>
      </c>
      <c r="CH62" s="132">
        <f>T_i!L$28-CF62</f>
        <v>0</v>
      </c>
      <c r="CI62" s="132">
        <f>T_i!J$29</f>
        <v>0</v>
      </c>
      <c r="CJ62" s="132">
        <f>CI62-T_i!K$29</f>
        <v>0</v>
      </c>
      <c r="CK62" s="132">
        <f>T_i!L$29-CI62</f>
        <v>0</v>
      </c>
      <c r="CL62" s="132">
        <f>T_i!J$30</f>
        <v>0</v>
      </c>
      <c r="CM62" s="132">
        <f>CL62-T_i!K$30</f>
        <v>0</v>
      </c>
      <c r="CN62" s="132">
        <f>T_i!L$30-CL62</f>
        <v>0</v>
      </c>
      <c r="CO62" s="132">
        <f>T_i!J$31</f>
        <v>0</v>
      </c>
      <c r="CP62" s="132">
        <f>CO62-T_i!K$31</f>
        <v>0</v>
      </c>
      <c r="CQ62" s="132">
        <f>T_i!L$31-CO62</f>
        <v>0</v>
      </c>
      <c r="CR62" s="132">
        <f>T_i!J$32</f>
        <v>0</v>
      </c>
      <c r="CS62" s="132">
        <f>CR62-T_i!K$32</f>
        <v>0</v>
      </c>
      <c r="CT62" s="132">
        <f>T_i!L$32-CR62</f>
        <v>0</v>
      </c>
      <c r="CX62" s="167"/>
      <c r="CY62" s="167"/>
      <c r="CZ62" s="167"/>
      <c r="DA62" s="167"/>
      <c r="DB62" s="167"/>
      <c r="DC62" s="167"/>
    </row>
    <row r="63" spans="1:107" x14ac:dyDescent="0.25">
      <c r="B63" s="174"/>
      <c r="C63" s="174"/>
      <c r="D63" s="174"/>
      <c r="E63" s="174"/>
      <c r="F63" s="174"/>
      <c r="G63" s="174"/>
      <c r="I63" s="149"/>
      <c r="J63" s="128"/>
      <c r="K63" s="77" t="str">
        <f>T_i!N$2</f>
        <v>Laboratory</v>
      </c>
      <c r="L63" s="150" t="str">
        <f>T_i!N$4</f>
        <v>0</v>
      </c>
      <c r="M63" s="150" t="e">
        <f>L63-T_i!O$4</f>
        <v>#VALUE!</v>
      </c>
      <c r="N63" s="150" t="e">
        <f>T_i!P$4-L63</f>
        <v>#VALUE!</v>
      </c>
      <c r="O63" s="150" t="str">
        <f>T_i!N$5</f>
        <v>0</v>
      </c>
      <c r="P63" s="132" t="e">
        <f>O63-T_i!O$5</f>
        <v>#VALUE!</v>
      </c>
      <c r="Q63" s="132" t="e">
        <f>T_i!P$5-O63</f>
        <v>#VALUE!</v>
      </c>
      <c r="R63" s="132">
        <f>T_i!N$6</f>
        <v>19.445009564861383</v>
      </c>
      <c r="S63" s="132">
        <f>R63-T_i!O$6</f>
        <v>14.876478502773367</v>
      </c>
      <c r="T63" s="132">
        <f>T_i!P$6-R63</f>
        <v>35.452176632732616</v>
      </c>
      <c r="U63" s="132">
        <f>T_i!N$7</f>
        <v>19.445009564861383</v>
      </c>
      <c r="V63" s="132">
        <f>U63-T_i!O$7</f>
        <v>14.876478502773367</v>
      </c>
      <c r="W63" s="132">
        <f>T_i!P$7-U63</f>
        <v>35.452176632732616</v>
      </c>
      <c r="X63" s="132">
        <f>T_i!N$8</f>
        <v>20.430833432871058</v>
      </c>
      <c r="Y63" s="132">
        <f>X63-T_i!O$8</f>
        <v>16.036147282753507</v>
      </c>
      <c r="Z63" s="132">
        <f>T_i!P$8-X63</f>
        <v>38.489412413458339</v>
      </c>
      <c r="AA63" s="132">
        <f>T_i!N$9</f>
        <v>20.430833432871058</v>
      </c>
      <c r="AB63" s="132">
        <f>AA63-T_i!O$9</f>
        <v>16.036147282753507</v>
      </c>
      <c r="AC63" s="132">
        <f>T_i!P$9-AA63</f>
        <v>38.489412413458339</v>
      </c>
      <c r="AD63" s="132">
        <f>T_i!N$10</f>
        <v>19.445009564861383</v>
      </c>
      <c r="AE63" s="132">
        <f>AD63-T_i!O$10</f>
        <v>14.876478502773367</v>
      </c>
      <c r="AF63" s="132">
        <f>T_i!P$10-AD63</f>
        <v>35.452176632732616</v>
      </c>
      <c r="AG63" s="132" t="str">
        <f>T_i!N$11</f>
        <v>0</v>
      </c>
      <c r="AH63" s="132" t="e">
        <f>AG63-T_i!O$11</f>
        <v>#VALUE!</v>
      </c>
      <c r="AI63" s="132" t="e">
        <f>T_i!P$11-AG63</f>
        <v>#VALUE!</v>
      </c>
      <c r="AJ63" s="132">
        <f>T_i!N$12</f>
        <v>19.445009564861383</v>
      </c>
      <c r="AK63" s="132">
        <f>AJ63-T_i!O$12</f>
        <v>14.876478502773367</v>
      </c>
      <c r="AL63" s="132">
        <f>T_i!P$12-AJ63</f>
        <v>35.452176632732616</v>
      </c>
      <c r="AM63" s="132">
        <f>T_i!N$13</f>
        <v>33.825889944757961</v>
      </c>
      <c r="AN63" s="132">
        <f>AM63-T_i!O$13</f>
        <v>26.190857311567893</v>
      </c>
      <c r="AO63" s="132">
        <f>T_i!P$13-AM63</f>
        <v>42.141178919997401</v>
      </c>
      <c r="AP63" s="132">
        <f>T_i!N$14</f>
        <v>0</v>
      </c>
      <c r="AQ63" s="132">
        <f>AP63-T_i!O$14</f>
        <v>0</v>
      </c>
      <c r="AR63" s="132">
        <f>T_i!P$14-AP63</f>
        <v>0</v>
      </c>
      <c r="AS63" s="132">
        <f>T_i!N$15</f>
        <v>0</v>
      </c>
      <c r="AT63" s="132">
        <f>AS63-T_i!O$15</f>
        <v>0</v>
      </c>
      <c r="AU63" s="132">
        <f>T_i!P$15-AS63</f>
        <v>0</v>
      </c>
      <c r="AV63" s="132">
        <f>T_i!N$16</f>
        <v>0</v>
      </c>
      <c r="AW63" s="132">
        <f>AV63-T_i!O$16</f>
        <v>0</v>
      </c>
      <c r="AX63" s="132">
        <f>T_i!P$16-AV63</f>
        <v>0</v>
      </c>
      <c r="AY63" s="132">
        <f>T_i!N$17</f>
        <v>0</v>
      </c>
      <c r="AZ63" s="132">
        <f>AY63-T_i!O$17</f>
        <v>0</v>
      </c>
      <c r="BA63" s="132">
        <f>T_i!P$17-AY63</f>
        <v>0</v>
      </c>
      <c r="BB63" s="132">
        <f>T_i!N$18</f>
        <v>0</v>
      </c>
      <c r="BC63" s="132">
        <f>BB63-T_i!O$18</f>
        <v>0</v>
      </c>
      <c r="BD63" s="132">
        <f>T_i!P$18-BB63</f>
        <v>0</v>
      </c>
      <c r="BE63" s="132">
        <f>T_i!N$19</f>
        <v>0</v>
      </c>
      <c r="BF63" s="132">
        <f>BE63-T_i!O$19</f>
        <v>0</v>
      </c>
      <c r="BG63" s="132">
        <f>T_i!P$19-BE63</f>
        <v>0</v>
      </c>
      <c r="BH63" s="132">
        <f>T_i!N$20</f>
        <v>0</v>
      </c>
      <c r="BI63" s="132">
        <f>BH63-T_i!O$20</f>
        <v>0</v>
      </c>
      <c r="BJ63" s="132">
        <f>T_i!P$20-BH63</f>
        <v>0</v>
      </c>
      <c r="BK63" s="132">
        <f>T_i!N$21</f>
        <v>0</v>
      </c>
      <c r="BL63" s="132">
        <f>BK63-T_i!O$21</f>
        <v>0</v>
      </c>
      <c r="BM63" s="132">
        <f>T_i!P$21-BK63</f>
        <v>0</v>
      </c>
      <c r="BN63" s="132">
        <f>T_i!N$22</f>
        <v>0</v>
      </c>
      <c r="BO63" s="132">
        <f>BN63-T_i!O$22</f>
        <v>0</v>
      </c>
      <c r="BP63" s="132">
        <f>T_i!P$22-BN63</f>
        <v>0</v>
      </c>
      <c r="BQ63" s="132">
        <f>T_i!N$23</f>
        <v>0</v>
      </c>
      <c r="BR63" s="132">
        <f>BQ63-T_i!O$23</f>
        <v>0</v>
      </c>
      <c r="BS63" s="132">
        <f>T_i!P$23-BQ63</f>
        <v>0</v>
      </c>
      <c r="BT63" s="132">
        <f>T_i!N$24</f>
        <v>0</v>
      </c>
      <c r="BU63" s="132">
        <f>BT63-T_i!O$24</f>
        <v>0</v>
      </c>
      <c r="BV63" s="132">
        <f>T_i!P$24-BT63</f>
        <v>0</v>
      </c>
      <c r="BW63" s="132">
        <f>T_i!N$25</f>
        <v>0</v>
      </c>
      <c r="BX63" s="132">
        <f>BW63-T_i!O$25</f>
        <v>0</v>
      </c>
      <c r="BY63" s="132">
        <f>T_i!P$25-BW63</f>
        <v>0</v>
      </c>
      <c r="BZ63" s="132">
        <f>T_i!N$26</f>
        <v>0</v>
      </c>
      <c r="CA63" s="132">
        <f>BZ63-T_i!O$26</f>
        <v>0</v>
      </c>
      <c r="CB63" s="132">
        <f>T_i!P$26-BZ63</f>
        <v>0</v>
      </c>
      <c r="CC63" s="132">
        <f>T_i!N$27</f>
        <v>0</v>
      </c>
      <c r="CD63" s="132">
        <f>CC63-T_i!O$27</f>
        <v>0</v>
      </c>
      <c r="CE63" s="132">
        <f>T_i!P$27-CC63</f>
        <v>0</v>
      </c>
      <c r="CF63" s="132">
        <f>T_i!N$28</f>
        <v>0</v>
      </c>
      <c r="CG63" s="132">
        <f>CF63-T_i!O$28</f>
        <v>0</v>
      </c>
      <c r="CH63" s="132">
        <f>T_i!P$28-CF63</f>
        <v>0</v>
      </c>
      <c r="CI63" s="132">
        <f>T_i!N$29</f>
        <v>0</v>
      </c>
      <c r="CJ63" s="132">
        <f>CI63-T_i!O$29</f>
        <v>0</v>
      </c>
      <c r="CK63" s="132">
        <f>T_i!P$29-CI63</f>
        <v>0</v>
      </c>
      <c r="CL63" s="132">
        <f>T_i!N$30</f>
        <v>0</v>
      </c>
      <c r="CM63" s="132">
        <f>CL63-T_i!O$30</f>
        <v>0</v>
      </c>
      <c r="CN63" s="132">
        <f>T_i!P$30-CL63</f>
        <v>0</v>
      </c>
      <c r="CO63" s="132">
        <f>T_i!N$31</f>
        <v>0</v>
      </c>
      <c r="CP63" s="132">
        <f>CO63-T_i!O$31</f>
        <v>0</v>
      </c>
      <c r="CQ63" s="132">
        <f>T_i!P$31-CO63</f>
        <v>0</v>
      </c>
      <c r="CR63" s="132">
        <f>T_i!N$32</f>
        <v>0</v>
      </c>
      <c r="CS63" s="132">
        <f>CR63-T_i!O$32</f>
        <v>0</v>
      </c>
      <c r="CT63" s="132">
        <f>T_i!P$32-CR63</f>
        <v>0</v>
      </c>
      <c r="CX63" s="167"/>
      <c r="CY63" s="167"/>
      <c r="CZ63" s="167"/>
      <c r="DA63" s="167"/>
      <c r="DB63" s="167"/>
      <c r="DC63" s="167"/>
    </row>
    <row r="64" spans="1:107" x14ac:dyDescent="0.25">
      <c r="B64" s="174"/>
      <c r="C64" s="174"/>
      <c r="D64" s="174"/>
      <c r="E64" s="174"/>
      <c r="F64" s="174"/>
      <c r="G64" s="174"/>
      <c r="I64" s="149"/>
      <c r="J64" s="128"/>
      <c r="K64" s="77" t="str">
        <f>T_i!R$2</f>
        <v>Drug store</v>
      </c>
      <c r="L64" s="150">
        <f>T_i!R$4</f>
        <v>7.2044052180545073</v>
      </c>
      <c r="M64" s="150">
        <f>L64-T_i!S$4</f>
        <v>2.9004488872384471</v>
      </c>
      <c r="N64" s="150">
        <f>T_i!T$4-L64</f>
        <v>4.613681903555424</v>
      </c>
      <c r="O64" s="150">
        <f>T_i!R$5</f>
        <v>4.609878073170691</v>
      </c>
      <c r="P64" s="132">
        <f>O64-T_i!S$5</f>
        <v>1.1054137938165316</v>
      </c>
      <c r="Q64" s="132">
        <f>T_i!T$5-O64</f>
        <v>1.432261751962451</v>
      </c>
      <c r="R64" s="132">
        <f>T_i!R$6</f>
        <v>3.1239935422074789</v>
      </c>
      <c r="S64" s="132">
        <f>R64-T_i!S$6</f>
        <v>0.87049755724801425</v>
      </c>
      <c r="T64" s="132">
        <f>T_i!T$6-R64</f>
        <v>1.1919126153416895</v>
      </c>
      <c r="U64" s="132">
        <f>T_i!R$7</f>
        <v>1.9353536085631655</v>
      </c>
      <c r="V64" s="132">
        <f>U64-T_i!S$7</f>
        <v>0.47989901239393373</v>
      </c>
      <c r="W64" s="132">
        <f>T_i!T$7-U64</f>
        <v>0.63400780341673246</v>
      </c>
      <c r="X64" s="132">
        <f>T_i!R$8</f>
        <v>8.190904011548902</v>
      </c>
      <c r="Y64" s="132">
        <f>X64-T_i!S$8</f>
        <v>1.8274971441531909</v>
      </c>
      <c r="Z64" s="132">
        <f>T_i!T$8-X64</f>
        <v>2.2935674696655148</v>
      </c>
      <c r="AA64" s="132">
        <f>T_i!R$9</f>
        <v>8.6431618065281928</v>
      </c>
      <c r="AB64" s="132">
        <f>AA64-T_i!S$9</f>
        <v>1.7138022398284543</v>
      </c>
      <c r="AC64" s="132">
        <f>T_i!T$9-AA64</f>
        <v>2.0887921194110497</v>
      </c>
      <c r="AD64" s="132">
        <f>T_i!R$10</f>
        <v>4.921816346800215</v>
      </c>
      <c r="AE64" s="132">
        <f>AD64-T_i!S$10</f>
        <v>1.0628823249549866</v>
      </c>
      <c r="AF64" s="132">
        <f>T_i!T$10-AD64</f>
        <v>1.3365793330809224</v>
      </c>
      <c r="AG64" s="132">
        <f>T_i!R$11</f>
        <v>4.2030315517869985</v>
      </c>
      <c r="AH64" s="132">
        <f>AG64-T_i!S$11</f>
        <v>1.0277327664366043</v>
      </c>
      <c r="AI64" s="132">
        <f>T_i!T$11-AG64</f>
        <v>1.3413261630033624</v>
      </c>
      <c r="AJ64" s="132">
        <f>T_i!R$12</f>
        <v>8.6444256380999214</v>
      </c>
      <c r="AK64" s="132">
        <f>AJ64-T_i!S$12</f>
        <v>1.5871810804429636</v>
      </c>
      <c r="AL64" s="132">
        <f>T_i!T$12-AJ64</f>
        <v>1.9036284780657109</v>
      </c>
      <c r="AM64" s="132">
        <f>T_i!R$13</f>
        <v>30.547754175533576</v>
      </c>
      <c r="AN64" s="132">
        <f>AM64-T_i!S$13</f>
        <v>6.1704142617923701</v>
      </c>
      <c r="AO64" s="132">
        <f>T_i!T$13-AM64</f>
        <v>6.9576628007622361</v>
      </c>
      <c r="AP64" s="132">
        <f>T_i!R$14</f>
        <v>0</v>
      </c>
      <c r="AQ64" s="132">
        <f>AP64-T_i!S$14</f>
        <v>0</v>
      </c>
      <c r="AR64" s="132">
        <f>T_i!T$14-AP64</f>
        <v>0</v>
      </c>
      <c r="AS64" s="132">
        <f>T_i!R$15</f>
        <v>0</v>
      </c>
      <c r="AT64" s="132">
        <f>AS64-T_i!S$15</f>
        <v>0</v>
      </c>
      <c r="AU64" s="132">
        <f>T_i!T$15-AS64</f>
        <v>0</v>
      </c>
      <c r="AV64" s="132">
        <f>T_i!R$16</f>
        <v>0</v>
      </c>
      <c r="AW64" s="132">
        <f>AV64-T_i!S$16</f>
        <v>0</v>
      </c>
      <c r="AX64" s="132">
        <f>T_i!T$16-AV64</f>
        <v>0</v>
      </c>
      <c r="AY64" s="132">
        <f>T_i!R$17</f>
        <v>0</v>
      </c>
      <c r="AZ64" s="132">
        <f>AY64-T_i!S$17</f>
        <v>0</v>
      </c>
      <c r="BA64" s="132">
        <f>T_i!T$17-AY64</f>
        <v>0</v>
      </c>
      <c r="BB64" s="132">
        <f>T_i!R$18</f>
        <v>0</v>
      </c>
      <c r="BC64" s="132">
        <f>BB64-T_i!S$18</f>
        <v>0</v>
      </c>
      <c r="BD64" s="132">
        <f>T_i!T$18-BB64</f>
        <v>0</v>
      </c>
      <c r="BE64" s="132">
        <f>T_i!R$19</f>
        <v>0</v>
      </c>
      <c r="BF64" s="132">
        <f>BE64-T_i!S$19</f>
        <v>0</v>
      </c>
      <c r="BG64" s="132">
        <f>T_i!T$19-BE64</f>
        <v>0</v>
      </c>
      <c r="BH64" s="132">
        <f>T_i!R$20</f>
        <v>0</v>
      </c>
      <c r="BI64" s="132">
        <f>BH64-T_i!S$20</f>
        <v>0</v>
      </c>
      <c r="BJ64" s="132">
        <f>T_i!T$20-BH64</f>
        <v>0</v>
      </c>
      <c r="BK64" s="132">
        <f>T_i!R$21</f>
        <v>0</v>
      </c>
      <c r="BL64" s="132">
        <f>BK64-T_i!S$21</f>
        <v>0</v>
      </c>
      <c r="BM64" s="132">
        <f>T_i!T$21-BK64</f>
        <v>0</v>
      </c>
      <c r="BN64" s="132">
        <f>T_i!R$22</f>
        <v>0</v>
      </c>
      <c r="BO64" s="132">
        <f>BN64-T_i!S$22</f>
        <v>0</v>
      </c>
      <c r="BP64" s="132">
        <f>T_i!T$22-BN64</f>
        <v>0</v>
      </c>
      <c r="BQ64" s="132">
        <f>T_i!R$23</f>
        <v>0</v>
      </c>
      <c r="BR64" s="132">
        <f>BQ64-T_i!S$23</f>
        <v>0</v>
      </c>
      <c r="BS64" s="132">
        <f>T_i!T$23-BQ64</f>
        <v>0</v>
      </c>
      <c r="BT64" s="132">
        <f>T_i!R$24</f>
        <v>0</v>
      </c>
      <c r="BU64" s="132">
        <f>BT64-T_i!S$24</f>
        <v>0</v>
      </c>
      <c r="BV64" s="132">
        <f>T_i!T$24-BT64</f>
        <v>0</v>
      </c>
      <c r="BW64" s="132">
        <f>T_i!R$25</f>
        <v>0</v>
      </c>
      <c r="BX64" s="132">
        <f>BW64-T_i!S$25</f>
        <v>0</v>
      </c>
      <c r="BY64" s="132">
        <f>T_i!T$25-BW64</f>
        <v>0</v>
      </c>
      <c r="BZ64" s="132">
        <f>T_i!R$26</f>
        <v>0</v>
      </c>
      <c r="CA64" s="132">
        <f>BZ64-T_i!S$26</f>
        <v>0</v>
      </c>
      <c r="CB64" s="132">
        <f>T_i!T$26-BZ64</f>
        <v>0</v>
      </c>
      <c r="CC64" s="132">
        <f>T_i!R$27</f>
        <v>0</v>
      </c>
      <c r="CD64" s="132">
        <f>CC64-T_i!S$27</f>
        <v>0</v>
      </c>
      <c r="CE64" s="132">
        <f>T_i!T$27-CC64</f>
        <v>0</v>
      </c>
      <c r="CF64" s="132">
        <f>T_i!R$28</f>
        <v>0</v>
      </c>
      <c r="CG64" s="132">
        <f>CF64-T_i!S$28</f>
        <v>0</v>
      </c>
      <c r="CH64" s="132">
        <f>T_i!T$28-CF64</f>
        <v>0</v>
      </c>
      <c r="CI64" s="132">
        <f>T_i!R$29</f>
        <v>0</v>
      </c>
      <c r="CJ64" s="132">
        <f>CI64-T_i!S$29</f>
        <v>0</v>
      </c>
      <c r="CK64" s="132">
        <f>T_i!T$29-CI64</f>
        <v>0</v>
      </c>
      <c r="CL64" s="132">
        <f>T_i!R$30</f>
        <v>0</v>
      </c>
      <c r="CM64" s="132">
        <f>CL64-T_i!S$30</f>
        <v>0</v>
      </c>
      <c r="CN64" s="132">
        <f>T_i!T$30-CL64</f>
        <v>0</v>
      </c>
      <c r="CO64" s="132">
        <f>T_i!R$31</f>
        <v>0</v>
      </c>
      <c r="CP64" s="132">
        <f>CO64-T_i!S$31</f>
        <v>0</v>
      </c>
      <c r="CQ64" s="132">
        <f>T_i!T$31-CO64</f>
        <v>0</v>
      </c>
      <c r="CR64" s="132">
        <f>T_i!R$32</f>
        <v>0</v>
      </c>
      <c r="CS64" s="132">
        <f>CR64-T_i!S$32</f>
        <v>0</v>
      </c>
      <c r="CT64" s="132">
        <f>T_i!T$32-CR64</f>
        <v>0</v>
      </c>
      <c r="CX64" s="167"/>
      <c r="CY64" s="167"/>
      <c r="CZ64" s="167"/>
      <c r="DA64" s="167"/>
      <c r="DB64" s="167"/>
      <c r="DC64" s="167"/>
    </row>
    <row r="65" spans="2:107" x14ac:dyDescent="0.25">
      <c r="B65" s="174"/>
      <c r="C65" s="174"/>
      <c r="D65" s="174"/>
      <c r="E65" s="174"/>
      <c r="F65" s="174"/>
      <c r="G65" s="174"/>
      <c r="I65" s="149"/>
      <c r="J65" s="128"/>
      <c r="K65" s="77" t="str">
        <f>T_i!V$2</f>
        <v>Informal TOTAL</v>
      </c>
      <c r="L65" s="150">
        <f>T_i!V$4</f>
        <v>15.996756908707969</v>
      </c>
      <c r="M65" s="150">
        <f>L65-T_i!W$4</f>
        <v>5.8964861856544726</v>
      </c>
      <c r="N65" s="150">
        <f>T_i!X$4-L65</f>
        <v>8.4044800829414115</v>
      </c>
      <c r="O65" s="150">
        <f>T_i!V$5</f>
        <v>8.9399298618742584</v>
      </c>
      <c r="P65" s="132">
        <f>O65-T_i!W$5</f>
        <v>6.1667290465034874</v>
      </c>
      <c r="Q65" s="132">
        <f>T_i!X$5-O65</f>
        <v>16.317317583477557</v>
      </c>
      <c r="R65" s="132" t="str">
        <f>T_i!V$6</f>
        <v>0</v>
      </c>
      <c r="S65" s="132" t="e">
        <f>R65-T_i!W$6</f>
        <v>#VALUE!</v>
      </c>
      <c r="T65" s="132" t="e">
        <f>T_i!X$6-R65</f>
        <v>#VALUE!</v>
      </c>
      <c r="U65" s="132" t="str">
        <f>T_i!V$7</f>
        <v>0</v>
      </c>
      <c r="V65" s="132" t="e">
        <f>U65-T_i!W$7</f>
        <v>#VALUE!</v>
      </c>
      <c r="W65" s="132" t="e">
        <f>T_i!X$7-U65</f>
        <v>#VALUE!</v>
      </c>
      <c r="X65" s="132">
        <f>T_i!V$8</f>
        <v>7.6873789010590139</v>
      </c>
      <c r="Y65" s="132">
        <f>X65-T_i!W$8</f>
        <v>3.1900570925848593</v>
      </c>
      <c r="Z65" s="132">
        <f>T_i!X$8-X65</f>
        <v>5.1487097087240139</v>
      </c>
      <c r="AA65" s="132">
        <f>T_i!V$9</f>
        <v>6.4674670949063833</v>
      </c>
      <c r="AB65" s="132">
        <f>AA65-T_i!W$9</f>
        <v>3.2916406095764934</v>
      </c>
      <c r="AC65" s="132">
        <f>T_i!X$9-AA65</f>
        <v>6.2550312496587113</v>
      </c>
      <c r="AD65" s="132">
        <f>T_i!V$10</f>
        <v>7.5334921894262914</v>
      </c>
      <c r="AE65" s="132">
        <f>AD65-T_i!W$10</f>
        <v>5.4337565742471305</v>
      </c>
      <c r="AF65" s="132">
        <f>T_i!X$10-AD65</f>
        <v>16.100750291767305</v>
      </c>
      <c r="AG65" s="132">
        <f>T_i!V$11</f>
        <v>1.9108204313490664</v>
      </c>
      <c r="AH65" s="132">
        <f>AG65-T_i!W$11</f>
        <v>1.5412863051442822</v>
      </c>
      <c r="AI65" s="132">
        <f>T_i!X$11-AG65</f>
        <v>7.3709287042682821</v>
      </c>
      <c r="AJ65" s="132">
        <f>T_i!V$12</f>
        <v>4.5058974801445331</v>
      </c>
      <c r="AK65" s="132">
        <f>AJ65-T_i!W$12</f>
        <v>3.0787253676040036</v>
      </c>
      <c r="AL65" s="132">
        <f>T_i!X$12-AJ65</f>
        <v>8.8222144705300014</v>
      </c>
      <c r="AM65" s="132">
        <f>T_i!V$13</f>
        <v>18.8194389644393</v>
      </c>
      <c r="AN65" s="132">
        <f>AM65-T_i!W$13</f>
        <v>14.921457616072871</v>
      </c>
      <c r="AO65" s="132">
        <f>T_i!X$13-AM65</f>
        <v>38.169025137832797</v>
      </c>
      <c r="AP65" s="132">
        <f>T_i!V$14</f>
        <v>0</v>
      </c>
      <c r="AQ65" s="132">
        <f>AP65-T_i!W$14</f>
        <v>0</v>
      </c>
      <c r="AR65" s="132">
        <f>T_i!X$14-AP65</f>
        <v>0</v>
      </c>
      <c r="AS65" s="132">
        <f>T_i!V$15</f>
        <v>0</v>
      </c>
      <c r="AT65" s="132">
        <f>AS65-T_i!W$15</f>
        <v>0</v>
      </c>
      <c r="AU65" s="132">
        <f>T_i!X$15-AS65</f>
        <v>0</v>
      </c>
      <c r="AV65" s="132">
        <f>T_i!V$16</f>
        <v>0</v>
      </c>
      <c r="AW65" s="132">
        <f>AV65-T_i!W$16</f>
        <v>0</v>
      </c>
      <c r="AX65" s="132">
        <f>T_i!X$16-AV65</f>
        <v>0</v>
      </c>
      <c r="AY65" s="132">
        <f>T_i!V$17</f>
        <v>0</v>
      </c>
      <c r="AZ65" s="132">
        <f>AY65-T_i!W$17</f>
        <v>0</v>
      </c>
      <c r="BA65" s="132">
        <f>T_i!X$17-AY65</f>
        <v>0</v>
      </c>
      <c r="BB65" s="132">
        <f>T_i!V$18</f>
        <v>0</v>
      </c>
      <c r="BC65" s="132">
        <f>BB65-T_i!W$18</f>
        <v>0</v>
      </c>
      <c r="BD65" s="132">
        <f>T_i!X$18-BB65</f>
        <v>0</v>
      </c>
      <c r="BE65" s="132">
        <f>T_i!V$19</f>
        <v>0</v>
      </c>
      <c r="BF65" s="132">
        <f>BE65-T_i!W$19</f>
        <v>0</v>
      </c>
      <c r="BG65" s="132">
        <f>T_i!X$19-BE65</f>
        <v>0</v>
      </c>
      <c r="BH65" s="132">
        <f>T_i!V$20</f>
        <v>0</v>
      </c>
      <c r="BI65" s="132">
        <f>BH65-T_i!W$20</f>
        <v>0</v>
      </c>
      <c r="BJ65" s="132">
        <f>T_i!X$20-BH65</f>
        <v>0</v>
      </c>
      <c r="BK65" s="132">
        <f>T_i!V$21</f>
        <v>0</v>
      </c>
      <c r="BL65" s="132">
        <f>BK65-T_i!W$21</f>
        <v>0</v>
      </c>
      <c r="BM65" s="132">
        <f>T_i!X$21-BK65</f>
        <v>0</v>
      </c>
      <c r="BN65" s="132">
        <f>T_i!V$22</f>
        <v>0</v>
      </c>
      <c r="BO65" s="132">
        <f>BN65-T_i!W$22</f>
        <v>0</v>
      </c>
      <c r="BP65" s="132">
        <f>T_i!X$22-BN65</f>
        <v>0</v>
      </c>
      <c r="BQ65" s="132">
        <f>T_i!V$23</f>
        <v>0</v>
      </c>
      <c r="BR65" s="132">
        <f>BQ65-T_i!W$23</f>
        <v>0</v>
      </c>
      <c r="BS65" s="132">
        <f>T_i!X$23-BQ65</f>
        <v>0</v>
      </c>
      <c r="BT65" s="132">
        <f>T_i!V$24</f>
        <v>0</v>
      </c>
      <c r="BU65" s="132">
        <f>BT65-T_i!W$24</f>
        <v>0</v>
      </c>
      <c r="BV65" s="132">
        <f>T_i!X$24-BT65</f>
        <v>0</v>
      </c>
      <c r="BW65" s="132">
        <f>T_i!V$25</f>
        <v>0</v>
      </c>
      <c r="BX65" s="132">
        <f>BW65-T_i!W$25</f>
        <v>0</v>
      </c>
      <c r="BY65" s="132">
        <f>T_i!X$25-BW65</f>
        <v>0</v>
      </c>
      <c r="BZ65" s="132">
        <f>T_i!V$26</f>
        <v>0</v>
      </c>
      <c r="CA65" s="132">
        <f>BZ65-T_i!W$26</f>
        <v>0</v>
      </c>
      <c r="CB65" s="132">
        <f>T_i!X$26-BZ65</f>
        <v>0</v>
      </c>
      <c r="CC65" s="132">
        <f>T_i!V$27</f>
        <v>0</v>
      </c>
      <c r="CD65" s="132">
        <f>CC65-T_i!W$27</f>
        <v>0</v>
      </c>
      <c r="CE65" s="132">
        <f>T_i!X$27-CC65</f>
        <v>0</v>
      </c>
      <c r="CF65" s="132">
        <f>T_i!V$28</f>
        <v>0</v>
      </c>
      <c r="CG65" s="132">
        <f>CF65-T_i!W$28</f>
        <v>0</v>
      </c>
      <c r="CH65" s="132">
        <f>T_i!X$28-CF65</f>
        <v>0</v>
      </c>
      <c r="CI65" s="132">
        <f>T_i!V$29</f>
        <v>0</v>
      </c>
      <c r="CJ65" s="132">
        <f>CI65-T_i!W$29</f>
        <v>0</v>
      </c>
      <c r="CK65" s="132">
        <f>T_i!X$29-CI65</f>
        <v>0</v>
      </c>
      <c r="CL65" s="132">
        <f>T_i!V$30</f>
        <v>0</v>
      </c>
      <c r="CM65" s="132">
        <f>CL65-T_i!W$30</f>
        <v>0</v>
      </c>
      <c r="CN65" s="132">
        <f>T_i!X$30-CL65</f>
        <v>0</v>
      </c>
      <c r="CO65" s="132">
        <f>T_i!V$31</f>
        <v>0</v>
      </c>
      <c r="CP65" s="132">
        <f>CO65-T_i!W$31</f>
        <v>0</v>
      </c>
      <c r="CQ65" s="132">
        <f>T_i!X$31-CO65</f>
        <v>0</v>
      </c>
      <c r="CR65" s="132">
        <f>T_i!V$32</f>
        <v>0</v>
      </c>
      <c r="CS65" s="132">
        <f>CR65-T_i!W$32</f>
        <v>0</v>
      </c>
      <c r="CT65" s="132">
        <f>T_i!X$32-CR65</f>
        <v>0</v>
      </c>
      <c r="CX65" s="167"/>
      <c r="CY65" s="167"/>
      <c r="CZ65" s="167"/>
      <c r="DA65" s="167"/>
      <c r="DB65" s="167"/>
      <c r="DC65" s="167"/>
    </row>
    <row r="66" spans="2:107" x14ac:dyDescent="0.25">
      <c r="B66" s="174"/>
      <c r="C66" s="174"/>
      <c r="D66" s="174"/>
      <c r="E66" s="174"/>
      <c r="F66" s="174"/>
      <c r="G66" s="174"/>
      <c r="I66" s="149"/>
      <c r="J66" s="128"/>
      <c r="K66" s="77" t="str">
        <f>T_i!Z$2</f>
        <v>Retail TOTAL</v>
      </c>
      <c r="L66" s="150">
        <f>T_i!Z$4</f>
        <v>6.5564610875375307</v>
      </c>
      <c r="M66" s="150">
        <f>L66-T_i!AA$4</f>
        <v>2.3012478619771572</v>
      </c>
      <c r="N66" s="150">
        <f>T_i!AB$4-L66</f>
        <v>3.4161500273289009</v>
      </c>
      <c r="O66" s="150">
        <f>T_i!Z$5</f>
        <v>4.8417581184321765</v>
      </c>
      <c r="P66" s="132">
        <f>O66-T_i!AA$5</f>
        <v>1.2431891613530355</v>
      </c>
      <c r="Q66" s="132">
        <f>T_i!AB$5-O66</f>
        <v>1.6437768490048592</v>
      </c>
      <c r="R66" s="132">
        <f>T_i!Z$6</f>
        <v>2.5190045025969923</v>
      </c>
      <c r="S66" s="132">
        <f>R66-T_i!AA$6</f>
        <v>0.67764779021006061</v>
      </c>
      <c r="T66" s="132">
        <f>T_i!AB$6-R66</f>
        <v>0.91829975141438291</v>
      </c>
      <c r="U66" s="132">
        <f>T_i!Z$7</f>
        <v>1.7764347182172124</v>
      </c>
      <c r="V66" s="132">
        <f>U66-T_i!AA$7</f>
        <v>0.43142847213272684</v>
      </c>
      <c r="W66" s="132">
        <f>T_i!AB$7-U66</f>
        <v>0.56652829246649272</v>
      </c>
      <c r="X66" s="132">
        <f>T_i!Z$8</f>
        <v>6.9212982086402519</v>
      </c>
      <c r="Y66" s="132">
        <f>X66-T_i!AA$8</f>
        <v>1.5179301815360038</v>
      </c>
      <c r="Z66" s="132">
        <f>T_i!AB$8-X66</f>
        <v>1.9045665161089271</v>
      </c>
      <c r="AA66" s="132">
        <f>T_i!Z$9</f>
        <v>7.7116655210910778</v>
      </c>
      <c r="AB66" s="132">
        <f>AA66-T_i!AA$9</f>
        <v>1.3351432642528831</v>
      </c>
      <c r="AC66" s="132">
        <f>T_i!AB$9-AA66</f>
        <v>1.5869357715258996</v>
      </c>
      <c r="AD66" s="132">
        <f>T_i!Z$10</f>
        <v>4.6512068611472879</v>
      </c>
      <c r="AE66" s="132">
        <f>AD66-T_i!AA$10</f>
        <v>0.94394592754786277</v>
      </c>
      <c r="AF66" s="132">
        <f>T_i!AB$10-AD66</f>
        <v>1.1697649966089978</v>
      </c>
      <c r="AG66" s="132">
        <f>T_i!Z$11</f>
        <v>3.6315246538731083</v>
      </c>
      <c r="AH66" s="132">
        <f>AG66-T_i!AA$11</f>
        <v>0.86427651225497426</v>
      </c>
      <c r="AI66" s="132">
        <f>T_i!AB$11-AG66</f>
        <v>1.1210165201132787</v>
      </c>
      <c r="AJ66" s="132">
        <f>T_i!Z$12</f>
        <v>7.1462458321461213</v>
      </c>
      <c r="AK66" s="132">
        <f>AJ66-T_i!AA$12</f>
        <v>1.3843253922249961</v>
      </c>
      <c r="AL66" s="132">
        <f>T_i!AB$12-AJ66</f>
        <v>1.6857450128620943</v>
      </c>
      <c r="AM66" s="132">
        <f>T_i!Z$13</f>
        <v>27.436576351732526</v>
      </c>
      <c r="AN66" s="132">
        <f>AM66-T_i!AA$13</f>
        <v>6.1777107398943514</v>
      </c>
      <c r="AO66" s="132">
        <f>T_i!AB$13-AM66</f>
        <v>7.183618451294997</v>
      </c>
      <c r="AP66" s="132">
        <f>T_i!Z$14</f>
        <v>0</v>
      </c>
      <c r="AQ66" s="132">
        <f>AP66-T_i!AA$14</f>
        <v>0</v>
      </c>
      <c r="AR66" s="132">
        <f>T_i!AB$14-AP66</f>
        <v>0</v>
      </c>
      <c r="AS66" s="132">
        <f>T_i!Z$15</f>
        <v>0</v>
      </c>
      <c r="AT66" s="132">
        <f>AS66-T_i!AA$15</f>
        <v>0</v>
      </c>
      <c r="AU66" s="132">
        <f>T_i!AB$15-AS66</f>
        <v>0</v>
      </c>
      <c r="AV66" s="132">
        <f>T_i!Z$16</f>
        <v>0</v>
      </c>
      <c r="AW66" s="132">
        <f>AV66-T_i!AA$16</f>
        <v>0</v>
      </c>
      <c r="AX66" s="132">
        <f>T_i!AB$16-AV66</f>
        <v>0</v>
      </c>
      <c r="AY66" s="132">
        <f>T_i!Z$17</f>
        <v>0</v>
      </c>
      <c r="AZ66" s="132">
        <f>AY66-T_i!AA$17</f>
        <v>0</v>
      </c>
      <c r="BA66" s="132">
        <f>T_i!AB$17-AY66</f>
        <v>0</v>
      </c>
      <c r="BB66" s="132">
        <f>T_i!Z$18</f>
        <v>0</v>
      </c>
      <c r="BC66" s="132">
        <f>BB66-T_i!AA$18</f>
        <v>0</v>
      </c>
      <c r="BD66" s="132">
        <f>T_i!AB$18-BB66</f>
        <v>0</v>
      </c>
      <c r="BE66" s="132">
        <f>T_i!Z$19</f>
        <v>0</v>
      </c>
      <c r="BF66" s="132">
        <f>BE66-T_i!AA$19</f>
        <v>0</v>
      </c>
      <c r="BG66" s="132">
        <f>T_i!AB$19-BE66</f>
        <v>0</v>
      </c>
      <c r="BH66" s="132">
        <f>T_i!Z$20</f>
        <v>0</v>
      </c>
      <c r="BI66" s="132">
        <f>BH66-T_i!AA$20</f>
        <v>0</v>
      </c>
      <c r="BJ66" s="132">
        <f>T_i!AB$20-BH66</f>
        <v>0</v>
      </c>
      <c r="BK66" s="132">
        <f>T_i!Z$21</f>
        <v>0</v>
      </c>
      <c r="BL66" s="132">
        <f>BK66-T_i!AA$21</f>
        <v>0</v>
      </c>
      <c r="BM66" s="132">
        <f>T_i!AB$21-BK66</f>
        <v>0</v>
      </c>
      <c r="BN66" s="132">
        <f>T_i!Z$22</f>
        <v>0</v>
      </c>
      <c r="BO66" s="132">
        <f>BN66-T_i!AA$22</f>
        <v>0</v>
      </c>
      <c r="BP66" s="132">
        <f>T_i!AB$22-BN66</f>
        <v>0</v>
      </c>
      <c r="BQ66" s="132">
        <f>T_i!Z$23</f>
        <v>0</v>
      </c>
      <c r="BR66" s="132">
        <f>BQ66-T_i!AA$23</f>
        <v>0</v>
      </c>
      <c r="BS66" s="132">
        <f>T_i!AB$23-BQ66</f>
        <v>0</v>
      </c>
      <c r="BT66" s="132">
        <f>T_i!Z$24</f>
        <v>0</v>
      </c>
      <c r="BU66" s="132">
        <f>BT66-T_i!AA$24</f>
        <v>0</v>
      </c>
      <c r="BV66" s="132">
        <f>T_i!AB$24-BT66</f>
        <v>0</v>
      </c>
      <c r="BW66" s="132">
        <f>T_i!Z$25</f>
        <v>0</v>
      </c>
      <c r="BX66" s="132">
        <f>BW66-T_i!AA$25</f>
        <v>0</v>
      </c>
      <c r="BY66" s="132">
        <f>T_i!AB$25-BW66</f>
        <v>0</v>
      </c>
      <c r="BZ66" s="132">
        <f>T_i!Z$26</f>
        <v>0</v>
      </c>
      <c r="CA66" s="132">
        <f>BZ66-T_i!AA$26</f>
        <v>0</v>
      </c>
      <c r="CB66" s="132">
        <f>T_i!AB$26-BZ66</f>
        <v>0</v>
      </c>
      <c r="CC66" s="132">
        <f>T_i!Z$27</f>
        <v>0</v>
      </c>
      <c r="CD66" s="132">
        <f>CC66-T_i!AA$27</f>
        <v>0</v>
      </c>
      <c r="CE66" s="132">
        <f>T_i!AB$27-CC66</f>
        <v>0</v>
      </c>
      <c r="CF66" s="132">
        <f>T_i!Z$28</f>
        <v>0</v>
      </c>
      <c r="CG66" s="132">
        <f>CF66-T_i!AA$28</f>
        <v>0</v>
      </c>
      <c r="CH66" s="132">
        <f>T_i!AB$28-CF66</f>
        <v>0</v>
      </c>
      <c r="CI66" s="132">
        <f>T_i!Z$29</f>
        <v>0</v>
      </c>
      <c r="CJ66" s="132">
        <f>CI66-T_i!AA$29</f>
        <v>0</v>
      </c>
      <c r="CK66" s="132">
        <f>T_i!AB$29-CI66</f>
        <v>0</v>
      </c>
      <c r="CL66" s="132">
        <f>T_i!Z$30</f>
        <v>0</v>
      </c>
      <c r="CM66" s="132">
        <f>CL66-T_i!AA$30</f>
        <v>0</v>
      </c>
      <c r="CN66" s="132">
        <f>T_i!AB$30-CL66</f>
        <v>0</v>
      </c>
      <c r="CO66" s="132">
        <f>T_i!Z$31</f>
        <v>0</v>
      </c>
      <c r="CP66" s="132">
        <f>CO66-T_i!AA$31</f>
        <v>0</v>
      </c>
      <c r="CQ66" s="132">
        <f>T_i!AB$31-CO66</f>
        <v>0</v>
      </c>
      <c r="CR66" s="132">
        <f>T_i!Z$32</f>
        <v>0</v>
      </c>
      <c r="CS66" s="132">
        <f>CR66-T_i!AA$32</f>
        <v>0</v>
      </c>
      <c r="CT66" s="132">
        <f>T_i!AB$32-CR66</f>
        <v>0</v>
      </c>
      <c r="CX66" s="167"/>
      <c r="CY66" s="167"/>
      <c r="CZ66" s="167"/>
      <c r="DA66" s="167"/>
      <c r="DB66" s="167"/>
      <c r="DC66" s="167"/>
    </row>
    <row r="67" spans="2:107" x14ac:dyDescent="0.25">
      <c r="B67" s="174"/>
      <c r="C67" s="174"/>
      <c r="D67" s="174"/>
      <c r="E67" s="174"/>
      <c r="F67" s="174"/>
      <c r="G67" s="174"/>
      <c r="I67" s="149"/>
      <c r="J67" s="128"/>
      <c r="K67" s="77" t="str">
        <f>T_i!AD$2</f>
        <v>Wholesale</v>
      </c>
      <c r="L67" s="150" t="str">
        <f>T_i!AD$4</f>
        <v>0</v>
      </c>
      <c r="M67" s="150" t="e">
        <f>L67-T_i!AE$4</f>
        <v>#VALUE!</v>
      </c>
      <c r="N67" s="150" t="e">
        <f>T_i!AF$4-L67</f>
        <v>#VALUE!</v>
      </c>
      <c r="O67" s="150" t="str">
        <f>T_i!AD$5</f>
        <v>0</v>
      </c>
      <c r="P67" s="132" t="e">
        <f>O67-T_i!AE$5</f>
        <v>#VALUE!</v>
      </c>
      <c r="Q67" s="132" t="e">
        <f>T_i!AF$5-O67</f>
        <v>#VALUE!</v>
      </c>
      <c r="R67" s="132">
        <f>T_i!AD$6</f>
        <v>2.5768110963923032</v>
      </c>
      <c r="S67" s="132">
        <f>R67-T_i!AE$6</f>
        <v>1.3410416104732303</v>
      </c>
      <c r="T67" s="132">
        <f>T_i!AF$6-R67</f>
        <v>2.7183002501928</v>
      </c>
      <c r="U67" s="132">
        <f>T_i!AD$7</f>
        <v>1.5977689591483242</v>
      </c>
      <c r="V67" s="132">
        <f>U67-T_i!AE$7</f>
        <v>0.98894578025703173</v>
      </c>
      <c r="W67" s="132">
        <f>T_i!AF$7-U67</f>
        <v>2.5286532103363437</v>
      </c>
      <c r="X67" s="132">
        <f>T_i!AD$8</f>
        <v>5.3394397292288032</v>
      </c>
      <c r="Y67" s="132">
        <f>X67-T_i!AE$8</f>
        <v>3.0766427151087017</v>
      </c>
      <c r="Z67" s="132">
        <f>T_i!AF$8-X67</f>
        <v>6.7427195950171379</v>
      </c>
      <c r="AA67" s="132">
        <f>T_i!AD$9</f>
        <v>4.1745800555406278</v>
      </c>
      <c r="AB67" s="132">
        <f>AA67-T_i!AE$9</f>
        <v>2.1925934463140373</v>
      </c>
      <c r="AC67" s="132">
        <f>T_i!AF$9-AA67</f>
        <v>4.4058395970646567</v>
      </c>
      <c r="AD67" s="132" t="str">
        <f>T_i!AD$10</f>
        <v>0</v>
      </c>
      <c r="AE67" s="132" t="e">
        <f>AD67-T_i!AE$10</f>
        <v>#VALUE!</v>
      </c>
      <c r="AF67" s="132" t="e">
        <f>T_i!AF$10-AD67</f>
        <v>#VALUE!</v>
      </c>
      <c r="AG67" s="132" t="str">
        <f>T_i!AD$11</f>
        <v>0</v>
      </c>
      <c r="AH67" s="132" t="e">
        <f>AG67-T_i!AE$11</f>
        <v>#VALUE!</v>
      </c>
      <c r="AI67" s="132" t="e">
        <f>T_i!AF$11-AG67</f>
        <v>#VALUE!</v>
      </c>
      <c r="AJ67" s="132">
        <f>T_i!AD$12</f>
        <v>1.5977689591483242</v>
      </c>
      <c r="AK67" s="132">
        <f>AJ67-T_i!AE$12</f>
        <v>0.98894578025703173</v>
      </c>
      <c r="AL67" s="132">
        <f>T_i!AF$12-AJ67</f>
        <v>2.5286532103363437</v>
      </c>
      <c r="AM67" s="132">
        <f>T_i!AD$13</f>
        <v>4.9375509943456697</v>
      </c>
      <c r="AN67" s="132">
        <f>AM67-T_i!AE$13</f>
        <v>3.5540991124031973</v>
      </c>
      <c r="AO67" s="132">
        <f>T_i!AF$13-AM67</f>
        <v>11.191302880969712</v>
      </c>
      <c r="AP67" s="132">
        <f>T_i!AD$14</f>
        <v>0</v>
      </c>
      <c r="AQ67" s="132">
        <f>AP67-T_i!AE$14</f>
        <v>0</v>
      </c>
      <c r="AR67" s="132">
        <f>T_i!AF$14-AP67</f>
        <v>0</v>
      </c>
      <c r="AS67" s="132">
        <f>T_i!AD$15</f>
        <v>0</v>
      </c>
      <c r="AT67" s="132">
        <f>AS67-T_i!AE$15</f>
        <v>0</v>
      </c>
      <c r="AU67" s="132">
        <f>T_i!AF$15-AS67</f>
        <v>0</v>
      </c>
      <c r="AV67" s="132">
        <f>T_i!AD$16</f>
        <v>0</v>
      </c>
      <c r="AW67" s="132">
        <f>AV67-T_i!AE$16</f>
        <v>0</v>
      </c>
      <c r="AX67" s="132">
        <f>T_i!AF$16-AV67</f>
        <v>0</v>
      </c>
      <c r="AY67" s="132">
        <f>T_i!AD$17</f>
        <v>0</v>
      </c>
      <c r="AZ67" s="132">
        <f>AY67-T_i!AE$17</f>
        <v>0</v>
      </c>
      <c r="BA67" s="132">
        <f>T_i!AF$17-AY67</f>
        <v>0</v>
      </c>
      <c r="BB67" s="132">
        <f>T_i!AD$18</f>
        <v>0</v>
      </c>
      <c r="BC67" s="132">
        <f>BB67-T_i!AE$18</f>
        <v>0</v>
      </c>
      <c r="BD67" s="132">
        <f>T_i!AF$18-BB67</f>
        <v>0</v>
      </c>
      <c r="BE67" s="132">
        <f>T_i!AD$19</f>
        <v>0</v>
      </c>
      <c r="BF67" s="132">
        <f>BE67-T_i!AE$19</f>
        <v>0</v>
      </c>
      <c r="BG67" s="132">
        <f>T_i!AF$19-BE67</f>
        <v>0</v>
      </c>
      <c r="BH67" s="132">
        <f>T_i!AD$20</f>
        <v>0</v>
      </c>
      <c r="BI67" s="132">
        <f>BH67-T_i!AE$20</f>
        <v>0</v>
      </c>
      <c r="BJ67" s="132">
        <f>T_i!AF$20-BH67</f>
        <v>0</v>
      </c>
      <c r="BK67" s="132">
        <f>T_i!AD$21</f>
        <v>0</v>
      </c>
      <c r="BL67" s="132">
        <f>BK67-T_i!AE$21</f>
        <v>0</v>
      </c>
      <c r="BM67" s="132">
        <f>T_i!AF$21-BK67</f>
        <v>0</v>
      </c>
      <c r="BN67" s="132">
        <f>T_i!AD$22</f>
        <v>0</v>
      </c>
      <c r="BO67" s="132">
        <f>BN67-T_i!AE$22</f>
        <v>0</v>
      </c>
      <c r="BP67" s="132">
        <f>T_i!AF$22-BN67</f>
        <v>0</v>
      </c>
      <c r="BQ67" s="132">
        <f>T_i!AD$23</f>
        <v>0</v>
      </c>
      <c r="BR67" s="132">
        <f>BQ67-T_i!AE$23</f>
        <v>0</v>
      </c>
      <c r="BS67" s="132">
        <f>T_i!AF$23-BQ67</f>
        <v>0</v>
      </c>
      <c r="BT67" s="132">
        <f>T_i!AD$24</f>
        <v>0</v>
      </c>
      <c r="BU67" s="132">
        <f>BT67-T_i!AE$24</f>
        <v>0</v>
      </c>
      <c r="BV67" s="132">
        <f>T_i!AF$24-BT67</f>
        <v>0</v>
      </c>
      <c r="BW67" s="132">
        <f>T_i!AD$25</f>
        <v>0</v>
      </c>
      <c r="BX67" s="132">
        <f>BW67-T_i!AE$25</f>
        <v>0</v>
      </c>
      <c r="BY67" s="132">
        <f>T_i!AF$25-BW67</f>
        <v>0</v>
      </c>
      <c r="BZ67" s="132">
        <f>T_i!AD$26</f>
        <v>0</v>
      </c>
      <c r="CA67" s="132">
        <f>BZ67-T_i!AE$26</f>
        <v>0</v>
      </c>
      <c r="CB67" s="132">
        <f>T_i!AF$26-BZ67</f>
        <v>0</v>
      </c>
      <c r="CC67" s="132">
        <f>T_i!AD$27</f>
        <v>0</v>
      </c>
      <c r="CD67" s="132">
        <f>CC67-T_i!AE$27</f>
        <v>0</v>
      </c>
      <c r="CE67" s="132">
        <f>T_i!AF$27-CC67</f>
        <v>0</v>
      </c>
      <c r="CF67" s="132">
        <f>T_i!AD$28</f>
        <v>0</v>
      </c>
      <c r="CG67" s="132">
        <f>CF67-T_i!AE$28</f>
        <v>0</v>
      </c>
      <c r="CH67" s="132">
        <f>T_i!AF$28-CF67</f>
        <v>0</v>
      </c>
      <c r="CI67" s="132">
        <f>T_i!AD$29</f>
        <v>0</v>
      </c>
      <c r="CJ67" s="132">
        <f>CI67-T_i!AE$29</f>
        <v>0</v>
      </c>
      <c r="CK67" s="132">
        <f>T_i!AF$29-CI67</f>
        <v>0</v>
      </c>
      <c r="CL67" s="132">
        <f>T_i!AD$30</f>
        <v>0</v>
      </c>
      <c r="CM67" s="132">
        <f>CL67-T_i!AE$30</f>
        <v>0</v>
      </c>
      <c r="CN67" s="132">
        <f>T_i!AF$30-CL67</f>
        <v>0</v>
      </c>
      <c r="CO67" s="132">
        <f>T_i!AD$31</f>
        <v>0</v>
      </c>
      <c r="CP67" s="132">
        <f>CO67-T_i!AE$31</f>
        <v>0</v>
      </c>
      <c r="CQ67" s="132">
        <f>T_i!AF$31-CO67</f>
        <v>0</v>
      </c>
      <c r="CR67" s="132">
        <f>T_i!AD$32</f>
        <v>0</v>
      </c>
      <c r="CS67" s="132">
        <f>CR67-T_i!AE$32</f>
        <v>0</v>
      </c>
      <c r="CT67" s="132">
        <f>T_i!AF$32-CR67</f>
        <v>0</v>
      </c>
      <c r="CX67" s="167"/>
      <c r="CY67" s="167"/>
      <c r="CZ67" s="167"/>
      <c r="DA67" s="167"/>
      <c r="DB67" s="167"/>
      <c r="DC67" s="167"/>
    </row>
    <row r="68" spans="2:107" x14ac:dyDescent="0.25">
      <c r="B68" s="174"/>
      <c r="C68" s="174"/>
      <c r="D68" s="174"/>
      <c r="E68" s="174"/>
      <c r="F68" s="174"/>
      <c r="G68" s="174"/>
      <c r="I68" s="149"/>
      <c r="J68" s="128"/>
      <c r="K68" s="128"/>
      <c r="L68" s="150"/>
      <c r="M68" s="150"/>
      <c r="N68" s="150"/>
      <c r="O68" s="150"/>
      <c r="P68" s="132"/>
      <c r="Q68" s="132"/>
      <c r="R68" s="132"/>
      <c r="S68" s="132"/>
      <c r="T68" s="132"/>
      <c r="U68" s="132"/>
      <c r="V68" s="132"/>
      <c r="W68" s="132"/>
      <c r="X68" s="132"/>
      <c r="Y68" s="132"/>
      <c r="Z68" s="132"/>
      <c r="AA68" s="132"/>
      <c r="AB68" s="132"/>
      <c r="AC68" s="132"/>
      <c r="AD68" s="132"/>
      <c r="AE68" s="132"/>
      <c r="AF68" s="132"/>
      <c r="AG68" s="132"/>
      <c r="AH68" s="132"/>
      <c r="AI68" s="132"/>
      <c r="AJ68" s="132"/>
      <c r="AK68" s="132"/>
      <c r="AL68" s="132"/>
      <c r="AM68" s="132"/>
      <c r="AN68" s="132"/>
      <c r="AO68" s="132"/>
      <c r="AP68" s="132"/>
      <c r="AQ68" s="132"/>
      <c r="AR68" s="132"/>
      <c r="AS68" s="132"/>
      <c r="AT68" s="132"/>
      <c r="AU68" s="132"/>
      <c r="AV68" s="132"/>
      <c r="AW68" s="132"/>
      <c r="AX68" s="132"/>
      <c r="AY68" s="132"/>
      <c r="AZ68" s="132"/>
      <c r="BA68" s="132"/>
      <c r="BB68" s="132"/>
      <c r="BC68" s="132"/>
      <c r="BD68" s="132"/>
      <c r="BE68" s="132"/>
      <c r="BF68" s="132"/>
      <c r="BG68" s="132"/>
      <c r="BH68" s="132"/>
      <c r="BI68" s="132"/>
      <c r="BJ68" s="132"/>
      <c r="BK68" s="132"/>
      <c r="BL68" s="132"/>
      <c r="BM68" s="132"/>
      <c r="BN68" s="132"/>
      <c r="BO68" s="132"/>
      <c r="BP68" s="132"/>
      <c r="BQ68" s="132"/>
      <c r="BR68" s="132"/>
      <c r="BS68" s="132"/>
      <c r="BT68" s="132"/>
      <c r="BU68" s="132"/>
      <c r="BV68" s="132"/>
      <c r="BW68" s="132"/>
      <c r="BX68" s="132"/>
      <c r="BY68" s="132"/>
      <c r="BZ68" s="132"/>
      <c r="CA68" s="132"/>
      <c r="CB68" s="132"/>
      <c r="CC68" s="132"/>
      <c r="CD68" s="132"/>
      <c r="CE68" s="132"/>
      <c r="CF68" s="132"/>
      <c r="CG68" s="132"/>
      <c r="CH68" s="132"/>
      <c r="CI68" s="132"/>
      <c r="CJ68" s="132"/>
      <c r="CK68" s="132"/>
      <c r="CL68" s="132"/>
      <c r="CM68" s="132"/>
      <c r="CN68" s="132"/>
      <c r="CO68" s="132"/>
      <c r="CP68" s="132"/>
      <c r="CQ68" s="132"/>
      <c r="CR68" s="132"/>
      <c r="CS68" s="132"/>
      <c r="CT68" s="132"/>
      <c r="CX68" s="167"/>
      <c r="CY68" s="167"/>
      <c r="CZ68" s="167"/>
      <c r="DA68" s="167"/>
      <c r="DB68" s="167"/>
      <c r="DC68" s="167"/>
    </row>
    <row r="69" spans="2:107" x14ac:dyDescent="0.25">
      <c r="B69" s="174"/>
      <c r="C69" s="174"/>
      <c r="D69" s="174"/>
      <c r="E69" s="174"/>
      <c r="F69" s="174"/>
      <c r="G69" s="174"/>
      <c r="I69" s="149"/>
      <c r="J69" s="128"/>
      <c r="K69" s="128"/>
      <c r="L69" s="150"/>
      <c r="M69" s="150"/>
      <c r="N69" s="150"/>
      <c r="O69" s="150"/>
      <c r="P69" s="132"/>
      <c r="Q69" s="132"/>
      <c r="R69" s="132"/>
      <c r="S69" s="132"/>
      <c r="T69" s="132"/>
      <c r="U69" s="132"/>
      <c r="V69" s="132"/>
      <c r="W69" s="132"/>
      <c r="X69" s="132"/>
      <c r="Y69" s="132"/>
      <c r="Z69" s="132"/>
      <c r="AA69" s="132"/>
      <c r="AB69" s="132"/>
      <c r="AC69" s="132"/>
      <c r="AD69" s="132"/>
      <c r="AE69" s="132"/>
      <c r="AF69" s="132"/>
      <c r="AG69" s="132"/>
      <c r="AH69" s="132"/>
      <c r="AI69" s="132"/>
      <c r="AJ69" s="132"/>
      <c r="AK69" s="132"/>
      <c r="AL69" s="132"/>
      <c r="AM69" s="132"/>
      <c r="AN69" s="132"/>
      <c r="AO69" s="132"/>
      <c r="AP69" s="132"/>
      <c r="AQ69" s="132"/>
      <c r="AR69" s="132"/>
      <c r="AS69" s="132"/>
      <c r="AT69" s="132"/>
      <c r="AU69" s="132"/>
      <c r="AV69" s="132"/>
      <c r="AW69" s="132"/>
      <c r="AX69" s="132"/>
      <c r="AY69" s="132"/>
      <c r="AZ69" s="132"/>
      <c r="BA69" s="132"/>
      <c r="BB69" s="132"/>
      <c r="BC69" s="132"/>
      <c r="BD69" s="132"/>
      <c r="BE69" s="132"/>
      <c r="BF69" s="132"/>
      <c r="BG69" s="132"/>
      <c r="BH69" s="132"/>
      <c r="BI69" s="132"/>
      <c r="BJ69" s="132"/>
      <c r="BK69" s="132"/>
      <c r="BL69" s="132"/>
      <c r="BM69" s="132"/>
      <c r="BN69" s="132"/>
      <c r="BO69" s="132"/>
      <c r="BP69" s="132"/>
      <c r="BQ69" s="132"/>
      <c r="BR69" s="132"/>
      <c r="BS69" s="132"/>
      <c r="BT69" s="132"/>
      <c r="BU69" s="132"/>
      <c r="BV69" s="132"/>
      <c r="BW69" s="132"/>
      <c r="BX69" s="132"/>
      <c r="BY69" s="132"/>
      <c r="BZ69" s="132"/>
      <c r="CA69" s="132"/>
      <c r="CB69" s="132"/>
      <c r="CC69" s="132"/>
      <c r="CD69" s="132"/>
      <c r="CE69" s="132"/>
      <c r="CF69" s="132"/>
      <c r="CG69" s="132"/>
      <c r="CH69" s="132"/>
      <c r="CI69" s="132"/>
      <c r="CJ69" s="132"/>
      <c r="CK69" s="132"/>
      <c r="CL69" s="132"/>
      <c r="CM69" s="132"/>
      <c r="CN69" s="132"/>
      <c r="CO69" s="132"/>
      <c r="CP69" s="132"/>
      <c r="CQ69" s="132"/>
      <c r="CR69" s="132"/>
      <c r="CS69" s="132"/>
      <c r="CT69" s="132"/>
      <c r="CX69" s="167"/>
      <c r="CY69" s="167"/>
      <c r="CZ69" s="167"/>
      <c r="DA69" s="167"/>
      <c r="DB69" s="167"/>
      <c r="DC69" s="167"/>
    </row>
    <row r="70" spans="2:107" x14ac:dyDescent="0.25">
      <c r="B70" s="174"/>
      <c r="C70" s="174"/>
      <c r="D70" s="174"/>
      <c r="E70" s="174"/>
      <c r="F70" s="174"/>
      <c r="G70" s="174"/>
      <c r="I70" s="149"/>
      <c r="J70" s="128"/>
      <c r="K70" s="128"/>
      <c r="L70" s="150"/>
      <c r="M70" s="150"/>
      <c r="N70" s="150"/>
      <c r="O70" s="150"/>
      <c r="P70" s="132"/>
      <c r="Q70" s="132"/>
      <c r="R70" s="132"/>
      <c r="S70" s="132"/>
      <c r="T70" s="132"/>
      <c r="U70" s="132"/>
      <c r="V70" s="132"/>
      <c r="W70" s="132"/>
      <c r="X70" s="132"/>
      <c r="Y70" s="132"/>
      <c r="Z70" s="132"/>
      <c r="AA70" s="132"/>
      <c r="AB70" s="132"/>
      <c r="AC70" s="132"/>
      <c r="AD70" s="132"/>
      <c r="AE70" s="132"/>
      <c r="AF70" s="132"/>
      <c r="AG70" s="132"/>
      <c r="AH70" s="132"/>
      <c r="AI70" s="132"/>
      <c r="AJ70" s="132"/>
      <c r="AK70" s="132"/>
      <c r="AL70" s="132"/>
      <c r="AM70" s="132"/>
      <c r="AN70" s="132"/>
      <c r="AO70" s="132"/>
      <c r="AP70" s="132"/>
      <c r="AQ70" s="132"/>
      <c r="AR70" s="132"/>
      <c r="AS70" s="132"/>
      <c r="AT70" s="132"/>
      <c r="AU70" s="132"/>
      <c r="AV70" s="132"/>
      <c r="AW70" s="132"/>
      <c r="AX70" s="132"/>
      <c r="AY70" s="132"/>
      <c r="AZ70" s="132"/>
      <c r="BA70" s="132"/>
      <c r="BB70" s="132"/>
      <c r="BC70" s="132"/>
      <c r="BD70" s="132"/>
      <c r="BE70" s="132"/>
      <c r="BF70" s="132"/>
      <c r="BG70" s="132"/>
      <c r="BH70" s="132"/>
      <c r="BI70" s="132"/>
      <c r="BJ70" s="132"/>
      <c r="BK70" s="132"/>
      <c r="BL70" s="132"/>
      <c r="BM70" s="132"/>
      <c r="BN70" s="132"/>
      <c r="BO70" s="132"/>
      <c r="BP70" s="132"/>
      <c r="BQ70" s="132"/>
      <c r="BR70" s="132"/>
      <c r="BS70" s="132"/>
      <c r="BT70" s="132"/>
      <c r="BU70" s="132"/>
      <c r="BV70" s="132"/>
      <c r="BW70" s="132"/>
      <c r="BX70" s="132"/>
      <c r="BY70" s="132"/>
      <c r="BZ70" s="132"/>
      <c r="CA70" s="132"/>
      <c r="CB70" s="132"/>
      <c r="CC70" s="132"/>
      <c r="CD70" s="132"/>
      <c r="CE70" s="132"/>
      <c r="CF70" s="132"/>
      <c r="CG70" s="132"/>
      <c r="CH70" s="132"/>
      <c r="CI70" s="132"/>
      <c r="CJ70" s="132"/>
      <c r="CK70" s="132"/>
      <c r="CL70" s="132"/>
      <c r="CM70" s="132"/>
      <c r="CN70" s="132"/>
      <c r="CO70" s="132"/>
      <c r="CP70" s="132"/>
      <c r="CQ70" s="132"/>
      <c r="CR70" s="132"/>
      <c r="CS70" s="132"/>
      <c r="CT70" s="132"/>
      <c r="CX70" s="167"/>
      <c r="CY70" s="167"/>
      <c r="CZ70" s="167"/>
      <c r="DA70" s="167"/>
      <c r="DB70" s="167"/>
      <c r="DC70" s="167"/>
    </row>
    <row r="71" spans="2:107" x14ac:dyDescent="0.25">
      <c r="B71" s="174"/>
      <c r="C71" s="174"/>
      <c r="D71" s="174"/>
      <c r="E71" s="174"/>
      <c r="F71" s="174"/>
      <c r="G71" s="174"/>
      <c r="I71" s="149"/>
      <c r="J71" s="128"/>
      <c r="K71" s="128"/>
      <c r="L71" s="150"/>
      <c r="M71" s="150"/>
      <c r="N71" s="150"/>
      <c r="O71" s="150"/>
      <c r="P71" s="132"/>
      <c r="Q71" s="132"/>
      <c r="R71" s="132"/>
      <c r="S71" s="132"/>
      <c r="T71" s="132"/>
      <c r="U71" s="132"/>
      <c r="V71" s="132"/>
      <c r="W71" s="132"/>
      <c r="X71" s="132"/>
      <c r="Y71" s="132"/>
      <c r="Z71" s="132"/>
      <c r="AA71" s="132"/>
      <c r="AB71" s="132"/>
      <c r="AC71" s="132"/>
      <c r="AD71" s="132"/>
      <c r="AE71" s="132"/>
      <c r="AF71" s="132"/>
      <c r="AG71" s="132"/>
      <c r="AH71" s="132"/>
      <c r="AI71" s="132"/>
      <c r="AJ71" s="132"/>
      <c r="AK71" s="132"/>
      <c r="AL71" s="132"/>
      <c r="AM71" s="132"/>
      <c r="AN71" s="132"/>
      <c r="AO71" s="132"/>
      <c r="AP71" s="132"/>
      <c r="AQ71" s="132"/>
      <c r="AR71" s="132"/>
      <c r="AS71" s="132"/>
      <c r="AT71" s="132"/>
      <c r="AU71" s="132"/>
      <c r="AV71" s="132"/>
      <c r="AW71" s="132"/>
      <c r="AX71" s="132"/>
      <c r="AY71" s="132"/>
      <c r="AZ71" s="132"/>
      <c r="BA71" s="132"/>
      <c r="BB71" s="132"/>
      <c r="BC71" s="132"/>
      <c r="BD71" s="132"/>
      <c r="BE71" s="132"/>
      <c r="BF71" s="132"/>
      <c r="BG71" s="132"/>
      <c r="BH71" s="132"/>
      <c r="BI71" s="132"/>
      <c r="BJ71" s="132"/>
      <c r="BK71" s="132"/>
      <c r="BL71" s="132"/>
      <c r="BM71" s="132"/>
      <c r="BN71" s="132"/>
      <c r="BO71" s="132"/>
      <c r="BP71" s="132"/>
      <c r="BQ71" s="132"/>
      <c r="BR71" s="132"/>
      <c r="BS71" s="132"/>
      <c r="BT71" s="132"/>
      <c r="BU71" s="132"/>
      <c r="BV71" s="132"/>
      <c r="BW71" s="132"/>
      <c r="BX71" s="132"/>
      <c r="BY71" s="132"/>
      <c r="BZ71" s="132"/>
      <c r="CA71" s="132"/>
      <c r="CB71" s="132"/>
      <c r="CC71" s="132"/>
      <c r="CD71" s="132"/>
      <c r="CE71" s="132"/>
      <c r="CF71" s="132"/>
      <c r="CG71" s="132"/>
      <c r="CH71" s="132"/>
      <c r="CI71" s="132"/>
      <c r="CJ71" s="132"/>
      <c r="CK71" s="132"/>
      <c r="CL71" s="132"/>
      <c r="CM71" s="132"/>
      <c r="CN71" s="132"/>
      <c r="CO71" s="132"/>
      <c r="CP71" s="132"/>
      <c r="CQ71" s="132"/>
      <c r="CR71" s="132"/>
      <c r="CS71" s="132"/>
      <c r="CT71" s="132"/>
      <c r="CX71" s="167"/>
      <c r="CY71" s="167"/>
      <c r="CZ71" s="167"/>
      <c r="DA71" s="167"/>
      <c r="DB71" s="167"/>
      <c r="DC71" s="167"/>
    </row>
    <row r="72" spans="2:107" x14ac:dyDescent="0.25">
      <c r="B72" s="174"/>
      <c r="C72" s="174"/>
      <c r="D72" s="174"/>
      <c r="E72" s="174"/>
      <c r="F72" s="174"/>
      <c r="G72" s="174"/>
      <c r="I72" s="149"/>
      <c r="J72" s="128"/>
      <c r="K72" s="15"/>
      <c r="L72" s="132"/>
      <c r="M72" s="132"/>
      <c r="N72" s="132"/>
      <c r="O72" s="132"/>
      <c r="P72" s="132"/>
      <c r="Q72" s="132"/>
      <c r="R72" s="132"/>
      <c r="S72" s="132"/>
      <c r="T72" s="132"/>
      <c r="U72" s="132"/>
      <c r="V72" s="132"/>
      <c r="W72" s="132"/>
      <c r="X72" s="132"/>
      <c r="Y72" s="132"/>
      <c r="Z72" s="132"/>
      <c r="AA72" s="132"/>
      <c r="AB72" s="132"/>
      <c r="AC72" s="132"/>
      <c r="AD72" s="132"/>
      <c r="AE72" s="132"/>
      <c r="AF72" s="132"/>
      <c r="AG72" s="132"/>
      <c r="AH72" s="132"/>
      <c r="AI72" s="132"/>
      <c r="AJ72" s="132"/>
      <c r="AK72" s="132"/>
      <c r="AL72" s="132"/>
      <c r="AM72" s="132"/>
      <c r="AN72" s="132"/>
      <c r="AO72" s="132"/>
      <c r="AP72" s="132"/>
      <c r="AQ72" s="132"/>
      <c r="AR72" s="132"/>
      <c r="AS72" s="132"/>
      <c r="AT72" s="132"/>
      <c r="AU72" s="132"/>
      <c r="AV72" s="132"/>
      <c r="AW72" s="132"/>
      <c r="AX72" s="132"/>
      <c r="AY72" s="132"/>
      <c r="AZ72" s="132"/>
      <c r="BA72" s="132"/>
      <c r="BB72" s="132"/>
      <c r="BC72" s="132"/>
      <c r="BD72" s="132"/>
      <c r="BE72" s="132"/>
      <c r="BF72" s="132"/>
      <c r="BG72" s="132"/>
      <c r="BH72" s="132"/>
      <c r="BI72" s="132"/>
      <c r="BJ72" s="132"/>
      <c r="BK72" s="132"/>
      <c r="BL72" s="132"/>
      <c r="BM72" s="132"/>
      <c r="BN72" s="132"/>
      <c r="BO72" s="132"/>
      <c r="BP72" s="132"/>
      <c r="BQ72" s="132"/>
      <c r="BR72" s="132"/>
      <c r="BS72" s="132"/>
      <c r="BT72" s="132"/>
      <c r="BU72" s="132"/>
      <c r="BV72" s="132"/>
      <c r="BW72" s="132"/>
      <c r="BX72" s="132"/>
      <c r="BY72" s="132"/>
      <c r="BZ72" s="132"/>
      <c r="CA72" s="132"/>
      <c r="CB72" s="132"/>
      <c r="CC72" s="132"/>
      <c r="CD72" s="132"/>
      <c r="CE72" s="132"/>
      <c r="CF72" s="132"/>
      <c r="CG72" s="132"/>
      <c r="CH72" s="132"/>
      <c r="CI72" s="132"/>
      <c r="CJ72" s="132"/>
      <c r="CK72" s="132"/>
      <c r="CL72" s="132"/>
      <c r="CM72" s="132"/>
      <c r="CN72" s="132"/>
      <c r="CO72" s="132"/>
      <c r="CP72" s="132"/>
      <c r="CQ72" s="132"/>
      <c r="CR72" s="132"/>
      <c r="CS72" s="132"/>
      <c r="CT72" s="132"/>
      <c r="CX72" s="167"/>
      <c r="CY72" s="167"/>
      <c r="CZ72" s="167"/>
      <c r="DA72" s="167"/>
      <c r="DB72" s="167"/>
      <c r="DC72" s="167"/>
    </row>
    <row r="73" spans="2:107" x14ac:dyDescent="0.25">
      <c r="B73" s="174"/>
      <c r="C73" s="174"/>
      <c r="D73" s="174"/>
      <c r="E73" s="174"/>
      <c r="F73" s="174"/>
      <c r="G73" s="174"/>
      <c r="I73" s="149"/>
      <c r="K73" s="15"/>
      <c r="L73" s="132"/>
      <c r="M73" s="132"/>
      <c r="N73" s="132"/>
      <c r="O73" s="132"/>
      <c r="P73" s="132"/>
      <c r="Q73" s="132"/>
      <c r="R73" s="132"/>
      <c r="S73" s="132"/>
      <c r="T73" s="132"/>
      <c r="U73" s="132"/>
      <c r="V73" s="132"/>
      <c r="W73" s="132"/>
      <c r="X73" s="132"/>
      <c r="Y73" s="132"/>
      <c r="Z73" s="132"/>
      <c r="AA73" s="132"/>
      <c r="AB73" s="132"/>
      <c r="AC73" s="132"/>
      <c r="AD73" s="132"/>
      <c r="AE73" s="132"/>
      <c r="AF73" s="132"/>
      <c r="AG73" s="132"/>
      <c r="AH73" s="132"/>
      <c r="AI73" s="132"/>
      <c r="AJ73" s="132"/>
      <c r="AK73" s="132"/>
      <c r="AL73" s="132"/>
      <c r="AM73" s="132"/>
      <c r="AN73" s="132"/>
      <c r="AO73" s="132"/>
      <c r="AP73" s="132"/>
      <c r="AQ73" s="132"/>
      <c r="AR73" s="132"/>
      <c r="AS73" s="132"/>
      <c r="AT73" s="132"/>
      <c r="AU73" s="132"/>
      <c r="AV73" s="132"/>
      <c r="AW73" s="132"/>
      <c r="AX73" s="132"/>
      <c r="AY73" s="132"/>
      <c r="AZ73" s="132"/>
      <c r="BA73" s="132"/>
      <c r="BB73" s="132"/>
      <c r="BC73" s="132"/>
      <c r="BD73" s="132"/>
      <c r="BE73" s="132"/>
      <c r="BF73" s="132"/>
      <c r="BG73" s="132"/>
      <c r="BH73" s="132"/>
      <c r="BI73" s="132"/>
      <c r="BJ73" s="132"/>
      <c r="BK73" s="132"/>
      <c r="BL73" s="132"/>
      <c r="BM73" s="132"/>
      <c r="BN73" s="132"/>
      <c r="BO73" s="132"/>
      <c r="BP73" s="132"/>
      <c r="BQ73" s="132"/>
      <c r="BR73" s="132"/>
      <c r="BS73" s="132"/>
      <c r="BT73" s="132"/>
      <c r="BU73" s="132"/>
      <c r="BV73" s="132"/>
      <c r="BW73" s="132"/>
      <c r="BX73" s="132"/>
      <c r="BY73" s="132"/>
      <c r="BZ73" s="132"/>
      <c r="CA73" s="132"/>
      <c r="CB73" s="132"/>
      <c r="CC73" s="132"/>
      <c r="CD73" s="132"/>
      <c r="CE73" s="132"/>
      <c r="CF73" s="132"/>
      <c r="CG73" s="132"/>
      <c r="CH73" s="132"/>
      <c r="CI73" s="132"/>
      <c r="CJ73" s="132"/>
      <c r="CK73" s="132"/>
      <c r="CL73" s="132"/>
      <c r="CM73" s="132"/>
      <c r="CN73" s="132"/>
      <c r="CO73" s="132"/>
      <c r="CP73" s="132"/>
      <c r="CQ73" s="132"/>
      <c r="CR73" s="132"/>
      <c r="CS73" s="132"/>
      <c r="CT73" s="132"/>
      <c r="CX73" s="167"/>
      <c r="CY73" s="167"/>
      <c r="CZ73" s="167"/>
      <c r="DA73" s="167"/>
      <c r="DB73" s="167"/>
      <c r="DC73" s="167"/>
    </row>
    <row r="74" spans="2:107" x14ac:dyDescent="0.25">
      <c r="B74" s="174"/>
      <c r="C74" s="174"/>
      <c r="D74" s="174"/>
      <c r="E74" s="174"/>
      <c r="F74" s="174"/>
      <c r="G74" s="174"/>
      <c r="I74" s="149"/>
      <c r="K74" s="15"/>
      <c r="L74" s="132"/>
      <c r="M74" s="132"/>
      <c r="N74" s="132"/>
      <c r="O74" s="132"/>
      <c r="P74" s="132"/>
      <c r="Q74" s="132"/>
      <c r="R74" s="132"/>
      <c r="S74" s="132"/>
      <c r="T74" s="132"/>
      <c r="U74" s="132"/>
      <c r="V74" s="132"/>
      <c r="W74" s="132"/>
      <c r="X74" s="132"/>
      <c r="Y74" s="132"/>
      <c r="Z74" s="132"/>
      <c r="AA74" s="132"/>
      <c r="AB74" s="132"/>
      <c r="AC74" s="132"/>
      <c r="AD74" s="132"/>
      <c r="AE74" s="132"/>
      <c r="AF74" s="132"/>
      <c r="AG74" s="132"/>
      <c r="AH74" s="132"/>
      <c r="AI74" s="132"/>
      <c r="AJ74" s="132"/>
      <c r="AK74" s="132"/>
      <c r="AL74" s="132"/>
      <c r="AM74" s="132"/>
      <c r="AN74" s="132"/>
      <c r="AO74" s="132"/>
      <c r="AP74" s="132"/>
      <c r="AQ74" s="132"/>
      <c r="AR74" s="132"/>
      <c r="AS74" s="132"/>
      <c r="AT74" s="132"/>
      <c r="AU74" s="132"/>
      <c r="AV74" s="132"/>
      <c r="AW74" s="132"/>
      <c r="AX74" s="132"/>
      <c r="AY74" s="132"/>
      <c r="AZ74" s="132"/>
      <c r="BA74" s="132"/>
      <c r="BB74" s="132"/>
      <c r="BC74" s="132"/>
      <c r="BD74" s="132"/>
      <c r="BE74" s="132"/>
      <c r="BF74" s="132"/>
      <c r="BG74" s="132"/>
      <c r="BH74" s="132"/>
      <c r="BI74" s="132"/>
      <c r="BJ74" s="132"/>
      <c r="BK74" s="132"/>
      <c r="BL74" s="132"/>
      <c r="BM74" s="132"/>
      <c r="BN74" s="132"/>
      <c r="BO74" s="132"/>
      <c r="BP74" s="132"/>
      <c r="BQ74" s="132"/>
      <c r="BR74" s="132"/>
      <c r="BS74" s="132"/>
      <c r="BT74" s="132"/>
      <c r="BU74" s="132"/>
      <c r="BV74" s="132"/>
      <c r="BW74" s="132"/>
      <c r="BX74" s="132"/>
      <c r="BY74" s="132"/>
      <c r="BZ74" s="132"/>
      <c r="CA74" s="132"/>
      <c r="CB74" s="132"/>
      <c r="CC74" s="132"/>
      <c r="CD74" s="132"/>
      <c r="CE74" s="132"/>
      <c r="CF74" s="132"/>
      <c r="CG74" s="132"/>
      <c r="CH74" s="132"/>
      <c r="CI74" s="132"/>
      <c r="CJ74" s="132"/>
      <c r="CK74" s="132"/>
      <c r="CL74" s="132"/>
      <c r="CM74" s="132"/>
      <c r="CN74" s="132"/>
      <c r="CO74" s="132"/>
      <c r="CP74" s="132"/>
      <c r="CQ74" s="132"/>
      <c r="CR74" s="132"/>
      <c r="CS74" s="132"/>
      <c r="CT74" s="132"/>
      <c r="CX74" s="167"/>
      <c r="CY74" s="167"/>
      <c r="CZ74" s="167"/>
      <c r="DA74" s="167"/>
      <c r="DB74" s="167"/>
      <c r="DC74" s="167"/>
    </row>
    <row r="75" spans="2:107" x14ac:dyDescent="0.25">
      <c r="B75" s="168" t="str">
        <f>T_iii_strat1!C1</f>
        <v xml:space="preserve">strat1 Footnote - N screened outlets: Private not for profit=9; private not for profit=13; pharmacy=40; PPMV=870; informal=5; labs = 1; wholesalers= 7. Outlets that met screening criteria for a full interview but did not complete the interview (were not interviewed or completed a partial interview) = 9 </v>
      </c>
      <c r="C75" s="168"/>
      <c r="D75" s="168"/>
      <c r="E75" s="168"/>
      <c r="F75" s="168"/>
      <c r="G75" s="168"/>
      <c r="I75" s="149"/>
      <c r="K75" s="15"/>
      <c r="L75" s="132"/>
      <c r="M75" s="132"/>
      <c r="N75" s="132"/>
      <c r="O75" s="132"/>
      <c r="P75" s="132"/>
      <c r="Q75" s="132"/>
      <c r="R75" s="132"/>
      <c r="S75" s="132"/>
      <c r="T75" s="132"/>
      <c r="U75" s="132"/>
      <c r="V75" s="132"/>
      <c r="W75" s="132"/>
      <c r="X75" s="132"/>
      <c r="Y75" s="132"/>
      <c r="Z75" s="132"/>
      <c r="AA75" s="132"/>
      <c r="AB75" s="132"/>
      <c r="AC75" s="132"/>
      <c r="AD75" s="132"/>
      <c r="AE75" s="132"/>
      <c r="AF75" s="132"/>
      <c r="AG75" s="132"/>
      <c r="AH75" s="132"/>
      <c r="AI75" s="132"/>
      <c r="AJ75" s="132"/>
      <c r="AK75" s="132"/>
      <c r="AL75" s="132"/>
      <c r="AM75" s="132"/>
      <c r="AN75" s="132"/>
      <c r="AO75" s="132"/>
      <c r="AP75" s="132"/>
      <c r="AQ75" s="132"/>
      <c r="AR75" s="132"/>
      <c r="AS75" s="132"/>
      <c r="AT75" s="132"/>
      <c r="AU75" s="132"/>
      <c r="AV75" s="132"/>
      <c r="AW75" s="132"/>
      <c r="AX75" s="132"/>
      <c r="AY75" s="132"/>
      <c r="AZ75" s="132"/>
      <c r="BA75" s="132"/>
      <c r="BB75" s="132"/>
      <c r="BC75" s="132"/>
      <c r="BD75" s="132"/>
      <c r="BE75" s="132"/>
      <c r="BF75" s="132"/>
      <c r="BG75" s="132"/>
      <c r="BH75" s="132"/>
      <c r="BI75" s="132"/>
      <c r="BJ75" s="132"/>
      <c r="BK75" s="132"/>
      <c r="BL75" s="132"/>
      <c r="BM75" s="132"/>
      <c r="BN75" s="132"/>
      <c r="BO75" s="132"/>
      <c r="BP75" s="132"/>
      <c r="BQ75" s="132"/>
      <c r="BR75" s="132"/>
      <c r="BS75" s="132"/>
      <c r="BT75" s="132"/>
      <c r="BU75" s="132"/>
      <c r="BV75" s="132"/>
      <c r="BW75" s="132"/>
      <c r="BX75" s="132"/>
      <c r="BY75" s="132"/>
      <c r="BZ75" s="132"/>
      <c r="CA75" s="132"/>
      <c r="CB75" s="132"/>
      <c r="CC75" s="132"/>
      <c r="CD75" s="132"/>
      <c r="CE75" s="132"/>
      <c r="CF75" s="132"/>
      <c r="CG75" s="132"/>
      <c r="CH75" s="132"/>
      <c r="CI75" s="132"/>
      <c r="CJ75" s="132"/>
      <c r="CK75" s="132"/>
      <c r="CL75" s="132"/>
      <c r="CM75" s="132"/>
      <c r="CN75" s="132"/>
      <c r="CO75" s="132"/>
      <c r="CP75" s="132"/>
      <c r="CQ75" s="132"/>
      <c r="CR75" s="132"/>
      <c r="CS75" s="132"/>
      <c r="CT75" s="132"/>
      <c r="CX75" s="167"/>
      <c r="CY75" s="167"/>
      <c r="CZ75" s="167"/>
      <c r="DA75" s="167"/>
      <c r="DB75" s="167"/>
      <c r="DC75" s="167"/>
    </row>
    <row r="76" spans="2:107" ht="77.25" customHeight="1" thickBot="1" x14ac:dyDescent="0.3">
      <c r="B76" s="169" t="s">
        <v>118</v>
      </c>
      <c r="C76" s="169"/>
      <c r="D76" s="169"/>
      <c r="E76" s="169"/>
      <c r="F76" s="169"/>
      <c r="G76" s="169"/>
      <c r="I76" s="149"/>
      <c r="K76" s="15"/>
      <c r="L76" s="132"/>
      <c r="M76" s="132"/>
      <c r="N76" s="132"/>
      <c r="O76" s="132"/>
      <c r="P76" s="132"/>
      <c r="Q76" s="132"/>
      <c r="R76" s="132"/>
      <c r="S76" s="132"/>
      <c r="T76" s="132"/>
      <c r="U76" s="132"/>
      <c r="V76" s="132"/>
      <c r="W76" s="132"/>
      <c r="X76" s="132"/>
      <c r="Y76" s="132"/>
      <c r="Z76" s="132"/>
      <c r="AA76" s="132"/>
      <c r="AB76" s="132"/>
      <c r="AC76" s="132"/>
      <c r="AD76" s="132"/>
      <c r="AE76" s="132"/>
      <c r="AF76" s="132"/>
      <c r="AG76" s="132"/>
      <c r="AH76" s="132"/>
      <c r="AI76" s="132"/>
      <c r="AJ76" s="132"/>
      <c r="AK76" s="132"/>
      <c r="AL76" s="132"/>
      <c r="AM76" s="132"/>
      <c r="AN76" s="132"/>
      <c r="AO76" s="132"/>
      <c r="AP76" s="132"/>
      <c r="AQ76" s="132"/>
      <c r="AR76" s="132"/>
      <c r="AS76" s="132"/>
      <c r="AT76" s="132"/>
      <c r="AU76" s="132"/>
      <c r="AV76" s="132"/>
      <c r="AW76" s="132"/>
      <c r="AX76" s="132"/>
      <c r="AY76" s="132"/>
      <c r="AZ76" s="132"/>
      <c r="BA76" s="132"/>
      <c r="BB76" s="132"/>
      <c r="BC76" s="132"/>
      <c r="BD76" s="132"/>
      <c r="BE76" s="132"/>
      <c r="BF76" s="132"/>
      <c r="BG76" s="132"/>
      <c r="BH76" s="132"/>
      <c r="BI76" s="132"/>
      <c r="BJ76" s="132"/>
      <c r="BK76" s="132"/>
      <c r="BL76" s="132"/>
      <c r="BM76" s="132"/>
      <c r="BN76" s="132"/>
      <c r="BO76" s="132"/>
      <c r="BP76" s="132"/>
      <c r="BQ76" s="132"/>
      <c r="BR76" s="132"/>
      <c r="BS76" s="132"/>
      <c r="BT76" s="132"/>
      <c r="BU76" s="132"/>
      <c r="BV76" s="132"/>
      <c r="BW76" s="132"/>
      <c r="BX76" s="132"/>
      <c r="BY76" s="132"/>
      <c r="BZ76" s="132"/>
      <c r="CA76" s="132"/>
      <c r="CB76" s="132"/>
      <c r="CC76" s="132"/>
      <c r="CD76" s="132"/>
      <c r="CE76" s="132"/>
      <c r="CF76" s="132"/>
      <c r="CG76" s="132"/>
      <c r="CH76" s="132"/>
      <c r="CI76" s="132"/>
      <c r="CJ76" s="132"/>
      <c r="CK76" s="132"/>
      <c r="CL76" s="132"/>
      <c r="CM76" s="132"/>
      <c r="CN76" s="132"/>
      <c r="CO76" s="132"/>
      <c r="CP76" s="132"/>
      <c r="CQ76" s="132"/>
      <c r="CR76" s="132"/>
      <c r="CS76" s="132"/>
      <c r="CT76" s="132"/>
      <c r="CX76" s="167"/>
      <c r="CY76" s="167"/>
      <c r="CZ76" s="167"/>
      <c r="DA76" s="167"/>
      <c r="DB76" s="167"/>
      <c r="DC76" s="167"/>
    </row>
    <row r="77" spans="2:107" ht="15.75" thickTop="1" x14ac:dyDescent="0.25">
      <c r="I77" s="149"/>
      <c r="K77" s="15"/>
      <c r="L77" s="132"/>
      <c r="M77" s="132"/>
      <c r="N77" s="132"/>
      <c r="O77" s="132"/>
      <c r="P77" s="132"/>
      <c r="Q77" s="132"/>
      <c r="R77" s="132"/>
      <c r="S77" s="132"/>
      <c r="T77" s="132"/>
      <c r="U77" s="132"/>
      <c r="V77" s="132"/>
      <c r="W77" s="132"/>
      <c r="X77" s="132"/>
      <c r="Y77" s="132"/>
      <c r="Z77" s="132"/>
      <c r="AA77" s="132"/>
      <c r="AB77" s="132"/>
      <c r="AC77" s="132"/>
      <c r="AD77" s="132"/>
      <c r="AE77" s="132"/>
      <c r="AF77" s="132"/>
      <c r="AG77" s="132"/>
      <c r="AH77" s="132"/>
      <c r="AI77" s="132"/>
      <c r="AJ77" s="132"/>
      <c r="AK77" s="132"/>
      <c r="AL77" s="132"/>
      <c r="AM77" s="132"/>
      <c r="AN77" s="132"/>
      <c r="AO77" s="132"/>
      <c r="AP77" s="132"/>
      <c r="AQ77" s="132"/>
      <c r="AR77" s="132"/>
      <c r="AS77" s="132"/>
      <c r="AT77" s="132"/>
      <c r="AU77" s="132"/>
      <c r="AV77" s="132"/>
      <c r="AW77" s="132"/>
      <c r="AX77" s="132"/>
      <c r="AY77" s="132"/>
      <c r="AZ77" s="132"/>
      <c r="BA77" s="132"/>
      <c r="BB77" s="132"/>
      <c r="BC77" s="132"/>
      <c r="BD77" s="132"/>
      <c r="BE77" s="132"/>
      <c r="BF77" s="132"/>
      <c r="BG77" s="132"/>
      <c r="BH77" s="132"/>
      <c r="BI77" s="132"/>
      <c r="BJ77" s="132"/>
      <c r="BK77" s="132"/>
      <c r="BL77" s="132"/>
      <c r="BM77" s="132"/>
      <c r="BN77" s="132"/>
      <c r="BO77" s="132"/>
      <c r="BP77" s="132"/>
      <c r="BQ77" s="132"/>
      <c r="BR77" s="132"/>
      <c r="BS77" s="132"/>
      <c r="BT77" s="132"/>
      <c r="BU77" s="132"/>
      <c r="BV77" s="132"/>
      <c r="BW77" s="132"/>
      <c r="BX77" s="132"/>
      <c r="BY77" s="132"/>
      <c r="BZ77" s="132"/>
      <c r="CA77" s="132"/>
      <c r="CB77" s="132"/>
      <c r="CC77" s="132"/>
      <c r="CD77" s="132"/>
      <c r="CE77" s="132"/>
      <c r="CF77" s="132"/>
      <c r="CG77" s="132"/>
      <c r="CH77" s="132"/>
      <c r="CI77" s="132"/>
      <c r="CJ77" s="132"/>
      <c r="CK77" s="132"/>
      <c r="CL77" s="132"/>
      <c r="CM77" s="132"/>
      <c r="CN77" s="132"/>
      <c r="CO77" s="132"/>
      <c r="CP77" s="132"/>
      <c r="CQ77" s="132"/>
      <c r="CR77" s="132"/>
      <c r="CS77" s="132"/>
      <c r="CT77" s="132"/>
    </row>
    <row r="83" spans="1:92" s="159" customFormat="1" x14ac:dyDescent="0.25">
      <c r="A83" s="158" t="str">
        <f>UPPER(RIGHT(T_iii_strat2!A1,LEN(T_iii_strat2!A1)-6))</f>
        <v>STRAT2</v>
      </c>
      <c r="I83" s="160"/>
      <c r="J83" s="161"/>
      <c r="K83" s="162"/>
      <c r="L83" s="163"/>
      <c r="M83" s="163"/>
    </row>
    <row r="84" spans="1:92" x14ac:dyDescent="0.25">
      <c r="A84" s="15" t="s">
        <v>7</v>
      </c>
      <c r="J84" s="135"/>
    </row>
    <row r="85" spans="1:92" x14ac:dyDescent="0.25">
      <c r="B85" s="175"/>
      <c r="C85" s="175"/>
      <c r="D85" s="175"/>
      <c r="E85" s="175"/>
      <c r="F85" s="175"/>
      <c r="G85" s="175"/>
      <c r="J85" s="135"/>
    </row>
    <row r="86" spans="1:92" s="142" customFormat="1" ht="13.5" thickBot="1" x14ac:dyDescent="0.25">
      <c r="A86" s="141"/>
      <c r="B86" s="170" t="str">
        <f>A3</f>
        <v xml:space="preserve">Stock outs of antimalarials </v>
      </c>
      <c r="C86" s="170"/>
      <c r="D86" s="170"/>
      <c r="E86" s="170"/>
      <c r="F86" s="170"/>
      <c r="G86" s="170"/>
      <c r="I86" s="143"/>
      <c r="J86" s="144"/>
      <c r="K86" s="145"/>
      <c r="L86" s="146"/>
      <c r="M86" s="146"/>
      <c r="N86" s="144"/>
      <c r="O86" s="144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  <c r="BJ86" s="141"/>
      <c r="BK86" s="141"/>
      <c r="BL86" s="141"/>
      <c r="BM86" s="141"/>
      <c r="BN86" s="141"/>
      <c r="BO86" s="141"/>
      <c r="BP86" s="141"/>
      <c r="BQ86" s="141"/>
      <c r="BR86" s="141"/>
      <c r="BS86" s="141"/>
      <c r="BT86" s="141"/>
      <c r="BU86" s="141"/>
      <c r="BV86" s="141"/>
      <c r="BW86" s="141"/>
      <c r="BX86" s="141"/>
      <c r="BY86" s="141"/>
      <c r="BZ86" s="141"/>
      <c r="CA86" s="141"/>
      <c r="CB86" s="141"/>
      <c r="CC86" s="141"/>
      <c r="CD86" s="141"/>
      <c r="CE86" s="141"/>
      <c r="CF86" s="141"/>
      <c r="CG86" s="141"/>
      <c r="CH86" s="141"/>
      <c r="CI86" s="141"/>
      <c r="CJ86" s="141"/>
      <c r="CK86" s="141"/>
      <c r="CL86" s="141"/>
      <c r="CM86" s="141"/>
      <c r="CN86" s="141"/>
    </row>
    <row r="87" spans="1:92" ht="15.75" thickTop="1" x14ac:dyDescent="0.25">
      <c r="B87" s="167"/>
      <c r="C87" s="167"/>
      <c r="D87" s="167"/>
      <c r="E87" s="167"/>
      <c r="F87" s="167"/>
      <c r="G87" s="167"/>
    </row>
    <row r="88" spans="1:92" x14ac:dyDescent="0.25">
      <c r="B88" s="167"/>
      <c r="C88" s="167"/>
      <c r="D88" s="167"/>
      <c r="E88" s="167"/>
      <c r="F88" s="167"/>
      <c r="G88" s="167"/>
      <c r="J88" s="136" t="s">
        <v>119</v>
      </c>
      <c r="K88" s="137" t="s">
        <v>25</v>
      </c>
      <c r="L88" s="138" t="s">
        <v>15</v>
      </c>
      <c r="M88" s="138" t="s">
        <v>16</v>
      </c>
    </row>
    <row r="89" spans="1:92" x14ac:dyDescent="0.25">
      <c r="B89" s="167"/>
      <c r="C89" s="167"/>
      <c r="D89" s="167"/>
      <c r="E89" s="167"/>
      <c r="F89" s="167"/>
      <c r="G89" s="167"/>
      <c r="J89" s="139" t="str">
        <f>T_iii_strat2!A5</f>
        <v>Stocked out of AL</v>
      </c>
      <c r="K89" s="132">
        <f>T_iii_strat2!Z5</f>
        <v>4.7526013886424279</v>
      </c>
      <c r="L89" s="133">
        <f>K89-T_iii_strat2!AA5</f>
        <v>1.5070355776783955</v>
      </c>
      <c r="M89" s="133">
        <f>T_iii_strat2!AB5-K89</f>
        <v>2.1568354372616128</v>
      </c>
    </row>
    <row r="90" spans="1:92" x14ac:dyDescent="0.25">
      <c r="B90" s="167"/>
      <c r="C90" s="167"/>
      <c r="D90" s="167"/>
      <c r="E90" s="167"/>
      <c r="F90" s="167"/>
      <c r="G90" s="167"/>
      <c r="J90" s="139" t="str">
        <f>T_iii_strat2!A6</f>
        <v>Stocked out of ASAQ</v>
      </c>
      <c r="K90" s="132">
        <f>T_iii_strat2!Z6</f>
        <v>3.8171588814473281</v>
      </c>
      <c r="L90" s="133">
        <f>K90-T_iii_strat2!AA6</f>
        <v>1.8879431225626233</v>
      </c>
      <c r="M90" s="133">
        <f>T_iii_strat2!AB6-K90</f>
        <v>3.5958431833407043</v>
      </c>
    </row>
    <row r="91" spans="1:92" x14ac:dyDescent="0.25">
      <c r="B91" s="167"/>
      <c r="C91" s="167"/>
      <c r="D91" s="167"/>
      <c r="E91" s="167"/>
      <c r="F91" s="167"/>
      <c r="G91" s="167"/>
      <c r="J91" s="139" t="str">
        <f>T_iii_strat2!A7</f>
        <v>Stocked out of DHAQPPQ</v>
      </c>
      <c r="K91" s="132">
        <f>T_iii_strat2!Z7</f>
        <v>2.4174927006212954</v>
      </c>
      <c r="L91" s="133">
        <f>K91-T_iii_strat2!AA7</f>
        <v>0.85484363049480572</v>
      </c>
      <c r="M91" s="133">
        <f>T_iii_strat2!AB7-K91</f>
        <v>1.3048006301672936</v>
      </c>
    </row>
    <row r="92" spans="1:92" x14ac:dyDescent="0.25">
      <c r="B92" s="167"/>
      <c r="C92" s="167"/>
      <c r="D92" s="167"/>
      <c r="E92" s="167"/>
      <c r="F92" s="167"/>
      <c r="G92" s="167"/>
      <c r="J92" s="139" t="str">
        <f>T_iii_strat2!A8</f>
        <v>Stocked out of artemether</v>
      </c>
      <c r="K92" s="132">
        <f>T_iii_strat2!Z8</f>
        <v>6.8625110208085909</v>
      </c>
      <c r="L92" s="133">
        <f>K92-T_iii_strat2!AA8</f>
        <v>2.8721997725666384</v>
      </c>
      <c r="M92" s="133">
        <f>T_iii_strat2!AB8-K92</f>
        <v>4.690810914726387</v>
      </c>
    </row>
    <row r="93" spans="1:92" x14ac:dyDescent="0.25">
      <c r="B93" s="167"/>
      <c r="C93" s="167"/>
      <c r="D93" s="167"/>
      <c r="E93" s="167"/>
      <c r="F93" s="167"/>
      <c r="G93" s="167"/>
      <c r="J93" s="139" t="str">
        <f>T_iii_strat2!A9</f>
        <v>Stocked out of artesunate</v>
      </c>
      <c r="K93" s="132">
        <f>T_iii_strat2!Z9</f>
        <v>15.814005740809822</v>
      </c>
      <c r="L93" s="133">
        <f>K93-T_iii_strat2!AA9</f>
        <v>2.5455696990046164</v>
      </c>
      <c r="M93" s="133">
        <f>T_iii_strat2!AB9-K93</f>
        <v>2.9284056378482539</v>
      </c>
    </row>
    <row r="94" spans="1:92" x14ac:dyDescent="0.25">
      <c r="B94" s="167"/>
      <c r="C94" s="167"/>
      <c r="D94" s="167"/>
      <c r="E94" s="167"/>
      <c r="F94" s="167"/>
      <c r="G94" s="167"/>
      <c r="J94" s="139" t="str">
        <f>T_iii_strat2!A10</f>
        <v>Stocked out of CQ</v>
      </c>
      <c r="K94" s="132">
        <f>T_iii_strat2!Z10</f>
        <v>8.0929861143571404</v>
      </c>
      <c r="L94" s="133">
        <f>K94-T_iii_strat2!AA10</f>
        <v>1.7305512492622297</v>
      </c>
      <c r="M94" s="133">
        <f>T_iii_strat2!AB10-K94</f>
        <v>2.1497640335850114</v>
      </c>
    </row>
    <row r="95" spans="1:92" x14ac:dyDescent="0.25">
      <c r="B95" s="167"/>
      <c r="C95" s="167"/>
      <c r="D95" s="167"/>
      <c r="E95" s="167"/>
      <c r="F95" s="167"/>
      <c r="G95" s="167"/>
      <c r="J95" s="139" t="str">
        <f>T_iii_strat2!A11</f>
        <v>Stocked out of QN</v>
      </c>
      <c r="K95" s="132">
        <f>T_iii_strat2!Z11</f>
        <v>8.86638198243174</v>
      </c>
      <c r="L95" s="133">
        <f>K95-T_iii_strat2!AA11</f>
        <v>2.3048167496417999</v>
      </c>
      <c r="M95" s="133">
        <f>T_iii_strat2!AB11-K95</f>
        <v>3.0114921920006203</v>
      </c>
    </row>
    <row r="96" spans="1:92" x14ac:dyDescent="0.25">
      <c r="B96" s="167"/>
      <c r="C96" s="167"/>
      <c r="D96" s="167"/>
      <c r="E96" s="167"/>
      <c r="F96" s="167"/>
      <c r="G96" s="167"/>
      <c r="J96" s="139" t="s">
        <v>111</v>
      </c>
      <c r="K96" s="132">
        <f>T_iii_strat2!Z12</f>
        <v>16.132245025467832</v>
      </c>
      <c r="L96" s="133">
        <f>K96-T_iii_strat2!AA12</f>
        <v>3.1180093314158608</v>
      </c>
      <c r="M96" s="133">
        <f>T_iii_strat2!AB12-K96</f>
        <v>3.6947633276120087</v>
      </c>
    </row>
    <row r="97" spans="2:13" x14ac:dyDescent="0.25">
      <c r="B97" s="167"/>
      <c r="C97" s="167"/>
      <c r="D97" s="167"/>
      <c r="E97" s="167"/>
      <c r="F97" s="167"/>
      <c r="G97" s="167"/>
      <c r="J97" s="139" t="s">
        <v>112</v>
      </c>
      <c r="K97" s="132">
        <f>T_iii_strat2!Z13</f>
        <v>31.806170385730393</v>
      </c>
      <c r="L97" s="133">
        <f>K97-T_iii_strat2!AA13</f>
        <v>7.9476030722292279</v>
      </c>
      <c r="M97" s="133">
        <f>T_iii_strat2!AB13-K97</f>
        <v>9.1702952869348202</v>
      </c>
    </row>
    <row r="98" spans="2:13" x14ac:dyDescent="0.25">
      <c r="B98" s="167"/>
      <c r="C98" s="167"/>
      <c r="D98" s="167"/>
      <c r="E98" s="167"/>
      <c r="F98" s="167"/>
      <c r="G98" s="167"/>
      <c r="J98" s="139" t="str">
        <f>T_iii_strat2!A14</f>
        <v>Outlet reports any stockout</v>
      </c>
      <c r="K98" s="132">
        <f>T_iii_strat2!Z14</f>
        <v>0</v>
      </c>
      <c r="L98" s="133">
        <f>K98-T_iii_strat2!AA14</f>
        <v>0</v>
      </c>
      <c r="M98" s="133">
        <f>T_iii_strat2!AB14-K98</f>
        <v>0</v>
      </c>
    </row>
    <row r="99" spans="2:13" x14ac:dyDescent="0.25">
      <c r="B99" s="167"/>
      <c r="C99" s="167"/>
      <c r="D99" s="167"/>
      <c r="E99" s="167"/>
      <c r="F99" s="167"/>
      <c r="G99" s="167"/>
      <c r="J99" s="139">
        <f>T_iii_strat2!A15</f>
        <v>0</v>
      </c>
      <c r="K99" s="132">
        <f>T_iii_strat2!Z15</f>
        <v>0</v>
      </c>
      <c r="L99" s="133">
        <f>K99-T_iii_strat2!AA15</f>
        <v>0</v>
      </c>
      <c r="M99" s="133">
        <f>T_iii_strat2!AB15-K99</f>
        <v>0</v>
      </c>
    </row>
    <row r="100" spans="2:13" x14ac:dyDescent="0.25">
      <c r="B100" s="167"/>
      <c r="C100" s="167"/>
      <c r="D100" s="167"/>
      <c r="E100" s="167"/>
      <c r="F100" s="167"/>
      <c r="G100" s="167"/>
      <c r="J100" s="139">
        <f>T_iii_strat2!A16</f>
        <v>0</v>
      </c>
      <c r="K100" s="132">
        <f>T_iii_strat2!Z16</f>
        <v>0</v>
      </c>
      <c r="L100" s="133">
        <f>K100-T_iii_strat2!AA16</f>
        <v>0</v>
      </c>
      <c r="M100" s="133">
        <f>T_iii_strat2!AB16-K100</f>
        <v>0</v>
      </c>
    </row>
    <row r="101" spans="2:13" x14ac:dyDescent="0.25">
      <c r="B101" s="167"/>
      <c r="C101" s="167"/>
      <c r="D101" s="167"/>
      <c r="E101" s="167"/>
      <c r="F101" s="167"/>
      <c r="G101" s="167"/>
      <c r="J101" s="139" t="s">
        <v>113</v>
      </c>
      <c r="K101" s="132">
        <f>T_iii_strat2!Z17</f>
        <v>0</v>
      </c>
      <c r="L101" s="133">
        <f>K101-T_iii_strat2!AA17</f>
        <v>0</v>
      </c>
      <c r="M101" s="133">
        <f>T_iii_strat2!AB17-K101</f>
        <v>0</v>
      </c>
    </row>
    <row r="102" spans="2:13" x14ac:dyDescent="0.25">
      <c r="B102" s="167"/>
      <c r="C102" s="167"/>
      <c r="D102" s="167"/>
      <c r="E102" s="167"/>
      <c r="F102" s="167"/>
      <c r="G102" s="167"/>
      <c r="J102" s="139" t="s">
        <v>114</v>
      </c>
      <c r="K102" s="132">
        <f>T_iii_strat2!Z18</f>
        <v>0</v>
      </c>
      <c r="L102" s="133">
        <f>K102-T_iii_strat2!AA18</f>
        <v>0</v>
      </c>
      <c r="M102" s="133">
        <f>T_iii_strat2!AB18-K102</f>
        <v>0</v>
      </c>
    </row>
    <row r="103" spans="2:13" x14ac:dyDescent="0.25">
      <c r="B103" s="167"/>
      <c r="C103" s="167"/>
      <c r="D103" s="167"/>
      <c r="E103" s="167"/>
      <c r="F103" s="167"/>
      <c r="G103" s="167"/>
      <c r="J103" s="139" t="s">
        <v>59</v>
      </c>
      <c r="K103" s="132">
        <f>T_iii_strat2!Z19</f>
        <v>0</v>
      </c>
      <c r="L103" s="133">
        <f>K103-T_iii_strat2!AA19</f>
        <v>0</v>
      </c>
      <c r="M103" s="133">
        <f>T_iii_strat2!AB19-K103</f>
        <v>0</v>
      </c>
    </row>
    <row r="104" spans="2:13" ht="20.25" customHeight="1" x14ac:dyDescent="0.25">
      <c r="B104" s="168" t="str">
        <f>T_iii_strat2!C1</f>
        <v xml:space="preserve">strat2 Footnote - N screened outlets: Private not for profit=10; private not for profit=98; pharmacy=130; PPMV=1357; informal=53; labs = 68; wholesalers= 20. Outlets that met screening criteria for a full interview but did not complete the interview (were not interviewed or completed a partial interview) = 23 </v>
      </c>
      <c r="C104" s="168"/>
      <c r="D104" s="168"/>
      <c r="E104" s="168"/>
      <c r="F104" s="168"/>
      <c r="G104" s="168"/>
      <c r="J104" s="139" t="s">
        <v>60</v>
      </c>
      <c r="K104" s="132">
        <f>T_iii_strat2!Z20</f>
        <v>0</v>
      </c>
      <c r="L104" s="133">
        <f>K104-T_iii_strat2!AA20</f>
        <v>0</v>
      </c>
      <c r="M104" s="133">
        <f>T_iii_strat2!AB20-K104</f>
        <v>0</v>
      </c>
    </row>
    <row r="105" spans="2:13" ht="15.75" thickBot="1" x14ac:dyDescent="0.3">
      <c r="B105" s="169" t="s">
        <v>118</v>
      </c>
      <c r="C105" s="169"/>
      <c r="D105" s="169"/>
      <c r="E105" s="169"/>
      <c r="F105" s="169"/>
      <c r="G105" s="169"/>
      <c r="J105" s="139" t="s">
        <v>61</v>
      </c>
      <c r="K105" s="132">
        <f>T_iii_strat2!Z21</f>
        <v>0</v>
      </c>
      <c r="L105" s="133">
        <f>K105-T_iii_strat2!AA21</f>
        <v>0</v>
      </c>
      <c r="M105" s="133">
        <f>T_iii_strat2!AB21-K105</f>
        <v>0</v>
      </c>
    </row>
    <row r="106" spans="2:13" ht="15.75" thickTop="1" x14ac:dyDescent="0.25">
      <c r="J106" s="139" t="s">
        <v>115</v>
      </c>
      <c r="K106" s="132">
        <f>T_iii_strat2!Z22</f>
        <v>0</v>
      </c>
      <c r="L106" s="133">
        <f>K106-T_iii_strat2!AA22</f>
        <v>0</v>
      </c>
      <c r="M106" s="133">
        <f>T_iii_strat2!AB22-K106</f>
        <v>0</v>
      </c>
    </row>
    <row r="107" spans="2:13" x14ac:dyDescent="0.25">
      <c r="J107" s="139" t="s">
        <v>116</v>
      </c>
      <c r="K107" s="132">
        <f>T_iii_strat2!Z23</f>
        <v>0</v>
      </c>
      <c r="L107" s="133">
        <f>K107-T_iii_strat2!AA23</f>
        <v>0</v>
      </c>
      <c r="M107" s="133">
        <f>T_iii_strat2!AB23-K107</f>
        <v>0</v>
      </c>
    </row>
    <row r="108" spans="2:13" x14ac:dyDescent="0.25">
      <c r="J108" s="139" t="s">
        <v>64</v>
      </c>
      <c r="K108" s="132">
        <f>T_iii_strat2!Z24</f>
        <v>0</v>
      </c>
      <c r="L108" s="133">
        <f>K108-T_iii_strat2!AA24</f>
        <v>0</v>
      </c>
      <c r="M108" s="133">
        <f>T_iii_strat2!AB24-K108</f>
        <v>0</v>
      </c>
    </row>
    <row r="109" spans="2:13" x14ac:dyDescent="0.25">
      <c r="J109" s="139" t="s">
        <v>65</v>
      </c>
      <c r="K109" s="132">
        <f>T_iii_strat2!Z25</f>
        <v>0</v>
      </c>
      <c r="L109" s="133">
        <f>K109-T_iii_strat2!AA25</f>
        <v>0</v>
      </c>
      <c r="M109" s="133">
        <f>T_iii_strat2!AB25-K109</f>
        <v>0</v>
      </c>
    </row>
    <row r="110" spans="2:13" x14ac:dyDescent="0.25">
      <c r="J110" s="139" t="s">
        <v>66</v>
      </c>
      <c r="K110" s="132">
        <f>T_iii_strat2!Z26</f>
        <v>0</v>
      </c>
      <c r="L110" s="133">
        <f>K110-T_iii_strat2!AA26</f>
        <v>0</v>
      </c>
      <c r="M110" s="133">
        <f>T_iii_strat2!AB26-K110</f>
        <v>0</v>
      </c>
    </row>
    <row r="111" spans="2:13" x14ac:dyDescent="0.25">
      <c r="J111" s="139" t="s">
        <v>67</v>
      </c>
      <c r="K111" s="132">
        <f>T_iii_strat2!Z27</f>
        <v>0</v>
      </c>
      <c r="L111" s="133">
        <f>K111-T_iii_strat2!AA27</f>
        <v>0</v>
      </c>
      <c r="M111" s="133">
        <f>T_iii_strat2!AB27-K111</f>
        <v>0</v>
      </c>
    </row>
    <row r="112" spans="2:13" x14ac:dyDescent="0.25">
      <c r="J112" s="139" t="s">
        <v>68</v>
      </c>
      <c r="K112" s="132">
        <f>T_iii_strat2!Z28</f>
        <v>0</v>
      </c>
      <c r="L112" s="133">
        <f>K112-T_iii_strat2!AA28</f>
        <v>0</v>
      </c>
      <c r="M112" s="133">
        <f>T_iii_strat2!AB28-K112</f>
        <v>0</v>
      </c>
    </row>
    <row r="113" spans="1:107" x14ac:dyDescent="0.25">
      <c r="J113" s="139" t="s">
        <v>69</v>
      </c>
      <c r="K113" s="132">
        <f>T_iii_strat2!Z29</f>
        <v>0</v>
      </c>
      <c r="L113" s="133">
        <f>K113-T_iii_strat2!AA29</f>
        <v>0</v>
      </c>
      <c r="M113" s="133">
        <f>T_iii_strat2!AB29-K113</f>
        <v>0</v>
      </c>
    </row>
    <row r="114" spans="1:107" x14ac:dyDescent="0.25">
      <c r="J114" s="139" t="s">
        <v>117</v>
      </c>
      <c r="K114" s="132">
        <f>T_iii_strat2!Z30</f>
        <v>0</v>
      </c>
      <c r="L114" s="133">
        <f>K114-T_iii_strat2!AA30</f>
        <v>0</v>
      </c>
      <c r="M114" s="133">
        <f>T_iii_strat2!AB30-K114</f>
        <v>0</v>
      </c>
    </row>
    <row r="115" spans="1:107" x14ac:dyDescent="0.25">
      <c r="J115" s="139" t="s">
        <v>71</v>
      </c>
      <c r="K115" s="132">
        <f>T_iii_strat2!Z31</f>
        <v>0</v>
      </c>
      <c r="L115" s="133">
        <f>K115-T_iii_strat2!AA31</f>
        <v>0</v>
      </c>
      <c r="M115" s="133">
        <f>T_iii_strat2!AB31-K115</f>
        <v>0</v>
      </c>
    </row>
    <row r="116" spans="1:107" x14ac:dyDescent="0.25">
      <c r="J116" s="139" t="s">
        <v>72</v>
      </c>
      <c r="K116" s="132">
        <f>T_iii_strat2!Z32</f>
        <v>0</v>
      </c>
      <c r="L116" s="133">
        <f>K116-T_iii_strat2!AA32</f>
        <v>0</v>
      </c>
      <c r="M116" s="133">
        <f>T_iii_strat2!AB32-K116</f>
        <v>0</v>
      </c>
    </row>
    <row r="120" spans="1:107" x14ac:dyDescent="0.25">
      <c r="A120" s="15" t="s">
        <v>4</v>
      </c>
    </row>
    <row r="122" spans="1:107" x14ac:dyDescent="0.25">
      <c r="B122" s="175" t="str">
        <f>$A$3</f>
        <v xml:space="preserve">Stock outs of antimalarials </v>
      </c>
      <c r="C122" s="175"/>
      <c r="D122" s="175"/>
      <c r="E122" s="175"/>
      <c r="F122" s="175"/>
      <c r="G122" s="175"/>
    </row>
    <row r="123" spans="1:107" ht="15.75" thickBot="1" x14ac:dyDescent="0.3">
      <c r="B123" s="170" t="s">
        <v>4</v>
      </c>
      <c r="C123" s="170"/>
      <c r="D123" s="170"/>
      <c r="E123" s="170"/>
      <c r="F123" s="170"/>
      <c r="G123" s="170"/>
      <c r="I123" s="149"/>
      <c r="J123" s="128"/>
      <c r="K123" s="128"/>
      <c r="L123" s="150"/>
      <c r="M123" s="150"/>
      <c r="N123" s="150"/>
      <c r="O123" s="151"/>
      <c r="P123" s="132"/>
      <c r="Q123" s="132"/>
      <c r="R123" s="132"/>
      <c r="S123" s="132"/>
      <c r="T123" s="132"/>
      <c r="U123" s="132"/>
      <c r="V123" s="132"/>
      <c r="W123" s="132"/>
      <c r="X123" s="132"/>
      <c r="Y123" s="132"/>
      <c r="Z123" s="132"/>
      <c r="AA123" s="132"/>
      <c r="AB123" s="132"/>
      <c r="AC123" s="132"/>
      <c r="AD123" s="132"/>
      <c r="AE123" s="132"/>
      <c r="AF123" s="132"/>
      <c r="AG123" s="132"/>
      <c r="AH123" s="132"/>
      <c r="AI123" s="132"/>
      <c r="AJ123" s="132"/>
      <c r="AK123" s="132"/>
      <c r="AL123" s="132"/>
      <c r="AM123" s="132"/>
      <c r="AN123" s="132"/>
      <c r="AO123" s="132"/>
      <c r="AP123" s="132"/>
      <c r="AQ123" s="132"/>
      <c r="AR123" s="132"/>
      <c r="AS123" s="132"/>
      <c r="AT123" s="132"/>
      <c r="AU123" s="132"/>
      <c r="AV123" s="132"/>
      <c r="AW123" s="132"/>
      <c r="AX123" s="132"/>
      <c r="AY123" s="132"/>
      <c r="AZ123" s="132"/>
      <c r="BA123" s="132"/>
      <c r="BB123" s="132"/>
      <c r="BC123" s="132"/>
      <c r="BD123" s="132"/>
      <c r="BE123" s="132"/>
      <c r="BF123" s="132"/>
      <c r="BG123" s="132"/>
      <c r="BH123" s="132"/>
      <c r="BI123" s="132"/>
      <c r="BJ123" s="132"/>
      <c r="BK123" s="132"/>
      <c r="BL123" s="132"/>
      <c r="BM123" s="132"/>
      <c r="BN123" s="132"/>
      <c r="BO123" s="132"/>
      <c r="BP123" s="132"/>
      <c r="BQ123" s="132"/>
      <c r="BR123" s="132"/>
      <c r="BS123" s="132"/>
      <c r="BT123" s="132"/>
      <c r="BU123" s="132"/>
      <c r="BV123" s="132"/>
      <c r="BW123" s="132"/>
      <c r="BX123" s="132"/>
      <c r="BY123" s="132"/>
      <c r="BZ123" s="132"/>
      <c r="CA123" s="132"/>
      <c r="CB123" s="132"/>
      <c r="CC123" s="132"/>
      <c r="CD123" s="132"/>
      <c r="CE123" s="132"/>
      <c r="CF123" s="132"/>
      <c r="CG123" s="132"/>
      <c r="CH123" s="132"/>
      <c r="CI123" s="132"/>
      <c r="CJ123" s="132"/>
      <c r="CK123" s="132"/>
      <c r="CL123" s="132"/>
      <c r="CM123" s="132"/>
      <c r="CN123" s="132"/>
      <c r="CO123" s="132"/>
      <c r="CP123" s="132"/>
      <c r="CQ123" s="132"/>
      <c r="CR123" s="132"/>
      <c r="CS123" s="132"/>
      <c r="CT123" s="132"/>
      <c r="CX123" s="171" t="s">
        <v>126</v>
      </c>
      <c r="CY123" s="172"/>
      <c r="CZ123" s="172"/>
      <c r="DA123" s="172"/>
      <c r="DB123" s="172"/>
      <c r="DC123" s="172"/>
    </row>
    <row r="124" spans="1:107" ht="16.5" thickTop="1" thickBot="1" x14ac:dyDescent="0.3">
      <c r="A124" s="128"/>
      <c r="B124" s="173"/>
      <c r="C124" s="173"/>
      <c r="D124" s="173"/>
      <c r="E124" s="173"/>
      <c r="F124" s="173"/>
      <c r="G124" s="173"/>
      <c r="I124" s="149"/>
      <c r="J124" s="128"/>
      <c r="K124" s="128"/>
      <c r="L124" s="150"/>
      <c r="M124" s="150"/>
      <c r="N124" s="150"/>
      <c r="O124" s="150"/>
      <c r="P124" s="132"/>
      <c r="Q124" s="132"/>
      <c r="R124" s="132"/>
      <c r="S124" s="132"/>
      <c r="T124" s="132"/>
      <c r="U124" s="132"/>
      <c r="V124" s="132"/>
      <c r="W124" s="132"/>
      <c r="X124" s="132"/>
      <c r="Y124" s="132"/>
      <c r="Z124" s="132"/>
      <c r="AA124" s="132"/>
      <c r="AB124" s="132"/>
      <c r="AC124" s="132"/>
      <c r="AD124" s="132"/>
      <c r="AE124" s="132"/>
      <c r="AF124" s="132"/>
      <c r="AG124" s="132"/>
      <c r="AH124" s="132"/>
      <c r="AI124" s="132"/>
      <c r="AJ124" s="132"/>
      <c r="AK124" s="132"/>
      <c r="AL124" s="132"/>
      <c r="AM124" s="132"/>
      <c r="AN124" s="132"/>
      <c r="AO124" s="132"/>
      <c r="AP124" s="132"/>
      <c r="AQ124" s="132"/>
      <c r="AR124" s="132"/>
      <c r="AS124" s="132"/>
      <c r="AT124" s="132"/>
      <c r="AU124" s="132"/>
      <c r="AV124" s="132"/>
      <c r="AW124" s="132"/>
      <c r="AX124" s="132"/>
      <c r="AY124" s="132"/>
      <c r="AZ124" s="132"/>
      <c r="BA124" s="132"/>
      <c r="BB124" s="132"/>
      <c r="BC124" s="132"/>
      <c r="BD124" s="132"/>
      <c r="BE124" s="132"/>
      <c r="BF124" s="132"/>
      <c r="BG124" s="132"/>
      <c r="BH124" s="132"/>
      <c r="BI124" s="132"/>
      <c r="BJ124" s="132"/>
      <c r="BK124" s="132"/>
      <c r="BL124" s="132"/>
      <c r="BM124" s="132"/>
      <c r="BN124" s="132"/>
      <c r="BO124" s="132"/>
      <c r="BP124" s="132"/>
      <c r="BQ124" s="132"/>
      <c r="BR124" s="132"/>
      <c r="BS124" s="132"/>
      <c r="BT124" s="132"/>
      <c r="BU124" s="132"/>
      <c r="BV124" s="132"/>
      <c r="BW124" s="132"/>
      <c r="BX124" s="132"/>
      <c r="BY124" s="132"/>
      <c r="BZ124" s="132"/>
      <c r="CA124" s="132"/>
      <c r="CB124" s="132"/>
      <c r="CC124" s="132"/>
      <c r="CD124" s="132"/>
      <c r="CE124" s="132"/>
      <c r="CF124" s="132"/>
      <c r="CG124" s="132"/>
      <c r="CH124" s="132"/>
      <c r="CI124" s="132"/>
      <c r="CJ124" s="132"/>
      <c r="CK124" s="132"/>
      <c r="CL124" s="132"/>
      <c r="CM124" s="132"/>
      <c r="CN124" s="132"/>
      <c r="CO124" s="132"/>
      <c r="CP124" s="132"/>
      <c r="CQ124" s="132"/>
      <c r="CR124" s="132"/>
      <c r="CS124" s="132"/>
      <c r="CT124" s="132"/>
      <c r="CX124" s="152">
        <f>$K$124</f>
        <v>0</v>
      </c>
      <c r="CY124" s="152"/>
      <c r="CZ124" s="152"/>
      <c r="DA124" s="152"/>
      <c r="DB124" s="152"/>
      <c r="DC124" s="152"/>
    </row>
    <row r="125" spans="1:107" s="153" customFormat="1" ht="30.75" thickBot="1" x14ac:dyDescent="0.3">
      <c r="B125" s="174"/>
      <c r="C125" s="174"/>
      <c r="D125" s="174"/>
      <c r="E125" s="174"/>
      <c r="F125" s="174"/>
      <c r="G125" s="174"/>
      <c r="I125" s="154"/>
      <c r="J125" s="15" t="s">
        <v>138</v>
      </c>
      <c r="K125" s="155" t="s">
        <v>13</v>
      </c>
      <c r="L125" s="156" t="str">
        <f>T_i!$A4</f>
        <v>Stocked out of ACTs</v>
      </c>
      <c r="M125" s="157" t="s">
        <v>15</v>
      </c>
      <c r="N125" s="157" t="s">
        <v>16</v>
      </c>
      <c r="O125" s="156" t="str">
        <f>T_i!$A5</f>
        <v>Stocked out of AL</v>
      </c>
      <c r="P125" s="157" t="s">
        <v>15</v>
      </c>
      <c r="Q125" s="157" t="s">
        <v>16</v>
      </c>
      <c r="R125" s="156" t="str">
        <f>T_i!$A6</f>
        <v>Stocked out of ASAQ</v>
      </c>
      <c r="S125" s="157" t="s">
        <v>15</v>
      </c>
      <c r="T125" s="157" t="s">
        <v>16</v>
      </c>
      <c r="U125" s="156" t="str">
        <f>T_i!$A7</f>
        <v>Stocked out of DHAQPPQ</v>
      </c>
      <c r="V125" s="157" t="s">
        <v>15</v>
      </c>
      <c r="W125" s="157" t="s">
        <v>16</v>
      </c>
      <c r="X125" s="156" t="str">
        <f>T_i!$A8</f>
        <v>Stocked out of artemether</v>
      </c>
      <c r="Y125" s="157" t="s">
        <v>15</v>
      </c>
      <c r="Z125" s="157" t="s">
        <v>16</v>
      </c>
      <c r="AA125" s="156" t="str">
        <f>T_i!$A9</f>
        <v>Stocked out of artesunate</v>
      </c>
      <c r="AB125" s="157" t="s">
        <v>15</v>
      </c>
      <c r="AC125" s="157" t="s">
        <v>16</v>
      </c>
      <c r="AD125" s="156" t="str">
        <f>T_i!$A10</f>
        <v>Stocked out of CQ</v>
      </c>
      <c r="AE125" s="157" t="s">
        <v>15</v>
      </c>
      <c r="AF125" s="157" t="s">
        <v>16</v>
      </c>
      <c r="AG125" s="156" t="str">
        <f>T_i!$A11</f>
        <v>Stocked out of QN</v>
      </c>
      <c r="AH125" s="157" t="s">
        <v>15</v>
      </c>
      <c r="AI125" s="157" t="s">
        <v>16</v>
      </c>
      <c r="AJ125" s="156" t="str">
        <f>T_i!$A12</f>
        <v>Stocked out of SP</v>
      </c>
      <c r="AK125" s="157" t="s">
        <v>15</v>
      </c>
      <c r="AL125" s="157" t="s">
        <v>16</v>
      </c>
      <c r="AM125" s="156" t="str">
        <f>T_i!$A13</f>
        <v>Stocked out of RDT</v>
      </c>
      <c r="AN125" s="157" t="s">
        <v>15</v>
      </c>
      <c r="AO125" s="157" t="s">
        <v>16</v>
      </c>
      <c r="AP125" s="156" t="str">
        <f>T_i!$A14</f>
        <v>Outlet reports any stockout</v>
      </c>
      <c r="AQ125" s="157" t="s">
        <v>15</v>
      </c>
      <c r="AR125" s="157" t="s">
        <v>16</v>
      </c>
      <c r="AS125" s="156">
        <f>T_i!$A15</f>
        <v>0</v>
      </c>
      <c r="AT125" s="157" t="s">
        <v>15</v>
      </c>
      <c r="AU125" s="157" t="s">
        <v>16</v>
      </c>
      <c r="AV125" s="156">
        <f>T_i!$A16</f>
        <v>0</v>
      </c>
      <c r="AW125" s="157" t="s">
        <v>15</v>
      </c>
      <c r="AX125" s="157" t="s">
        <v>16</v>
      </c>
      <c r="AY125" s="156">
        <f>T_i!$A17</f>
        <v>0</v>
      </c>
      <c r="AZ125" s="157" t="s">
        <v>15</v>
      </c>
      <c r="BA125" s="157" t="s">
        <v>16</v>
      </c>
      <c r="BB125" s="156">
        <f>T_i!$A18</f>
        <v>0</v>
      </c>
      <c r="BC125" s="157" t="s">
        <v>15</v>
      </c>
      <c r="BD125" s="157" t="s">
        <v>16</v>
      </c>
      <c r="BE125" s="156">
        <f>T_i!$A19</f>
        <v>0</v>
      </c>
      <c r="BF125" s="157" t="s">
        <v>15</v>
      </c>
      <c r="BG125" s="157" t="s">
        <v>16</v>
      </c>
      <c r="BH125" s="156">
        <f>T_i!$A20</f>
        <v>0</v>
      </c>
      <c r="BI125" s="157" t="s">
        <v>15</v>
      </c>
      <c r="BJ125" s="157" t="s">
        <v>16</v>
      </c>
      <c r="BK125" s="156">
        <f>T_i!$A21</f>
        <v>0</v>
      </c>
      <c r="BL125" s="157" t="s">
        <v>15</v>
      </c>
      <c r="BM125" s="157" t="s">
        <v>16</v>
      </c>
      <c r="BN125" s="156">
        <f>T_i!$A22</f>
        <v>0</v>
      </c>
      <c r="BO125" s="157" t="s">
        <v>15</v>
      </c>
      <c r="BP125" s="157" t="s">
        <v>16</v>
      </c>
      <c r="BQ125" s="156">
        <f>T_i!$A23</f>
        <v>0</v>
      </c>
      <c r="BR125" s="157" t="s">
        <v>15</v>
      </c>
      <c r="BS125" s="157" t="s">
        <v>16</v>
      </c>
      <c r="BT125" s="156">
        <f>T_i!$A24</f>
        <v>0</v>
      </c>
      <c r="BU125" s="157" t="s">
        <v>15</v>
      </c>
      <c r="BV125" s="157" t="s">
        <v>16</v>
      </c>
      <c r="BW125" s="156">
        <f>T_i!$A25</f>
        <v>0</v>
      </c>
      <c r="BX125" s="157" t="s">
        <v>15</v>
      </c>
      <c r="BY125" s="157" t="s">
        <v>16</v>
      </c>
      <c r="BZ125" s="156">
        <f>T_i!$A26</f>
        <v>0</v>
      </c>
      <c r="CA125" s="157" t="s">
        <v>15</v>
      </c>
      <c r="CB125" s="157" t="s">
        <v>16</v>
      </c>
      <c r="CC125" s="156">
        <f>T_i!$A27</f>
        <v>0</v>
      </c>
      <c r="CD125" s="157" t="s">
        <v>15</v>
      </c>
      <c r="CE125" s="157" t="s">
        <v>16</v>
      </c>
      <c r="CF125" s="156">
        <f>T_i!$A28</f>
        <v>0</v>
      </c>
      <c r="CG125" s="157" t="s">
        <v>15</v>
      </c>
      <c r="CH125" s="157" t="s">
        <v>16</v>
      </c>
      <c r="CI125" s="156">
        <f>T_i!$A29</f>
        <v>0</v>
      </c>
      <c r="CJ125" s="157" t="s">
        <v>15</v>
      </c>
      <c r="CK125" s="157" t="s">
        <v>16</v>
      </c>
      <c r="CL125" s="156">
        <f>T_i!$A30</f>
        <v>0</v>
      </c>
      <c r="CM125" s="157" t="s">
        <v>15</v>
      </c>
      <c r="CN125" s="157" t="s">
        <v>16</v>
      </c>
      <c r="CO125" s="156">
        <f>T_i!$A31</f>
        <v>0</v>
      </c>
      <c r="CP125" s="157" t="s">
        <v>15</v>
      </c>
      <c r="CQ125" s="157" t="s">
        <v>16</v>
      </c>
      <c r="CR125" s="156">
        <f>T_i!$A32</f>
        <v>0</v>
      </c>
      <c r="CS125" s="157" t="s">
        <v>15</v>
      </c>
      <c r="CT125" s="157" t="s">
        <v>16</v>
      </c>
      <c r="CX125" s="167"/>
      <c r="CY125" s="167"/>
      <c r="CZ125" s="167"/>
      <c r="DA125" s="167"/>
      <c r="DB125" s="167"/>
      <c r="DC125" s="167"/>
    </row>
    <row r="126" spans="1:107" x14ac:dyDescent="0.25">
      <c r="B126" s="174"/>
      <c r="C126" s="174"/>
      <c r="D126" s="174"/>
      <c r="E126" s="174"/>
      <c r="F126" s="174"/>
      <c r="G126" s="174"/>
      <c r="I126" s="149"/>
      <c r="J126" s="128"/>
      <c r="K126" s="77" t="str">
        <f>T_i!B$2</f>
        <v>Private Not For-Profit Facility</v>
      </c>
      <c r="L126" s="150">
        <f>T_i!B$4</f>
        <v>19.752655604843181</v>
      </c>
      <c r="M126" s="150">
        <f>L126-T_i!C$4</f>
        <v>10.62950449826762</v>
      </c>
      <c r="N126" s="150">
        <f>T_i!D$4-L126</f>
        <v>17.884886808519379</v>
      </c>
      <c r="O126" s="150">
        <f>T_i!B$5</f>
        <v>12.819553054488411</v>
      </c>
      <c r="P126" s="132">
        <f>O126-T_i!C$5</f>
        <v>7.064097811678602</v>
      </c>
      <c r="Q126" s="132">
        <f>T_i!D$5-O126</f>
        <v>13.328798682921141</v>
      </c>
      <c r="R126" s="132">
        <f>T_i!B$6</f>
        <v>7.3810848610601925</v>
      </c>
      <c r="S126" s="132">
        <f>R126-T_i!C$6</f>
        <v>4.8233015874905387</v>
      </c>
      <c r="T126" s="132">
        <f>T_i!D$6-R126</f>
        <v>12.10033252181794</v>
      </c>
      <c r="U126" s="132">
        <f>T_i!B$7</f>
        <v>13.382500645196677</v>
      </c>
      <c r="V126" s="132">
        <f>U126-T_i!C$7</f>
        <v>7.3352009241232015</v>
      </c>
      <c r="W126" s="132">
        <f>T_i!D$7-U126</f>
        <v>13.670637446679946</v>
      </c>
      <c r="X126" s="132">
        <f>T_i!B$8</f>
        <v>2.6045081957769693</v>
      </c>
      <c r="Y126" s="132">
        <f>X126-T_i!C$8</f>
        <v>1.8299048015753581</v>
      </c>
      <c r="Z126" s="132">
        <f>T_i!D$8-X126</f>
        <v>5.7872284281634023</v>
      </c>
      <c r="AA126" s="132">
        <f>T_i!B$9</f>
        <v>0.81401282407222775</v>
      </c>
      <c r="AB126" s="132">
        <f>AA126-T_i!C$9</f>
        <v>0.55822186689304765</v>
      </c>
      <c r="AC126" s="132">
        <f>T_i!D$9-AA126</f>
        <v>1.7451927518298969</v>
      </c>
      <c r="AD126" s="132">
        <f>T_i!B$10</f>
        <v>0.50093797740773727</v>
      </c>
      <c r="AE126" s="132">
        <f>AD126-T_i!C$10</f>
        <v>0.39503956371294502</v>
      </c>
      <c r="AF126" s="132">
        <f>T_i!D$10-AD126</f>
        <v>1.8342321751015231</v>
      </c>
      <c r="AG126" s="132">
        <f>T_i!B$11</f>
        <v>5.6286945046652912</v>
      </c>
      <c r="AH126" s="132">
        <f>AG126-T_i!C$11</f>
        <v>4.0880548345254892</v>
      </c>
      <c r="AI126" s="132">
        <f>T_i!D$11-AG126</f>
        <v>12.894829087528851</v>
      </c>
      <c r="AJ126" s="132">
        <f>T_i!B$12</f>
        <v>18.059595966513633</v>
      </c>
      <c r="AK126" s="132">
        <f>AJ126-T_i!C$12</f>
        <v>9.9230993305428203</v>
      </c>
      <c r="AL126" s="132">
        <f>T_i!D$12-AJ126</f>
        <v>17.359081837497925</v>
      </c>
      <c r="AM126" s="132">
        <f>T_i!B$13</f>
        <v>12.652668189222943</v>
      </c>
      <c r="AN126" s="132">
        <f>AM126-T_i!C$13</f>
        <v>8.3047017735364008</v>
      </c>
      <c r="AO126" s="132">
        <f>T_i!D$13-AM126</f>
        <v>18.929517091302277</v>
      </c>
      <c r="AP126" s="132">
        <f>T_i!B$14</f>
        <v>0</v>
      </c>
      <c r="AQ126" s="132">
        <f>AP126-T_i!C$14</f>
        <v>0</v>
      </c>
      <c r="AR126" s="132">
        <f>T_i!D$14-AP126</f>
        <v>0</v>
      </c>
      <c r="AS126" s="132">
        <f>T_i!B$15</f>
        <v>0</v>
      </c>
      <c r="AT126" s="132">
        <f>AS126-T_i!C$15</f>
        <v>0</v>
      </c>
      <c r="AU126" s="132">
        <f>T_i!D$15-AS126</f>
        <v>0</v>
      </c>
      <c r="AV126" s="132">
        <f>T_i!B$16</f>
        <v>0</v>
      </c>
      <c r="AW126" s="132">
        <f>AV126-T_i!C$16</f>
        <v>0</v>
      </c>
      <c r="AX126" s="132">
        <f>T_i!D$16-AV126</f>
        <v>0</v>
      </c>
      <c r="AY126" s="132">
        <f>T_i!B$17</f>
        <v>0</v>
      </c>
      <c r="AZ126" s="132">
        <f>AY126-T_i!C$17</f>
        <v>0</v>
      </c>
      <c r="BA126" s="132">
        <f>T_i!D$17-AY126</f>
        <v>0</v>
      </c>
      <c r="BB126" s="132">
        <f>T_i!B$18</f>
        <v>0</v>
      </c>
      <c r="BC126" s="132">
        <f>BB126-T_i!C$18</f>
        <v>0</v>
      </c>
      <c r="BD126" s="132">
        <f>T_i!D$18-BB126</f>
        <v>0</v>
      </c>
      <c r="BE126" s="132">
        <f>T_i!B$19</f>
        <v>0</v>
      </c>
      <c r="BF126" s="132">
        <f>BE126-T_i!C$19</f>
        <v>0</v>
      </c>
      <c r="BG126" s="132">
        <f>T_i!D$19-BE126</f>
        <v>0</v>
      </c>
      <c r="BH126" s="132">
        <f>T_i!B$20</f>
        <v>0</v>
      </c>
      <c r="BI126" s="132">
        <f>BH126-T_i!C$20</f>
        <v>0</v>
      </c>
      <c r="BJ126" s="132">
        <f>T_i!D$20-BH126</f>
        <v>0</v>
      </c>
      <c r="BK126" s="132">
        <f>T_i!B$21</f>
        <v>0</v>
      </c>
      <c r="BL126" s="132">
        <f>BK126-T_i!C$21</f>
        <v>0</v>
      </c>
      <c r="BM126" s="132">
        <f>T_i!D$21-BK126</f>
        <v>0</v>
      </c>
      <c r="BN126" s="132">
        <f>T_i!B$22</f>
        <v>0</v>
      </c>
      <c r="BO126" s="132">
        <f>BN126-T_i!C$22</f>
        <v>0</v>
      </c>
      <c r="BP126" s="132">
        <f>T_i!D$22-BN126</f>
        <v>0</v>
      </c>
      <c r="BQ126" s="132">
        <f>T_i!B$23</f>
        <v>0</v>
      </c>
      <c r="BR126" s="132">
        <f>BQ126-T_i!C$23</f>
        <v>0</v>
      </c>
      <c r="BS126" s="132">
        <f>T_i!D$23-BQ126</f>
        <v>0</v>
      </c>
      <c r="BT126" s="132">
        <f>T_i!B$24</f>
        <v>0</v>
      </c>
      <c r="BU126" s="132">
        <f>BT126-T_i!C$24</f>
        <v>0</v>
      </c>
      <c r="BV126" s="132">
        <f>T_i!D$24-BT126</f>
        <v>0</v>
      </c>
      <c r="BW126" s="132">
        <f>T_i!B$25</f>
        <v>0</v>
      </c>
      <c r="BX126" s="132">
        <f>BW126-T_i!C$25</f>
        <v>0</v>
      </c>
      <c r="BY126" s="132">
        <f>T_i!D$25-BW126</f>
        <v>0</v>
      </c>
      <c r="BZ126" s="132">
        <f>T_i!B$26</f>
        <v>0</v>
      </c>
      <c r="CA126" s="132">
        <f>BZ126-T_i!C$26</f>
        <v>0</v>
      </c>
      <c r="CB126" s="132">
        <f>T_i!D$26-BZ126</f>
        <v>0</v>
      </c>
      <c r="CC126" s="132">
        <f>T_i!B$27</f>
        <v>0</v>
      </c>
      <c r="CD126" s="132">
        <f>CC126-T_i!C$27</f>
        <v>0</v>
      </c>
      <c r="CE126" s="132">
        <f>T_i!D$27-CC126</f>
        <v>0</v>
      </c>
      <c r="CF126" s="132">
        <f>T_i!B$28</f>
        <v>0</v>
      </c>
      <c r="CG126" s="132">
        <f>CF126-T_i!C$28</f>
        <v>0</v>
      </c>
      <c r="CH126" s="132">
        <f>T_i!D$28-CF126</f>
        <v>0</v>
      </c>
      <c r="CI126" s="132">
        <f>T_i!B$29</f>
        <v>0</v>
      </c>
      <c r="CJ126" s="132">
        <f>CI126-T_i!C$29</f>
        <v>0</v>
      </c>
      <c r="CK126" s="132">
        <f>T_i!D$29-CI126</f>
        <v>0</v>
      </c>
      <c r="CL126" s="132">
        <f>T_i!B$30</f>
        <v>0</v>
      </c>
      <c r="CM126" s="132">
        <f>CL126-T_i!C$30</f>
        <v>0</v>
      </c>
      <c r="CN126" s="132">
        <f>T_i!D$30-CL126</f>
        <v>0</v>
      </c>
      <c r="CO126" s="132">
        <f>T_i!B$31</f>
        <v>0</v>
      </c>
      <c r="CP126" s="132">
        <f>CO126-T_i!C$31</f>
        <v>0</v>
      </c>
      <c r="CQ126" s="132">
        <f>T_i!D$31-CO126</f>
        <v>0</v>
      </c>
      <c r="CR126" s="132">
        <f>T_i!B$32</f>
        <v>0</v>
      </c>
      <c r="CS126" s="132">
        <f>CR126-T_i!C$32</f>
        <v>0</v>
      </c>
      <c r="CT126" s="132">
        <f>T_i!D$32-CR126</f>
        <v>0</v>
      </c>
      <c r="CX126" s="167"/>
      <c r="CY126" s="167"/>
      <c r="CZ126" s="167"/>
      <c r="DA126" s="167"/>
      <c r="DB126" s="167"/>
      <c r="DC126" s="167"/>
    </row>
    <row r="127" spans="1:107" x14ac:dyDescent="0.25">
      <c r="B127" s="174"/>
      <c r="C127" s="174"/>
      <c r="D127" s="174"/>
      <c r="E127" s="174"/>
      <c r="F127" s="174"/>
      <c r="G127" s="174"/>
      <c r="I127" s="149"/>
      <c r="J127" s="128"/>
      <c r="K127" s="77" t="str">
        <f>T_i!F$2</f>
        <v>Private For-Profit Facility</v>
      </c>
      <c r="L127" s="150">
        <f>T_i!F$4</f>
        <v>4.128014681225932</v>
      </c>
      <c r="M127" s="150">
        <f>L127-T_i!G$4</f>
        <v>2.7076577736678455</v>
      </c>
      <c r="N127" s="150">
        <f>T_i!H$4-L127</f>
        <v>7.2723957884302086</v>
      </c>
      <c r="O127" s="150">
        <f>T_i!F$5</f>
        <v>11.895535693033468</v>
      </c>
      <c r="P127" s="132">
        <f>O127-T_i!G$5</f>
        <v>6.3390216924348879</v>
      </c>
      <c r="Q127" s="132">
        <f>T_i!H$5-O127</f>
        <v>11.759440273229872</v>
      </c>
      <c r="R127" s="132">
        <f>T_i!F$6</f>
        <v>1.4565004804638144</v>
      </c>
      <c r="S127" s="132">
        <f>R127-T_i!G$6</f>
        <v>0.88872406971662099</v>
      </c>
      <c r="T127" s="132">
        <f>T_i!H$6-R127</f>
        <v>2.2282669875144316</v>
      </c>
      <c r="U127" s="132">
        <f>T_i!F$7</f>
        <v>1.5095617460305082</v>
      </c>
      <c r="V127" s="132">
        <f>U127-T_i!G$7</f>
        <v>0.82683972564947861</v>
      </c>
      <c r="W127" s="132">
        <f>T_i!H$7-U127</f>
        <v>1.7949016758245215</v>
      </c>
      <c r="X127" s="132">
        <f>T_i!F$8</f>
        <v>2.7312535428517357</v>
      </c>
      <c r="Y127" s="132">
        <f>X127-T_i!G$8</f>
        <v>1.3172385181719795</v>
      </c>
      <c r="Z127" s="132">
        <f>T_i!H$8-X127</f>
        <v>2.4794669207332953</v>
      </c>
      <c r="AA127" s="132">
        <f>T_i!F$9</f>
        <v>5.3019321159380333</v>
      </c>
      <c r="AB127" s="132">
        <f>AA127-T_i!G$9</f>
        <v>2.5268797726843335</v>
      </c>
      <c r="AC127" s="132">
        <f>T_i!H$9-AA127</f>
        <v>4.593595929041566</v>
      </c>
      <c r="AD127" s="132">
        <f>T_i!F$10</f>
        <v>3.5201459130427688</v>
      </c>
      <c r="AE127" s="132">
        <f>AD127-T_i!G$10</f>
        <v>1.563624862952512</v>
      </c>
      <c r="AF127" s="132">
        <f>T_i!H$10-AD127</f>
        <v>2.7335451265800241</v>
      </c>
      <c r="AG127" s="132">
        <f>T_i!F$11</f>
        <v>1.660314212478371</v>
      </c>
      <c r="AH127" s="132">
        <f>AG127-T_i!G$11</f>
        <v>0.85914988641442058</v>
      </c>
      <c r="AI127" s="132">
        <f>T_i!H$11-AG127</f>
        <v>1.7488190143368363</v>
      </c>
      <c r="AJ127" s="132">
        <f>T_i!F$12</f>
        <v>4.2955144489891675</v>
      </c>
      <c r="AK127" s="132">
        <f>AJ127-T_i!G$12</f>
        <v>2.0421011289229369</v>
      </c>
      <c r="AL127" s="132">
        <f>T_i!H$12-AJ127</f>
        <v>3.7405612846028449</v>
      </c>
      <c r="AM127" s="132">
        <f>T_i!F$13</f>
        <v>21.2860039471569</v>
      </c>
      <c r="AN127" s="132">
        <f>AM127-T_i!G$13</f>
        <v>11.580050070529007</v>
      </c>
      <c r="AO127" s="132">
        <f>T_i!H$13-AM127</f>
        <v>19.201078838958146</v>
      </c>
      <c r="AP127" s="132">
        <f>T_i!F$14</f>
        <v>0</v>
      </c>
      <c r="AQ127" s="132">
        <f>AP127-T_i!G$14</f>
        <v>0</v>
      </c>
      <c r="AR127" s="132">
        <f>T_i!H$14-AP127</f>
        <v>0</v>
      </c>
      <c r="AS127" s="132">
        <f>T_i!F$15</f>
        <v>0</v>
      </c>
      <c r="AT127" s="132">
        <f>AS127-T_i!G$15</f>
        <v>0</v>
      </c>
      <c r="AU127" s="132">
        <f>T_i!H$15-AS127</f>
        <v>0</v>
      </c>
      <c r="AV127" s="132">
        <f>T_i!F$16</f>
        <v>0</v>
      </c>
      <c r="AW127" s="132">
        <f>AV127-T_i!G$16</f>
        <v>0</v>
      </c>
      <c r="AX127" s="132">
        <f>T_i!H$16-AV127</f>
        <v>0</v>
      </c>
      <c r="AY127" s="132">
        <f>T_i!F$17</f>
        <v>0</v>
      </c>
      <c r="AZ127" s="132">
        <f>AY127-T_i!G$17</f>
        <v>0</v>
      </c>
      <c r="BA127" s="132">
        <f>T_i!H$17-AY127</f>
        <v>0</v>
      </c>
      <c r="BB127" s="132">
        <f>T_i!F$18</f>
        <v>0</v>
      </c>
      <c r="BC127" s="132">
        <f>BB127-T_i!G$18</f>
        <v>0</v>
      </c>
      <c r="BD127" s="132">
        <f>T_i!H$18-BB127</f>
        <v>0</v>
      </c>
      <c r="BE127" s="132">
        <f>T_i!F$19</f>
        <v>0</v>
      </c>
      <c r="BF127" s="132">
        <f>BE127-T_i!G$19</f>
        <v>0</v>
      </c>
      <c r="BG127" s="132">
        <f>T_i!H$19-BE127</f>
        <v>0</v>
      </c>
      <c r="BH127" s="132">
        <f>T_i!F$20</f>
        <v>0</v>
      </c>
      <c r="BI127" s="132">
        <f>BH127-T_i!G$20</f>
        <v>0</v>
      </c>
      <c r="BJ127" s="132">
        <f>T_i!H$20-BH127</f>
        <v>0</v>
      </c>
      <c r="BK127" s="132">
        <f>T_i!F$21</f>
        <v>0</v>
      </c>
      <c r="BL127" s="132">
        <f>BK127-T_i!G$21</f>
        <v>0</v>
      </c>
      <c r="BM127" s="132">
        <f>T_i!H$21-BK127</f>
        <v>0</v>
      </c>
      <c r="BN127" s="132">
        <f>T_i!F$22</f>
        <v>0</v>
      </c>
      <c r="BO127" s="132">
        <f>BN127-T_i!G$22</f>
        <v>0</v>
      </c>
      <c r="BP127" s="132">
        <f>T_i!H$22-BN127</f>
        <v>0</v>
      </c>
      <c r="BQ127" s="132">
        <f>T_i!F$23</f>
        <v>0</v>
      </c>
      <c r="BR127" s="132">
        <f>BQ127-T_i!G$23</f>
        <v>0</v>
      </c>
      <c r="BS127" s="132">
        <f>T_i!H$23-BQ127</f>
        <v>0</v>
      </c>
      <c r="BT127" s="132">
        <f>T_i!F$24</f>
        <v>0</v>
      </c>
      <c r="BU127" s="132">
        <f>BT127-T_i!G$24</f>
        <v>0</v>
      </c>
      <c r="BV127" s="132">
        <f>T_i!H$24-BT127</f>
        <v>0</v>
      </c>
      <c r="BW127" s="132">
        <f>T_i!F$25</f>
        <v>0</v>
      </c>
      <c r="BX127" s="132">
        <f>BW127-T_i!G$25</f>
        <v>0</v>
      </c>
      <c r="BY127" s="132">
        <f>T_i!H$25-BW127</f>
        <v>0</v>
      </c>
      <c r="BZ127" s="132">
        <f>T_i!F$26</f>
        <v>0</v>
      </c>
      <c r="CA127" s="132">
        <f>BZ127-T_i!G$26</f>
        <v>0</v>
      </c>
      <c r="CB127" s="132">
        <f>T_i!H$26-BZ127</f>
        <v>0</v>
      </c>
      <c r="CC127" s="132">
        <f>T_i!F$27</f>
        <v>0</v>
      </c>
      <c r="CD127" s="132">
        <f>CC127-T_i!G$27</f>
        <v>0</v>
      </c>
      <c r="CE127" s="132">
        <f>T_i!H$27-CC127</f>
        <v>0</v>
      </c>
      <c r="CF127" s="132">
        <f>T_i!F$28</f>
        <v>0</v>
      </c>
      <c r="CG127" s="132">
        <f>CF127-T_i!G$28</f>
        <v>0</v>
      </c>
      <c r="CH127" s="132">
        <f>T_i!H$28-CF127</f>
        <v>0</v>
      </c>
      <c r="CI127" s="132">
        <f>T_i!F$29</f>
        <v>0</v>
      </c>
      <c r="CJ127" s="132">
        <f>CI127-T_i!G$29</f>
        <v>0</v>
      </c>
      <c r="CK127" s="132">
        <f>T_i!H$29-CI127</f>
        <v>0</v>
      </c>
      <c r="CL127" s="132">
        <f>T_i!F$30</f>
        <v>0</v>
      </c>
      <c r="CM127" s="132">
        <f>CL127-T_i!G$30</f>
        <v>0</v>
      </c>
      <c r="CN127" s="132">
        <f>T_i!H$30-CL127</f>
        <v>0</v>
      </c>
      <c r="CO127" s="132">
        <f>T_i!F$31</f>
        <v>0</v>
      </c>
      <c r="CP127" s="132">
        <f>CO127-T_i!G$31</f>
        <v>0</v>
      </c>
      <c r="CQ127" s="132">
        <f>T_i!H$31-CO127</f>
        <v>0</v>
      </c>
      <c r="CR127" s="132">
        <f>T_i!F$32</f>
        <v>0</v>
      </c>
      <c r="CS127" s="132">
        <f>CR127-T_i!G$32</f>
        <v>0</v>
      </c>
      <c r="CT127" s="132">
        <f>T_i!H$32-CR127</f>
        <v>0</v>
      </c>
      <c r="CX127" s="167"/>
      <c r="CY127" s="167"/>
      <c r="CZ127" s="167"/>
      <c r="DA127" s="167"/>
      <c r="DB127" s="167"/>
      <c r="DC127" s="167"/>
    </row>
    <row r="128" spans="1:107" x14ac:dyDescent="0.25">
      <c r="B128" s="174"/>
      <c r="C128" s="174"/>
      <c r="D128" s="174"/>
      <c r="E128" s="174"/>
      <c r="F128" s="174"/>
      <c r="G128" s="174"/>
      <c r="I128" s="149"/>
      <c r="J128" s="128"/>
      <c r="K128" s="77" t="str">
        <f>T_i!J$2</f>
        <v>Pharmacy</v>
      </c>
      <c r="L128" s="150" t="str">
        <f>T_i!J$4</f>
        <v>0</v>
      </c>
      <c r="M128" s="150" t="e">
        <f>L128-T_i!K$4</f>
        <v>#VALUE!</v>
      </c>
      <c r="N128" s="150" t="e">
        <f>T_i!L$4-L128</f>
        <v>#VALUE!</v>
      </c>
      <c r="O128" s="150">
        <f>T_i!J$5</f>
        <v>1.9837890702757834</v>
      </c>
      <c r="P128" s="132">
        <f>O128-T_i!K$5</f>
        <v>1.3262471673709979</v>
      </c>
      <c r="Q128" s="132">
        <f>T_i!L$5-O128</f>
        <v>3.8443232194223063</v>
      </c>
      <c r="R128" s="132">
        <f>T_i!J$6</f>
        <v>0.6253062825515816</v>
      </c>
      <c r="S128" s="132">
        <f>R128-T_i!K$6</f>
        <v>0.33531791203079553</v>
      </c>
      <c r="T128" s="132">
        <f>T_i!L$6-R128</f>
        <v>0.71782813118053146</v>
      </c>
      <c r="U128" s="132">
        <f>T_i!J$7</f>
        <v>1.2282713890442343</v>
      </c>
      <c r="V128" s="132">
        <f>U128-T_i!K$7</f>
        <v>0.91679875658753851</v>
      </c>
      <c r="W128" s="132">
        <f>T_i!L$7-U128</f>
        <v>3.4876751543421038</v>
      </c>
      <c r="X128" s="132">
        <f>T_i!J$8</f>
        <v>1.8897218278176715</v>
      </c>
      <c r="Y128" s="132">
        <f>X128-T_i!K$8</f>
        <v>0.93307933323304004</v>
      </c>
      <c r="Z128" s="132">
        <f>T_i!L$8-X128</f>
        <v>1.8091870977227993</v>
      </c>
      <c r="AA128" s="132">
        <f>T_i!J$9</f>
        <v>4.6643931316684686</v>
      </c>
      <c r="AB128" s="132">
        <f>AA128-T_i!K$9</f>
        <v>2.2807357048316006</v>
      </c>
      <c r="AC128" s="132">
        <f>T_i!L$9-AA128</f>
        <v>4.2634085623297011</v>
      </c>
      <c r="AD128" s="132">
        <f>T_i!J$10</f>
        <v>2.7179043760004031</v>
      </c>
      <c r="AE128" s="132">
        <f>AD128-T_i!K$10</f>
        <v>1.3756111065639471</v>
      </c>
      <c r="AF128" s="132">
        <f>T_i!L$10-AD128</f>
        <v>2.707836659507727</v>
      </c>
      <c r="AG128" s="132">
        <f>T_i!J$11</f>
        <v>2.0377143340092752</v>
      </c>
      <c r="AH128" s="132">
        <f>AG128-T_i!K$11</f>
        <v>1.1332493384381941</v>
      </c>
      <c r="AI128" s="132">
        <f>T_i!L$11-AG128</f>
        <v>2.4883023174385497</v>
      </c>
      <c r="AJ128" s="132">
        <f>T_i!J$12</f>
        <v>1.271948408785454</v>
      </c>
      <c r="AK128" s="132">
        <f>AJ128-T_i!K$12</f>
        <v>0.57965615906061108</v>
      </c>
      <c r="AL128" s="132">
        <f>T_i!L$12-AJ128</f>
        <v>1.0536363256842285</v>
      </c>
      <c r="AM128" s="132">
        <f>T_i!J$13</f>
        <v>15.262607634847003</v>
      </c>
      <c r="AN128" s="132">
        <f>AM128-T_i!K$13</f>
        <v>7.1245852661188938</v>
      </c>
      <c r="AO128" s="132">
        <f>T_i!L$13-AM128</f>
        <v>11.541931745642207</v>
      </c>
      <c r="AP128" s="132">
        <f>T_i!J$14</f>
        <v>0</v>
      </c>
      <c r="AQ128" s="132">
        <f>AP128-T_i!K$14</f>
        <v>0</v>
      </c>
      <c r="AR128" s="132">
        <f>T_i!L$14-AP128</f>
        <v>0</v>
      </c>
      <c r="AS128" s="132">
        <f>T_i!J$15</f>
        <v>0</v>
      </c>
      <c r="AT128" s="132">
        <f>AS128-T_i!K$15</f>
        <v>0</v>
      </c>
      <c r="AU128" s="132">
        <f>T_i!L$15-AS128</f>
        <v>0</v>
      </c>
      <c r="AV128" s="132">
        <f>T_i!J$16</f>
        <v>0</v>
      </c>
      <c r="AW128" s="132">
        <f>AV128-T_i!K$16</f>
        <v>0</v>
      </c>
      <c r="AX128" s="132">
        <f>T_i!L$16-AV128</f>
        <v>0</v>
      </c>
      <c r="AY128" s="132">
        <f>T_i!J$17</f>
        <v>0</v>
      </c>
      <c r="AZ128" s="132">
        <f>AY128-T_i!K$17</f>
        <v>0</v>
      </c>
      <c r="BA128" s="132">
        <f>T_i!L$17-AY128</f>
        <v>0</v>
      </c>
      <c r="BB128" s="132">
        <f>T_i!J$18</f>
        <v>0</v>
      </c>
      <c r="BC128" s="132">
        <f>BB128-T_i!K$18</f>
        <v>0</v>
      </c>
      <c r="BD128" s="132">
        <f>T_i!L$18-BB128</f>
        <v>0</v>
      </c>
      <c r="BE128" s="132">
        <f>T_i!J$19</f>
        <v>0</v>
      </c>
      <c r="BF128" s="132">
        <f>BE128-T_i!K$19</f>
        <v>0</v>
      </c>
      <c r="BG128" s="132">
        <f>T_i!L$19-BE128</f>
        <v>0</v>
      </c>
      <c r="BH128" s="132">
        <f>T_i!J$20</f>
        <v>0</v>
      </c>
      <c r="BI128" s="132">
        <f>BH128-T_i!K$20</f>
        <v>0</v>
      </c>
      <c r="BJ128" s="132">
        <f>T_i!L$20-BH128</f>
        <v>0</v>
      </c>
      <c r="BK128" s="132">
        <f>T_i!J$21</f>
        <v>0</v>
      </c>
      <c r="BL128" s="132">
        <f>BK128-T_i!K$21</f>
        <v>0</v>
      </c>
      <c r="BM128" s="132">
        <f>T_i!L$21-BK128</f>
        <v>0</v>
      </c>
      <c r="BN128" s="132">
        <f>T_i!J$22</f>
        <v>0</v>
      </c>
      <c r="BO128" s="132">
        <f>BN128-T_i!K$22</f>
        <v>0</v>
      </c>
      <c r="BP128" s="132">
        <f>T_i!L$22-BN128</f>
        <v>0</v>
      </c>
      <c r="BQ128" s="132">
        <f>T_i!J$23</f>
        <v>0</v>
      </c>
      <c r="BR128" s="132">
        <f>BQ128-T_i!K$23</f>
        <v>0</v>
      </c>
      <c r="BS128" s="132">
        <f>T_i!L$23-BQ128</f>
        <v>0</v>
      </c>
      <c r="BT128" s="132">
        <f>T_i!J$24</f>
        <v>0</v>
      </c>
      <c r="BU128" s="132">
        <f>BT128-T_i!K$24</f>
        <v>0</v>
      </c>
      <c r="BV128" s="132">
        <f>T_i!L$24-BT128</f>
        <v>0</v>
      </c>
      <c r="BW128" s="132">
        <f>T_i!J$25</f>
        <v>0</v>
      </c>
      <c r="BX128" s="132">
        <f>BW128-T_i!K$25</f>
        <v>0</v>
      </c>
      <c r="BY128" s="132">
        <f>T_i!L$25-BW128</f>
        <v>0</v>
      </c>
      <c r="BZ128" s="132">
        <f>T_i!J$26</f>
        <v>0</v>
      </c>
      <c r="CA128" s="132">
        <f>BZ128-T_i!K$26</f>
        <v>0</v>
      </c>
      <c r="CB128" s="132">
        <f>T_i!L$26-BZ128</f>
        <v>0</v>
      </c>
      <c r="CC128" s="132">
        <f>T_i!J$27</f>
        <v>0</v>
      </c>
      <c r="CD128" s="132">
        <f>CC128-T_i!K$27</f>
        <v>0</v>
      </c>
      <c r="CE128" s="132">
        <f>T_i!L$27-CC128</f>
        <v>0</v>
      </c>
      <c r="CF128" s="132">
        <f>T_i!J$28</f>
        <v>0</v>
      </c>
      <c r="CG128" s="132">
        <f>CF128-T_i!K$28</f>
        <v>0</v>
      </c>
      <c r="CH128" s="132">
        <f>T_i!L$28-CF128</f>
        <v>0</v>
      </c>
      <c r="CI128" s="132">
        <f>T_i!J$29</f>
        <v>0</v>
      </c>
      <c r="CJ128" s="132">
        <f>CI128-T_i!K$29</f>
        <v>0</v>
      </c>
      <c r="CK128" s="132">
        <f>T_i!L$29-CI128</f>
        <v>0</v>
      </c>
      <c r="CL128" s="132">
        <f>T_i!J$30</f>
        <v>0</v>
      </c>
      <c r="CM128" s="132">
        <f>CL128-T_i!K$30</f>
        <v>0</v>
      </c>
      <c r="CN128" s="132">
        <f>T_i!L$30-CL128</f>
        <v>0</v>
      </c>
      <c r="CO128" s="132">
        <f>T_i!J$31</f>
        <v>0</v>
      </c>
      <c r="CP128" s="132">
        <f>CO128-T_i!K$31</f>
        <v>0</v>
      </c>
      <c r="CQ128" s="132">
        <f>T_i!L$31-CO128</f>
        <v>0</v>
      </c>
      <c r="CR128" s="132">
        <f>T_i!J$32</f>
        <v>0</v>
      </c>
      <c r="CS128" s="132">
        <f>CR128-T_i!K$32</f>
        <v>0</v>
      </c>
      <c r="CT128" s="132">
        <f>T_i!L$32-CR128</f>
        <v>0</v>
      </c>
      <c r="CX128" s="167"/>
      <c r="CY128" s="167"/>
      <c r="CZ128" s="167"/>
      <c r="DA128" s="167"/>
      <c r="DB128" s="167"/>
      <c r="DC128" s="167"/>
    </row>
    <row r="129" spans="2:107" x14ac:dyDescent="0.25">
      <c r="B129" s="174"/>
      <c r="C129" s="174"/>
      <c r="D129" s="174"/>
      <c r="E129" s="174"/>
      <c r="F129" s="174"/>
      <c r="G129" s="174"/>
      <c r="I129" s="149"/>
      <c r="J129" s="128"/>
      <c r="K129" s="77" t="str">
        <f>T_i!N$2</f>
        <v>Laboratory</v>
      </c>
      <c r="L129" s="150" t="str">
        <f>T_i!N$4</f>
        <v>0</v>
      </c>
      <c r="M129" s="150" t="e">
        <f>L129-T_i!O$4</f>
        <v>#VALUE!</v>
      </c>
      <c r="N129" s="150" t="e">
        <f>T_i!P$4-L129</f>
        <v>#VALUE!</v>
      </c>
      <c r="O129" s="150" t="str">
        <f>T_i!N$5</f>
        <v>0</v>
      </c>
      <c r="P129" s="132" t="e">
        <f>O129-T_i!O$5</f>
        <v>#VALUE!</v>
      </c>
      <c r="Q129" s="132" t="e">
        <f>T_i!P$5-O129</f>
        <v>#VALUE!</v>
      </c>
      <c r="R129" s="132">
        <f>T_i!N$6</f>
        <v>19.445009564861383</v>
      </c>
      <c r="S129" s="132">
        <f>R129-T_i!O$6</f>
        <v>14.876478502773367</v>
      </c>
      <c r="T129" s="132">
        <f>T_i!P$6-R129</f>
        <v>35.452176632732616</v>
      </c>
      <c r="U129" s="132">
        <f>T_i!N$7</f>
        <v>19.445009564861383</v>
      </c>
      <c r="V129" s="132">
        <f>U129-T_i!O$7</f>
        <v>14.876478502773367</v>
      </c>
      <c r="W129" s="132">
        <f>T_i!P$7-U129</f>
        <v>35.452176632732616</v>
      </c>
      <c r="X129" s="132">
        <f>T_i!N$8</f>
        <v>20.430833432871058</v>
      </c>
      <c r="Y129" s="132">
        <f>X129-T_i!O$8</f>
        <v>16.036147282753507</v>
      </c>
      <c r="Z129" s="132">
        <f>T_i!P$8-X129</f>
        <v>38.489412413458339</v>
      </c>
      <c r="AA129" s="132">
        <f>T_i!N$9</f>
        <v>20.430833432871058</v>
      </c>
      <c r="AB129" s="132">
        <f>AA129-T_i!O$9</f>
        <v>16.036147282753507</v>
      </c>
      <c r="AC129" s="132">
        <f>T_i!P$9-AA129</f>
        <v>38.489412413458339</v>
      </c>
      <c r="AD129" s="132">
        <f>T_i!N$10</f>
        <v>19.445009564861383</v>
      </c>
      <c r="AE129" s="132">
        <f>AD129-T_i!O$10</f>
        <v>14.876478502773367</v>
      </c>
      <c r="AF129" s="132">
        <f>T_i!P$10-AD129</f>
        <v>35.452176632732616</v>
      </c>
      <c r="AG129" s="132" t="str">
        <f>T_i!N$11</f>
        <v>0</v>
      </c>
      <c r="AH129" s="132" t="e">
        <f>AG129-T_i!O$11</f>
        <v>#VALUE!</v>
      </c>
      <c r="AI129" s="132" t="e">
        <f>T_i!P$11-AG129</f>
        <v>#VALUE!</v>
      </c>
      <c r="AJ129" s="132">
        <f>T_i!N$12</f>
        <v>19.445009564861383</v>
      </c>
      <c r="AK129" s="132">
        <f>AJ129-T_i!O$12</f>
        <v>14.876478502773367</v>
      </c>
      <c r="AL129" s="132">
        <f>T_i!P$12-AJ129</f>
        <v>35.452176632732616</v>
      </c>
      <c r="AM129" s="132">
        <f>T_i!N$13</f>
        <v>33.825889944757961</v>
      </c>
      <c r="AN129" s="132">
        <f>AM129-T_i!O$13</f>
        <v>26.190857311567893</v>
      </c>
      <c r="AO129" s="132">
        <f>T_i!P$13-AM129</f>
        <v>42.141178919997401</v>
      </c>
      <c r="AP129" s="132">
        <f>T_i!N$14</f>
        <v>0</v>
      </c>
      <c r="AQ129" s="132">
        <f>AP129-T_i!O$14</f>
        <v>0</v>
      </c>
      <c r="AR129" s="132">
        <f>T_i!P$14-AP129</f>
        <v>0</v>
      </c>
      <c r="AS129" s="132">
        <f>T_i!N$15</f>
        <v>0</v>
      </c>
      <c r="AT129" s="132">
        <f>AS129-T_i!O$15</f>
        <v>0</v>
      </c>
      <c r="AU129" s="132">
        <f>T_i!P$15-AS129</f>
        <v>0</v>
      </c>
      <c r="AV129" s="132">
        <f>T_i!N$16</f>
        <v>0</v>
      </c>
      <c r="AW129" s="132">
        <f>AV129-T_i!O$16</f>
        <v>0</v>
      </c>
      <c r="AX129" s="132">
        <f>T_i!P$16-AV129</f>
        <v>0</v>
      </c>
      <c r="AY129" s="132">
        <f>T_i!N$17</f>
        <v>0</v>
      </c>
      <c r="AZ129" s="132">
        <f>AY129-T_i!O$17</f>
        <v>0</v>
      </c>
      <c r="BA129" s="132">
        <f>T_i!P$17-AY129</f>
        <v>0</v>
      </c>
      <c r="BB129" s="132">
        <f>T_i!N$18</f>
        <v>0</v>
      </c>
      <c r="BC129" s="132">
        <f>BB129-T_i!O$18</f>
        <v>0</v>
      </c>
      <c r="BD129" s="132">
        <f>T_i!P$18-BB129</f>
        <v>0</v>
      </c>
      <c r="BE129" s="132">
        <f>T_i!N$19</f>
        <v>0</v>
      </c>
      <c r="BF129" s="132">
        <f>BE129-T_i!O$19</f>
        <v>0</v>
      </c>
      <c r="BG129" s="132">
        <f>T_i!P$19-BE129</f>
        <v>0</v>
      </c>
      <c r="BH129" s="132">
        <f>T_i!N$20</f>
        <v>0</v>
      </c>
      <c r="BI129" s="132">
        <f>BH129-T_i!O$20</f>
        <v>0</v>
      </c>
      <c r="BJ129" s="132">
        <f>T_i!P$20-BH129</f>
        <v>0</v>
      </c>
      <c r="BK129" s="132">
        <f>T_i!N$21</f>
        <v>0</v>
      </c>
      <c r="BL129" s="132">
        <f>BK129-T_i!O$21</f>
        <v>0</v>
      </c>
      <c r="BM129" s="132">
        <f>T_i!P$21-BK129</f>
        <v>0</v>
      </c>
      <c r="BN129" s="132">
        <f>T_i!N$22</f>
        <v>0</v>
      </c>
      <c r="BO129" s="132">
        <f>BN129-T_i!O$22</f>
        <v>0</v>
      </c>
      <c r="BP129" s="132">
        <f>T_i!P$22-BN129</f>
        <v>0</v>
      </c>
      <c r="BQ129" s="132">
        <f>T_i!N$23</f>
        <v>0</v>
      </c>
      <c r="BR129" s="132">
        <f>BQ129-T_i!O$23</f>
        <v>0</v>
      </c>
      <c r="BS129" s="132">
        <f>T_i!P$23-BQ129</f>
        <v>0</v>
      </c>
      <c r="BT129" s="132">
        <f>T_i!N$24</f>
        <v>0</v>
      </c>
      <c r="BU129" s="132">
        <f>BT129-T_i!O$24</f>
        <v>0</v>
      </c>
      <c r="BV129" s="132">
        <f>T_i!P$24-BT129</f>
        <v>0</v>
      </c>
      <c r="BW129" s="132">
        <f>T_i!N$25</f>
        <v>0</v>
      </c>
      <c r="BX129" s="132">
        <f>BW129-T_i!O$25</f>
        <v>0</v>
      </c>
      <c r="BY129" s="132">
        <f>T_i!P$25-BW129</f>
        <v>0</v>
      </c>
      <c r="BZ129" s="132">
        <f>T_i!N$26</f>
        <v>0</v>
      </c>
      <c r="CA129" s="132">
        <f>BZ129-T_i!O$26</f>
        <v>0</v>
      </c>
      <c r="CB129" s="132">
        <f>T_i!P$26-BZ129</f>
        <v>0</v>
      </c>
      <c r="CC129" s="132">
        <f>T_i!N$27</f>
        <v>0</v>
      </c>
      <c r="CD129" s="132">
        <f>CC129-T_i!O$27</f>
        <v>0</v>
      </c>
      <c r="CE129" s="132">
        <f>T_i!P$27-CC129</f>
        <v>0</v>
      </c>
      <c r="CF129" s="132">
        <f>T_i!N$28</f>
        <v>0</v>
      </c>
      <c r="CG129" s="132">
        <f>CF129-T_i!O$28</f>
        <v>0</v>
      </c>
      <c r="CH129" s="132">
        <f>T_i!P$28-CF129</f>
        <v>0</v>
      </c>
      <c r="CI129" s="132">
        <f>T_i!N$29</f>
        <v>0</v>
      </c>
      <c r="CJ129" s="132">
        <f>CI129-T_i!O$29</f>
        <v>0</v>
      </c>
      <c r="CK129" s="132">
        <f>T_i!P$29-CI129</f>
        <v>0</v>
      </c>
      <c r="CL129" s="132">
        <f>T_i!N$30</f>
        <v>0</v>
      </c>
      <c r="CM129" s="132">
        <f>CL129-T_i!O$30</f>
        <v>0</v>
      </c>
      <c r="CN129" s="132">
        <f>T_i!P$30-CL129</f>
        <v>0</v>
      </c>
      <c r="CO129" s="132">
        <f>T_i!N$31</f>
        <v>0</v>
      </c>
      <c r="CP129" s="132">
        <f>CO129-T_i!O$31</f>
        <v>0</v>
      </c>
      <c r="CQ129" s="132">
        <f>T_i!P$31-CO129</f>
        <v>0</v>
      </c>
      <c r="CR129" s="132">
        <f>T_i!N$32</f>
        <v>0</v>
      </c>
      <c r="CS129" s="132">
        <f>CR129-T_i!O$32</f>
        <v>0</v>
      </c>
      <c r="CT129" s="132">
        <f>T_i!P$32-CR129</f>
        <v>0</v>
      </c>
      <c r="CX129" s="167"/>
      <c r="CY129" s="167"/>
      <c r="CZ129" s="167"/>
      <c r="DA129" s="167"/>
      <c r="DB129" s="167"/>
      <c r="DC129" s="167"/>
    </row>
    <row r="130" spans="2:107" x14ac:dyDescent="0.25">
      <c r="B130" s="174"/>
      <c r="C130" s="174"/>
      <c r="D130" s="174"/>
      <c r="E130" s="174"/>
      <c r="F130" s="174"/>
      <c r="G130" s="174"/>
      <c r="I130" s="149"/>
      <c r="J130" s="128"/>
      <c r="K130" s="77" t="str">
        <f>T_i!R$2</f>
        <v>Drug store</v>
      </c>
      <c r="L130" s="150">
        <f>T_i!R$4</f>
        <v>7.2044052180545073</v>
      </c>
      <c r="M130" s="150">
        <f>L130-T_i!S$4</f>
        <v>2.9004488872384471</v>
      </c>
      <c r="N130" s="150">
        <f>T_i!T$4-L130</f>
        <v>4.613681903555424</v>
      </c>
      <c r="O130" s="150">
        <f>T_i!R$5</f>
        <v>4.609878073170691</v>
      </c>
      <c r="P130" s="132">
        <f>O130-T_i!S$5</f>
        <v>1.1054137938165316</v>
      </c>
      <c r="Q130" s="132">
        <f>T_i!T$5-O130</f>
        <v>1.432261751962451</v>
      </c>
      <c r="R130" s="132">
        <f>T_i!R$6</f>
        <v>3.1239935422074789</v>
      </c>
      <c r="S130" s="132">
        <f>R130-T_i!S$6</f>
        <v>0.87049755724801425</v>
      </c>
      <c r="T130" s="132">
        <f>T_i!T$6-R130</f>
        <v>1.1919126153416895</v>
      </c>
      <c r="U130" s="132">
        <f>T_i!R$7</f>
        <v>1.9353536085631655</v>
      </c>
      <c r="V130" s="132">
        <f>U130-T_i!S$7</f>
        <v>0.47989901239393373</v>
      </c>
      <c r="W130" s="132">
        <f>T_i!T$7-U130</f>
        <v>0.63400780341673246</v>
      </c>
      <c r="X130" s="132">
        <f>T_i!R$8</f>
        <v>8.190904011548902</v>
      </c>
      <c r="Y130" s="132">
        <f>X130-T_i!S$8</f>
        <v>1.8274971441531909</v>
      </c>
      <c r="Z130" s="132">
        <f>T_i!T$8-X130</f>
        <v>2.2935674696655148</v>
      </c>
      <c r="AA130" s="132">
        <f>T_i!R$9</f>
        <v>8.6431618065281928</v>
      </c>
      <c r="AB130" s="132">
        <f>AA130-T_i!S$9</f>
        <v>1.7138022398284543</v>
      </c>
      <c r="AC130" s="132">
        <f>T_i!T$9-AA130</f>
        <v>2.0887921194110497</v>
      </c>
      <c r="AD130" s="132">
        <f>T_i!R$10</f>
        <v>4.921816346800215</v>
      </c>
      <c r="AE130" s="132">
        <f>AD130-T_i!S$10</f>
        <v>1.0628823249549866</v>
      </c>
      <c r="AF130" s="132">
        <f>T_i!T$10-AD130</f>
        <v>1.3365793330809224</v>
      </c>
      <c r="AG130" s="132">
        <f>T_i!R$11</f>
        <v>4.2030315517869985</v>
      </c>
      <c r="AH130" s="132">
        <f>AG130-T_i!S$11</f>
        <v>1.0277327664366043</v>
      </c>
      <c r="AI130" s="132">
        <f>T_i!T$11-AG130</f>
        <v>1.3413261630033624</v>
      </c>
      <c r="AJ130" s="132">
        <f>T_i!R$12</f>
        <v>8.6444256380999214</v>
      </c>
      <c r="AK130" s="132">
        <f>AJ130-T_i!S$12</f>
        <v>1.5871810804429636</v>
      </c>
      <c r="AL130" s="132">
        <f>T_i!T$12-AJ130</f>
        <v>1.9036284780657109</v>
      </c>
      <c r="AM130" s="132">
        <f>T_i!R$13</f>
        <v>30.547754175533576</v>
      </c>
      <c r="AN130" s="132">
        <f>AM130-T_i!S$13</f>
        <v>6.1704142617923701</v>
      </c>
      <c r="AO130" s="132">
        <f>T_i!T$13-AM130</f>
        <v>6.9576628007622361</v>
      </c>
      <c r="AP130" s="132">
        <f>T_i!R$14</f>
        <v>0</v>
      </c>
      <c r="AQ130" s="132">
        <f>AP130-T_i!S$14</f>
        <v>0</v>
      </c>
      <c r="AR130" s="132">
        <f>T_i!T$14-AP130</f>
        <v>0</v>
      </c>
      <c r="AS130" s="132">
        <f>T_i!R$15</f>
        <v>0</v>
      </c>
      <c r="AT130" s="132">
        <f>AS130-T_i!S$15</f>
        <v>0</v>
      </c>
      <c r="AU130" s="132">
        <f>T_i!T$15-AS130</f>
        <v>0</v>
      </c>
      <c r="AV130" s="132">
        <f>T_i!R$16</f>
        <v>0</v>
      </c>
      <c r="AW130" s="132">
        <f>AV130-T_i!S$16</f>
        <v>0</v>
      </c>
      <c r="AX130" s="132">
        <f>T_i!T$16-AV130</f>
        <v>0</v>
      </c>
      <c r="AY130" s="132">
        <f>T_i!R$17</f>
        <v>0</v>
      </c>
      <c r="AZ130" s="132">
        <f>AY130-T_i!S$17</f>
        <v>0</v>
      </c>
      <c r="BA130" s="132">
        <f>T_i!T$17-AY130</f>
        <v>0</v>
      </c>
      <c r="BB130" s="132">
        <f>T_i!R$18</f>
        <v>0</v>
      </c>
      <c r="BC130" s="132">
        <f>BB130-T_i!S$18</f>
        <v>0</v>
      </c>
      <c r="BD130" s="132">
        <f>T_i!T$18-BB130</f>
        <v>0</v>
      </c>
      <c r="BE130" s="132">
        <f>T_i!R$19</f>
        <v>0</v>
      </c>
      <c r="BF130" s="132">
        <f>BE130-T_i!S$19</f>
        <v>0</v>
      </c>
      <c r="BG130" s="132">
        <f>T_i!T$19-BE130</f>
        <v>0</v>
      </c>
      <c r="BH130" s="132">
        <f>T_i!R$20</f>
        <v>0</v>
      </c>
      <c r="BI130" s="132">
        <f>BH130-T_i!S$20</f>
        <v>0</v>
      </c>
      <c r="BJ130" s="132">
        <f>T_i!T$20-BH130</f>
        <v>0</v>
      </c>
      <c r="BK130" s="132">
        <f>T_i!R$21</f>
        <v>0</v>
      </c>
      <c r="BL130" s="132">
        <f>BK130-T_i!S$21</f>
        <v>0</v>
      </c>
      <c r="BM130" s="132">
        <f>T_i!T$21-BK130</f>
        <v>0</v>
      </c>
      <c r="BN130" s="132">
        <f>T_i!R$22</f>
        <v>0</v>
      </c>
      <c r="BO130" s="132">
        <f>BN130-T_i!S$22</f>
        <v>0</v>
      </c>
      <c r="BP130" s="132">
        <f>T_i!T$22-BN130</f>
        <v>0</v>
      </c>
      <c r="BQ130" s="132">
        <f>T_i!R$23</f>
        <v>0</v>
      </c>
      <c r="BR130" s="132">
        <f>BQ130-T_i!S$23</f>
        <v>0</v>
      </c>
      <c r="BS130" s="132">
        <f>T_i!T$23-BQ130</f>
        <v>0</v>
      </c>
      <c r="BT130" s="132">
        <f>T_i!R$24</f>
        <v>0</v>
      </c>
      <c r="BU130" s="132">
        <f>BT130-T_i!S$24</f>
        <v>0</v>
      </c>
      <c r="BV130" s="132">
        <f>T_i!T$24-BT130</f>
        <v>0</v>
      </c>
      <c r="BW130" s="132">
        <f>T_i!R$25</f>
        <v>0</v>
      </c>
      <c r="BX130" s="132">
        <f>BW130-T_i!S$25</f>
        <v>0</v>
      </c>
      <c r="BY130" s="132">
        <f>T_i!T$25-BW130</f>
        <v>0</v>
      </c>
      <c r="BZ130" s="132">
        <f>T_i!R$26</f>
        <v>0</v>
      </c>
      <c r="CA130" s="132">
        <f>BZ130-T_i!S$26</f>
        <v>0</v>
      </c>
      <c r="CB130" s="132">
        <f>T_i!T$26-BZ130</f>
        <v>0</v>
      </c>
      <c r="CC130" s="132">
        <f>T_i!R$27</f>
        <v>0</v>
      </c>
      <c r="CD130" s="132">
        <f>CC130-T_i!S$27</f>
        <v>0</v>
      </c>
      <c r="CE130" s="132">
        <f>T_i!T$27-CC130</f>
        <v>0</v>
      </c>
      <c r="CF130" s="132">
        <f>T_i!R$28</f>
        <v>0</v>
      </c>
      <c r="CG130" s="132">
        <f>CF130-T_i!S$28</f>
        <v>0</v>
      </c>
      <c r="CH130" s="132">
        <f>T_i!T$28-CF130</f>
        <v>0</v>
      </c>
      <c r="CI130" s="132">
        <f>T_i!R$29</f>
        <v>0</v>
      </c>
      <c r="CJ130" s="132">
        <f>CI130-T_i!S$29</f>
        <v>0</v>
      </c>
      <c r="CK130" s="132">
        <f>T_i!T$29-CI130</f>
        <v>0</v>
      </c>
      <c r="CL130" s="132">
        <f>T_i!R$30</f>
        <v>0</v>
      </c>
      <c r="CM130" s="132">
        <f>CL130-T_i!S$30</f>
        <v>0</v>
      </c>
      <c r="CN130" s="132">
        <f>T_i!T$30-CL130</f>
        <v>0</v>
      </c>
      <c r="CO130" s="132">
        <f>T_i!R$31</f>
        <v>0</v>
      </c>
      <c r="CP130" s="132">
        <f>CO130-T_i!S$31</f>
        <v>0</v>
      </c>
      <c r="CQ130" s="132">
        <f>T_i!T$31-CO130</f>
        <v>0</v>
      </c>
      <c r="CR130" s="132">
        <f>T_i!R$32</f>
        <v>0</v>
      </c>
      <c r="CS130" s="132">
        <f>CR130-T_i!S$32</f>
        <v>0</v>
      </c>
      <c r="CT130" s="132">
        <f>T_i!T$32-CR130</f>
        <v>0</v>
      </c>
      <c r="CX130" s="167"/>
      <c r="CY130" s="167"/>
      <c r="CZ130" s="167"/>
      <c r="DA130" s="167"/>
      <c r="DB130" s="167"/>
      <c r="DC130" s="167"/>
    </row>
    <row r="131" spans="2:107" x14ac:dyDescent="0.25">
      <c r="B131" s="174"/>
      <c r="C131" s="174"/>
      <c r="D131" s="174"/>
      <c r="E131" s="174"/>
      <c r="F131" s="174"/>
      <c r="G131" s="174"/>
      <c r="I131" s="149"/>
      <c r="J131" s="128"/>
      <c r="K131" s="77" t="str">
        <f>T_i!V$2</f>
        <v>Informal TOTAL</v>
      </c>
      <c r="L131" s="150">
        <f>T_i!V$4</f>
        <v>15.996756908707969</v>
      </c>
      <c r="M131" s="150">
        <f>L131-T_i!W$4</f>
        <v>5.8964861856544726</v>
      </c>
      <c r="N131" s="150">
        <f>T_i!X$4-L131</f>
        <v>8.4044800829414115</v>
      </c>
      <c r="O131" s="150">
        <f>T_i!V$5</f>
        <v>8.9399298618742584</v>
      </c>
      <c r="P131" s="132">
        <f>O131-T_i!W$5</f>
        <v>6.1667290465034874</v>
      </c>
      <c r="Q131" s="132">
        <f>T_i!X$5-O131</f>
        <v>16.317317583477557</v>
      </c>
      <c r="R131" s="132" t="str">
        <f>T_i!V$6</f>
        <v>0</v>
      </c>
      <c r="S131" s="132" t="e">
        <f>R131-T_i!W$6</f>
        <v>#VALUE!</v>
      </c>
      <c r="T131" s="132" t="e">
        <f>T_i!X$6-R131</f>
        <v>#VALUE!</v>
      </c>
      <c r="U131" s="132" t="str">
        <f>T_i!V$7</f>
        <v>0</v>
      </c>
      <c r="V131" s="132" t="e">
        <f>U131-T_i!W$7</f>
        <v>#VALUE!</v>
      </c>
      <c r="W131" s="132" t="e">
        <f>T_i!X$7-U131</f>
        <v>#VALUE!</v>
      </c>
      <c r="X131" s="132">
        <f>T_i!V$8</f>
        <v>7.6873789010590139</v>
      </c>
      <c r="Y131" s="132">
        <f>X131-T_i!W$8</f>
        <v>3.1900570925848593</v>
      </c>
      <c r="Z131" s="132">
        <f>T_i!X$8-X131</f>
        <v>5.1487097087240139</v>
      </c>
      <c r="AA131" s="132">
        <f>T_i!V$9</f>
        <v>6.4674670949063833</v>
      </c>
      <c r="AB131" s="132">
        <f>AA131-T_i!W$9</f>
        <v>3.2916406095764934</v>
      </c>
      <c r="AC131" s="132">
        <f>T_i!X$9-AA131</f>
        <v>6.2550312496587113</v>
      </c>
      <c r="AD131" s="132">
        <f>T_i!V$10</f>
        <v>7.5334921894262914</v>
      </c>
      <c r="AE131" s="132">
        <f>AD131-T_i!W$10</f>
        <v>5.4337565742471305</v>
      </c>
      <c r="AF131" s="132">
        <f>T_i!X$10-AD131</f>
        <v>16.100750291767305</v>
      </c>
      <c r="AG131" s="132">
        <f>T_i!V$11</f>
        <v>1.9108204313490664</v>
      </c>
      <c r="AH131" s="132">
        <f>AG131-T_i!W$11</f>
        <v>1.5412863051442822</v>
      </c>
      <c r="AI131" s="132">
        <f>T_i!X$11-AG131</f>
        <v>7.3709287042682821</v>
      </c>
      <c r="AJ131" s="132">
        <f>T_i!V$12</f>
        <v>4.5058974801445331</v>
      </c>
      <c r="AK131" s="132">
        <f>AJ131-T_i!W$12</f>
        <v>3.0787253676040036</v>
      </c>
      <c r="AL131" s="132">
        <f>T_i!X$12-AJ131</f>
        <v>8.8222144705300014</v>
      </c>
      <c r="AM131" s="132">
        <f>T_i!V$13</f>
        <v>18.8194389644393</v>
      </c>
      <c r="AN131" s="132">
        <f>AM131-T_i!W$13</f>
        <v>14.921457616072871</v>
      </c>
      <c r="AO131" s="132">
        <f>T_i!X$13-AM131</f>
        <v>38.169025137832797</v>
      </c>
      <c r="AP131" s="132">
        <f>T_i!V$14</f>
        <v>0</v>
      </c>
      <c r="AQ131" s="132">
        <f>AP131-T_i!W$14</f>
        <v>0</v>
      </c>
      <c r="AR131" s="132">
        <f>T_i!X$14-AP131</f>
        <v>0</v>
      </c>
      <c r="AS131" s="132">
        <f>T_i!V$15</f>
        <v>0</v>
      </c>
      <c r="AT131" s="132">
        <f>AS131-T_i!W$15</f>
        <v>0</v>
      </c>
      <c r="AU131" s="132">
        <f>T_i!X$15-AS131</f>
        <v>0</v>
      </c>
      <c r="AV131" s="132">
        <f>T_i!V$16</f>
        <v>0</v>
      </c>
      <c r="AW131" s="132">
        <f>AV131-T_i!W$16</f>
        <v>0</v>
      </c>
      <c r="AX131" s="132">
        <f>T_i!X$16-AV131</f>
        <v>0</v>
      </c>
      <c r="AY131" s="132">
        <f>T_i!V$17</f>
        <v>0</v>
      </c>
      <c r="AZ131" s="132">
        <f>AY131-T_i!W$17</f>
        <v>0</v>
      </c>
      <c r="BA131" s="132">
        <f>T_i!X$17-AY131</f>
        <v>0</v>
      </c>
      <c r="BB131" s="132">
        <f>T_i!V$18</f>
        <v>0</v>
      </c>
      <c r="BC131" s="132">
        <f>BB131-T_i!W$18</f>
        <v>0</v>
      </c>
      <c r="BD131" s="132">
        <f>T_i!X$18-BB131</f>
        <v>0</v>
      </c>
      <c r="BE131" s="132">
        <f>T_i!V$19</f>
        <v>0</v>
      </c>
      <c r="BF131" s="132">
        <f>BE131-T_i!W$19</f>
        <v>0</v>
      </c>
      <c r="BG131" s="132">
        <f>T_i!X$19-BE131</f>
        <v>0</v>
      </c>
      <c r="BH131" s="132">
        <f>T_i!V$20</f>
        <v>0</v>
      </c>
      <c r="BI131" s="132">
        <f>BH131-T_i!W$20</f>
        <v>0</v>
      </c>
      <c r="BJ131" s="132">
        <f>T_i!X$20-BH131</f>
        <v>0</v>
      </c>
      <c r="BK131" s="132">
        <f>T_i!V$21</f>
        <v>0</v>
      </c>
      <c r="BL131" s="132">
        <f>BK131-T_i!W$21</f>
        <v>0</v>
      </c>
      <c r="BM131" s="132">
        <f>T_i!X$21-BK131</f>
        <v>0</v>
      </c>
      <c r="BN131" s="132">
        <f>T_i!V$22</f>
        <v>0</v>
      </c>
      <c r="BO131" s="132">
        <f>BN131-T_i!W$22</f>
        <v>0</v>
      </c>
      <c r="BP131" s="132">
        <f>T_i!X$22-BN131</f>
        <v>0</v>
      </c>
      <c r="BQ131" s="132">
        <f>T_i!V$23</f>
        <v>0</v>
      </c>
      <c r="BR131" s="132">
        <f>BQ131-T_i!W$23</f>
        <v>0</v>
      </c>
      <c r="BS131" s="132">
        <f>T_i!X$23-BQ131</f>
        <v>0</v>
      </c>
      <c r="BT131" s="132">
        <f>T_i!V$24</f>
        <v>0</v>
      </c>
      <c r="BU131" s="132">
        <f>BT131-T_i!W$24</f>
        <v>0</v>
      </c>
      <c r="BV131" s="132">
        <f>T_i!X$24-BT131</f>
        <v>0</v>
      </c>
      <c r="BW131" s="132">
        <f>T_i!V$25</f>
        <v>0</v>
      </c>
      <c r="BX131" s="132">
        <f>BW131-T_i!W$25</f>
        <v>0</v>
      </c>
      <c r="BY131" s="132">
        <f>T_i!X$25-BW131</f>
        <v>0</v>
      </c>
      <c r="BZ131" s="132">
        <f>T_i!V$26</f>
        <v>0</v>
      </c>
      <c r="CA131" s="132">
        <f>BZ131-T_i!W$26</f>
        <v>0</v>
      </c>
      <c r="CB131" s="132">
        <f>T_i!X$26-BZ131</f>
        <v>0</v>
      </c>
      <c r="CC131" s="132">
        <f>T_i!V$27</f>
        <v>0</v>
      </c>
      <c r="CD131" s="132">
        <f>CC131-T_i!W$27</f>
        <v>0</v>
      </c>
      <c r="CE131" s="132">
        <f>T_i!X$27-CC131</f>
        <v>0</v>
      </c>
      <c r="CF131" s="132">
        <f>T_i!V$28</f>
        <v>0</v>
      </c>
      <c r="CG131" s="132">
        <f>CF131-T_i!W$28</f>
        <v>0</v>
      </c>
      <c r="CH131" s="132">
        <f>T_i!X$28-CF131</f>
        <v>0</v>
      </c>
      <c r="CI131" s="132">
        <f>T_i!V$29</f>
        <v>0</v>
      </c>
      <c r="CJ131" s="132">
        <f>CI131-T_i!W$29</f>
        <v>0</v>
      </c>
      <c r="CK131" s="132">
        <f>T_i!X$29-CI131</f>
        <v>0</v>
      </c>
      <c r="CL131" s="132">
        <f>T_i!V$30</f>
        <v>0</v>
      </c>
      <c r="CM131" s="132">
        <f>CL131-T_i!W$30</f>
        <v>0</v>
      </c>
      <c r="CN131" s="132">
        <f>T_i!X$30-CL131</f>
        <v>0</v>
      </c>
      <c r="CO131" s="132">
        <f>T_i!V$31</f>
        <v>0</v>
      </c>
      <c r="CP131" s="132">
        <f>CO131-T_i!W$31</f>
        <v>0</v>
      </c>
      <c r="CQ131" s="132">
        <f>T_i!X$31-CO131</f>
        <v>0</v>
      </c>
      <c r="CR131" s="132">
        <f>T_i!V$32</f>
        <v>0</v>
      </c>
      <c r="CS131" s="132">
        <f>CR131-T_i!W$32</f>
        <v>0</v>
      </c>
      <c r="CT131" s="132">
        <f>T_i!X$32-CR131</f>
        <v>0</v>
      </c>
      <c r="CX131" s="167"/>
      <c r="CY131" s="167"/>
      <c r="CZ131" s="167"/>
      <c r="DA131" s="167"/>
      <c r="DB131" s="167"/>
      <c r="DC131" s="167"/>
    </row>
    <row r="132" spans="2:107" x14ac:dyDescent="0.25">
      <c r="B132" s="174"/>
      <c r="C132" s="174"/>
      <c r="D132" s="174"/>
      <c r="E132" s="174"/>
      <c r="F132" s="174"/>
      <c r="G132" s="174"/>
      <c r="I132" s="149"/>
      <c r="J132" s="128"/>
      <c r="K132" s="77" t="str">
        <f>T_i!Z$2</f>
        <v>Retail TOTAL</v>
      </c>
      <c r="L132" s="150">
        <f>T_i!Z$4</f>
        <v>6.5564610875375307</v>
      </c>
      <c r="M132" s="150">
        <f>L132-T_i!AA$4</f>
        <v>2.3012478619771572</v>
      </c>
      <c r="N132" s="150">
        <f>T_i!AB$4-L132</f>
        <v>3.4161500273289009</v>
      </c>
      <c r="O132" s="150">
        <f>T_i!Z$5</f>
        <v>4.8417581184321765</v>
      </c>
      <c r="P132" s="132">
        <f>O132-T_i!AA$5</f>
        <v>1.2431891613530355</v>
      </c>
      <c r="Q132" s="132">
        <f>T_i!AB$5-O132</f>
        <v>1.6437768490048592</v>
      </c>
      <c r="R132" s="132">
        <f>T_i!Z$6</f>
        <v>2.5190045025969923</v>
      </c>
      <c r="S132" s="132">
        <f>R132-T_i!AA$6</f>
        <v>0.67764779021006061</v>
      </c>
      <c r="T132" s="132">
        <f>T_i!AB$6-R132</f>
        <v>0.91829975141438291</v>
      </c>
      <c r="U132" s="132">
        <f>T_i!Z$7</f>
        <v>1.7764347182172124</v>
      </c>
      <c r="V132" s="132">
        <f>U132-T_i!AA$7</f>
        <v>0.43142847213272684</v>
      </c>
      <c r="W132" s="132">
        <f>T_i!AB$7-U132</f>
        <v>0.56652829246649272</v>
      </c>
      <c r="X132" s="132">
        <f>T_i!Z$8</f>
        <v>6.9212982086402519</v>
      </c>
      <c r="Y132" s="132">
        <f>X132-T_i!AA$8</f>
        <v>1.5179301815360038</v>
      </c>
      <c r="Z132" s="132">
        <f>T_i!AB$8-X132</f>
        <v>1.9045665161089271</v>
      </c>
      <c r="AA132" s="132">
        <f>T_i!Z$9</f>
        <v>7.7116655210910778</v>
      </c>
      <c r="AB132" s="132">
        <f>AA132-T_i!AA$9</f>
        <v>1.3351432642528831</v>
      </c>
      <c r="AC132" s="132">
        <f>T_i!AB$9-AA132</f>
        <v>1.5869357715258996</v>
      </c>
      <c r="AD132" s="132">
        <f>T_i!Z$10</f>
        <v>4.6512068611472879</v>
      </c>
      <c r="AE132" s="132">
        <f>AD132-T_i!AA$10</f>
        <v>0.94394592754786277</v>
      </c>
      <c r="AF132" s="132">
        <f>T_i!AB$10-AD132</f>
        <v>1.1697649966089978</v>
      </c>
      <c r="AG132" s="132">
        <f>T_i!Z$11</f>
        <v>3.6315246538731083</v>
      </c>
      <c r="AH132" s="132">
        <f>AG132-T_i!AA$11</f>
        <v>0.86427651225497426</v>
      </c>
      <c r="AI132" s="132">
        <f>T_i!AB$11-AG132</f>
        <v>1.1210165201132787</v>
      </c>
      <c r="AJ132" s="132">
        <f>T_i!Z$12</f>
        <v>7.1462458321461213</v>
      </c>
      <c r="AK132" s="132">
        <f>AJ132-T_i!AA$12</f>
        <v>1.3843253922249961</v>
      </c>
      <c r="AL132" s="132">
        <f>T_i!AB$12-AJ132</f>
        <v>1.6857450128620943</v>
      </c>
      <c r="AM132" s="132">
        <f>T_i!Z$13</f>
        <v>27.436576351732526</v>
      </c>
      <c r="AN132" s="132">
        <f>AM132-T_i!AA$13</f>
        <v>6.1777107398943514</v>
      </c>
      <c r="AO132" s="132">
        <f>T_i!AB$13-AM132</f>
        <v>7.183618451294997</v>
      </c>
      <c r="AP132" s="132">
        <f>T_i!Z$14</f>
        <v>0</v>
      </c>
      <c r="AQ132" s="132">
        <f>AP132-T_i!AA$14</f>
        <v>0</v>
      </c>
      <c r="AR132" s="132">
        <f>T_i!AB$14-AP132</f>
        <v>0</v>
      </c>
      <c r="AS132" s="132">
        <f>T_i!Z$15</f>
        <v>0</v>
      </c>
      <c r="AT132" s="132">
        <f>AS132-T_i!AA$15</f>
        <v>0</v>
      </c>
      <c r="AU132" s="132">
        <f>T_i!AB$15-AS132</f>
        <v>0</v>
      </c>
      <c r="AV132" s="132">
        <f>T_i!Z$16</f>
        <v>0</v>
      </c>
      <c r="AW132" s="132">
        <f>AV132-T_i!AA$16</f>
        <v>0</v>
      </c>
      <c r="AX132" s="132">
        <f>T_i!AB$16-AV132</f>
        <v>0</v>
      </c>
      <c r="AY132" s="132">
        <f>T_i!Z$17</f>
        <v>0</v>
      </c>
      <c r="AZ132" s="132">
        <f>AY132-T_i!AA$17</f>
        <v>0</v>
      </c>
      <c r="BA132" s="132">
        <f>T_i!AB$17-AY132</f>
        <v>0</v>
      </c>
      <c r="BB132" s="132">
        <f>T_i!Z$18</f>
        <v>0</v>
      </c>
      <c r="BC132" s="132">
        <f>BB132-T_i!AA$18</f>
        <v>0</v>
      </c>
      <c r="BD132" s="132">
        <f>T_i!AB$18-BB132</f>
        <v>0</v>
      </c>
      <c r="BE132" s="132">
        <f>T_i!Z$19</f>
        <v>0</v>
      </c>
      <c r="BF132" s="132">
        <f>BE132-T_i!AA$19</f>
        <v>0</v>
      </c>
      <c r="BG132" s="132">
        <f>T_i!AB$19-BE132</f>
        <v>0</v>
      </c>
      <c r="BH132" s="132">
        <f>T_i!Z$20</f>
        <v>0</v>
      </c>
      <c r="BI132" s="132">
        <f>BH132-T_i!AA$20</f>
        <v>0</v>
      </c>
      <c r="BJ132" s="132">
        <f>T_i!AB$20-BH132</f>
        <v>0</v>
      </c>
      <c r="BK132" s="132">
        <f>T_i!Z$21</f>
        <v>0</v>
      </c>
      <c r="BL132" s="132">
        <f>BK132-T_i!AA$21</f>
        <v>0</v>
      </c>
      <c r="BM132" s="132">
        <f>T_i!AB$21-BK132</f>
        <v>0</v>
      </c>
      <c r="BN132" s="132">
        <f>T_i!Z$22</f>
        <v>0</v>
      </c>
      <c r="BO132" s="132">
        <f>BN132-T_i!AA$22</f>
        <v>0</v>
      </c>
      <c r="BP132" s="132">
        <f>T_i!AB$22-BN132</f>
        <v>0</v>
      </c>
      <c r="BQ132" s="132">
        <f>T_i!Z$23</f>
        <v>0</v>
      </c>
      <c r="BR132" s="132">
        <f>BQ132-T_i!AA$23</f>
        <v>0</v>
      </c>
      <c r="BS132" s="132">
        <f>T_i!AB$23-BQ132</f>
        <v>0</v>
      </c>
      <c r="BT132" s="132">
        <f>T_i!Z$24</f>
        <v>0</v>
      </c>
      <c r="BU132" s="132">
        <f>BT132-T_i!AA$24</f>
        <v>0</v>
      </c>
      <c r="BV132" s="132">
        <f>T_i!AB$24-BT132</f>
        <v>0</v>
      </c>
      <c r="BW132" s="132">
        <f>T_i!Z$25</f>
        <v>0</v>
      </c>
      <c r="BX132" s="132">
        <f>BW132-T_i!AA$25</f>
        <v>0</v>
      </c>
      <c r="BY132" s="132">
        <f>T_i!AB$25-BW132</f>
        <v>0</v>
      </c>
      <c r="BZ132" s="132">
        <f>T_i!Z$26</f>
        <v>0</v>
      </c>
      <c r="CA132" s="132">
        <f>BZ132-T_i!AA$26</f>
        <v>0</v>
      </c>
      <c r="CB132" s="132">
        <f>T_i!AB$26-BZ132</f>
        <v>0</v>
      </c>
      <c r="CC132" s="132">
        <f>T_i!Z$27</f>
        <v>0</v>
      </c>
      <c r="CD132" s="132">
        <f>CC132-T_i!AA$27</f>
        <v>0</v>
      </c>
      <c r="CE132" s="132">
        <f>T_i!AB$27-CC132</f>
        <v>0</v>
      </c>
      <c r="CF132" s="132">
        <f>T_i!Z$28</f>
        <v>0</v>
      </c>
      <c r="CG132" s="132">
        <f>CF132-T_i!AA$28</f>
        <v>0</v>
      </c>
      <c r="CH132" s="132">
        <f>T_i!AB$28-CF132</f>
        <v>0</v>
      </c>
      <c r="CI132" s="132">
        <f>T_i!Z$29</f>
        <v>0</v>
      </c>
      <c r="CJ132" s="132">
        <f>CI132-T_i!AA$29</f>
        <v>0</v>
      </c>
      <c r="CK132" s="132">
        <f>T_i!AB$29-CI132</f>
        <v>0</v>
      </c>
      <c r="CL132" s="132">
        <f>T_i!Z$30</f>
        <v>0</v>
      </c>
      <c r="CM132" s="132">
        <f>CL132-T_i!AA$30</f>
        <v>0</v>
      </c>
      <c r="CN132" s="132">
        <f>T_i!AB$30-CL132</f>
        <v>0</v>
      </c>
      <c r="CO132" s="132">
        <f>T_i!Z$31</f>
        <v>0</v>
      </c>
      <c r="CP132" s="132">
        <f>CO132-T_i!AA$31</f>
        <v>0</v>
      </c>
      <c r="CQ132" s="132">
        <f>T_i!AB$31-CO132</f>
        <v>0</v>
      </c>
      <c r="CR132" s="132">
        <f>T_i!Z$32</f>
        <v>0</v>
      </c>
      <c r="CS132" s="132">
        <f>CR132-T_i!AA$32</f>
        <v>0</v>
      </c>
      <c r="CT132" s="132">
        <f>T_i!AB$32-CR132</f>
        <v>0</v>
      </c>
      <c r="CX132" s="167"/>
      <c r="CY132" s="167"/>
      <c r="CZ132" s="167"/>
      <c r="DA132" s="167"/>
      <c r="DB132" s="167"/>
      <c r="DC132" s="167"/>
    </row>
    <row r="133" spans="2:107" x14ac:dyDescent="0.25">
      <c r="B133" s="174"/>
      <c r="C133" s="174"/>
      <c r="D133" s="174"/>
      <c r="E133" s="174"/>
      <c r="F133" s="174"/>
      <c r="G133" s="174"/>
      <c r="I133" s="149"/>
      <c r="J133" s="128"/>
      <c r="K133" s="77" t="str">
        <f>T_i!AD$2</f>
        <v>Wholesale</v>
      </c>
      <c r="L133" s="150" t="str">
        <f>T_i!AD$4</f>
        <v>0</v>
      </c>
      <c r="M133" s="150" t="e">
        <f>L133-T_i!AE$4</f>
        <v>#VALUE!</v>
      </c>
      <c r="N133" s="150" t="e">
        <f>T_i!AF$4-L133</f>
        <v>#VALUE!</v>
      </c>
      <c r="O133" s="150" t="str">
        <f>T_i!AD$5</f>
        <v>0</v>
      </c>
      <c r="P133" s="132" t="e">
        <f>O133-T_i!AE$5</f>
        <v>#VALUE!</v>
      </c>
      <c r="Q133" s="132" t="e">
        <f>T_i!AF$5-O133</f>
        <v>#VALUE!</v>
      </c>
      <c r="R133" s="132">
        <f>T_i!AD$6</f>
        <v>2.5768110963923032</v>
      </c>
      <c r="S133" s="132">
        <f>R133-T_i!AE$6</f>
        <v>1.3410416104732303</v>
      </c>
      <c r="T133" s="132">
        <f>T_i!AF$6-R133</f>
        <v>2.7183002501928</v>
      </c>
      <c r="U133" s="132">
        <f>T_i!AD$7</f>
        <v>1.5977689591483242</v>
      </c>
      <c r="V133" s="132">
        <f>U133-T_i!AE$7</f>
        <v>0.98894578025703173</v>
      </c>
      <c r="W133" s="132">
        <f>T_i!AF$7-U133</f>
        <v>2.5286532103363437</v>
      </c>
      <c r="X133" s="132">
        <f>T_i!AD$8</f>
        <v>5.3394397292288032</v>
      </c>
      <c r="Y133" s="132">
        <f>X133-T_i!AE$8</f>
        <v>3.0766427151087017</v>
      </c>
      <c r="Z133" s="132">
        <f>T_i!AF$8-X133</f>
        <v>6.7427195950171379</v>
      </c>
      <c r="AA133" s="132">
        <f>T_i!AD$9</f>
        <v>4.1745800555406278</v>
      </c>
      <c r="AB133" s="132">
        <f>AA133-T_i!AE$9</f>
        <v>2.1925934463140373</v>
      </c>
      <c r="AC133" s="132">
        <f>T_i!AF$9-AA133</f>
        <v>4.4058395970646567</v>
      </c>
      <c r="AD133" s="132" t="str">
        <f>T_i!AD$10</f>
        <v>0</v>
      </c>
      <c r="AE133" s="132" t="e">
        <f>AD133-T_i!AE$10</f>
        <v>#VALUE!</v>
      </c>
      <c r="AF133" s="132" t="e">
        <f>T_i!AF$10-AD133</f>
        <v>#VALUE!</v>
      </c>
      <c r="AG133" s="132" t="str">
        <f>T_i!AD$11</f>
        <v>0</v>
      </c>
      <c r="AH133" s="132" t="e">
        <f>AG133-T_i!AE$11</f>
        <v>#VALUE!</v>
      </c>
      <c r="AI133" s="132" t="e">
        <f>T_i!AF$11-AG133</f>
        <v>#VALUE!</v>
      </c>
      <c r="AJ133" s="132">
        <f>T_i!AD$12</f>
        <v>1.5977689591483242</v>
      </c>
      <c r="AK133" s="132">
        <f>AJ133-T_i!AE$12</f>
        <v>0.98894578025703173</v>
      </c>
      <c r="AL133" s="132">
        <f>T_i!AF$12-AJ133</f>
        <v>2.5286532103363437</v>
      </c>
      <c r="AM133" s="132">
        <f>T_i!AD$13</f>
        <v>4.9375509943456697</v>
      </c>
      <c r="AN133" s="132">
        <f>AM133-T_i!AE$13</f>
        <v>3.5540991124031973</v>
      </c>
      <c r="AO133" s="132">
        <f>T_i!AF$13-AM133</f>
        <v>11.191302880969712</v>
      </c>
      <c r="AP133" s="132">
        <f>T_i!AD$14</f>
        <v>0</v>
      </c>
      <c r="AQ133" s="132">
        <f>AP133-T_i!AE$14</f>
        <v>0</v>
      </c>
      <c r="AR133" s="132">
        <f>T_i!AF$14-AP133</f>
        <v>0</v>
      </c>
      <c r="AS133" s="132">
        <f>T_i!AD$15</f>
        <v>0</v>
      </c>
      <c r="AT133" s="132">
        <f>AS133-T_i!AE$15</f>
        <v>0</v>
      </c>
      <c r="AU133" s="132">
        <f>T_i!AF$15-AS133</f>
        <v>0</v>
      </c>
      <c r="AV133" s="132">
        <f>T_i!AD$16</f>
        <v>0</v>
      </c>
      <c r="AW133" s="132">
        <f>AV133-T_i!AE$16</f>
        <v>0</v>
      </c>
      <c r="AX133" s="132">
        <f>T_i!AF$16-AV133</f>
        <v>0</v>
      </c>
      <c r="AY133" s="132">
        <f>T_i!AD$17</f>
        <v>0</v>
      </c>
      <c r="AZ133" s="132">
        <f>AY133-T_i!AE$17</f>
        <v>0</v>
      </c>
      <c r="BA133" s="132">
        <f>T_i!AF$17-AY133</f>
        <v>0</v>
      </c>
      <c r="BB133" s="132">
        <f>T_i!AD$18</f>
        <v>0</v>
      </c>
      <c r="BC133" s="132">
        <f>BB133-T_i!AE$18</f>
        <v>0</v>
      </c>
      <c r="BD133" s="132">
        <f>T_i!AF$18-BB133</f>
        <v>0</v>
      </c>
      <c r="BE133" s="132">
        <f>T_i!AD$19</f>
        <v>0</v>
      </c>
      <c r="BF133" s="132">
        <f>BE133-T_i!AE$19</f>
        <v>0</v>
      </c>
      <c r="BG133" s="132">
        <f>T_i!AF$19-BE133</f>
        <v>0</v>
      </c>
      <c r="BH133" s="132">
        <f>T_i!AD$20</f>
        <v>0</v>
      </c>
      <c r="BI133" s="132">
        <f>BH133-T_i!AE$20</f>
        <v>0</v>
      </c>
      <c r="BJ133" s="132">
        <f>T_i!AF$20-BH133</f>
        <v>0</v>
      </c>
      <c r="BK133" s="132">
        <f>T_i!AD$21</f>
        <v>0</v>
      </c>
      <c r="BL133" s="132">
        <f>BK133-T_i!AE$21</f>
        <v>0</v>
      </c>
      <c r="BM133" s="132">
        <f>T_i!AF$21-BK133</f>
        <v>0</v>
      </c>
      <c r="BN133" s="132">
        <f>T_i!AD$22</f>
        <v>0</v>
      </c>
      <c r="BO133" s="132">
        <f>BN133-T_i!AE$22</f>
        <v>0</v>
      </c>
      <c r="BP133" s="132">
        <f>T_i!AF$22-BN133</f>
        <v>0</v>
      </c>
      <c r="BQ133" s="132">
        <f>T_i!AD$23</f>
        <v>0</v>
      </c>
      <c r="BR133" s="132">
        <f>BQ133-T_i!AE$23</f>
        <v>0</v>
      </c>
      <c r="BS133" s="132">
        <f>T_i!AF$23-BQ133</f>
        <v>0</v>
      </c>
      <c r="BT133" s="132">
        <f>T_i!AD$24</f>
        <v>0</v>
      </c>
      <c r="BU133" s="132">
        <f>BT133-T_i!AE$24</f>
        <v>0</v>
      </c>
      <c r="BV133" s="132">
        <f>T_i!AF$24-BT133</f>
        <v>0</v>
      </c>
      <c r="BW133" s="132">
        <f>T_i!AD$25</f>
        <v>0</v>
      </c>
      <c r="BX133" s="132">
        <f>BW133-T_i!AE$25</f>
        <v>0</v>
      </c>
      <c r="BY133" s="132">
        <f>T_i!AF$25-BW133</f>
        <v>0</v>
      </c>
      <c r="BZ133" s="132">
        <f>T_i!AD$26</f>
        <v>0</v>
      </c>
      <c r="CA133" s="132">
        <f>BZ133-T_i!AE$26</f>
        <v>0</v>
      </c>
      <c r="CB133" s="132">
        <f>T_i!AF$26-BZ133</f>
        <v>0</v>
      </c>
      <c r="CC133" s="132">
        <f>T_i!AD$27</f>
        <v>0</v>
      </c>
      <c r="CD133" s="132">
        <f>CC133-T_i!AE$27</f>
        <v>0</v>
      </c>
      <c r="CE133" s="132">
        <f>T_i!AF$27-CC133</f>
        <v>0</v>
      </c>
      <c r="CF133" s="132">
        <f>T_i!AD$28</f>
        <v>0</v>
      </c>
      <c r="CG133" s="132">
        <f>CF133-T_i!AE$28</f>
        <v>0</v>
      </c>
      <c r="CH133" s="132">
        <f>T_i!AF$28-CF133</f>
        <v>0</v>
      </c>
      <c r="CI133" s="132">
        <f>T_i!AD$29</f>
        <v>0</v>
      </c>
      <c r="CJ133" s="132">
        <f>CI133-T_i!AE$29</f>
        <v>0</v>
      </c>
      <c r="CK133" s="132">
        <f>T_i!AF$29-CI133</f>
        <v>0</v>
      </c>
      <c r="CL133" s="132">
        <f>T_i!AD$30</f>
        <v>0</v>
      </c>
      <c r="CM133" s="132">
        <f>CL133-T_i!AE$30</f>
        <v>0</v>
      </c>
      <c r="CN133" s="132">
        <f>T_i!AF$30-CL133</f>
        <v>0</v>
      </c>
      <c r="CO133" s="132">
        <f>T_i!AD$31</f>
        <v>0</v>
      </c>
      <c r="CP133" s="132">
        <f>CO133-T_i!AE$31</f>
        <v>0</v>
      </c>
      <c r="CQ133" s="132">
        <f>T_i!AF$31-CO133</f>
        <v>0</v>
      </c>
      <c r="CR133" s="132">
        <f>T_i!AD$32</f>
        <v>0</v>
      </c>
      <c r="CS133" s="132">
        <f>CR133-T_i!AE$32</f>
        <v>0</v>
      </c>
      <c r="CT133" s="132">
        <f>T_i!AF$32-CR133</f>
        <v>0</v>
      </c>
      <c r="CX133" s="167"/>
      <c r="CY133" s="167"/>
      <c r="CZ133" s="167"/>
      <c r="DA133" s="167"/>
      <c r="DB133" s="167"/>
      <c r="DC133" s="167"/>
    </row>
    <row r="134" spans="2:107" x14ac:dyDescent="0.25">
      <c r="B134" s="174"/>
      <c r="C134" s="174"/>
      <c r="D134" s="174"/>
      <c r="E134" s="174"/>
      <c r="F134" s="174"/>
      <c r="G134" s="174"/>
      <c r="I134" s="149"/>
      <c r="J134" s="128"/>
      <c r="K134" s="128"/>
      <c r="L134" s="150"/>
      <c r="M134" s="150"/>
      <c r="N134" s="150"/>
      <c r="O134" s="150"/>
      <c r="P134" s="132"/>
      <c r="Q134" s="132"/>
      <c r="R134" s="132"/>
      <c r="S134" s="132"/>
      <c r="T134" s="132"/>
      <c r="U134" s="132"/>
      <c r="V134" s="132"/>
      <c r="W134" s="132"/>
      <c r="X134" s="132"/>
      <c r="Y134" s="132"/>
      <c r="Z134" s="132"/>
      <c r="AA134" s="132"/>
      <c r="AB134" s="132"/>
      <c r="AC134" s="132"/>
      <c r="AD134" s="132"/>
      <c r="AE134" s="132"/>
      <c r="AF134" s="132"/>
      <c r="AG134" s="132"/>
      <c r="AH134" s="132"/>
      <c r="AI134" s="132"/>
      <c r="AJ134" s="132"/>
      <c r="AK134" s="132"/>
      <c r="AL134" s="132"/>
      <c r="AM134" s="132"/>
      <c r="AN134" s="132"/>
      <c r="AO134" s="132"/>
      <c r="AP134" s="132"/>
      <c r="AQ134" s="132"/>
      <c r="AR134" s="132"/>
      <c r="AS134" s="132"/>
      <c r="AT134" s="132"/>
      <c r="AU134" s="132"/>
      <c r="AV134" s="132"/>
      <c r="AW134" s="132"/>
      <c r="AX134" s="132"/>
      <c r="AY134" s="132"/>
      <c r="AZ134" s="132"/>
      <c r="BA134" s="132"/>
      <c r="BB134" s="132"/>
      <c r="BC134" s="132"/>
      <c r="BD134" s="132"/>
      <c r="BE134" s="132"/>
      <c r="BF134" s="132"/>
      <c r="BG134" s="132"/>
      <c r="BH134" s="132"/>
      <c r="BI134" s="132"/>
      <c r="BJ134" s="132"/>
      <c r="BK134" s="132"/>
      <c r="BL134" s="132"/>
      <c r="BM134" s="132"/>
      <c r="BN134" s="132"/>
      <c r="BO134" s="132"/>
      <c r="BP134" s="132"/>
      <c r="BQ134" s="132"/>
      <c r="BR134" s="132"/>
      <c r="BS134" s="132"/>
      <c r="BT134" s="132"/>
      <c r="BU134" s="132"/>
      <c r="BV134" s="132"/>
      <c r="BW134" s="132"/>
      <c r="BX134" s="132"/>
      <c r="BY134" s="132"/>
      <c r="BZ134" s="132"/>
      <c r="CA134" s="132"/>
      <c r="CB134" s="132"/>
      <c r="CC134" s="132"/>
      <c r="CD134" s="132"/>
      <c r="CE134" s="132"/>
      <c r="CF134" s="132"/>
      <c r="CG134" s="132"/>
      <c r="CH134" s="132"/>
      <c r="CI134" s="132"/>
      <c r="CJ134" s="132"/>
      <c r="CK134" s="132"/>
      <c r="CL134" s="132"/>
      <c r="CM134" s="132"/>
      <c r="CN134" s="132"/>
      <c r="CO134" s="132"/>
      <c r="CP134" s="132"/>
      <c r="CQ134" s="132"/>
      <c r="CR134" s="132"/>
      <c r="CS134" s="132"/>
      <c r="CT134" s="132"/>
      <c r="CX134" s="167"/>
      <c r="CY134" s="167"/>
      <c r="CZ134" s="167"/>
      <c r="DA134" s="167"/>
      <c r="DB134" s="167"/>
      <c r="DC134" s="167"/>
    </row>
    <row r="135" spans="2:107" x14ac:dyDescent="0.25">
      <c r="B135" s="174"/>
      <c r="C135" s="174"/>
      <c r="D135" s="174"/>
      <c r="E135" s="174"/>
      <c r="F135" s="174"/>
      <c r="G135" s="174"/>
      <c r="I135" s="149"/>
      <c r="J135" s="128"/>
      <c r="K135" s="128"/>
      <c r="L135" s="150"/>
      <c r="M135" s="150"/>
      <c r="N135" s="150"/>
      <c r="O135" s="150"/>
      <c r="P135" s="132"/>
      <c r="Q135" s="132"/>
      <c r="R135" s="132"/>
      <c r="S135" s="132"/>
      <c r="T135" s="132"/>
      <c r="U135" s="132"/>
      <c r="V135" s="132"/>
      <c r="W135" s="132"/>
      <c r="X135" s="132"/>
      <c r="Y135" s="132"/>
      <c r="Z135" s="132"/>
      <c r="AA135" s="132"/>
      <c r="AB135" s="132"/>
      <c r="AC135" s="132"/>
      <c r="AD135" s="132"/>
      <c r="AE135" s="132"/>
      <c r="AF135" s="132"/>
      <c r="AG135" s="132"/>
      <c r="AH135" s="132"/>
      <c r="AI135" s="132"/>
      <c r="AJ135" s="132"/>
      <c r="AK135" s="132"/>
      <c r="AL135" s="132"/>
      <c r="AM135" s="132"/>
      <c r="AN135" s="132"/>
      <c r="AO135" s="132"/>
      <c r="AP135" s="132"/>
      <c r="AQ135" s="132"/>
      <c r="AR135" s="132"/>
      <c r="AS135" s="132"/>
      <c r="AT135" s="132"/>
      <c r="AU135" s="132"/>
      <c r="AV135" s="132"/>
      <c r="AW135" s="132"/>
      <c r="AX135" s="132"/>
      <c r="AY135" s="132"/>
      <c r="AZ135" s="132"/>
      <c r="BA135" s="132"/>
      <c r="BB135" s="132"/>
      <c r="BC135" s="132"/>
      <c r="BD135" s="132"/>
      <c r="BE135" s="132"/>
      <c r="BF135" s="132"/>
      <c r="BG135" s="132"/>
      <c r="BH135" s="132"/>
      <c r="BI135" s="132"/>
      <c r="BJ135" s="132"/>
      <c r="BK135" s="132"/>
      <c r="BL135" s="132"/>
      <c r="BM135" s="132"/>
      <c r="BN135" s="132"/>
      <c r="BO135" s="132"/>
      <c r="BP135" s="132"/>
      <c r="BQ135" s="132"/>
      <c r="BR135" s="132"/>
      <c r="BS135" s="132"/>
      <c r="BT135" s="132"/>
      <c r="BU135" s="132"/>
      <c r="BV135" s="132"/>
      <c r="BW135" s="132"/>
      <c r="BX135" s="132"/>
      <c r="BY135" s="132"/>
      <c r="BZ135" s="132"/>
      <c r="CA135" s="132"/>
      <c r="CB135" s="132"/>
      <c r="CC135" s="132"/>
      <c r="CD135" s="132"/>
      <c r="CE135" s="132"/>
      <c r="CF135" s="132"/>
      <c r="CG135" s="132"/>
      <c r="CH135" s="132"/>
      <c r="CI135" s="132"/>
      <c r="CJ135" s="132"/>
      <c r="CK135" s="132"/>
      <c r="CL135" s="132"/>
      <c r="CM135" s="132"/>
      <c r="CN135" s="132"/>
      <c r="CO135" s="132"/>
      <c r="CP135" s="132"/>
      <c r="CQ135" s="132"/>
      <c r="CR135" s="132"/>
      <c r="CS135" s="132"/>
      <c r="CT135" s="132"/>
      <c r="CX135" s="167"/>
      <c r="CY135" s="167"/>
      <c r="CZ135" s="167"/>
      <c r="DA135" s="167"/>
      <c r="DB135" s="167"/>
      <c r="DC135" s="167"/>
    </row>
    <row r="136" spans="2:107" x14ac:dyDescent="0.25">
      <c r="B136" s="174"/>
      <c r="C136" s="174"/>
      <c r="D136" s="174"/>
      <c r="E136" s="174"/>
      <c r="F136" s="174"/>
      <c r="G136" s="174"/>
      <c r="I136" s="149"/>
      <c r="J136" s="128"/>
      <c r="K136" s="128"/>
      <c r="L136" s="150"/>
      <c r="M136" s="150"/>
      <c r="N136" s="150"/>
      <c r="O136" s="150"/>
      <c r="P136" s="132"/>
      <c r="Q136" s="132"/>
      <c r="R136" s="132"/>
      <c r="S136" s="132"/>
      <c r="T136" s="132"/>
      <c r="U136" s="132"/>
      <c r="V136" s="132"/>
      <c r="W136" s="132"/>
      <c r="X136" s="132"/>
      <c r="Y136" s="132"/>
      <c r="Z136" s="132"/>
      <c r="AA136" s="132"/>
      <c r="AB136" s="132"/>
      <c r="AC136" s="132"/>
      <c r="AD136" s="132"/>
      <c r="AE136" s="132"/>
      <c r="AF136" s="132"/>
      <c r="AG136" s="132"/>
      <c r="AH136" s="132"/>
      <c r="AI136" s="132"/>
      <c r="AJ136" s="132"/>
      <c r="AK136" s="132"/>
      <c r="AL136" s="132"/>
      <c r="AM136" s="132"/>
      <c r="AN136" s="132"/>
      <c r="AO136" s="132"/>
      <c r="AP136" s="132"/>
      <c r="AQ136" s="132"/>
      <c r="AR136" s="132"/>
      <c r="AS136" s="132"/>
      <c r="AT136" s="132"/>
      <c r="AU136" s="132"/>
      <c r="AV136" s="132"/>
      <c r="AW136" s="132"/>
      <c r="AX136" s="132"/>
      <c r="AY136" s="132"/>
      <c r="AZ136" s="132"/>
      <c r="BA136" s="132"/>
      <c r="BB136" s="132"/>
      <c r="BC136" s="132"/>
      <c r="BD136" s="132"/>
      <c r="BE136" s="132"/>
      <c r="BF136" s="132"/>
      <c r="BG136" s="132"/>
      <c r="BH136" s="132"/>
      <c r="BI136" s="132"/>
      <c r="BJ136" s="132"/>
      <c r="BK136" s="132"/>
      <c r="BL136" s="132"/>
      <c r="BM136" s="132"/>
      <c r="BN136" s="132"/>
      <c r="BO136" s="132"/>
      <c r="BP136" s="132"/>
      <c r="BQ136" s="132"/>
      <c r="BR136" s="132"/>
      <c r="BS136" s="132"/>
      <c r="BT136" s="132"/>
      <c r="BU136" s="132"/>
      <c r="BV136" s="132"/>
      <c r="BW136" s="132"/>
      <c r="BX136" s="132"/>
      <c r="BY136" s="132"/>
      <c r="BZ136" s="132"/>
      <c r="CA136" s="132"/>
      <c r="CB136" s="132"/>
      <c r="CC136" s="132"/>
      <c r="CD136" s="132"/>
      <c r="CE136" s="132"/>
      <c r="CF136" s="132"/>
      <c r="CG136" s="132"/>
      <c r="CH136" s="132"/>
      <c r="CI136" s="132"/>
      <c r="CJ136" s="132"/>
      <c r="CK136" s="132"/>
      <c r="CL136" s="132"/>
      <c r="CM136" s="132"/>
      <c r="CN136" s="132"/>
      <c r="CO136" s="132"/>
      <c r="CP136" s="132"/>
      <c r="CQ136" s="132"/>
      <c r="CR136" s="132"/>
      <c r="CS136" s="132"/>
      <c r="CT136" s="132"/>
      <c r="CX136" s="167"/>
      <c r="CY136" s="167"/>
      <c r="CZ136" s="167"/>
      <c r="DA136" s="167"/>
      <c r="DB136" s="167"/>
      <c r="DC136" s="167"/>
    </row>
    <row r="137" spans="2:107" x14ac:dyDescent="0.25">
      <c r="B137" s="174"/>
      <c r="C137" s="174"/>
      <c r="D137" s="174"/>
      <c r="E137" s="174"/>
      <c r="F137" s="174"/>
      <c r="G137" s="174"/>
      <c r="I137" s="149"/>
      <c r="J137" s="128"/>
      <c r="K137" s="128"/>
      <c r="L137" s="150"/>
      <c r="M137" s="150"/>
      <c r="N137" s="150"/>
      <c r="O137" s="150"/>
      <c r="P137" s="132"/>
      <c r="Q137" s="132"/>
      <c r="R137" s="132"/>
      <c r="S137" s="132"/>
      <c r="T137" s="132"/>
      <c r="U137" s="132"/>
      <c r="V137" s="132"/>
      <c r="W137" s="132"/>
      <c r="X137" s="132"/>
      <c r="Y137" s="132"/>
      <c r="Z137" s="132"/>
      <c r="AA137" s="132"/>
      <c r="AB137" s="132"/>
      <c r="AC137" s="132"/>
      <c r="AD137" s="132"/>
      <c r="AE137" s="132"/>
      <c r="AF137" s="132"/>
      <c r="AG137" s="132"/>
      <c r="AH137" s="132"/>
      <c r="AI137" s="132"/>
      <c r="AJ137" s="132"/>
      <c r="AK137" s="132"/>
      <c r="AL137" s="132"/>
      <c r="AM137" s="132"/>
      <c r="AN137" s="132"/>
      <c r="AO137" s="132"/>
      <c r="AP137" s="132"/>
      <c r="AQ137" s="132"/>
      <c r="AR137" s="132"/>
      <c r="AS137" s="132"/>
      <c r="AT137" s="132"/>
      <c r="AU137" s="132"/>
      <c r="AV137" s="132"/>
      <c r="AW137" s="132"/>
      <c r="AX137" s="132"/>
      <c r="AY137" s="132"/>
      <c r="AZ137" s="132"/>
      <c r="BA137" s="132"/>
      <c r="BB137" s="132"/>
      <c r="BC137" s="132"/>
      <c r="BD137" s="132"/>
      <c r="BE137" s="132"/>
      <c r="BF137" s="132"/>
      <c r="BG137" s="132"/>
      <c r="BH137" s="132"/>
      <c r="BI137" s="132"/>
      <c r="BJ137" s="132"/>
      <c r="BK137" s="132"/>
      <c r="BL137" s="132"/>
      <c r="BM137" s="132"/>
      <c r="BN137" s="132"/>
      <c r="BO137" s="132"/>
      <c r="BP137" s="132"/>
      <c r="BQ137" s="132"/>
      <c r="BR137" s="132"/>
      <c r="BS137" s="132"/>
      <c r="BT137" s="132"/>
      <c r="BU137" s="132"/>
      <c r="BV137" s="132"/>
      <c r="BW137" s="132"/>
      <c r="BX137" s="132"/>
      <c r="BY137" s="132"/>
      <c r="BZ137" s="132"/>
      <c r="CA137" s="132"/>
      <c r="CB137" s="132"/>
      <c r="CC137" s="132"/>
      <c r="CD137" s="132"/>
      <c r="CE137" s="132"/>
      <c r="CF137" s="132"/>
      <c r="CG137" s="132"/>
      <c r="CH137" s="132"/>
      <c r="CI137" s="132"/>
      <c r="CJ137" s="132"/>
      <c r="CK137" s="132"/>
      <c r="CL137" s="132"/>
      <c r="CM137" s="132"/>
      <c r="CN137" s="132"/>
      <c r="CO137" s="132"/>
      <c r="CP137" s="132"/>
      <c r="CQ137" s="132"/>
      <c r="CR137" s="132"/>
      <c r="CS137" s="132"/>
      <c r="CT137" s="132"/>
      <c r="CX137" s="167"/>
      <c r="CY137" s="167"/>
      <c r="CZ137" s="167"/>
      <c r="DA137" s="167"/>
      <c r="DB137" s="167"/>
      <c r="DC137" s="167"/>
    </row>
    <row r="138" spans="2:107" x14ac:dyDescent="0.25">
      <c r="B138" s="174"/>
      <c r="C138" s="174"/>
      <c r="D138" s="174"/>
      <c r="E138" s="174"/>
      <c r="F138" s="174"/>
      <c r="G138" s="174"/>
      <c r="I138" s="149"/>
      <c r="J138" s="128"/>
      <c r="K138" s="15"/>
      <c r="L138" s="132"/>
      <c r="M138" s="132"/>
      <c r="N138" s="132"/>
      <c r="O138" s="132"/>
      <c r="P138" s="132"/>
      <c r="Q138" s="132"/>
      <c r="R138" s="132"/>
      <c r="S138" s="132"/>
      <c r="T138" s="132"/>
      <c r="U138" s="132"/>
      <c r="V138" s="132"/>
      <c r="W138" s="132"/>
      <c r="X138" s="132"/>
      <c r="Y138" s="132"/>
      <c r="Z138" s="132"/>
      <c r="AA138" s="132"/>
      <c r="AB138" s="132"/>
      <c r="AC138" s="132"/>
      <c r="AD138" s="132"/>
      <c r="AE138" s="132"/>
      <c r="AF138" s="132"/>
      <c r="AG138" s="132"/>
      <c r="AH138" s="132"/>
      <c r="AI138" s="132"/>
      <c r="AJ138" s="132"/>
      <c r="AK138" s="132"/>
      <c r="AL138" s="132"/>
      <c r="AM138" s="132"/>
      <c r="AN138" s="132"/>
      <c r="AO138" s="132"/>
      <c r="AP138" s="132"/>
      <c r="AQ138" s="132"/>
      <c r="AR138" s="132"/>
      <c r="AS138" s="132"/>
      <c r="AT138" s="132"/>
      <c r="AU138" s="132"/>
      <c r="AV138" s="132"/>
      <c r="AW138" s="132"/>
      <c r="AX138" s="132"/>
      <c r="AY138" s="132"/>
      <c r="AZ138" s="132"/>
      <c r="BA138" s="132"/>
      <c r="BB138" s="132"/>
      <c r="BC138" s="132"/>
      <c r="BD138" s="132"/>
      <c r="BE138" s="132"/>
      <c r="BF138" s="132"/>
      <c r="BG138" s="132"/>
      <c r="BH138" s="132"/>
      <c r="BI138" s="132"/>
      <c r="BJ138" s="132"/>
      <c r="BK138" s="132"/>
      <c r="BL138" s="132"/>
      <c r="BM138" s="132"/>
      <c r="BN138" s="132"/>
      <c r="BO138" s="132"/>
      <c r="BP138" s="132"/>
      <c r="BQ138" s="132"/>
      <c r="BR138" s="132"/>
      <c r="BS138" s="132"/>
      <c r="BT138" s="132"/>
      <c r="BU138" s="132"/>
      <c r="BV138" s="132"/>
      <c r="BW138" s="132"/>
      <c r="BX138" s="132"/>
      <c r="BY138" s="132"/>
      <c r="BZ138" s="132"/>
      <c r="CA138" s="132"/>
      <c r="CB138" s="132"/>
      <c r="CC138" s="132"/>
      <c r="CD138" s="132"/>
      <c r="CE138" s="132"/>
      <c r="CF138" s="132"/>
      <c r="CG138" s="132"/>
      <c r="CH138" s="132"/>
      <c r="CI138" s="132"/>
      <c r="CJ138" s="132"/>
      <c r="CK138" s="132"/>
      <c r="CL138" s="132"/>
      <c r="CM138" s="132"/>
      <c r="CN138" s="132"/>
      <c r="CO138" s="132"/>
      <c r="CP138" s="132"/>
      <c r="CQ138" s="132"/>
      <c r="CR138" s="132"/>
      <c r="CS138" s="132"/>
      <c r="CT138" s="132"/>
      <c r="CX138" s="167"/>
      <c r="CY138" s="167"/>
      <c r="CZ138" s="167"/>
      <c r="DA138" s="167"/>
      <c r="DB138" s="167"/>
      <c r="DC138" s="167"/>
    </row>
    <row r="139" spans="2:107" x14ac:dyDescent="0.25">
      <c r="B139" s="174"/>
      <c r="C139" s="174"/>
      <c r="D139" s="174"/>
      <c r="E139" s="174"/>
      <c r="F139" s="174"/>
      <c r="G139" s="174"/>
      <c r="I139" s="149"/>
      <c r="K139" s="15"/>
      <c r="L139" s="132"/>
      <c r="M139" s="132"/>
      <c r="N139" s="132"/>
      <c r="O139" s="132"/>
      <c r="P139" s="132"/>
      <c r="Q139" s="132"/>
      <c r="R139" s="132"/>
      <c r="S139" s="132"/>
      <c r="T139" s="132"/>
      <c r="U139" s="132"/>
      <c r="V139" s="132"/>
      <c r="W139" s="132"/>
      <c r="X139" s="132"/>
      <c r="Y139" s="132"/>
      <c r="Z139" s="132"/>
      <c r="AA139" s="132"/>
      <c r="AB139" s="132"/>
      <c r="AC139" s="132"/>
      <c r="AD139" s="132"/>
      <c r="AE139" s="132"/>
      <c r="AF139" s="132"/>
      <c r="AG139" s="132"/>
      <c r="AH139" s="132"/>
      <c r="AI139" s="132"/>
      <c r="AJ139" s="132"/>
      <c r="AK139" s="132"/>
      <c r="AL139" s="132"/>
      <c r="AM139" s="132"/>
      <c r="AN139" s="132"/>
      <c r="AO139" s="132"/>
      <c r="AP139" s="132"/>
      <c r="AQ139" s="132"/>
      <c r="AR139" s="132"/>
      <c r="AS139" s="132"/>
      <c r="AT139" s="132"/>
      <c r="AU139" s="132"/>
      <c r="AV139" s="132"/>
      <c r="AW139" s="132"/>
      <c r="AX139" s="132"/>
      <c r="AY139" s="132"/>
      <c r="AZ139" s="132"/>
      <c r="BA139" s="132"/>
      <c r="BB139" s="132"/>
      <c r="BC139" s="132"/>
      <c r="BD139" s="132"/>
      <c r="BE139" s="132"/>
      <c r="BF139" s="132"/>
      <c r="BG139" s="132"/>
      <c r="BH139" s="132"/>
      <c r="BI139" s="132"/>
      <c r="BJ139" s="132"/>
      <c r="BK139" s="132"/>
      <c r="BL139" s="132"/>
      <c r="BM139" s="132"/>
      <c r="BN139" s="132"/>
      <c r="BO139" s="132"/>
      <c r="BP139" s="132"/>
      <c r="BQ139" s="132"/>
      <c r="BR139" s="132"/>
      <c r="BS139" s="132"/>
      <c r="BT139" s="132"/>
      <c r="BU139" s="132"/>
      <c r="BV139" s="132"/>
      <c r="BW139" s="132"/>
      <c r="BX139" s="132"/>
      <c r="BY139" s="132"/>
      <c r="BZ139" s="132"/>
      <c r="CA139" s="132"/>
      <c r="CB139" s="132"/>
      <c r="CC139" s="132"/>
      <c r="CD139" s="132"/>
      <c r="CE139" s="132"/>
      <c r="CF139" s="132"/>
      <c r="CG139" s="132"/>
      <c r="CH139" s="132"/>
      <c r="CI139" s="132"/>
      <c r="CJ139" s="132"/>
      <c r="CK139" s="132"/>
      <c r="CL139" s="132"/>
      <c r="CM139" s="132"/>
      <c r="CN139" s="132"/>
      <c r="CO139" s="132"/>
      <c r="CP139" s="132"/>
      <c r="CQ139" s="132"/>
      <c r="CR139" s="132"/>
      <c r="CS139" s="132"/>
      <c r="CT139" s="132"/>
      <c r="CX139" s="167"/>
      <c r="CY139" s="167"/>
      <c r="CZ139" s="167"/>
      <c r="DA139" s="167"/>
      <c r="DB139" s="167"/>
      <c r="DC139" s="167"/>
    </row>
    <row r="140" spans="2:107" x14ac:dyDescent="0.25">
      <c r="B140" s="174"/>
      <c r="C140" s="174"/>
      <c r="D140" s="174"/>
      <c r="E140" s="174"/>
      <c r="F140" s="174"/>
      <c r="G140" s="174"/>
      <c r="I140" s="149"/>
      <c r="K140" s="15"/>
      <c r="L140" s="132"/>
      <c r="M140" s="132"/>
      <c r="N140" s="132"/>
      <c r="O140" s="132"/>
      <c r="P140" s="132"/>
      <c r="Q140" s="132"/>
      <c r="R140" s="132"/>
      <c r="S140" s="132"/>
      <c r="T140" s="132"/>
      <c r="U140" s="132"/>
      <c r="V140" s="132"/>
      <c r="W140" s="132"/>
      <c r="X140" s="132"/>
      <c r="Y140" s="132"/>
      <c r="Z140" s="132"/>
      <c r="AA140" s="132"/>
      <c r="AB140" s="132"/>
      <c r="AC140" s="132"/>
      <c r="AD140" s="132"/>
      <c r="AE140" s="132"/>
      <c r="AF140" s="132"/>
      <c r="AG140" s="132"/>
      <c r="AH140" s="132"/>
      <c r="AI140" s="132"/>
      <c r="AJ140" s="132"/>
      <c r="AK140" s="132"/>
      <c r="AL140" s="132"/>
      <c r="AM140" s="132"/>
      <c r="AN140" s="132"/>
      <c r="AO140" s="132"/>
      <c r="AP140" s="132"/>
      <c r="AQ140" s="132"/>
      <c r="AR140" s="132"/>
      <c r="AS140" s="132"/>
      <c r="AT140" s="132"/>
      <c r="AU140" s="132"/>
      <c r="AV140" s="132"/>
      <c r="AW140" s="132"/>
      <c r="AX140" s="132"/>
      <c r="AY140" s="132"/>
      <c r="AZ140" s="132"/>
      <c r="BA140" s="132"/>
      <c r="BB140" s="132"/>
      <c r="BC140" s="132"/>
      <c r="BD140" s="132"/>
      <c r="BE140" s="132"/>
      <c r="BF140" s="132"/>
      <c r="BG140" s="132"/>
      <c r="BH140" s="132"/>
      <c r="BI140" s="132"/>
      <c r="BJ140" s="132"/>
      <c r="BK140" s="132"/>
      <c r="BL140" s="132"/>
      <c r="BM140" s="132"/>
      <c r="BN140" s="132"/>
      <c r="BO140" s="132"/>
      <c r="BP140" s="132"/>
      <c r="BQ140" s="132"/>
      <c r="BR140" s="132"/>
      <c r="BS140" s="132"/>
      <c r="BT140" s="132"/>
      <c r="BU140" s="132"/>
      <c r="BV140" s="132"/>
      <c r="BW140" s="132"/>
      <c r="BX140" s="132"/>
      <c r="BY140" s="132"/>
      <c r="BZ140" s="132"/>
      <c r="CA140" s="132"/>
      <c r="CB140" s="132"/>
      <c r="CC140" s="132"/>
      <c r="CD140" s="132"/>
      <c r="CE140" s="132"/>
      <c r="CF140" s="132"/>
      <c r="CG140" s="132"/>
      <c r="CH140" s="132"/>
      <c r="CI140" s="132"/>
      <c r="CJ140" s="132"/>
      <c r="CK140" s="132"/>
      <c r="CL140" s="132"/>
      <c r="CM140" s="132"/>
      <c r="CN140" s="132"/>
      <c r="CO140" s="132"/>
      <c r="CP140" s="132"/>
      <c r="CQ140" s="132"/>
      <c r="CR140" s="132"/>
      <c r="CS140" s="132"/>
      <c r="CT140" s="132"/>
      <c r="CX140" s="167"/>
      <c r="CY140" s="167"/>
      <c r="CZ140" s="167"/>
      <c r="DA140" s="167"/>
      <c r="DB140" s="167"/>
      <c r="DC140" s="167"/>
    </row>
    <row r="141" spans="2:107" x14ac:dyDescent="0.25">
      <c r="B141" s="168" t="str">
        <f>T_iii_strat2!C1</f>
        <v xml:space="preserve">strat2 Footnote - N screened outlets: Private not for profit=10; private not for profit=98; pharmacy=130; PPMV=1357; informal=53; labs = 68; wholesalers= 20. Outlets that met screening criteria for a full interview but did not complete the interview (were not interviewed or completed a partial interview) = 23 </v>
      </c>
      <c r="C141" s="168"/>
      <c r="D141" s="168"/>
      <c r="E141" s="168"/>
      <c r="F141" s="168"/>
      <c r="G141" s="168"/>
      <c r="I141" s="149"/>
      <c r="K141" s="15"/>
      <c r="L141" s="132"/>
      <c r="M141" s="132"/>
      <c r="N141" s="132"/>
      <c r="O141" s="132"/>
      <c r="P141" s="132"/>
      <c r="Q141" s="132"/>
      <c r="R141" s="132"/>
      <c r="S141" s="132"/>
      <c r="T141" s="132"/>
      <c r="U141" s="132"/>
      <c r="V141" s="132"/>
      <c r="W141" s="132"/>
      <c r="X141" s="132"/>
      <c r="Y141" s="132"/>
      <c r="Z141" s="132"/>
      <c r="AA141" s="132"/>
      <c r="AB141" s="132"/>
      <c r="AC141" s="132"/>
      <c r="AD141" s="132"/>
      <c r="AE141" s="132"/>
      <c r="AF141" s="132"/>
      <c r="AG141" s="132"/>
      <c r="AH141" s="132"/>
      <c r="AI141" s="132"/>
      <c r="AJ141" s="132"/>
      <c r="AK141" s="132"/>
      <c r="AL141" s="132"/>
      <c r="AM141" s="132"/>
      <c r="AN141" s="132"/>
      <c r="AO141" s="132"/>
      <c r="AP141" s="132"/>
      <c r="AQ141" s="132"/>
      <c r="AR141" s="132"/>
      <c r="AS141" s="132"/>
      <c r="AT141" s="132"/>
      <c r="AU141" s="132"/>
      <c r="AV141" s="132"/>
      <c r="AW141" s="132"/>
      <c r="AX141" s="132"/>
      <c r="AY141" s="132"/>
      <c r="AZ141" s="132"/>
      <c r="BA141" s="132"/>
      <c r="BB141" s="132"/>
      <c r="BC141" s="132"/>
      <c r="BD141" s="132"/>
      <c r="BE141" s="132"/>
      <c r="BF141" s="132"/>
      <c r="BG141" s="132"/>
      <c r="BH141" s="132"/>
      <c r="BI141" s="132"/>
      <c r="BJ141" s="132"/>
      <c r="BK141" s="132"/>
      <c r="BL141" s="132"/>
      <c r="BM141" s="132"/>
      <c r="BN141" s="132"/>
      <c r="BO141" s="132"/>
      <c r="BP141" s="132"/>
      <c r="BQ141" s="132"/>
      <c r="BR141" s="132"/>
      <c r="BS141" s="132"/>
      <c r="BT141" s="132"/>
      <c r="BU141" s="132"/>
      <c r="BV141" s="132"/>
      <c r="BW141" s="132"/>
      <c r="BX141" s="132"/>
      <c r="BY141" s="132"/>
      <c r="BZ141" s="132"/>
      <c r="CA141" s="132"/>
      <c r="CB141" s="132"/>
      <c r="CC141" s="132"/>
      <c r="CD141" s="132"/>
      <c r="CE141" s="132"/>
      <c r="CF141" s="132"/>
      <c r="CG141" s="132"/>
      <c r="CH141" s="132"/>
      <c r="CI141" s="132"/>
      <c r="CJ141" s="132"/>
      <c r="CK141" s="132"/>
      <c r="CL141" s="132"/>
      <c r="CM141" s="132"/>
      <c r="CN141" s="132"/>
      <c r="CO141" s="132"/>
      <c r="CP141" s="132"/>
      <c r="CQ141" s="132"/>
      <c r="CR141" s="132"/>
      <c r="CS141" s="132"/>
      <c r="CT141" s="132"/>
      <c r="CX141" s="167"/>
      <c r="CY141" s="167"/>
      <c r="CZ141" s="167"/>
      <c r="DA141" s="167"/>
      <c r="DB141" s="167"/>
      <c r="DC141" s="167"/>
    </row>
    <row r="142" spans="2:107" ht="15.75" thickBot="1" x14ac:dyDescent="0.3">
      <c r="B142" s="169" t="s">
        <v>118</v>
      </c>
      <c r="C142" s="169"/>
      <c r="D142" s="169"/>
      <c r="E142" s="169"/>
      <c r="F142" s="169"/>
      <c r="G142" s="169"/>
      <c r="I142" s="149"/>
      <c r="K142" s="15"/>
      <c r="L142" s="132"/>
      <c r="M142" s="132"/>
      <c r="N142" s="132"/>
      <c r="O142" s="132"/>
      <c r="P142" s="132"/>
      <c r="Q142" s="132"/>
      <c r="R142" s="132"/>
      <c r="S142" s="132"/>
      <c r="T142" s="132"/>
      <c r="U142" s="132"/>
      <c r="V142" s="132"/>
      <c r="W142" s="132"/>
      <c r="X142" s="132"/>
      <c r="Y142" s="132"/>
      <c r="Z142" s="132"/>
      <c r="AA142" s="132"/>
      <c r="AB142" s="132"/>
      <c r="AC142" s="132"/>
      <c r="AD142" s="132"/>
      <c r="AE142" s="132"/>
      <c r="AF142" s="132"/>
      <c r="AG142" s="132"/>
      <c r="AH142" s="132"/>
      <c r="AI142" s="132"/>
      <c r="AJ142" s="132"/>
      <c r="AK142" s="132"/>
      <c r="AL142" s="132"/>
      <c r="AM142" s="132"/>
      <c r="AN142" s="132"/>
      <c r="AO142" s="132"/>
      <c r="AP142" s="132"/>
      <c r="AQ142" s="132"/>
      <c r="AR142" s="132"/>
      <c r="AS142" s="132"/>
      <c r="AT142" s="132"/>
      <c r="AU142" s="132"/>
      <c r="AV142" s="132"/>
      <c r="AW142" s="132"/>
      <c r="AX142" s="132"/>
      <c r="AY142" s="132"/>
      <c r="AZ142" s="132"/>
      <c r="BA142" s="132"/>
      <c r="BB142" s="132"/>
      <c r="BC142" s="132"/>
      <c r="BD142" s="132"/>
      <c r="BE142" s="132"/>
      <c r="BF142" s="132"/>
      <c r="BG142" s="132"/>
      <c r="BH142" s="132"/>
      <c r="BI142" s="132"/>
      <c r="BJ142" s="132"/>
      <c r="BK142" s="132"/>
      <c r="BL142" s="132"/>
      <c r="BM142" s="132"/>
      <c r="BN142" s="132"/>
      <c r="BO142" s="132"/>
      <c r="BP142" s="132"/>
      <c r="BQ142" s="132"/>
      <c r="BR142" s="132"/>
      <c r="BS142" s="132"/>
      <c r="BT142" s="132"/>
      <c r="BU142" s="132"/>
      <c r="BV142" s="132"/>
      <c r="BW142" s="132"/>
      <c r="BX142" s="132"/>
      <c r="BY142" s="132"/>
      <c r="BZ142" s="132"/>
      <c r="CA142" s="132"/>
      <c r="CB142" s="132"/>
      <c r="CC142" s="132"/>
      <c r="CD142" s="132"/>
      <c r="CE142" s="132"/>
      <c r="CF142" s="132"/>
      <c r="CG142" s="132"/>
      <c r="CH142" s="132"/>
      <c r="CI142" s="132"/>
      <c r="CJ142" s="132"/>
      <c r="CK142" s="132"/>
      <c r="CL142" s="132"/>
      <c r="CM142" s="132"/>
      <c r="CN142" s="132"/>
      <c r="CO142" s="132"/>
      <c r="CP142" s="132"/>
      <c r="CQ142" s="132"/>
      <c r="CR142" s="132"/>
      <c r="CS142" s="132"/>
      <c r="CT142" s="132"/>
      <c r="CX142" s="167"/>
      <c r="CY142" s="167"/>
      <c r="CZ142" s="167"/>
      <c r="DA142" s="167"/>
      <c r="DB142" s="167"/>
      <c r="DC142" s="167"/>
    </row>
    <row r="143" spans="2:107" ht="15.75" thickTop="1" x14ac:dyDescent="0.25"/>
    <row r="149" spans="1:92" s="159" customFormat="1" x14ac:dyDescent="0.25">
      <c r="A149" s="158" t="str">
        <f>UPPER(RIGHT(T_iii_strat3!A1,LEN(T_iii_strat3!A1)-6))</f>
        <v>STRAT3</v>
      </c>
      <c r="I149" s="160"/>
      <c r="J149" s="161"/>
      <c r="K149" s="162"/>
      <c r="L149" s="163"/>
      <c r="M149" s="163"/>
    </row>
    <row r="150" spans="1:92" x14ac:dyDescent="0.25">
      <c r="A150" s="15" t="s">
        <v>7</v>
      </c>
      <c r="J150" s="135"/>
    </row>
    <row r="151" spans="1:92" x14ac:dyDescent="0.25">
      <c r="J151" s="135"/>
    </row>
    <row r="152" spans="1:92" s="142" customFormat="1" ht="37.5" customHeight="1" thickBot="1" x14ac:dyDescent="0.25">
      <c r="A152" s="141"/>
      <c r="B152" s="170" t="str">
        <f>A3</f>
        <v xml:space="preserve">Stock outs of antimalarials </v>
      </c>
      <c r="C152" s="170"/>
      <c r="D152" s="170"/>
      <c r="E152" s="170"/>
      <c r="F152" s="170"/>
      <c r="G152" s="170"/>
      <c r="I152" s="143"/>
      <c r="J152" s="144"/>
      <c r="K152" s="145"/>
      <c r="L152" s="146"/>
      <c r="M152" s="146"/>
      <c r="N152" s="144"/>
      <c r="O152" s="144"/>
      <c r="P152" s="141"/>
      <c r="Q152" s="141"/>
      <c r="R152" s="141"/>
      <c r="S152" s="141"/>
      <c r="T152" s="141"/>
      <c r="U152" s="141"/>
      <c r="V152" s="141"/>
      <c r="W152" s="141"/>
      <c r="X152" s="141"/>
      <c r="Y152" s="141"/>
      <c r="Z152" s="141"/>
      <c r="AA152" s="141"/>
      <c r="AB152" s="141"/>
      <c r="AC152" s="141"/>
      <c r="AD152" s="141"/>
      <c r="AE152" s="141"/>
      <c r="AF152" s="141"/>
      <c r="AG152" s="141"/>
      <c r="AH152" s="141"/>
      <c r="AI152" s="141"/>
      <c r="AJ152" s="141"/>
      <c r="AK152" s="141"/>
      <c r="AL152" s="141"/>
      <c r="AM152" s="141"/>
      <c r="AN152" s="141"/>
      <c r="AO152" s="141"/>
      <c r="AP152" s="141"/>
      <c r="AQ152" s="141"/>
      <c r="AR152" s="141"/>
      <c r="AS152" s="141"/>
      <c r="AT152" s="141"/>
      <c r="AU152" s="141"/>
      <c r="AV152" s="141"/>
      <c r="AW152" s="141"/>
      <c r="AX152" s="141"/>
      <c r="AY152" s="141"/>
      <c r="AZ152" s="141"/>
      <c r="BA152" s="141"/>
      <c r="BB152" s="141"/>
      <c r="BC152" s="141"/>
      <c r="BD152" s="141"/>
      <c r="BE152" s="141"/>
      <c r="BF152" s="141"/>
      <c r="BG152" s="141"/>
      <c r="BH152" s="141"/>
      <c r="BI152" s="141"/>
      <c r="BJ152" s="141"/>
      <c r="BK152" s="141"/>
      <c r="BL152" s="141"/>
      <c r="BM152" s="141"/>
      <c r="BN152" s="141"/>
      <c r="BO152" s="141"/>
      <c r="BP152" s="141"/>
      <c r="BQ152" s="141"/>
      <c r="BR152" s="141"/>
      <c r="BS152" s="141"/>
      <c r="BT152" s="141"/>
      <c r="BU152" s="141"/>
      <c r="BV152" s="141"/>
      <c r="BW152" s="141"/>
      <c r="BX152" s="141"/>
      <c r="BY152" s="141"/>
      <c r="BZ152" s="141"/>
      <c r="CA152" s="141"/>
      <c r="CB152" s="141"/>
      <c r="CC152" s="141"/>
      <c r="CD152" s="141"/>
      <c r="CE152" s="141"/>
      <c r="CF152" s="141"/>
      <c r="CG152" s="141"/>
      <c r="CH152" s="141"/>
      <c r="CI152" s="141"/>
      <c r="CJ152" s="141"/>
      <c r="CK152" s="141"/>
      <c r="CL152" s="141"/>
      <c r="CM152" s="141"/>
      <c r="CN152" s="141"/>
    </row>
    <row r="153" spans="1:92" ht="15.75" thickTop="1" x14ac:dyDescent="0.25">
      <c r="B153" s="167"/>
      <c r="C153" s="167"/>
      <c r="D153" s="167"/>
      <c r="E153" s="167"/>
      <c r="F153" s="167"/>
      <c r="G153" s="167"/>
    </row>
    <row r="154" spans="1:92" x14ac:dyDescent="0.25">
      <c r="B154" s="167"/>
      <c r="C154" s="167"/>
      <c r="D154" s="167"/>
      <c r="E154" s="167"/>
      <c r="F154" s="167"/>
      <c r="G154" s="167"/>
      <c r="J154" s="136" t="s">
        <v>119</v>
      </c>
      <c r="K154" s="137" t="s">
        <v>25</v>
      </c>
      <c r="L154" s="138" t="s">
        <v>15</v>
      </c>
      <c r="M154" s="138" t="s">
        <v>16</v>
      </c>
    </row>
    <row r="155" spans="1:92" x14ac:dyDescent="0.25">
      <c r="B155" s="167"/>
      <c r="C155" s="167"/>
      <c r="D155" s="167"/>
      <c r="E155" s="167"/>
      <c r="F155" s="167"/>
      <c r="G155" s="167"/>
      <c r="J155" s="139" t="str">
        <f>T_iii_strat3!A5</f>
        <v>Stocked out of AL</v>
      </c>
      <c r="K155" s="132">
        <f>T_iii_strat3!Z5</f>
        <v>1.9238113969929223</v>
      </c>
      <c r="L155" s="133">
        <f>K155-T_iii_strat3!AA5</f>
        <v>1.0111502994673034</v>
      </c>
      <c r="M155" s="133">
        <f>T_iii_strat3!AB5-K155</f>
        <v>2.0860828800836422</v>
      </c>
    </row>
    <row r="156" spans="1:92" x14ac:dyDescent="0.25">
      <c r="B156" s="167"/>
      <c r="C156" s="167"/>
      <c r="D156" s="167"/>
      <c r="E156" s="167"/>
      <c r="F156" s="167"/>
      <c r="G156" s="167"/>
      <c r="J156" s="139" t="str">
        <f>T_iii_strat3!A6</f>
        <v>Stocked out of ASAQ</v>
      </c>
      <c r="K156" s="132">
        <f>T_iii_strat3!Z6</f>
        <v>0.28703834303491199</v>
      </c>
      <c r="L156" s="133">
        <f>K156-T_iii_strat3!AA6</f>
        <v>0.19763275202042768</v>
      </c>
      <c r="M156" s="133">
        <f>T_iii_strat3!AB6-K156</f>
        <v>0.63049168393089206</v>
      </c>
    </row>
    <row r="157" spans="1:92" x14ac:dyDescent="0.25">
      <c r="B157" s="167"/>
      <c r="C157" s="167"/>
      <c r="D157" s="167"/>
      <c r="E157" s="167"/>
      <c r="F157" s="167"/>
      <c r="G157" s="167"/>
      <c r="J157" s="139" t="str">
        <f>T_iii_strat3!A7</f>
        <v>Stocked out of DHAQPPQ</v>
      </c>
      <c r="K157" s="132">
        <f>T_iii_strat3!Z7</f>
        <v>0.62975093443136931</v>
      </c>
      <c r="L157" s="133">
        <f>K157-T_iii_strat3!AA7</f>
        <v>0.44594540747198375</v>
      </c>
      <c r="M157" s="133">
        <f>T_iii_strat3!AB7-K157</f>
        <v>1.5047528486063992</v>
      </c>
    </row>
    <row r="158" spans="1:92" x14ac:dyDescent="0.25">
      <c r="B158" s="167"/>
      <c r="C158" s="167"/>
      <c r="D158" s="167"/>
      <c r="E158" s="167"/>
      <c r="F158" s="167"/>
      <c r="G158" s="167"/>
      <c r="J158" s="139" t="str">
        <f>T_iii_strat3!A8</f>
        <v>Stocked out of artemether</v>
      </c>
      <c r="K158" s="132">
        <f>T_iii_strat3!Z8</f>
        <v>4.1917695214205386</v>
      </c>
      <c r="L158" s="133">
        <f>K158-T_iii_strat3!AA8</f>
        <v>2.3480720104057857</v>
      </c>
      <c r="M158" s="133">
        <f>T_iii_strat3!AB8-K158</f>
        <v>5.0567340550958013</v>
      </c>
    </row>
    <row r="159" spans="1:92" x14ac:dyDescent="0.25">
      <c r="B159" s="167"/>
      <c r="C159" s="167"/>
      <c r="D159" s="167"/>
      <c r="E159" s="167"/>
      <c r="F159" s="167"/>
      <c r="G159" s="167"/>
      <c r="J159" s="139" t="str">
        <f>T_iii_strat3!A9</f>
        <v>Stocked out of artesunate</v>
      </c>
      <c r="K159" s="132">
        <f>T_iii_strat3!Z9</f>
        <v>2.8568261414112239</v>
      </c>
      <c r="L159" s="133">
        <f>K159-T_iii_strat3!AA9</f>
        <v>1.2517232507588194</v>
      </c>
      <c r="M159" s="133">
        <f>T_iii_strat3!AB9-K159</f>
        <v>2.1779188993698879</v>
      </c>
    </row>
    <row r="160" spans="1:92" x14ac:dyDescent="0.25">
      <c r="B160" s="167"/>
      <c r="C160" s="167"/>
      <c r="D160" s="167"/>
      <c r="E160" s="167"/>
      <c r="F160" s="167"/>
      <c r="G160" s="167"/>
      <c r="J160" s="139" t="str">
        <f>T_iii_strat3!A10</f>
        <v>Stocked out of CQ</v>
      </c>
      <c r="K160" s="132">
        <f>T_iii_strat3!Z10</f>
        <v>1.3700229339982757</v>
      </c>
      <c r="L160" s="133">
        <f>K160-T_iii_strat3!AA10</f>
        <v>0.76232863040489707</v>
      </c>
      <c r="M160" s="133">
        <f>T_iii_strat3!AB10-K160</f>
        <v>1.6892053302869483</v>
      </c>
    </row>
    <row r="161" spans="2:13" x14ac:dyDescent="0.25">
      <c r="B161" s="167"/>
      <c r="C161" s="167"/>
      <c r="D161" s="167"/>
      <c r="E161" s="167"/>
      <c r="F161" s="167"/>
      <c r="G161" s="167"/>
      <c r="J161" s="139" t="str">
        <f>T_iii_strat3!A11</f>
        <v>Stocked out of QN</v>
      </c>
      <c r="K161" s="132">
        <f>T_iii_strat3!Z11</f>
        <v>0.82154802397749416</v>
      </c>
      <c r="L161" s="133">
        <f>K161-T_iii_strat3!AA11</f>
        <v>0.5180952767424396</v>
      </c>
      <c r="M161" s="133">
        <f>T_iii_strat3!AB11-K161</f>
        <v>1.3830963015144273</v>
      </c>
    </row>
    <row r="162" spans="2:13" x14ac:dyDescent="0.25">
      <c r="B162" s="167"/>
      <c r="C162" s="167"/>
      <c r="D162" s="167"/>
      <c r="E162" s="167"/>
      <c r="F162" s="167"/>
      <c r="G162" s="167"/>
      <c r="J162" s="139" t="s">
        <v>111</v>
      </c>
      <c r="K162" s="132">
        <f>T_iii_strat3!Z12</f>
        <v>0.84016603912433785</v>
      </c>
      <c r="L162" s="133">
        <f>K162-T_iii_strat3!AA12</f>
        <v>0.44154302290801206</v>
      </c>
      <c r="M162" s="133">
        <f>T_iii_strat3!AB12-K162</f>
        <v>0.92197443448439309</v>
      </c>
    </row>
    <row r="163" spans="2:13" x14ac:dyDescent="0.25">
      <c r="B163" s="167"/>
      <c r="C163" s="167"/>
      <c r="D163" s="167"/>
      <c r="E163" s="167"/>
      <c r="F163" s="167"/>
      <c r="G163" s="167"/>
      <c r="J163" s="139" t="s">
        <v>112</v>
      </c>
      <c r="K163" s="132">
        <f>T_iii_strat3!Z13</f>
        <v>6.6339591822613384</v>
      </c>
      <c r="L163" s="133">
        <f>K163-T_iii_strat3!AA13</f>
        <v>3.7532993977398479</v>
      </c>
      <c r="M163" s="133">
        <f>T_iii_strat3!AB13-K163</f>
        <v>7.9111899490037176</v>
      </c>
    </row>
    <row r="164" spans="2:13" x14ac:dyDescent="0.25">
      <c r="B164" s="167"/>
      <c r="C164" s="167"/>
      <c r="D164" s="167"/>
      <c r="E164" s="167"/>
      <c r="F164" s="167"/>
      <c r="G164" s="167"/>
      <c r="J164" s="139" t="str">
        <f>T_iii_strat3!A14</f>
        <v>Outlet reports any stockout</v>
      </c>
      <c r="K164" s="132">
        <f>T_iii_strat3!Z14</f>
        <v>0</v>
      </c>
      <c r="L164" s="133">
        <f>K164-T_iii_strat3!AA14</f>
        <v>0</v>
      </c>
      <c r="M164" s="133">
        <f>T_iii_strat3!AB14-K164</f>
        <v>0</v>
      </c>
    </row>
    <row r="165" spans="2:13" x14ac:dyDescent="0.25">
      <c r="B165" s="167"/>
      <c r="C165" s="167"/>
      <c r="D165" s="167"/>
      <c r="E165" s="167"/>
      <c r="F165" s="167"/>
      <c r="G165" s="167"/>
      <c r="J165" s="139">
        <f>T_iii_strat3!A15</f>
        <v>0</v>
      </c>
      <c r="K165" s="132">
        <f>T_iii_strat3!Z15</f>
        <v>0</v>
      </c>
      <c r="L165" s="133">
        <f>K165-T_iii_strat3!AA15</f>
        <v>0</v>
      </c>
      <c r="M165" s="133">
        <f>T_iii_strat3!AB15-K165</f>
        <v>0</v>
      </c>
    </row>
    <row r="166" spans="2:13" x14ac:dyDescent="0.25">
      <c r="B166" s="167"/>
      <c r="C166" s="167"/>
      <c r="D166" s="167"/>
      <c r="E166" s="167"/>
      <c r="F166" s="167"/>
      <c r="G166" s="167"/>
      <c r="J166" s="139">
        <f>T_iii_strat3!A16</f>
        <v>0</v>
      </c>
      <c r="K166" s="132">
        <f>T_iii_strat3!Z16</f>
        <v>0</v>
      </c>
      <c r="L166" s="133">
        <f>K166-T_iii_strat3!AA16</f>
        <v>0</v>
      </c>
      <c r="M166" s="133">
        <f>T_iii_strat3!AB16-K166</f>
        <v>0</v>
      </c>
    </row>
    <row r="167" spans="2:13" x14ac:dyDescent="0.25">
      <c r="B167" s="167"/>
      <c r="C167" s="167"/>
      <c r="D167" s="167"/>
      <c r="E167" s="167"/>
      <c r="F167" s="167"/>
      <c r="G167" s="167"/>
      <c r="J167" s="139" t="s">
        <v>113</v>
      </c>
      <c r="K167" s="132">
        <f>T_iii_strat3!Z17</f>
        <v>0</v>
      </c>
      <c r="L167" s="133">
        <f>K167-T_iii_strat3!AA17</f>
        <v>0</v>
      </c>
      <c r="M167" s="133">
        <f>T_iii_strat3!AB17-K167</f>
        <v>0</v>
      </c>
    </row>
    <row r="168" spans="2:13" x14ac:dyDescent="0.25">
      <c r="B168" s="167"/>
      <c r="C168" s="167"/>
      <c r="D168" s="167"/>
      <c r="E168" s="167"/>
      <c r="F168" s="167"/>
      <c r="G168" s="167"/>
      <c r="J168" s="139" t="s">
        <v>114</v>
      </c>
      <c r="K168" s="132">
        <f>T_iii_strat3!Z18</f>
        <v>0</v>
      </c>
      <c r="L168" s="133">
        <f>K168-T_iii_strat3!AA18</f>
        <v>0</v>
      </c>
      <c r="M168" s="133">
        <f>T_iii_strat3!AB18-K168</f>
        <v>0</v>
      </c>
    </row>
    <row r="169" spans="2:13" x14ac:dyDescent="0.25">
      <c r="B169" s="167"/>
      <c r="C169" s="167"/>
      <c r="D169" s="167"/>
      <c r="E169" s="167"/>
      <c r="F169" s="167"/>
      <c r="G169" s="167"/>
      <c r="J169" s="139" t="s">
        <v>59</v>
      </c>
      <c r="K169" s="132">
        <f>T_iii_strat3!Z19</f>
        <v>0</v>
      </c>
      <c r="L169" s="133">
        <f>K169-T_iii_strat3!AA19</f>
        <v>0</v>
      </c>
      <c r="M169" s="133">
        <f>T_iii_strat3!AB19-K169</f>
        <v>0</v>
      </c>
    </row>
    <row r="170" spans="2:13" ht="20.25" customHeight="1" x14ac:dyDescent="0.25">
      <c r="B170" s="168" t="str">
        <f>T_iii_strat3!C1</f>
        <v xml:space="preserve">strat3 Footnote - N screened outlets: Private not for profit=3; private not for profit=80; pharmacy=337; PPMV=500; informal=59; labs = 69; wholesalers= 3. Outlets that met screening criteria for a full interview but did not complete the interview (were not interviewed or completed a partial interview) = 61 </v>
      </c>
      <c r="C170" s="168"/>
      <c r="D170" s="168"/>
      <c r="E170" s="168"/>
      <c r="F170" s="168"/>
      <c r="G170" s="168"/>
      <c r="J170" s="139" t="s">
        <v>60</v>
      </c>
      <c r="K170" s="132">
        <f>T_iii_strat3!Z20</f>
        <v>0</v>
      </c>
      <c r="L170" s="133">
        <f>K170-T_iii_strat3!AA20</f>
        <v>0</v>
      </c>
      <c r="M170" s="133">
        <f>T_iii_strat3!AB20-K170</f>
        <v>0</v>
      </c>
    </row>
    <row r="171" spans="2:13" ht="15.75" thickBot="1" x14ac:dyDescent="0.3">
      <c r="B171" s="169" t="s">
        <v>118</v>
      </c>
      <c r="C171" s="169"/>
      <c r="D171" s="169"/>
      <c r="E171" s="169"/>
      <c r="F171" s="169"/>
      <c r="G171" s="169"/>
      <c r="J171" s="139" t="s">
        <v>61</v>
      </c>
      <c r="K171" s="132">
        <f>T_iii_strat3!Z21</f>
        <v>0</v>
      </c>
      <c r="L171" s="133">
        <f>K171-T_iii_strat3!AA21</f>
        <v>0</v>
      </c>
      <c r="M171" s="133">
        <f>T_iii_strat3!AB21-K171</f>
        <v>0</v>
      </c>
    </row>
    <row r="172" spans="2:13" ht="15.75" thickTop="1" x14ac:dyDescent="0.25">
      <c r="J172" s="139" t="s">
        <v>115</v>
      </c>
      <c r="K172" s="132">
        <f>T_iii_strat3!Z22</f>
        <v>0</v>
      </c>
      <c r="L172" s="133">
        <f>K172-T_iii_strat3!AA22</f>
        <v>0</v>
      </c>
      <c r="M172" s="133">
        <f>T_iii_strat3!AB22-K172</f>
        <v>0</v>
      </c>
    </row>
    <row r="173" spans="2:13" x14ac:dyDescent="0.25">
      <c r="J173" s="139" t="s">
        <v>116</v>
      </c>
      <c r="K173" s="132">
        <f>T_iii_strat3!Z23</f>
        <v>0</v>
      </c>
      <c r="L173" s="133">
        <f>K173-T_iii_strat3!AA23</f>
        <v>0</v>
      </c>
      <c r="M173" s="133">
        <f>T_iii_strat3!AB23-K173</f>
        <v>0</v>
      </c>
    </row>
    <row r="174" spans="2:13" x14ac:dyDescent="0.25">
      <c r="J174" s="139" t="s">
        <v>64</v>
      </c>
      <c r="K174" s="132">
        <f>T_iii_strat3!Z24</f>
        <v>0</v>
      </c>
      <c r="L174" s="133">
        <f>K174-T_iii_strat3!AA24</f>
        <v>0</v>
      </c>
      <c r="M174" s="133">
        <f>T_iii_strat3!AB24-K174</f>
        <v>0</v>
      </c>
    </row>
    <row r="175" spans="2:13" x14ac:dyDescent="0.25">
      <c r="J175" s="139" t="s">
        <v>65</v>
      </c>
      <c r="K175" s="132">
        <f>T_iii_strat3!Z25</f>
        <v>0</v>
      </c>
      <c r="L175" s="133">
        <f>K175-T_iii_strat3!AA25</f>
        <v>0</v>
      </c>
      <c r="M175" s="133">
        <f>T_iii_strat3!AB25-K175</f>
        <v>0</v>
      </c>
    </row>
    <row r="176" spans="2:13" x14ac:dyDescent="0.25">
      <c r="J176" s="139" t="s">
        <v>66</v>
      </c>
      <c r="K176" s="132">
        <f>T_iii_strat3!Z26</f>
        <v>0</v>
      </c>
      <c r="L176" s="133">
        <f>K176-T_iii_strat3!AA26</f>
        <v>0</v>
      </c>
      <c r="M176" s="133">
        <f>T_iii_strat3!AB26-K176</f>
        <v>0</v>
      </c>
    </row>
    <row r="177" spans="1:107" x14ac:dyDescent="0.25">
      <c r="J177" s="139" t="s">
        <v>67</v>
      </c>
      <c r="K177" s="132">
        <f>T_iii_strat3!Z27</f>
        <v>0</v>
      </c>
      <c r="L177" s="133">
        <f>K177-T_iii_strat3!AA27</f>
        <v>0</v>
      </c>
      <c r="M177" s="133">
        <f>T_iii_strat3!AB27-K177</f>
        <v>0</v>
      </c>
    </row>
    <row r="178" spans="1:107" x14ac:dyDescent="0.25">
      <c r="J178" s="139" t="s">
        <v>68</v>
      </c>
      <c r="K178" s="132">
        <f>T_iii_strat3!Z28</f>
        <v>0</v>
      </c>
      <c r="L178" s="133">
        <f>K178-T_iii_strat3!AA28</f>
        <v>0</v>
      </c>
      <c r="M178" s="133">
        <f>T_iii_strat3!AB28-K178</f>
        <v>0</v>
      </c>
    </row>
    <row r="179" spans="1:107" x14ac:dyDescent="0.25">
      <c r="J179" s="139" t="s">
        <v>69</v>
      </c>
      <c r="K179" s="132">
        <f>T_iii_strat3!Z29</f>
        <v>0</v>
      </c>
      <c r="L179" s="133">
        <f>K179-T_iii_strat3!AA29</f>
        <v>0</v>
      </c>
      <c r="M179" s="133">
        <f>T_iii_strat3!AB29-K179</f>
        <v>0</v>
      </c>
    </row>
    <row r="180" spans="1:107" x14ac:dyDescent="0.25">
      <c r="J180" s="139" t="s">
        <v>117</v>
      </c>
      <c r="K180" s="132">
        <f>T_iii_strat3!Z30</f>
        <v>0</v>
      </c>
      <c r="L180" s="133">
        <f>K180-T_iii_strat3!AA30</f>
        <v>0</v>
      </c>
      <c r="M180" s="133">
        <f>T_iii_strat3!AB30-K180</f>
        <v>0</v>
      </c>
    </row>
    <row r="181" spans="1:107" x14ac:dyDescent="0.25">
      <c r="J181" s="139" t="s">
        <v>71</v>
      </c>
      <c r="K181" s="132">
        <f>T_iii_strat3!Z31</f>
        <v>0</v>
      </c>
      <c r="L181" s="133">
        <f>K181-T_iii_strat3!AA31</f>
        <v>0</v>
      </c>
      <c r="M181" s="133">
        <f>T_iii_strat3!AB31-K181</f>
        <v>0</v>
      </c>
    </row>
    <row r="182" spans="1:107" x14ac:dyDescent="0.25">
      <c r="J182" s="139" t="s">
        <v>72</v>
      </c>
      <c r="K182" s="132">
        <f>T_iii_strat3!Z32</f>
        <v>0</v>
      </c>
      <c r="L182" s="133">
        <f>K182-T_iii_strat3!AA32</f>
        <v>0</v>
      </c>
      <c r="M182" s="133">
        <f>T_iii_strat3!AB32-K182</f>
        <v>0</v>
      </c>
    </row>
    <row r="186" spans="1:107" x14ac:dyDescent="0.25">
      <c r="A186" s="15" t="s">
        <v>4</v>
      </c>
    </row>
    <row r="188" spans="1:107" x14ac:dyDescent="0.25">
      <c r="B188" s="175" t="str">
        <f>$A$3</f>
        <v xml:space="preserve">Stock outs of antimalarials </v>
      </c>
      <c r="C188" s="175"/>
      <c r="D188" s="175"/>
      <c r="E188" s="175"/>
      <c r="F188" s="175"/>
      <c r="G188" s="175"/>
    </row>
    <row r="189" spans="1:107" ht="42" customHeight="1" thickBot="1" x14ac:dyDescent="0.3">
      <c r="B189" s="170" t="s">
        <v>4</v>
      </c>
      <c r="C189" s="170"/>
      <c r="D189" s="170"/>
      <c r="E189" s="170"/>
      <c r="F189" s="170"/>
      <c r="G189" s="170"/>
      <c r="I189" s="149"/>
      <c r="J189" s="128"/>
      <c r="K189" s="128"/>
      <c r="L189" s="150"/>
      <c r="M189" s="150"/>
      <c r="N189" s="150"/>
      <c r="O189" s="151"/>
      <c r="P189" s="132"/>
      <c r="Q189" s="132"/>
      <c r="R189" s="132"/>
      <c r="S189" s="132"/>
      <c r="T189" s="132"/>
      <c r="U189" s="132"/>
      <c r="V189" s="132"/>
      <c r="W189" s="132"/>
      <c r="X189" s="132"/>
      <c r="Y189" s="132"/>
      <c r="Z189" s="132"/>
      <c r="AA189" s="132"/>
      <c r="AB189" s="132"/>
      <c r="AC189" s="132"/>
      <c r="AD189" s="132"/>
      <c r="AE189" s="132"/>
      <c r="AF189" s="132"/>
      <c r="AG189" s="132"/>
      <c r="AH189" s="132"/>
      <c r="AI189" s="132"/>
      <c r="AJ189" s="132"/>
      <c r="AK189" s="132"/>
      <c r="AL189" s="132"/>
      <c r="AM189" s="132"/>
      <c r="AN189" s="132"/>
      <c r="AO189" s="132"/>
      <c r="AP189" s="132"/>
      <c r="AQ189" s="132"/>
      <c r="AR189" s="132"/>
      <c r="AS189" s="132"/>
      <c r="AT189" s="132"/>
      <c r="AU189" s="132"/>
      <c r="AV189" s="132"/>
      <c r="AW189" s="132"/>
      <c r="AX189" s="132"/>
      <c r="AY189" s="132"/>
      <c r="AZ189" s="132"/>
      <c r="BA189" s="132"/>
      <c r="BB189" s="132"/>
      <c r="BC189" s="132"/>
      <c r="BD189" s="132"/>
      <c r="BE189" s="132"/>
      <c r="BF189" s="132"/>
      <c r="BG189" s="132"/>
      <c r="BH189" s="132"/>
      <c r="BI189" s="132"/>
      <c r="BJ189" s="132"/>
      <c r="BK189" s="132"/>
      <c r="BL189" s="132"/>
      <c r="BM189" s="132"/>
      <c r="BN189" s="132"/>
      <c r="BO189" s="132"/>
      <c r="BP189" s="132"/>
      <c r="BQ189" s="132"/>
      <c r="BR189" s="132"/>
      <c r="BS189" s="132"/>
      <c r="BT189" s="132"/>
      <c r="BU189" s="132"/>
      <c r="BV189" s="132"/>
      <c r="BW189" s="132"/>
      <c r="BX189" s="132"/>
      <c r="BY189" s="132"/>
      <c r="BZ189" s="132"/>
      <c r="CA189" s="132"/>
      <c r="CB189" s="132"/>
      <c r="CC189" s="132"/>
      <c r="CD189" s="132"/>
      <c r="CE189" s="132"/>
      <c r="CF189" s="132"/>
      <c r="CG189" s="132"/>
      <c r="CH189" s="132"/>
      <c r="CI189" s="132"/>
      <c r="CJ189" s="132"/>
      <c r="CK189" s="132"/>
      <c r="CL189" s="132"/>
      <c r="CM189" s="132"/>
      <c r="CN189" s="132"/>
      <c r="CO189" s="132"/>
      <c r="CP189" s="132"/>
      <c r="CQ189" s="132"/>
      <c r="CR189" s="132"/>
      <c r="CS189" s="132"/>
      <c r="CT189" s="132"/>
      <c r="CX189" s="171" t="s">
        <v>126</v>
      </c>
      <c r="CY189" s="172"/>
      <c r="CZ189" s="172"/>
      <c r="DA189" s="172"/>
      <c r="DB189" s="172"/>
      <c r="DC189" s="172"/>
    </row>
    <row r="190" spans="1:107" ht="16.5" thickTop="1" thickBot="1" x14ac:dyDescent="0.3">
      <c r="A190" s="128"/>
      <c r="B190" s="173"/>
      <c r="C190" s="173"/>
      <c r="D190" s="173"/>
      <c r="E190" s="173"/>
      <c r="F190" s="173"/>
      <c r="G190" s="173"/>
      <c r="I190" s="149"/>
      <c r="J190" s="128"/>
      <c r="K190" s="128"/>
      <c r="L190" s="150"/>
      <c r="M190" s="150"/>
      <c r="N190" s="150"/>
      <c r="O190" s="150"/>
      <c r="P190" s="132"/>
      <c r="Q190" s="132"/>
      <c r="R190" s="132"/>
      <c r="S190" s="132"/>
      <c r="T190" s="132"/>
      <c r="U190" s="132"/>
      <c r="V190" s="132"/>
      <c r="W190" s="132"/>
      <c r="X190" s="132"/>
      <c r="Y190" s="132"/>
      <c r="Z190" s="132"/>
      <c r="AA190" s="132"/>
      <c r="AB190" s="132"/>
      <c r="AC190" s="132"/>
      <c r="AD190" s="132"/>
      <c r="AE190" s="132"/>
      <c r="AF190" s="132"/>
      <c r="AG190" s="132"/>
      <c r="AH190" s="132"/>
      <c r="AI190" s="132"/>
      <c r="AJ190" s="132"/>
      <c r="AK190" s="132"/>
      <c r="AL190" s="132"/>
      <c r="AM190" s="132"/>
      <c r="AN190" s="132"/>
      <c r="AO190" s="132"/>
      <c r="AP190" s="132"/>
      <c r="AQ190" s="132"/>
      <c r="AR190" s="132"/>
      <c r="AS190" s="132"/>
      <c r="AT190" s="132"/>
      <c r="AU190" s="132"/>
      <c r="AV190" s="132"/>
      <c r="AW190" s="132"/>
      <c r="AX190" s="132"/>
      <c r="AY190" s="132"/>
      <c r="AZ190" s="132"/>
      <c r="BA190" s="132"/>
      <c r="BB190" s="132"/>
      <c r="BC190" s="132"/>
      <c r="BD190" s="132"/>
      <c r="BE190" s="132"/>
      <c r="BF190" s="132"/>
      <c r="BG190" s="132"/>
      <c r="BH190" s="132"/>
      <c r="BI190" s="132"/>
      <c r="BJ190" s="132"/>
      <c r="BK190" s="132"/>
      <c r="BL190" s="132"/>
      <c r="BM190" s="132"/>
      <c r="BN190" s="132"/>
      <c r="BO190" s="132"/>
      <c r="BP190" s="132"/>
      <c r="BQ190" s="132"/>
      <c r="BR190" s="132"/>
      <c r="BS190" s="132"/>
      <c r="BT190" s="132"/>
      <c r="BU190" s="132"/>
      <c r="BV190" s="132"/>
      <c r="BW190" s="132"/>
      <c r="BX190" s="132"/>
      <c r="BY190" s="132"/>
      <c r="BZ190" s="132"/>
      <c r="CA190" s="132"/>
      <c r="CB190" s="132"/>
      <c r="CC190" s="132"/>
      <c r="CD190" s="132"/>
      <c r="CE190" s="132"/>
      <c r="CF190" s="132"/>
      <c r="CG190" s="132"/>
      <c r="CH190" s="132"/>
      <c r="CI190" s="132"/>
      <c r="CJ190" s="132"/>
      <c r="CK190" s="132"/>
      <c r="CL190" s="132"/>
      <c r="CM190" s="132"/>
      <c r="CN190" s="132"/>
      <c r="CO190" s="132"/>
      <c r="CP190" s="132"/>
      <c r="CQ190" s="132"/>
      <c r="CR190" s="132"/>
      <c r="CS190" s="132"/>
      <c r="CT190" s="132"/>
      <c r="CX190" s="152">
        <f>$K$190</f>
        <v>0</v>
      </c>
      <c r="CY190" s="152"/>
      <c r="CZ190" s="152"/>
      <c r="DA190" s="152"/>
      <c r="DB190" s="152"/>
      <c r="DC190" s="152"/>
    </row>
    <row r="191" spans="1:107" s="153" customFormat="1" ht="30.75" thickBot="1" x14ac:dyDescent="0.3">
      <c r="B191" s="174"/>
      <c r="C191" s="174"/>
      <c r="D191" s="174"/>
      <c r="E191" s="174"/>
      <c r="F191" s="174"/>
      <c r="G191" s="174"/>
      <c r="I191" s="154"/>
      <c r="J191" s="128"/>
      <c r="K191" s="155" t="s">
        <v>13</v>
      </c>
      <c r="L191" s="156" t="str">
        <f>T_i!$A4</f>
        <v>Stocked out of ACTs</v>
      </c>
      <c r="M191" s="157" t="s">
        <v>15</v>
      </c>
      <c r="N191" s="157" t="s">
        <v>16</v>
      </c>
      <c r="O191" s="156" t="str">
        <f>T_i!$A5</f>
        <v>Stocked out of AL</v>
      </c>
      <c r="P191" s="157" t="s">
        <v>15</v>
      </c>
      <c r="Q191" s="157" t="s">
        <v>16</v>
      </c>
      <c r="R191" s="156" t="str">
        <f>T_i!$A6</f>
        <v>Stocked out of ASAQ</v>
      </c>
      <c r="S191" s="157" t="s">
        <v>15</v>
      </c>
      <c r="T191" s="157" t="s">
        <v>16</v>
      </c>
      <c r="U191" s="156" t="str">
        <f>T_i!$A7</f>
        <v>Stocked out of DHAQPPQ</v>
      </c>
      <c r="V191" s="157" t="s">
        <v>15</v>
      </c>
      <c r="W191" s="157" t="s">
        <v>16</v>
      </c>
      <c r="X191" s="156" t="str">
        <f>T_i!$A8</f>
        <v>Stocked out of artemether</v>
      </c>
      <c r="Y191" s="157" t="s">
        <v>15</v>
      </c>
      <c r="Z191" s="157" t="s">
        <v>16</v>
      </c>
      <c r="AA191" s="156" t="str">
        <f>T_i!$A9</f>
        <v>Stocked out of artesunate</v>
      </c>
      <c r="AB191" s="157" t="s">
        <v>15</v>
      </c>
      <c r="AC191" s="157" t="s">
        <v>16</v>
      </c>
      <c r="AD191" s="156" t="str">
        <f>T_i!$A10</f>
        <v>Stocked out of CQ</v>
      </c>
      <c r="AE191" s="157" t="s">
        <v>15</v>
      </c>
      <c r="AF191" s="157" t="s">
        <v>16</v>
      </c>
      <c r="AG191" s="156" t="str">
        <f>T_i!$A11</f>
        <v>Stocked out of QN</v>
      </c>
      <c r="AH191" s="157" t="s">
        <v>15</v>
      </c>
      <c r="AI191" s="157" t="s">
        <v>16</v>
      </c>
      <c r="AJ191" s="156" t="str">
        <f>T_i!$A12</f>
        <v>Stocked out of SP</v>
      </c>
      <c r="AK191" s="157" t="s">
        <v>15</v>
      </c>
      <c r="AL191" s="157" t="s">
        <v>16</v>
      </c>
      <c r="AM191" s="156" t="str">
        <f>T_i!$A13</f>
        <v>Stocked out of RDT</v>
      </c>
      <c r="AN191" s="157" t="s">
        <v>15</v>
      </c>
      <c r="AO191" s="157" t="s">
        <v>16</v>
      </c>
      <c r="AP191" s="156" t="str">
        <f>T_i!$A14</f>
        <v>Outlet reports any stockout</v>
      </c>
      <c r="AQ191" s="157" t="s">
        <v>15</v>
      </c>
      <c r="AR191" s="157" t="s">
        <v>16</v>
      </c>
      <c r="AS191" s="156">
        <f>T_i!$A15</f>
        <v>0</v>
      </c>
      <c r="AT191" s="157" t="s">
        <v>15</v>
      </c>
      <c r="AU191" s="157" t="s">
        <v>16</v>
      </c>
      <c r="AV191" s="156">
        <f>T_i!$A16</f>
        <v>0</v>
      </c>
      <c r="AW191" s="157" t="s">
        <v>15</v>
      </c>
      <c r="AX191" s="157" t="s">
        <v>16</v>
      </c>
      <c r="AY191" s="156">
        <f>T_i!$A17</f>
        <v>0</v>
      </c>
      <c r="AZ191" s="157" t="s">
        <v>15</v>
      </c>
      <c r="BA191" s="157" t="s">
        <v>16</v>
      </c>
      <c r="BB191" s="156">
        <f>T_i!$A18</f>
        <v>0</v>
      </c>
      <c r="BC191" s="157" t="s">
        <v>15</v>
      </c>
      <c r="BD191" s="157" t="s">
        <v>16</v>
      </c>
      <c r="BE191" s="156">
        <f>T_i!$A19</f>
        <v>0</v>
      </c>
      <c r="BF191" s="157" t="s">
        <v>15</v>
      </c>
      <c r="BG191" s="157" t="s">
        <v>16</v>
      </c>
      <c r="BH191" s="156">
        <f>T_i!$A20</f>
        <v>0</v>
      </c>
      <c r="BI191" s="157" t="s">
        <v>15</v>
      </c>
      <c r="BJ191" s="157" t="s">
        <v>16</v>
      </c>
      <c r="BK191" s="156">
        <f>T_i!$A21</f>
        <v>0</v>
      </c>
      <c r="BL191" s="157" t="s">
        <v>15</v>
      </c>
      <c r="BM191" s="157" t="s">
        <v>16</v>
      </c>
      <c r="BN191" s="156">
        <f>T_i!$A22</f>
        <v>0</v>
      </c>
      <c r="BO191" s="157" t="s">
        <v>15</v>
      </c>
      <c r="BP191" s="157" t="s">
        <v>16</v>
      </c>
      <c r="BQ191" s="156">
        <f>T_i!$A23</f>
        <v>0</v>
      </c>
      <c r="BR191" s="157" t="s">
        <v>15</v>
      </c>
      <c r="BS191" s="157" t="s">
        <v>16</v>
      </c>
      <c r="BT191" s="156">
        <f>T_i!$A24</f>
        <v>0</v>
      </c>
      <c r="BU191" s="157" t="s">
        <v>15</v>
      </c>
      <c r="BV191" s="157" t="s">
        <v>16</v>
      </c>
      <c r="BW191" s="156">
        <f>T_i!$A25</f>
        <v>0</v>
      </c>
      <c r="BX191" s="157" t="s">
        <v>15</v>
      </c>
      <c r="BY191" s="157" t="s">
        <v>16</v>
      </c>
      <c r="BZ191" s="156">
        <f>T_i!$A26</f>
        <v>0</v>
      </c>
      <c r="CA191" s="157" t="s">
        <v>15</v>
      </c>
      <c r="CB191" s="157" t="s">
        <v>16</v>
      </c>
      <c r="CC191" s="156">
        <f>T_i!$A27</f>
        <v>0</v>
      </c>
      <c r="CD191" s="157" t="s">
        <v>15</v>
      </c>
      <c r="CE191" s="157" t="s">
        <v>16</v>
      </c>
      <c r="CF191" s="156">
        <f>T_i!$A28</f>
        <v>0</v>
      </c>
      <c r="CG191" s="157" t="s">
        <v>15</v>
      </c>
      <c r="CH191" s="157" t="s">
        <v>16</v>
      </c>
      <c r="CI191" s="156">
        <f>T_i!$A29</f>
        <v>0</v>
      </c>
      <c r="CJ191" s="157" t="s">
        <v>15</v>
      </c>
      <c r="CK191" s="157" t="s">
        <v>16</v>
      </c>
      <c r="CL191" s="156">
        <f>T_i!$A30</f>
        <v>0</v>
      </c>
      <c r="CM191" s="157" t="s">
        <v>15</v>
      </c>
      <c r="CN191" s="157" t="s">
        <v>16</v>
      </c>
      <c r="CO191" s="156">
        <f>T_i!$A31</f>
        <v>0</v>
      </c>
      <c r="CP191" s="157" t="s">
        <v>15</v>
      </c>
      <c r="CQ191" s="157" t="s">
        <v>16</v>
      </c>
      <c r="CR191" s="156">
        <f>T_i!$A32</f>
        <v>0</v>
      </c>
      <c r="CS191" s="157" t="s">
        <v>15</v>
      </c>
      <c r="CT191" s="157" t="s">
        <v>16</v>
      </c>
      <c r="CX191" s="167"/>
      <c r="CY191" s="167"/>
      <c r="CZ191" s="167"/>
      <c r="DA191" s="167"/>
      <c r="DB191" s="167"/>
      <c r="DC191" s="167"/>
    </row>
    <row r="192" spans="1:107" x14ac:dyDescent="0.25">
      <c r="B192" s="174"/>
      <c r="C192" s="174"/>
      <c r="D192" s="174"/>
      <c r="E192" s="174"/>
      <c r="F192" s="174"/>
      <c r="G192" s="174"/>
      <c r="I192" s="149"/>
      <c r="J192" s="128"/>
      <c r="K192" s="77" t="str">
        <f>T_i!B$2</f>
        <v>Private Not For-Profit Facility</v>
      </c>
      <c r="L192" s="150">
        <f>T_i!B$4</f>
        <v>19.752655604843181</v>
      </c>
      <c r="M192" s="150">
        <f>L192-T_i!C$4</f>
        <v>10.62950449826762</v>
      </c>
      <c r="N192" s="150">
        <f>T_i!D$4-L192</f>
        <v>17.884886808519379</v>
      </c>
      <c r="O192" s="150">
        <f>T_i!B$5</f>
        <v>12.819553054488411</v>
      </c>
      <c r="P192" s="132">
        <f>O192-T_i!C$5</f>
        <v>7.064097811678602</v>
      </c>
      <c r="Q192" s="132">
        <f>T_i!D$5-O192</f>
        <v>13.328798682921141</v>
      </c>
      <c r="R192" s="132">
        <f>T_i!B$6</f>
        <v>7.3810848610601925</v>
      </c>
      <c r="S192" s="132">
        <f>R192-T_i!C$6</f>
        <v>4.8233015874905387</v>
      </c>
      <c r="T192" s="132">
        <f>T_i!D$6-R192</f>
        <v>12.10033252181794</v>
      </c>
      <c r="U192" s="132">
        <f>T_i!B$7</f>
        <v>13.382500645196677</v>
      </c>
      <c r="V192" s="132">
        <f>U192-T_i!C$7</f>
        <v>7.3352009241232015</v>
      </c>
      <c r="W192" s="132">
        <f>T_i!D$7-U192</f>
        <v>13.670637446679946</v>
      </c>
      <c r="X192" s="132">
        <f>T_i!B$8</f>
        <v>2.6045081957769693</v>
      </c>
      <c r="Y192" s="132">
        <f>X192-T_i!C$8</f>
        <v>1.8299048015753581</v>
      </c>
      <c r="Z192" s="132">
        <f>T_i!D$8-X192</f>
        <v>5.7872284281634023</v>
      </c>
      <c r="AA192" s="132">
        <f>T_i!B$9</f>
        <v>0.81401282407222775</v>
      </c>
      <c r="AB192" s="132">
        <f>AA192-T_i!C$9</f>
        <v>0.55822186689304765</v>
      </c>
      <c r="AC192" s="132">
        <f>T_i!D$9-AA192</f>
        <v>1.7451927518298969</v>
      </c>
      <c r="AD192" s="132">
        <f>T_i!B$10</f>
        <v>0.50093797740773727</v>
      </c>
      <c r="AE192" s="132">
        <f>AD192-T_i!C$10</f>
        <v>0.39503956371294502</v>
      </c>
      <c r="AF192" s="132">
        <f>T_i!D$10-AD192</f>
        <v>1.8342321751015231</v>
      </c>
      <c r="AG192" s="132">
        <f>T_i!B$11</f>
        <v>5.6286945046652912</v>
      </c>
      <c r="AH192" s="132">
        <f>AG192-T_i!C$11</f>
        <v>4.0880548345254892</v>
      </c>
      <c r="AI192" s="132">
        <f>T_i!D$11-AG192</f>
        <v>12.894829087528851</v>
      </c>
      <c r="AJ192" s="132">
        <f>T_i!B$12</f>
        <v>18.059595966513633</v>
      </c>
      <c r="AK192" s="132">
        <f>AJ192-T_i!C$12</f>
        <v>9.9230993305428203</v>
      </c>
      <c r="AL192" s="132">
        <f>T_i!D$12-AJ192</f>
        <v>17.359081837497925</v>
      </c>
      <c r="AM192" s="132">
        <f>T_i!B$13</f>
        <v>12.652668189222943</v>
      </c>
      <c r="AN192" s="132">
        <f>AM192-T_i!C$13</f>
        <v>8.3047017735364008</v>
      </c>
      <c r="AO192" s="132">
        <f>T_i!D$13-AM192</f>
        <v>18.929517091302277</v>
      </c>
      <c r="AP192" s="132">
        <f>T_i!B$14</f>
        <v>0</v>
      </c>
      <c r="AQ192" s="132">
        <f>AP192-T_i!C$14</f>
        <v>0</v>
      </c>
      <c r="AR192" s="132">
        <f>T_i!D$14-AP192</f>
        <v>0</v>
      </c>
      <c r="AS192" s="132">
        <f>T_i!B$15</f>
        <v>0</v>
      </c>
      <c r="AT192" s="132">
        <f>AS192-T_i!C$15</f>
        <v>0</v>
      </c>
      <c r="AU192" s="132">
        <f>T_i!D$15-AS192</f>
        <v>0</v>
      </c>
      <c r="AV192" s="132">
        <f>T_i!B$16</f>
        <v>0</v>
      </c>
      <c r="AW192" s="132">
        <f>AV192-T_i!C$16</f>
        <v>0</v>
      </c>
      <c r="AX192" s="132">
        <f>T_i!D$16-AV192</f>
        <v>0</v>
      </c>
      <c r="AY192" s="132">
        <f>T_i!B$17</f>
        <v>0</v>
      </c>
      <c r="AZ192" s="132">
        <f>AY192-T_i!C$17</f>
        <v>0</v>
      </c>
      <c r="BA192" s="132">
        <f>T_i!D$17-AY192</f>
        <v>0</v>
      </c>
      <c r="BB192" s="132">
        <f>T_i!B$18</f>
        <v>0</v>
      </c>
      <c r="BC192" s="132">
        <f>BB192-T_i!C$18</f>
        <v>0</v>
      </c>
      <c r="BD192" s="132">
        <f>T_i!D$18-BB192</f>
        <v>0</v>
      </c>
      <c r="BE192" s="132">
        <f>T_i!B$19</f>
        <v>0</v>
      </c>
      <c r="BF192" s="132">
        <f>BE192-T_i!C$19</f>
        <v>0</v>
      </c>
      <c r="BG192" s="132">
        <f>T_i!D$19-BE192</f>
        <v>0</v>
      </c>
      <c r="BH192" s="132">
        <f>T_i!B$20</f>
        <v>0</v>
      </c>
      <c r="BI192" s="132">
        <f>BH192-T_i!C$20</f>
        <v>0</v>
      </c>
      <c r="BJ192" s="132">
        <f>T_i!D$20-BH192</f>
        <v>0</v>
      </c>
      <c r="BK192" s="132">
        <f>T_i!B$21</f>
        <v>0</v>
      </c>
      <c r="BL192" s="132">
        <f>BK192-T_i!C$21</f>
        <v>0</v>
      </c>
      <c r="BM192" s="132">
        <f>T_i!D$21-BK192</f>
        <v>0</v>
      </c>
      <c r="BN192" s="132">
        <f>T_i!B$22</f>
        <v>0</v>
      </c>
      <c r="BO192" s="132">
        <f>BN192-T_i!C$22</f>
        <v>0</v>
      </c>
      <c r="BP192" s="132">
        <f>T_i!D$22-BN192</f>
        <v>0</v>
      </c>
      <c r="BQ192" s="132">
        <f>T_i!B$23</f>
        <v>0</v>
      </c>
      <c r="BR192" s="132">
        <f>BQ192-T_i!C$23</f>
        <v>0</v>
      </c>
      <c r="BS192" s="132">
        <f>T_i!D$23-BQ192</f>
        <v>0</v>
      </c>
      <c r="BT192" s="132">
        <f>T_i!B$24</f>
        <v>0</v>
      </c>
      <c r="BU192" s="132">
        <f>BT192-T_i!C$24</f>
        <v>0</v>
      </c>
      <c r="BV192" s="132">
        <f>T_i!D$24-BT192</f>
        <v>0</v>
      </c>
      <c r="BW192" s="132">
        <f>T_i!B$25</f>
        <v>0</v>
      </c>
      <c r="BX192" s="132">
        <f>BW192-T_i!C$25</f>
        <v>0</v>
      </c>
      <c r="BY192" s="132">
        <f>T_i!D$25-BW192</f>
        <v>0</v>
      </c>
      <c r="BZ192" s="132">
        <f>T_i!B$26</f>
        <v>0</v>
      </c>
      <c r="CA192" s="132">
        <f>BZ192-T_i!C$26</f>
        <v>0</v>
      </c>
      <c r="CB192" s="132">
        <f>T_i!D$26-BZ192</f>
        <v>0</v>
      </c>
      <c r="CC192" s="132">
        <f>T_i!B$27</f>
        <v>0</v>
      </c>
      <c r="CD192" s="132">
        <f>CC192-T_i!C$27</f>
        <v>0</v>
      </c>
      <c r="CE192" s="132">
        <f>T_i!D$27-CC192</f>
        <v>0</v>
      </c>
      <c r="CF192" s="132">
        <f>T_i!B$28</f>
        <v>0</v>
      </c>
      <c r="CG192" s="132">
        <f>CF192-T_i!C$28</f>
        <v>0</v>
      </c>
      <c r="CH192" s="132">
        <f>T_i!D$28-CF192</f>
        <v>0</v>
      </c>
      <c r="CI192" s="132">
        <f>T_i!B$29</f>
        <v>0</v>
      </c>
      <c r="CJ192" s="132">
        <f>CI192-T_i!C$29</f>
        <v>0</v>
      </c>
      <c r="CK192" s="132">
        <f>T_i!D$29-CI192</f>
        <v>0</v>
      </c>
      <c r="CL192" s="132">
        <f>T_i!B$30</f>
        <v>0</v>
      </c>
      <c r="CM192" s="132">
        <f>CL192-T_i!C$30</f>
        <v>0</v>
      </c>
      <c r="CN192" s="132">
        <f>T_i!D$30-CL192</f>
        <v>0</v>
      </c>
      <c r="CO192" s="132">
        <f>T_i!B$31</f>
        <v>0</v>
      </c>
      <c r="CP192" s="132">
        <f>CO192-T_i!C$31</f>
        <v>0</v>
      </c>
      <c r="CQ192" s="132">
        <f>T_i!D$31-CO192</f>
        <v>0</v>
      </c>
      <c r="CR192" s="132">
        <f>T_i!B$32</f>
        <v>0</v>
      </c>
      <c r="CS192" s="132">
        <f>CR192-T_i!C$32</f>
        <v>0</v>
      </c>
      <c r="CT192" s="132">
        <f>T_i!D$32-CR192</f>
        <v>0</v>
      </c>
      <c r="CX192" s="167"/>
      <c r="CY192" s="167"/>
      <c r="CZ192" s="167"/>
      <c r="DA192" s="167"/>
      <c r="DB192" s="167"/>
      <c r="DC192" s="167"/>
    </row>
    <row r="193" spans="2:107" x14ac:dyDescent="0.25">
      <c r="B193" s="174"/>
      <c r="C193" s="174"/>
      <c r="D193" s="174"/>
      <c r="E193" s="174"/>
      <c r="F193" s="174"/>
      <c r="G193" s="174"/>
      <c r="I193" s="149"/>
      <c r="J193" s="128"/>
      <c r="K193" s="77" t="str">
        <f>T_i!F$2</f>
        <v>Private For-Profit Facility</v>
      </c>
      <c r="L193" s="150">
        <f>T_i!F$4</f>
        <v>4.128014681225932</v>
      </c>
      <c r="M193" s="150">
        <f>L193-T_i!G$4</f>
        <v>2.7076577736678455</v>
      </c>
      <c r="N193" s="150">
        <f>T_i!H$4-L193</f>
        <v>7.2723957884302086</v>
      </c>
      <c r="O193" s="150">
        <f>T_i!F$5</f>
        <v>11.895535693033468</v>
      </c>
      <c r="P193" s="132">
        <f>O193-T_i!G$5</f>
        <v>6.3390216924348879</v>
      </c>
      <c r="Q193" s="132">
        <f>T_i!H$5-O193</f>
        <v>11.759440273229872</v>
      </c>
      <c r="R193" s="132">
        <f>T_i!F$6</f>
        <v>1.4565004804638144</v>
      </c>
      <c r="S193" s="132">
        <f>R193-T_i!G$6</f>
        <v>0.88872406971662099</v>
      </c>
      <c r="T193" s="132">
        <f>T_i!H$6-R193</f>
        <v>2.2282669875144316</v>
      </c>
      <c r="U193" s="132">
        <f>T_i!F$7</f>
        <v>1.5095617460305082</v>
      </c>
      <c r="V193" s="132">
        <f>U193-T_i!G$7</f>
        <v>0.82683972564947861</v>
      </c>
      <c r="W193" s="132">
        <f>T_i!H$7-U193</f>
        <v>1.7949016758245215</v>
      </c>
      <c r="X193" s="132">
        <f>T_i!F$8</f>
        <v>2.7312535428517357</v>
      </c>
      <c r="Y193" s="132">
        <f>X193-T_i!G$8</f>
        <v>1.3172385181719795</v>
      </c>
      <c r="Z193" s="132">
        <f>T_i!H$8-X193</f>
        <v>2.4794669207332953</v>
      </c>
      <c r="AA193" s="132">
        <f>T_i!F$9</f>
        <v>5.3019321159380333</v>
      </c>
      <c r="AB193" s="132">
        <f>AA193-T_i!G$9</f>
        <v>2.5268797726843335</v>
      </c>
      <c r="AC193" s="132">
        <f>T_i!H$9-AA193</f>
        <v>4.593595929041566</v>
      </c>
      <c r="AD193" s="132">
        <f>T_i!F$10</f>
        <v>3.5201459130427688</v>
      </c>
      <c r="AE193" s="132">
        <f>AD193-T_i!G$10</f>
        <v>1.563624862952512</v>
      </c>
      <c r="AF193" s="132">
        <f>T_i!H$10-AD193</f>
        <v>2.7335451265800241</v>
      </c>
      <c r="AG193" s="132">
        <f>T_i!F$11</f>
        <v>1.660314212478371</v>
      </c>
      <c r="AH193" s="132">
        <f>AG193-T_i!G$11</f>
        <v>0.85914988641442058</v>
      </c>
      <c r="AI193" s="132">
        <f>T_i!H$11-AG193</f>
        <v>1.7488190143368363</v>
      </c>
      <c r="AJ193" s="132">
        <f>T_i!F$12</f>
        <v>4.2955144489891675</v>
      </c>
      <c r="AK193" s="132">
        <f>AJ193-T_i!G$12</f>
        <v>2.0421011289229369</v>
      </c>
      <c r="AL193" s="132">
        <f>T_i!H$12-AJ193</f>
        <v>3.7405612846028449</v>
      </c>
      <c r="AM193" s="132">
        <f>T_i!F$13</f>
        <v>21.2860039471569</v>
      </c>
      <c r="AN193" s="132">
        <f>AM193-T_i!G$13</f>
        <v>11.580050070529007</v>
      </c>
      <c r="AO193" s="132">
        <f>T_i!H$13-AM193</f>
        <v>19.201078838958146</v>
      </c>
      <c r="AP193" s="132">
        <f>T_i!F$14</f>
        <v>0</v>
      </c>
      <c r="AQ193" s="132">
        <f>AP193-T_i!G$14</f>
        <v>0</v>
      </c>
      <c r="AR193" s="132">
        <f>T_i!H$14-AP193</f>
        <v>0</v>
      </c>
      <c r="AS193" s="132">
        <f>T_i!F$15</f>
        <v>0</v>
      </c>
      <c r="AT193" s="132">
        <f>AS193-T_i!G$15</f>
        <v>0</v>
      </c>
      <c r="AU193" s="132">
        <f>T_i!H$15-AS193</f>
        <v>0</v>
      </c>
      <c r="AV193" s="132">
        <f>T_i!F$16</f>
        <v>0</v>
      </c>
      <c r="AW193" s="132">
        <f>AV193-T_i!G$16</f>
        <v>0</v>
      </c>
      <c r="AX193" s="132">
        <f>T_i!H$16-AV193</f>
        <v>0</v>
      </c>
      <c r="AY193" s="132">
        <f>T_i!F$17</f>
        <v>0</v>
      </c>
      <c r="AZ193" s="132">
        <f>AY193-T_i!G$17</f>
        <v>0</v>
      </c>
      <c r="BA193" s="132">
        <f>T_i!H$17-AY193</f>
        <v>0</v>
      </c>
      <c r="BB193" s="132">
        <f>T_i!F$18</f>
        <v>0</v>
      </c>
      <c r="BC193" s="132">
        <f>BB193-T_i!G$18</f>
        <v>0</v>
      </c>
      <c r="BD193" s="132">
        <f>T_i!H$18-BB193</f>
        <v>0</v>
      </c>
      <c r="BE193" s="132">
        <f>T_i!F$19</f>
        <v>0</v>
      </c>
      <c r="BF193" s="132">
        <f>BE193-T_i!G$19</f>
        <v>0</v>
      </c>
      <c r="BG193" s="132">
        <f>T_i!H$19-BE193</f>
        <v>0</v>
      </c>
      <c r="BH193" s="132">
        <f>T_i!F$20</f>
        <v>0</v>
      </c>
      <c r="BI193" s="132">
        <f>BH193-T_i!G$20</f>
        <v>0</v>
      </c>
      <c r="BJ193" s="132">
        <f>T_i!H$20-BH193</f>
        <v>0</v>
      </c>
      <c r="BK193" s="132">
        <f>T_i!F$21</f>
        <v>0</v>
      </c>
      <c r="BL193" s="132">
        <f>BK193-T_i!G$21</f>
        <v>0</v>
      </c>
      <c r="BM193" s="132">
        <f>T_i!H$21-BK193</f>
        <v>0</v>
      </c>
      <c r="BN193" s="132">
        <f>T_i!F$22</f>
        <v>0</v>
      </c>
      <c r="BO193" s="132">
        <f>BN193-T_i!G$22</f>
        <v>0</v>
      </c>
      <c r="BP193" s="132">
        <f>T_i!H$22-BN193</f>
        <v>0</v>
      </c>
      <c r="BQ193" s="132">
        <f>T_i!F$23</f>
        <v>0</v>
      </c>
      <c r="BR193" s="132">
        <f>BQ193-T_i!G$23</f>
        <v>0</v>
      </c>
      <c r="BS193" s="132">
        <f>T_i!H$23-BQ193</f>
        <v>0</v>
      </c>
      <c r="BT193" s="132">
        <f>T_i!F$24</f>
        <v>0</v>
      </c>
      <c r="BU193" s="132">
        <f>BT193-T_i!G$24</f>
        <v>0</v>
      </c>
      <c r="BV193" s="132">
        <f>T_i!H$24-BT193</f>
        <v>0</v>
      </c>
      <c r="BW193" s="132">
        <f>T_i!F$25</f>
        <v>0</v>
      </c>
      <c r="BX193" s="132">
        <f>BW193-T_i!G$25</f>
        <v>0</v>
      </c>
      <c r="BY193" s="132">
        <f>T_i!H$25-BW193</f>
        <v>0</v>
      </c>
      <c r="BZ193" s="132">
        <f>T_i!F$26</f>
        <v>0</v>
      </c>
      <c r="CA193" s="132">
        <f>BZ193-T_i!G$26</f>
        <v>0</v>
      </c>
      <c r="CB193" s="132">
        <f>T_i!H$26-BZ193</f>
        <v>0</v>
      </c>
      <c r="CC193" s="132">
        <f>T_i!F$27</f>
        <v>0</v>
      </c>
      <c r="CD193" s="132">
        <f>CC193-T_i!G$27</f>
        <v>0</v>
      </c>
      <c r="CE193" s="132">
        <f>T_i!H$27-CC193</f>
        <v>0</v>
      </c>
      <c r="CF193" s="132">
        <f>T_i!F$28</f>
        <v>0</v>
      </c>
      <c r="CG193" s="132">
        <f>CF193-T_i!G$28</f>
        <v>0</v>
      </c>
      <c r="CH193" s="132">
        <f>T_i!H$28-CF193</f>
        <v>0</v>
      </c>
      <c r="CI193" s="132">
        <f>T_i!F$29</f>
        <v>0</v>
      </c>
      <c r="CJ193" s="132">
        <f>CI193-T_i!G$29</f>
        <v>0</v>
      </c>
      <c r="CK193" s="132">
        <f>T_i!H$29-CI193</f>
        <v>0</v>
      </c>
      <c r="CL193" s="132">
        <f>T_i!F$30</f>
        <v>0</v>
      </c>
      <c r="CM193" s="132">
        <f>CL193-T_i!G$30</f>
        <v>0</v>
      </c>
      <c r="CN193" s="132">
        <f>T_i!H$30-CL193</f>
        <v>0</v>
      </c>
      <c r="CO193" s="132">
        <f>T_i!F$31</f>
        <v>0</v>
      </c>
      <c r="CP193" s="132">
        <f>CO193-T_i!G$31</f>
        <v>0</v>
      </c>
      <c r="CQ193" s="132">
        <f>T_i!H$31-CO193</f>
        <v>0</v>
      </c>
      <c r="CR193" s="132">
        <f>T_i!F$32</f>
        <v>0</v>
      </c>
      <c r="CS193" s="132">
        <f>CR193-T_i!G$32</f>
        <v>0</v>
      </c>
      <c r="CT193" s="132">
        <f>T_i!H$32-CR193</f>
        <v>0</v>
      </c>
      <c r="CX193" s="167"/>
      <c r="CY193" s="167"/>
      <c r="CZ193" s="167"/>
      <c r="DA193" s="167"/>
      <c r="DB193" s="167"/>
      <c r="DC193" s="167"/>
    </row>
    <row r="194" spans="2:107" x14ac:dyDescent="0.25">
      <c r="B194" s="174"/>
      <c r="C194" s="174"/>
      <c r="D194" s="174"/>
      <c r="E194" s="174"/>
      <c r="F194" s="174"/>
      <c r="G194" s="174"/>
      <c r="I194" s="149"/>
      <c r="J194" s="128"/>
      <c r="K194" s="77" t="str">
        <f>T_i!J$2</f>
        <v>Pharmacy</v>
      </c>
      <c r="L194" s="150" t="str">
        <f>T_i!J$4</f>
        <v>0</v>
      </c>
      <c r="M194" s="150" t="e">
        <f>L194-T_i!K$4</f>
        <v>#VALUE!</v>
      </c>
      <c r="N194" s="150" t="e">
        <f>T_i!L$4-L194</f>
        <v>#VALUE!</v>
      </c>
      <c r="O194" s="150">
        <f>T_i!J$5</f>
        <v>1.9837890702757834</v>
      </c>
      <c r="P194" s="132">
        <f>O194-T_i!K$5</f>
        <v>1.3262471673709979</v>
      </c>
      <c r="Q194" s="132">
        <f>T_i!L$5-O194</f>
        <v>3.8443232194223063</v>
      </c>
      <c r="R194" s="132">
        <f>T_i!J$6</f>
        <v>0.6253062825515816</v>
      </c>
      <c r="S194" s="132">
        <f>R194-T_i!K$6</f>
        <v>0.33531791203079553</v>
      </c>
      <c r="T194" s="132">
        <f>T_i!L$6-R194</f>
        <v>0.71782813118053146</v>
      </c>
      <c r="U194" s="132">
        <f>T_i!J$7</f>
        <v>1.2282713890442343</v>
      </c>
      <c r="V194" s="132">
        <f>U194-T_i!K$7</f>
        <v>0.91679875658753851</v>
      </c>
      <c r="W194" s="132">
        <f>T_i!L$7-U194</f>
        <v>3.4876751543421038</v>
      </c>
      <c r="X194" s="132">
        <f>T_i!J$8</f>
        <v>1.8897218278176715</v>
      </c>
      <c r="Y194" s="132">
        <f>X194-T_i!K$8</f>
        <v>0.93307933323304004</v>
      </c>
      <c r="Z194" s="132">
        <f>T_i!L$8-X194</f>
        <v>1.8091870977227993</v>
      </c>
      <c r="AA194" s="132">
        <f>T_i!J$9</f>
        <v>4.6643931316684686</v>
      </c>
      <c r="AB194" s="132">
        <f>AA194-T_i!K$9</f>
        <v>2.2807357048316006</v>
      </c>
      <c r="AC194" s="132">
        <f>T_i!L$9-AA194</f>
        <v>4.2634085623297011</v>
      </c>
      <c r="AD194" s="132">
        <f>T_i!J$10</f>
        <v>2.7179043760004031</v>
      </c>
      <c r="AE194" s="132">
        <f>AD194-T_i!K$10</f>
        <v>1.3756111065639471</v>
      </c>
      <c r="AF194" s="132">
        <f>T_i!L$10-AD194</f>
        <v>2.707836659507727</v>
      </c>
      <c r="AG194" s="132">
        <f>T_i!J$11</f>
        <v>2.0377143340092752</v>
      </c>
      <c r="AH194" s="132">
        <f>AG194-T_i!K$11</f>
        <v>1.1332493384381941</v>
      </c>
      <c r="AI194" s="132">
        <f>T_i!L$11-AG194</f>
        <v>2.4883023174385497</v>
      </c>
      <c r="AJ194" s="132">
        <f>T_i!J$12</f>
        <v>1.271948408785454</v>
      </c>
      <c r="AK194" s="132">
        <f>AJ194-T_i!K$12</f>
        <v>0.57965615906061108</v>
      </c>
      <c r="AL194" s="132">
        <f>T_i!L$12-AJ194</f>
        <v>1.0536363256842285</v>
      </c>
      <c r="AM194" s="132">
        <f>T_i!J$13</f>
        <v>15.262607634847003</v>
      </c>
      <c r="AN194" s="132">
        <f>AM194-T_i!K$13</f>
        <v>7.1245852661188938</v>
      </c>
      <c r="AO194" s="132">
        <f>T_i!L$13-AM194</f>
        <v>11.541931745642207</v>
      </c>
      <c r="AP194" s="132">
        <f>T_i!J$14</f>
        <v>0</v>
      </c>
      <c r="AQ194" s="132">
        <f>AP194-T_i!K$14</f>
        <v>0</v>
      </c>
      <c r="AR194" s="132">
        <f>T_i!L$14-AP194</f>
        <v>0</v>
      </c>
      <c r="AS194" s="132">
        <f>T_i!J$15</f>
        <v>0</v>
      </c>
      <c r="AT194" s="132">
        <f>AS194-T_i!K$15</f>
        <v>0</v>
      </c>
      <c r="AU194" s="132">
        <f>T_i!L$15-AS194</f>
        <v>0</v>
      </c>
      <c r="AV194" s="132">
        <f>T_i!J$16</f>
        <v>0</v>
      </c>
      <c r="AW194" s="132">
        <f>AV194-T_i!K$16</f>
        <v>0</v>
      </c>
      <c r="AX194" s="132">
        <f>T_i!L$16-AV194</f>
        <v>0</v>
      </c>
      <c r="AY194" s="132">
        <f>T_i!J$17</f>
        <v>0</v>
      </c>
      <c r="AZ194" s="132">
        <f>AY194-T_i!K$17</f>
        <v>0</v>
      </c>
      <c r="BA194" s="132">
        <f>T_i!L$17-AY194</f>
        <v>0</v>
      </c>
      <c r="BB194" s="132">
        <f>T_i!J$18</f>
        <v>0</v>
      </c>
      <c r="BC194" s="132">
        <f>BB194-T_i!K$18</f>
        <v>0</v>
      </c>
      <c r="BD194" s="132">
        <f>T_i!L$18-BB194</f>
        <v>0</v>
      </c>
      <c r="BE194" s="132">
        <f>T_i!J$19</f>
        <v>0</v>
      </c>
      <c r="BF194" s="132">
        <f>BE194-T_i!K$19</f>
        <v>0</v>
      </c>
      <c r="BG194" s="132">
        <f>T_i!L$19-BE194</f>
        <v>0</v>
      </c>
      <c r="BH194" s="132">
        <f>T_i!J$20</f>
        <v>0</v>
      </c>
      <c r="BI194" s="132">
        <f>BH194-T_i!K$20</f>
        <v>0</v>
      </c>
      <c r="BJ194" s="132">
        <f>T_i!L$20-BH194</f>
        <v>0</v>
      </c>
      <c r="BK194" s="132">
        <f>T_i!J$21</f>
        <v>0</v>
      </c>
      <c r="BL194" s="132">
        <f>BK194-T_i!K$21</f>
        <v>0</v>
      </c>
      <c r="BM194" s="132">
        <f>T_i!L$21-BK194</f>
        <v>0</v>
      </c>
      <c r="BN194" s="132">
        <f>T_i!J$22</f>
        <v>0</v>
      </c>
      <c r="BO194" s="132">
        <f>BN194-T_i!K$22</f>
        <v>0</v>
      </c>
      <c r="BP194" s="132">
        <f>T_i!L$22-BN194</f>
        <v>0</v>
      </c>
      <c r="BQ194" s="132">
        <f>T_i!J$23</f>
        <v>0</v>
      </c>
      <c r="BR194" s="132">
        <f>BQ194-T_i!K$23</f>
        <v>0</v>
      </c>
      <c r="BS194" s="132">
        <f>T_i!L$23-BQ194</f>
        <v>0</v>
      </c>
      <c r="BT194" s="132">
        <f>T_i!J$24</f>
        <v>0</v>
      </c>
      <c r="BU194" s="132">
        <f>BT194-T_i!K$24</f>
        <v>0</v>
      </c>
      <c r="BV194" s="132">
        <f>T_i!L$24-BT194</f>
        <v>0</v>
      </c>
      <c r="BW194" s="132">
        <f>T_i!J$25</f>
        <v>0</v>
      </c>
      <c r="BX194" s="132">
        <f>BW194-T_i!K$25</f>
        <v>0</v>
      </c>
      <c r="BY194" s="132">
        <f>T_i!L$25-BW194</f>
        <v>0</v>
      </c>
      <c r="BZ194" s="132">
        <f>T_i!J$26</f>
        <v>0</v>
      </c>
      <c r="CA194" s="132">
        <f>BZ194-T_i!K$26</f>
        <v>0</v>
      </c>
      <c r="CB194" s="132">
        <f>T_i!L$26-BZ194</f>
        <v>0</v>
      </c>
      <c r="CC194" s="132">
        <f>T_i!J$27</f>
        <v>0</v>
      </c>
      <c r="CD194" s="132">
        <f>CC194-T_i!K$27</f>
        <v>0</v>
      </c>
      <c r="CE194" s="132">
        <f>T_i!L$27-CC194</f>
        <v>0</v>
      </c>
      <c r="CF194" s="132">
        <f>T_i!J$28</f>
        <v>0</v>
      </c>
      <c r="CG194" s="132">
        <f>CF194-T_i!K$28</f>
        <v>0</v>
      </c>
      <c r="CH194" s="132">
        <f>T_i!L$28-CF194</f>
        <v>0</v>
      </c>
      <c r="CI194" s="132">
        <f>T_i!J$29</f>
        <v>0</v>
      </c>
      <c r="CJ194" s="132">
        <f>CI194-T_i!K$29</f>
        <v>0</v>
      </c>
      <c r="CK194" s="132">
        <f>T_i!L$29-CI194</f>
        <v>0</v>
      </c>
      <c r="CL194" s="132">
        <f>T_i!J$30</f>
        <v>0</v>
      </c>
      <c r="CM194" s="132">
        <f>CL194-T_i!K$30</f>
        <v>0</v>
      </c>
      <c r="CN194" s="132">
        <f>T_i!L$30-CL194</f>
        <v>0</v>
      </c>
      <c r="CO194" s="132">
        <f>T_i!J$31</f>
        <v>0</v>
      </c>
      <c r="CP194" s="132">
        <f>CO194-T_i!K$31</f>
        <v>0</v>
      </c>
      <c r="CQ194" s="132">
        <f>T_i!L$31-CO194</f>
        <v>0</v>
      </c>
      <c r="CR194" s="132">
        <f>T_i!J$32</f>
        <v>0</v>
      </c>
      <c r="CS194" s="132">
        <f>CR194-T_i!K$32</f>
        <v>0</v>
      </c>
      <c r="CT194" s="132">
        <f>T_i!L$32-CR194</f>
        <v>0</v>
      </c>
      <c r="CX194" s="167"/>
      <c r="CY194" s="167"/>
      <c r="CZ194" s="167"/>
      <c r="DA194" s="167"/>
      <c r="DB194" s="167"/>
      <c r="DC194" s="167"/>
    </row>
    <row r="195" spans="2:107" x14ac:dyDescent="0.25">
      <c r="B195" s="174"/>
      <c r="C195" s="174"/>
      <c r="D195" s="174"/>
      <c r="E195" s="174"/>
      <c r="F195" s="174"/>
      <c r="G195" s="174"/>
      <c r="I195" s="149"/>
      <c r="J195" s="128"/>
      <c r="K195" s="77" t="str">
        <f>T_i!N$2</f>
        <v>Laboratory</v>
      </c>
      <c r="L195" s="150" t="str">
        <f>T_i!N$4</f>
        <v>0</v>
      </c>
      <c r="M195" s="150" t="e">
        <f>L195-T_i!O$4</f>
        <v>#VALUE!</v>
      </c>
      <c r="N195" s="150" t="e">
        <f>T_i!P$4-L195</f>
        <v>#VALUE!</v>
      </c>
      <c r="O195" s="150" t="str">
        <f>T_i!N$5</f>
        <v>0</v>
      </c>
      <c r="P195" s="132" t="e">
        <f>O195-T_i!O$5</f>
        <v>#VALUE!</v>
      </c>
      <c r="Q195" s="132" t="e">
        <f>T_i!P$5-O195</f>
        <v>#VALUE!</v>
      </c>
      <c r="R195" s="132">
        <f>T_i!N$6</f>
        <v>19.445009564861383</v>
      </c>
      <c r="S195" s="132">
        <f>R195-T_i!O$6</f>
        <v>14.876478502773367</v>
      </c>
      <c r="T195" s="132">
        <f>T_i!P$6-R195</f>
        <v>35.452176632732616</v>
      </c>
      <c r="U195" s="132">
        <f>T_i!N$7</f>
        <v>19.445009564861383</v>
      </c>
      <c r="V195" s="132">
        <f>U195-T_i!O$7</f>
        <v>14.876478502773367</v>
      </c>
      <c r="W195" s="132">
        <f>T_i!P$7-U195</f>
        <v>35.452176632732616</v>
      </c>
      <c r="X195" s="132">
        <f>T_i!N$8</f>
        <v>20.430833432871058</v>
      </c>
      <c r="Y195" s="132">
        <f>X195-T_i!O$8</f>
        <v>16.036147282753507</v>
      </c>
      <c r="Z195" s="132">
        <f>T_i!P$8-X195</f>
        <v>38.489412413458339</v>
      </c>
      <c r="AA195" s="132">
        <f>T_i!N$9</f>
        <v>20.430833432871058</v>
      </c>
      <c r="AB195" s="132">
        <f>AA195-T_i!O$9</f>
        <v>16.036147282753507</v>
      </c>
      <c r="AC195" s="132">
        <f>T_i!P$9-AA195</f>
        <v>38.489412413458339</v>
      </c>
      <c r="AD195" s="132">
        <f>T_i!N$10</f>
        <v>19.445009564861383</v>
      </c>
      <c r="AE195" s="132">
        <f>AD195-T_i!O$10</f>
        <v>14.876478502773367</v>
      </c>
      <c r="AF195" s="132">
        <f>T_i!P$10-AD195</f>
        <v>35.452176632732616</v>
      </c>
      <c r="AG195" s="132" t="str">
        <f>T_i!N$11</f>
        <v>0</v>
      </c>
      <c r="AH195" s="132" t="e">
        <f>AG195-T_i!O$11</f>
        <v>#VALUE!</v>
      </c>
      <c r="AI195" s="132" t="e">
        <f>T_i!P$11-AG195</f>
        <v>#VALUE!</v>
      </c>
      <c r="AJ195" s="132">
        <f>T_i!N$12</f>
        <v>19.445009564861383</v>
      </c>
      <c r="AK195" s="132">
        <f>AJ195-T_i!O$12</f>
        <v>14.876478502773367</v>
      </c>
      <c r="AL195" s="132">
        <f>T_i!P$12-AJ195</f>
        <v>35.452176632732616</v>
      </c>
      <c r="AM195" s="132">
        <f>T_i!N$13</f>
        <v>33.825889944757961</v>
      </c>
      <c r="AN195" s="132">
        <f>AM195-T_i!O$13</f>
        <v>26.190857311567893</v>
      </c>
      <c r="AO195" s="132">
        <f>T_i!P$13-AM195</f>
        <v>42.141178919997401</v>
      </c>
      <c r="AP195" s="132">
        <f>T_i!N$14</f>
        <v>0</v>
      </c>
      <c r="AQ195" s="132">
        <f>AP195-T_i!O$14</f>
        <v>0</v>
      </c>
      <c r="AR195" s="132">
        <f>T_i!P$14-AP195</f>
        <v>0</v>
      </c>
      <c r="AS195" s="132">
        <f>T_i!N$15</f>
        <v>0</v>
      </c>
      <c r="AT195" s="132">
        <f>AS195-T_i!O$15</f>
        <v>0</v>
      </c>
      <c r="AU195" s="132">
        <f>T_i!P$15-AS195</f>
        <v>0</v>
      </c>
      <c r="AV195" s="132">
        <f>T_i!N$16</f>
        <v>0</v>
      </c>
      <c r="AW195" s="132">
        <f>AV195-T_i!O$16</f>
        <v>0</v>
      </c>
      <c r="AX195" s="132">
        <f>T_i!P$16-AV195</f>
        <v>0</v>
      </c>
      <c r="AY195" s="132">
        <f>T_i!N$17</f>
        <v>0</v>
      </c>
      <c r="AZ195" s="132">
        <f>AY195-T_i!O$17</f>
        <v>0</v>
      </c>
      <c r="BA195" s="132">
        <f>T_i!P$17-AY195</f>
        <v>0</v>
      </c>
      <c r="BB195" s="132">
        <f>T_i!N$18</f>
        <v>0</v>
      </c>
      <c r="BC195" s="132">
        <f>BB195-T_i!O$18</f>
        <v>0</v>
      </c>
      <c r="BD195" s="132">
        <f>T_i!P$18-BB195</f>
        <v>0</v>
      </c>
      <c r="BE195" s="132">
        <f>T_i!N$19</f>
        <v>0</v>
      </c>
      <c r="BF195" s="132">
        <f>BE195-T_i!O$19</f>
        <v>0</v>
      </c>
      <c r="BG195" s="132">
        <f>T_i!P$19-BE195</f>
        <v>0</v>
      </c>
      <c r="BH195" s="132">
        <f>T_i!N$20</f>
        <v>0</v>
      </c>
      <c r="BI195" s="132">
        <f>BH195-T_i!O$20</f>
        <v>0</v>
      </c>
      <c r="BJ195" s="132">
        <f>T_i!P$20-BH195</f>
        <v>0</v>
      </c>
      <c r="BK195" s="132">
        <f>T_i!N$21</f>
        <v>0</v>
      </c>
      <c r="BL195" s="132">
        <f>BK195-T_i!O$21</f>
        <v>0</v>
      </c>
      <c r="BM195" s="132">
        <f>T_i!P$21-BK195</f>
        <v>0</v>
      </c>
      <c r="BN195" s="132">
        <f>T_i!N$22</f>
        <v>0</v>
      </c>
      <c r="BO195" s="132">
        <f>BN195-T_i!O$22</f>
        <v>0</v>
      </c>
      <c r="BP195" s="132">
        <f>T_i!P$22-BN195</f>
        <v>0</v>
      </c>
      <c r="BQ195" s="132">
        <f>T_i!N$23</f>
        <v>0</v>
      </c>
      <c r="BR195" s="132">
        <f>BQ195-T_i!O$23</f>
        <v>0</v>
      </c>
      <c r="BS195" s="132">
        <f>T_i!P$23-BQ195</f>
        <v>0</v>
      </c>
      <c r="BT195" s="132">
        <f>T_i!N$24</f>
        <v>0</v>
      </c>
      <c r="BU195" s="132">
        <f>BT195-T_i!O$24</f>
        <v>0</v>
      </c>
      <c r="BV195" s="132">
        <f>T_i!P$24-BT195</f>
        <v>0</v>
      </c>
      <c r="BW195" s="132">
        <f>T_i!N$25</f>
        <v>0</v>
      </c>
      <c r="BX195" s="132">
        <f>BW195-T_i!O$25</f>
        <v>0</v>
      </c>
      <c r="BY195" s="132">
        <f>T_i!P$25-BW195</f>
        <v>0</v>
      </c>
      <c r="BZ195" s="132">
        <f>T_i!N$26</f>
        <v>0</v>
      </c>
      <c r="CA195" s="132">
        <f>BZ195-T_i!O$26</f>
        <v>0</v>
      </c>
      <c r="CB195" s="132">
        <f>T_i!P$26-BZ195</f>
        <v>0</v>
      </c>
      <c r="CC195" s="132">
        <f>T_i!N$27</f>
        <v>0</v>
      </c>
      <c r="CD195" s="132">
        <f>CC195-T_i!O$27</f>
        <v>0</v>
      </c>
      <c r="CE195" s="132">
        <f>T_i!P$27-CC195</f>
        <v>0</v>
      </c>
      <c r="CF195" s="132">
        <f>T_i!N$28</f>
        <v>0</v>
      </c>
      <c r="CG195" s="132">
        <f>CF195-T_i!O$28</f>
        <v>0</v>
      </c>
      <c r="CH195" s="132">
        <f>T_i!P$28-CF195</f>
        <v>0</v>
      </c>
      <c r="CI195" s="132">
        <f>T_i!N$29</f>
        <v>0</v>
      </c>
      <c r="CJ195" s="132">
        <f>CI195-T_i!O$29</f>
        <v>0</v>
      </c>
      <c r="CK195" s="132">
        <f>T_i!P$29-CI195</f>
        <v>0</v>
      </c>
      <c r="CL195" s="132">
        <f>T_i!N$30</f>
        <v>0</v>
      </c>
      <c r="CM195" s="132">
        <f>CL195-T_i!O$30</f>
        <v>0</v>
      </c>
      <c r="CN195" s="132">
        <f>T_i!P$30-CL195</f>
        <v>0</v>
      </c>
      <c r="CO195" s="132">
        <f>T_i!N$31</f>
        <v>0</v>
      </c>
      <c r="CP195" s="132">
        <f>CO195-T_i!O$31</f>
        <v>0</v>
      </c>
      <c r="CQ195" s="132">
        <f>T_i!P$31-CO195</f>
        <v>0</v>
      </c>
      <c r="CR195" s="132">
        <f>T_i!N$32</f>
        <v>0</v>
      </c>
      <c r="CS195" s="132">
        <f>CR195-T_i!O$32</f>
        <v>0</v>
      </c>
      <c r="CT195" s="132">
        <f>T_i!P$32-CR195</f>
        <v>0</v>
      </c>
      <c r="CX195" s="167"/>
      <c r="CY195" s="167"/>
      <c r="CZ195" s="167"/>
      <c r="DA195" s="167"/>
      <c r="DB195" s="167"/>
      <c r="DC195" s="167"/>
    </row>
    <row r="196" spans="2:107" x14ac:dyDescent="0.25">
      <c r="B196" s="174"/>
      <c r="C196" s="174"/>
      <c r="D196" s="174"/>
      <c r="E196" s="174"/>
      <c r="F196" s="174"/>
      <c r="G196" s="174"/>
      <c r="I196" s="149"/>
      <c r="J196" s="128"/>
      <c r="K196" s="77" t="str">
        <f>T_i!R$2</f>
        <v>Drug store</v>
      </c>
      <c r="L196" s="150">
        <f>T_i!R$4</f>
        <v>7.2044052180545073</v>
      </c>
      <c r="M196" s="150">
        <f>L196-T_i!S$4</f>
        <v>2.9004488872384471</v>
      </c>
      <c r="N196" s="150">
        <f>T_i!T$4-L196</f>
        <v>4.613681903555424</v>
      </c>
      <c r="O196" s="150">
        <f>T_i!R$5</f>
        <v>4.609878073170691</v>
      </c>
      <c r="P196" s="132">
        <f>O196-T_i!S$5</f>
        <v>1.1054137938165316</v>
      </c>
      <c r="Q196" s="132">
        <f>T_i!T$5-O196</f>
        <v>1.432261751962451</v>
      </c>
      <c r="R196" s="132">
        <f>T_i!R$6</f>
        <v>3.1239935422074789</v>
      </c>
      <c r="S196" s="132">
        <f>R196-T_i!S$6</f>
        <v>0.87049755724801425</v>
      </c>
      <c r="T196" s="132">
        <f>T_i!T$6-R196</f>
        <v>1.1919126153416895</v>
      </c>
      <c r="U196" s="132">
        <f>T_i!R$7</f>
        <v>1.9353536085631655</v>
      </c>
      <c r="V196" s="132">
        <f>U196-T_i!S$7</f>
        <v>0.47989901239393373</v>
      </c>
      <c r="W196" s="132">
        <f>T_i!T$7-U196</f>
        <v>0.63400780341673246</v>
      </c>
      <c r="X196" s="132">
        <f>T_i!R$8</f>
        <v>8.190904011548902</v>
      </c>
      <c r="Y196" s="132">
        <f>X196-T_i!S$8</f>
        <v>1.8274971441531909</v>
      </c>
      <c r="Z196" s="132">
        <f>T_i!T$8-X196</f>
        <v>2.2935674696655148</v>
      </c>
      <c r="AA196" s="132">
        <f>T_i!R$9</f>
        <v>8.6431618065281928</v>
      </c>
      <c r="AB196" s="132">
        <f>AA196-T_i!S$9</f>
        <v>1.7138022398284543</v>
      </c>
      <c r="AC196" s="132">
        <f>T_i!T$9-AA196</f>
        <v>2.0887921194110497</v>
      </c>
      <c r="AD196" s="132">
        <f>T_i!R$10</f>
        <v>4.921816346800215</v>
      </c>
      <c r="AE196" s="132">
        <f>AD196-T_i!S$10</f>
        <v>1.0628823249549866</v>
      </c>
      <c r="AF196" s="132">
        <f>T_i!T$10-AD196</f>
        <v>1.3365793330809224</v>
      </c>
      <c r="AG196" s="132">
        <f>T_i!R$11</f>
        <v>4.2030315517869985</v>
      </c>
      <c r="AH196" s="132">
        <f>AG196-T_i!S$11</f>
        <v>1.0277327664366043</v>
      </c>
      <c r="AI196" s="132">
        <f>T_i!T$11-AG196</f>
        <v>1.3413261630033624</v>
      </c>
      <c r="AJ196" s="132">
        <f>T_i!R$12</f>
        <v>8.6444256380999214</v>
      </c>
      <c r="AK196" s="132">
        <f>AJ196-T_i!S$12</f>
        <v>1.5871810804429636</v>
      </c>
      <c r="AL196" s="132">
        <f>T_i!T$12-AJ196</f>
        <v>1.9036284780657109</v>
      </c>
      <c r="AM196" s="132">
        <f>T_i!R$13</f>
        <v>30.547754175533576</v>
      </c>
      <c r="AN196" s="132">
        <f>AM196-T_i!S$13</f>
        <v>6.1704142617923701</v>
      </c>
      <c r="AO196" s="132">
        <f>T_i!T$13-AM196</f>
        <v>6.9576628007622361</v>
      </c>
      <c r="AP196" s="132">
        <f>T_i!R$14</f>
        <v>0</v>
      </c>
      <c r="AQ196" s="132">
        <f>AP196-T_i!S$14</f>
        <v>0</v>
      </c>
      <c r="AR196" s="132">
        <f>T_i!T$14-AP196</f>
        <v>0</v>
      </c>
      <c r="AS196" s="132">
        <f>T_i!R$15</f>
        <v>0</v>
      </c>
      <c r="AT196" s="132">
        <f>AS196-T_i!S$15</f>
        <v>0</v>
      </c>
      <c r="AU196" s="132">
        <f>T_i!T$15-AS196</f>
        <v>0</v>
      </c>
      <c r="AV196" s="132">
        <f>T_i!R$16</f>
        <v>0</v>
      </c>
      <c r="AW196" s="132">
        <f>AV196-T_i!S$16</f>
        <v>0</v>
      </c>
      <c r="AX196" s="132">
        <f>T_i!T$16-AV196</f>
        <v>0</v>
      </c>
      <c r="AY196" s="132">
        <f>T_i!R$17</f>
        <v>0</v>
      </c>
      <c r="AZ196" s="132">
        <f>AY196-T_i!S$17</f>
        <v>0</v>
      </c>
      <c r="BA196" s="132">
        <f>T_i!T$17-AY196</f>
        <v>0</v>
      </c>
      <c r="BB196" s="132">
        <f>T_i!R$18</f>
        <v>0</v>
      </c>
      <c r="BC196" s="132">
        <f>BB196-T_i!S$18</f>
        <v>0</v>
      </c>
      <c r="BD196" s="132">
        <f>T_i!T$18-BB196</f>
        <v>0</v>
      </c>
      <c r="BE196" s="132">
        <f>T_i!R$19</f>
        <v>0</v>
      </c>
      <c r="BF196" s="132">
        <f>BE196-T_i!S$19</f>
        <v>0</v>
      </c>
      <c r="BG196" s="132">
        <f>T_i!T$19-BE196</f>
        <v>0</v>
      </c>
      <c r="BH196" s="132">
        <f>T_i!R$20</f>
        <v>0</v>
      </c>
      <c r="BI196" s="132">
        <f>BH196-T_i!S$20</f>
        <v>0</v>
      </c>
      <c r="BJ196" s="132">
        <f>T_i!T$20-BH196</f>
        <v>0</v>
      </c>
      <c r="BK196" s="132">
        <f>T_i!R$21</f>
        <v>0</v>
      </c>
      <c r="BL196" s="132">
        <f>BK196-T_i!S$21</f>
        <v>0</v>
      </c>
      <c r="BM196" s="132">
        <f>T_i!T$21-BK196</f>
        <v>0</v>
      </c>
      <c r="BN196" s="132">
        <f>T_i!R$22</f>
        <v>0</v>
      </c>
      <c r="BO196" s="132">
        <f>BN196-T_i!S$22</f>
        <v>0</v>
      </c>
      <c r="BP196" s="132">
        <f>T_i!T$22-BN196</f>
        <v>0</v>
      </c>
      <c r="BQ196" s="132">
        <f>T_i!R$23</f>
        <v>0</v>
      </c>
      <c r="BR196" s="132">
        <f>BQ196-T_i!S$23</f>
        <v>0</v>
      </c>
      <c r="BS196" s="132">
        <f>T_i!T$23-BQ196</f>
        <v>0</v>
      </c>
      <c r="BT196" s="132">
        <f>T_i!R$24</f>
        <v>0</v>
      </c>
      <c r="BU196" s="132">
        <f>BT196-T_i!S$24</f>
        <v>0</v>
      </c>
      <c r="BV196" s="132">
        <f>T_i!T$24-BT196</f>
        <v>0</v>
      </c>
      <c r="BW196" s="132">
        <f>T_i!R$25</f>
        <v>0</v>
      </c>
      <c r="BX196" s="132">
        <f>BW196-T_i!S$25</f>
        <v>0</v>
      </c>
      <c r="BY196" s="132">
        <f>T_i!T$25-BW196</f>
        <v>0</v>
      </c>
      <c r="BZ196" s="132">
        <f>T_i!R$26</f>
        <v>0</v>
      </c>
      <c r="CA196" s="132">
        <f>BZ196-T_i!S$26</f>
        <v>0</v>
      </c>
      <c r="CB196" s="132">
        <f>T_i!T$26-BZ196</f>
        <v>0</v>
      </c>
      <c r="CC196" s="132">
        <f>T_i!R$27</f>
        <v>0</v>
      </c>
      <c r="CD196" s="132">
        <f>CC196-T_i!S$27</f>
        <v>0</v>
      </c>
      <c r="CE196" s="132">
        <f>T_i!T$27-CC196</f>
        <v>0</v>
      </c>
      <c r="CF196" s="132">
        <f>T_i!R$28</f>
        <v>0</v>
      </c>
      <c r="CG196" s="132">
        <f>CF196-T_i!S$28</f>
        <v>0</v>
      </c>
      <c r="CH196" s="132">
        <f>T_i!T$28-CF196</f>
        <v>0</v>
      </c>
      <c r="CI196" s="132">
        <f>T_i!R$29</f>
        <v>0</v>
      </c>
      <c r="CJ196" s="132">
        <f>CI196-T_i!S$29</f>
        <v>0</v>
      </c>
      <c r="CK196" s="132">
        <f>T_i!T$29-CI196</f>
        <v>0</v>
      </c>
      <c r="CL196" s="132">
        <f>T_i!R$30</f>
        <v>0</v>
      </c>
      <c r="CM196" s="132">
        <f>CL196-T_i!S$30</f>
        <v>0</v>
      </c>
      <c r="CN196" s="132">
        <f>T_i!T$30-CL196</f>
        <v>0</v>
      </c>
      <c r="CO196" s="132">
        <f>T_i!R$31</f>
        <v>0</v>
      </c>
      <c r="CP196" s="132">
        <f>CO196-T_i!S$31</f>
        <v>0</v>
      </c>
      <c r="CQ196" s="132">
        <f>T_i!T$31-CO196</f>
        <v>0</v>
      </c>
      <c r="CR196" s="132">
        <f>T_i!R$32</f>
        <v>0</v>
      </c>
      <c r="CS196" s="132">
        <f>CR196-T_i!S$32</f>
        <v>0</v>
      </c>
      <c r="CT196" s="132">
        <f>T_i!T$32-CR196</f>
        <v>0</v>
      </c>
      <c r="CX196" s="167"/>
      <c r="CY196" s="167"/>
      <c r="CZ196" s="167"/>
      <c r="DA196" s="167"/>
      <c r="DB196" s="167"/>
      <c r="DC196" s="167"/>
    </row>
    <row r="197" spans="2:107" x14ac:dyDescent="0.25">
      <c r="B197" s="174"/>
      <c r="C197" s="174"/>
      <c r="D197" s="174"/>
      <c r="E197" s="174"/>
      <c r="F197" s="174"/>
      <c r="G197" s="174"/>
      <c r="I197" s="149"/>
      <c r="J197" s="128"/>
      <c r="K197" s="77" t="str">
        <f>T_i!V$2</f>
        <v>Informal TOTAL</v>
      </c>
      <c r="L197" s="150">
        <f>T_i!V$4</f>
        <v>15.996756908707969</v>
      </c>
      <c r="M197" s="150">
        <f>L197-T_i!W$4</f>
        <v>5.8964861856544726</v>
      </c>
      <c r="N197" s="150">
        <f>T_i!X$4-L197</f>
        <v>8.4044800829414115</v>
      </c>
      <c r="O197" s="150">
        <f>T_i!V$5</f>
        <v>8.9399298618742584</v>
      </c>
      <c r="P197" s="132">
        <f>O197-T_i!W$5</f>
        <v>6.1667290465034874</v>
      </c>
      <c r="Q197" s="132">
        <f>T_i!X$5-O197</f>
        <v>16.317317583477557</v>
      </c>
      <c r="R197" s="132" t="str">
        <f>T_i!V$6</f>
        <v>0</v>
      </c>
      <c r="S197" s="132" t="e">
        <f>R197-T_i!W$6</f>
        <v>#VALUE!</v>
      </c>
      <c r="T197" s="132" t="e">
        <f>T_i!X$6-R197</f>
        <v>#VALUE!</v>
      </c>
      <c r="U197" s="132" t="str">
        <f>T_i!V$7</f>
        <v>0</v>
      </c>
      <c r="V197" s="132" t="e">
        <f>U197-T_i!W$7</f>
        <v>#VALUE!</v>
      </c>
      <c r="W197" s="132" t="e">
        <f>T_i!X$7-U197</f>
        <v>#VALUE!</v>
      </c>
      <c r="X197" s="132">
        <f>T_i!V$8</f>
        <v>7.6873789010590139</v>
      </c>
      <c r="Y197" s="132">
        <f>X197-T_i!W$8</f>
        <v>3.1900570925848593</v>
      </c>
      <c r="Z197" s="132">
        <f>T_i!X$8-X197</f>
        <v>5.1487097087240139</v>
      </c>
      <c r="AA197" s="132">
        <f>T_i!V$9</f>
        <v>6.4674670949063833</v>
      </c>
      <c r="AB197" s="132">
        <f>AA197-T_i!W$9</f>
        <v>3.2916406095764934</v>
      </c>
      <c r="AC197" s="132">
        <f>T_i!X$9-AA197</f>
        <v>6.2550312496587113</v>
      </c>
      <c r="AD197" s="132">
        <f>T_i!V$10</f>
        <v>7.5334921894262914</v>
      </c>
      <c r="AE197" s="132">
        <f>AD197-T_i!W$10</f>
        <v>5.4337565742471305</v>
      </c>
      <c r="AF197" s="132">
        <f>T_i!X$10-AD197</f>
        <v>16.100750291767305</v>
      </c>
      <c r="AG197" s="132">
        <f>T_i!V$11</f>
        <v>1.9108204313490664</v>
      </c>
      <c r="AH197" s="132">
        <f>AG197-T_i!W$11</f>
        <v>1.5412863051442822</v>
      </c>
      <c r="AI197" s="132">
        <f>T_i!X$11-AG197</f>
        <v>7.3709287042682821</v>
      </c>
      <c r="AJ197" s="132">
        <f>T_i!V$12</f>
        <v>4.5058974801445331</v>
      </c>
      <c r="AK197" s="132">
        <f>AJ197-T_i!W$12</f>
        <v>3.0787253676040036</v>
      </c>
      <c r="AL197" s="132">
        <f>T_i!X$12-AJ197</f>
        <v>8.8222144705300014</v>
      </c>
      <c r="AM197" s="132">
        <f>T_i!V$13</f>
        <v>18.8194389644393</v>
      </c>
      <c r="AN197" s="132">
        <f>AM197-T_i!W$13</f>
        <v>14.921457616072871</v>
      </c>
      <c r="AO197" s="132">
        <f>T_i!X$13-AM197</f>
        <v>38.169025137832797</v>
      </c>
      <c r="AP197" s="132">
        <f>T_i!V$14</f>
        <v>0</v>
      </c>
      <c r="AQ197" s="132">
        <f>AP197-T_i!W$14</f>
        <v>0</v>
      </c>
      <c r="AR197" s="132">
        <f>T_i!X$14-AP197</f>
        <v>0</v>
      </c>
      <c r="AS197" s="132">
        <f>T_i!V$15</f>
        <v>0</v>
      </c>
      <c r="AT197" s="132">
        <f>AS197-T_i!W$15</f>
        <v>0</v>
      </c>
      <c r="AU197" s="132">
        <f>T_i!X$15-AS197</f>
        <v>0</v>
      </c>
      <c r="AV197" s="132">
        <f>T_i!V$16</f>
        <v>0</v>
      </c>
      <c r="AW197" s="132">
        <f>AV197-T_i!W$16</f>
        <v>0</v>
      </c>
      <c r="AX197" s="132">
        <f>T_i!X$16-AV197</f>
        <v>0</v>
      </c>
      <c r="AY197" s="132">
        <f>T_i!V$17</f>
        <v>0</v>
      </c>
      <c r="AZ197" s="132">
        <f>AY197-T_i!W$17</f>
        <v>0</v>
      </c>
      <c r="BA197" s="132">
        <f>T_i!X$17-AY197</f>
        <v>0</v>
      </c>
      <c r="BB197" s="132">
        <f>T_i!V$18</f>
        <v>0</v>
      </c>
      <c r="BC197" s="132">
        <f>BB197-T_i!W$18</f>
        <v>0</v>
      </c>
      <c r="BD197" s="132">
        <f>T_i!X$18-BB197</f>
        <v>0</v>
      </c>
      <c r="BE197" s="132">
        <f>T_i!V$19</f>
        <v>0</v>
      </c>
      <c r="BF197" s="132">
        <f>BE197-T_i!W$19</f>
        <v>0</v>
      </c>
      <c r="BG197" s="132">
        <f>T_i!X$19-BE197</f>
        <v>0</v>
      </c>
      <c r="BH197" s="132">
        <f>T_i!V$20</f>
        <v>0</v>
      </c>
      <c r="BI197" s="132">
        <f>BH197-T_i!W$20</f>
        <v>0</v>
      </c>
      <c r="BJ197" s="132">
        <f>T_i!X$20-BH197</f>
        <v>0</v>
      </c>
      <c r="BK197" s="132">
        <f>T_i!V$21</f>
        <v>0</v>
      </c>
      <c r="BL197" s="132">
        <f>BK197-T_i!W$21</f>
        <v>0</v>
      </c>
      <c r="BM197" s="132">
        <f>T_i!X$21-BK197</f>
        <v>0</v>
      </c>
      <c r="BN197" s="132">
        <f>T_i!V$22</f>
        <v>0</v>
      </c>
      <c r="BO197" s="132">
        <f>BN197-T_i!W$22</f>
        <v>0</v>
      </c>
      <c r="BP197" s="132">
        <f>T_i!X$22-BN197</f>
        <v>0</v>
      </c>
      <c r="BQ197" s="132">
        <f>T_i!V$23</f>
        <v>0</v>
      </c>
      <c r="BR197" s="132">
        <f>BQ197-T_i!W$23</f>
        <v>0</v>
      </c>
      <c r="BS197" s="132">
        <f>T_i!X$23-BQ197</f>
        <v>0</v>
      </c>
      <c r="BT197" s="132">
        <f>T_i!V$24</f>
        <v>0</v>
      </c>
      <c r="BU197" s="132">
        <f>BT197-T_i!W$24</f>
        <v>0</v>
      </c>
      <c r="BV197" s="132">
        <f>T_i!X$24-BT197</f>
        <v>0</v>
      </c>
      <c r="BW197" s="132">
        <f>T_i!V$25</f>
        <v>0</v>
      </c>
      <c r="BX197" s="132">
        <f>BW197-T_i!W$25</f>
        <v>0</v>
      </c>
      <c r="BY197" s="132">
        <f>T_i!X$25-BW197</f>
        <v>0</v>
      </c>
      <c r="BZ197" s="132">
        <f>T_i!V$26</f>
        <v>0</v>
      </c>
      <c r="CA197" s="132">
        <f>BZ197-T_i!W$26</f>
        <v>0</v>
      </c>
      <c r="CB197" s="132">
        <f>T_i!X$26-BZ197</f>
        <v>0</v>
      </c>
      <c r="CC197" s="132">
        <f>T_i!V$27</f>
        <v>0</v>
      </c>
      <c r="CD197" s="132">
        <f>CC197-T_i!W$27</f>
        <v>0</v>
      </c>
      <c r="CE197" s="132">
        <f>T_i!X$27-CC197</f>
        <v>0</v>
      </c>
      <c r="CF197" s="132">
        <f>T_i!V$28</f>
        <v>0</v>
      </c>
      <c r="CG197" s="132">
        <f>CF197-T_i!W$28</f>
        <v>0</v>
      </c>
      <c r="CH197" s="132">
        <f>T_i!X$28-CF197</f>
        <v>0</v>
      </c>
      <c r="CI197" s="132">
        <f>T_i!V$29</f>
        <v>0</v>
      </c>
      <c r="CJ197" s="132">
        <f>CI197-T_i!W$29</f>
        <v>0</v>
      </c>
      <c r="CK197" s="132">
        <f>T_i!X$29-CI197</f>
        <v>0</v>
      </c>
      <c r="CL197" s="132">
        <f>T_i!V$30</f>
        <v>0</v>
      </c>
      <c r="CM197" s="132">
        <f>CL197-T_i!W$30</f>
        <v>0</v>
      </c>
      <c r="CN197" s="132">
        <f>T_i!X$30-CL197</f>
        <v>0</v>
      </c>
      <c r="CO197" s="132">
        <f>T_i!V$31</f>
        <v>0</v>
      </c>
      <c r="CP197" s="132">
        <f>CO197-T_i!W$31</f>
        <v>0</v>
      </c>
      <c r="CQ197" s="132">
        <f>T_i!X$31-CO197</f>
        <v>0</v>
      </c>
      <c r="CR197" s="132">
        <f>T_i!V$32</f>
        <v>0</v>
      </c>
      <c r="CS197" s="132">
        <f>CR197-T_i!W$32</f>
        <v>0</v>
      </c>
      <c r="CT197" s="132">
        <f>T_i!X$32-CR197</f>
        <v>0</v>
      </c>
      <c r="CX197" s="167"/>
      <c r="CY197" s="167"/>
      <c r="CZ197" s="167"/>
      <c r="DA197" s="167"/>
      <c r="DB197" s="167"/>
      <c r="DC197" s="167"/>
    </row>
    <row r="198" spans="2:107" x14ac:dyDescent="0.25">
      <c r="B198" s="174"/>
      <c r="C198" s="174"/>
      <c r="D198" s="174"/>
      <c r="E198" s="174"/>
      <c r="F198" s="174"/>
      <c r="G198" s="174"/>
      <c r="I198" s="149"/>
      <c r="J198" s="128"/>
      <c r="K198" s="77" t="str">
        <f>T_i!Z$2</f>
        <v>Retail TOTAL</v>
      </c>
      <c r="L198" s="150">
        <f>T_i!Z$4</f>
        <v>6.5564610875375307</v>
      </c>
      <c r="M198" s="150">
        <f>L198-T_i!AA$4</f>
        <v>2.3012478619771572</v>
      </c>
      <c r="N198" s="150">
        <f>T_i!AB$4-L198</f>
        <v>3.4161500273289009</v>
      </c>
      <c r="O198" s="150">
        <f>T_i!Z$5</f>
        <v>4.8417581184321765</v>
      </c>
      <c r="P198" s="132">
        <f>O198-T_i!AA$5</f>
        <v>1.2431891613530355</v>
      </c>
      <c r="Q198" s="132">
        <f>T_i!AB$5-O198</f>
        <v>1.6437768490048592</v>
      </c>
      <c r="R198" s="132">
        <f>T_i!Z$6</f>
        <v>2.5190045025969923</v>
      </c>
      <c r="S198" s="132">
        <f>R198-T_i!AA$6</f>
        <v>0.67764779021006061</v>
      </c>
      <c r="T198" s="132">
        <f>T_i!AB$6-R198</f>
        <v>0.91829975141438291</v>
      </c>
      <c r="U198" s="132">
        <f>T_i!Z$7</f>
        <v>1.7764347182172124</v>
      </c>
      <c r="V198" s="132">
        <f>U198-T_i!AA$7</f>
        <v>0.43142847213272684</v>
      </c>
      <c r="W198" s="132">
        <f>T_i!AB$7-U198</f>
        <v>0.56652829246649272</v>
      </c>
      <c r="X198" s="132">
        <f>T_i!Z$8</f>
        <v>6.9212982086402519</v>
      </c>
      <c r="Y198" s="132">
        <f>X198-T_i!AA$8</f>
        <v>1.5179301815360038</v>
      </c>
      <c r="Z198" s="132">
        <f>T_i!AB$8-X198</f>
        <v>1.9045665161089271</v>
      </c>
      <c r="AA198" s="132">
        <f>T_i!Z$9</f>
        <v>7.7116655210910778</v>
      </c>
      <c r="AB198" s="132">
        <f>AA198-T_i!AA$9</f>
        <v>1.3351432642528831</v>
      </c>
      <c r="AC198" s="132">
        <f>T_i!AB$9-AA198</f>
        <v>1.5869357715258996</v>
      </c>
      <c r="AD198" s="132">
        <f>T_i!Z$10</f>
        <v>4.6512068611472879</v>
      </c>
      <c r="AE198" s="132">
        <f>AD198-T_i!AA$10</f>
        <v>0.94394592754786277</v>
      </c>
      <c r="AF198" s="132">
        <f>T_i!AB$10-AD198</f>
        <v>1.1697649966089978</v>
      </c>
      <c r="AG198" s="132">
        <f>T_i!Z$11</f>
        <v>3.6315246538731083</v>
      </c>
      <c r="AH198" s="132">
        <f>AG198-T_i!AA$11</f>
        <v>0.86427651225497426</v>
      </c>
      <c r="AI198" s="132">
        <f>T_i!AB$11-AG198</f>
        <v>1.1210165201132787</v>
      </c>
      <c r="AJ198" s="132">
        <f>T_i!Z$12</f>
        <v>7.1462458321461213</v>
      </c>
      <c r="AK198" s="132">
        <f>AJ198-T_i!AA$12</f>
        <v>1.3843253922249961</v>
      </c>
      <c r="AL198" s="132">
        <f>T_i!AB$12-AJ198</f>
        <v>1.6857450128620943</v>
      </c>
      <c r="AM198" s="132">
        <f>T_i!Z$13</f>
        <v>27.436576351732526</v>
      </c>
      <c r="AN198" s="132">
        <f>AM198-T_i!AA$13</f>
        <v>6.1777107398943514</v>
      </c>
      <c r="AO198" s="132">
        <f>T_i!AB$13-AM198</f>
        <v>7.183618451294997</v>
      </c>
      <c r="AP198" s="132">
        <f>T_i!Z$14</f>
        <v>0</v>
      </c>
      <c r="AQ198" s="132">
        <f>AP198-T_i!AA$14</f>
        <v>0</v>
      </c>
      <c r="AR198" s="132">
        <f>T_i!AB$14-AP198</f>
        <v>0</v>
      </c>
      <c r="AS198" s="132">
        <f>T_i!Z$15</f>
        <v>0</v>
      </c>
      <c r="AT198" s="132">
        <f>AS198-T_i!AA$15</f>
        <v>0</v>
      </c>
      <c r="AU198" s="132">
        <f>T_i!AB$15-AS198</f>
        <v>0</v>
      </c>
      <c r="AV198" s="132">
        <f>T_i!Z$16</f>
        <v>0</v>
      </c>
      <c r="AW198" s="132">
        <f>AV198-T_i!AA$16</f>
        <v>0</v>
      </c>
      <c r="AX198" s="132">
        <f>T_i!AB$16-AV198</f>
        <v>0</v>
      </c>
      <c r="AY198" s="132">
        <f>T_i!Z$17</f>
        <v>0</v>
      </c>
      <c r="AZ198" s="132">
        <f>AY198-T_i!AA$17</f>
        <v>0</v>
      </c>
      <c r="BA198" s="132">
        <f>T_i!AB$17-AY198</f>
        <v>0</v>
      </c>
      <c r="BB198" s="132">
        <f>T_i!Z$18</f>
        <v>0</v>
      </c>
      <c r="BC198" s="132">
        <f>BB198-T_i!AA$18</f>
        <v>0</v>
      </c>
      <c r="BD198" s="132">
        <f>T_i!AB$18-BB198</f>
        <v>0</v>
      </c>
      <c r="BE198" s="132">
        <f>T_i!Z$19</f>
        <v>0</v>
      </c>
      <c r="BF198" s="132">
        <f>BE198-T_i!AA$19</f>
        <v>0</v>
      </c>
      <c r="BG198" s="132">
        <f>T_i!AB$19-BE198</f>
        <v>0</v>
      </c>
      <c r="BH198" s="132">
        <f>T_i!Z$20</f>
        <v>0</v>
      </c>
      <c r="BI198" s="132">
        <f>BH198-T_i!AA$20</f>
        <v>0</v>
      </c>
      <c r="BJ198" s="132">
        <f>T_i!AB$20-BH198</f>
        <v>0</v>
      </c>
      <c r="BK198" s="132">
        <f>T_i!Z$21</f>
        <v>0</v>
      </c>
      <c r="BL198" s="132">
        <f>BK198-T_i!AA$21</f>
        <v>0</v>
      </c>
      <c r="BM198" s="132">
        <f>T_i!AB$21-BK198</f>
        <v>0</v>
      </c>
      <c r="BN198" s="132">
        <f>T_i!Z$22</f>
        <v>0</v>
      </c>
      <c r="BO198" s="132">
        <f>BN198-T_i!AA$22</f>
        <v>0</v>
      </c>
      <c r="BP198" s="132">
        <f>T_i!AB$22-BN198</f>
        <v>0</v>
      </c>
      <c r="BQ198" s="132">
        <f>T_i!Z$23</f>
        <v>0</v>
      </c>
      <c r="BR198" s="132">
        <f>BQ198-T_i!AA$23</f>
        <v>0</v>
      </c>
      <c r="BS198" s="132">
        <f>T_i!AB$23-BQ198</f>
        <v>0</v>
      </c>
      <c r="BT198" s="132">
        <f>T_i!Z$24</f>
        <v>0</v>
      </c>
      <c r="BU198" s="132">
        <f>BT198-T_i!AA$24</f>
        <v>0</v>
      </c>
      <c r="BV198" s="132">
        <f>T_i!AB$24-BT198</f>
        <v>0</v>
      </c>
      <c r="BW198" s="132">
        <f>T_i!Z$25</f>
        <v>0</v>
      </c>
      <c r="BX198" s="132">
        <f>BW198-T_i!AA$25</f>
        <v>0</v>
      </c>
      <c r="BY198" s="132">
        <f>T_i!AB$25-BW198</f>
        <v>0</v>
      </c>
      <c r="BZ198" s="132">
        <f>T_i!Z$26</f>
        <v>0</v>
      </c>
      <c r="CA198" s="132">
        <f>BZ198-T_i!AA$26</f>
        <v>0</v>
      </c>
      <c r="CB198" s="132">
        <f>T_i!AB$26-BZ198</f>
        <v>0</v>
      </c>
      <c r="CC198" s="132">
        <f>T_i!Z$27</f>
        <v>0</v>
      </c>
      <c r="CD198" s="132">
        <f>CC198-T_i!AA$27</f>
        <v>0</v>
      </c>
      <c r="CE198" s="132">
        <f>T_i!AB$27-CC198</f>
        <v>0</v>
      </c>
      <c r="CF198" s="132">
        <f>T_i!Z$28</f>
        <v>0</v>
      </c>
      <c r="CG198" s="132">
        <f>CF198-T_i!AA$28</f>
        <v>0</v>
      </c>
      <c r="CH198" s="132">
        <f>T_i!AB$28-CF198</f>
        <v>0</v>
      </c>
      <c r="CI198" s="132">
        <f>T_i!Z$29</f>
        <v>0</v>
      </c>
      <c r="CJ198" s="132">
        <f>CI198-T_i!AA$29</f>
        <v>0</v>
      </c>
      <c r="CK198" s="132">
        <f>T_i!AB$29-CI198</f>
        <v>0</v>
      </c>
      <c r="CL198" s="132">
        <f>T_i!Z$30</f>
        <v>0</v>
      </c>
      <c r="CM198" s="132">
        <f>CL198-T_i!AA$30</f>
        <v>0</v>
      </c>
      <c r="CN198" s="132">
        <f>T_i!AB$30-CL198</f>
        <v>0</v>
      </c>
      <c r="CO198" s="132">
        <f>T_i!Z$31</f>
        <v>0</v>
      </c>
      <c r="CP198" s="132">
        <f>CO198-T_i!AA$31</f>
        <v>0</v>
      </c>
      <c r="CQ198" s="132">
        <f>T_i!AB$31-CO198</f>
        <v>0</v>
      </c>
      <c r="CR198" s="132">
        <f>T_i!Z$32</f>
        <v>0</v>
      </c>
      <c r="CS198" s="132">
        <f>CR198-T_i!AA$32</f>
        <v>0</v>
      </c>
      <c r="CT198" s="132">
        <f>T_i!AB$32-CR198</f>
        <v>0</v>
      </c>
      <c r="CX198" s="167"/>
      <c r="CY198" s="167"/>
      <c r="CZ198" s="167"/>
      <c r="DA198" s="167"/>
      <c r="DB198" s="167"/>
      <c r="DC198" s="167"/>
    </row>
    <row r="199" spans="2:107" x14ac:dyDescent="0.25">
      <c r="B199" s="174"/>
      <c r="C199" s="174"/>
      <c r="D199" s="174"/>
      <c r="E199" s="174"/>
      <c r="F199" s="174"/>
      <c r="G199" s="174"/>
      <c r="I199" s="149"/>
      <c r="J199" s="128"/>
      <c r="K199" s="77" t="str">
        <f>T_i!AD$2</f>
        <v>Wholesale</v>
      </c>
      <c r="L199" s="150" t="str">
        <f>T_i!AD$4</f>
        <v>0</v>
      </c>
      <c r="M199" s="150" t="e">
        <f>L199-T_i!AE$4</f>
        <v>#VALUE!</v>
      </c>
      <c r="N199" s="150" t="e">
        <f>T_i!AF$4-L199</f>
        <v>#VALUE!</v>
      </c>
      <c r="O199" s="150" t="str">
        <f>T_i!AD$5</f>
        <v>0</v>
      </c>
      <c r="P199" s="132" t="e">
        <f>O199-T_i!AE$5</f>
        <v>#VALUE!</v>
      </c>
      <c r="Q199" s="132" t="e">
        <f>T_i!AF$5-O199</f>
        <v>#VALUE!</v>
      </c>
      <c r="R199" s="132">
        <f>T_i!AD$6</f>
        <v>2.5768110963923032</v>
      </c>
      <c r="S199" s="132">
        <f>R199-T_i!AE$6</f>
        <v>1.3410416104732303</v>
      </c>
      <c r="T199" s="132">
        <f>T_i!AF$6-R199</f>
        <v>2.7183002501928</v>
      </c>
      <c r="U199" s="132">
        <f>T_i!AD$7</f>
        <v>1.5977689591483242</v>
      </c>
      <c r="V199" s="132">
        <f>U199-T_i!AE$7</f>
        <v>0.98894578025703173</v>
      </c>
      <c r="W199" s="132">
        <f>T_i!AF$7-U199</f>
        <v>2.5286532103363437</v>
      </c>
      <c r="X199" s="132">
        <f>T_i!AD$8</f>
        <v>5.3394397292288032</v>
      </c>
      <c r="Y199" s="132">
        <f>X199-T_i!AE$8</f>
        <v>3.0766427151087017</v>
      </c>
      <c r="Z199" s="132">
        <f>T_i!AF$8-X199</f>
        <v>6.7427195950171379</v>
      </c>
      <c r="AA199" s="132">
        <f>T_i!AD$9</f>
        <v>4.1745800555406278</v>
      </c>
      <c r="AB199" s="132">
        <f>AA199-T_i!AE$9</f>
        <v>2.1925934463140373</v>
      </c>
      <c r="AC199" s="132">
        <f>T_i!AF$9-AA199</f>
        <v>4.4058395970646567</v>
      </c>
      <c r="AD199" s="132" t="str">
        <f>T_i!AD$10</f>
        <v>0</v>
      </c>
      <c r="AE199" s="132" t="e">
        <f>AD199-T_i!AE$10</f>
        <v>#VALUE!</v>
      </c>
      <c r="AF199" s="132" t="e">
        <f>T_i!AF$10-AD199</f>
        <v>#VALUE!</v>
      </c>
      <c r="AG199" s="132" t="str">
        <f>T_i!AD$11</f>
        <v>0</v>
      </c>
      <c r="AH199" s="132" t="e">
        <f>AG199-T_i!AE$11</f>
        <v>#VALUE!</v>
      </c>
      <c r="AI199" s="132" t="e">
        <f>T_i!AF$11-AG199</f>
        <v>#VALUE!</v>
      </c>
      <c r="AJ199" s="132">
        <f>T_i!AD$12</f>
        <v>1.5977689591483242</v>
      </c>
      <c r="AK199" s="132">
        <f>AJ199-T_i!AE$12</f>
        <v>0.98894578025703173</v>
      </c>
      <c r="AL199" s="132">
        <f>T_i!AF$12-AJ199</f>
        <v>2.5286532103363437</v>
      </c>
      <c r="AM199" s="132">
        <f>T_i!AD$13</f>
        <v>4.9375509943456697</v>
      </c>
      <c r="AN199" s="132">
        <f>AM199-T_i!AE$13</f>
        <v>3.5540991124031973</v>
      </c>
      <c r="AO199" s="132">
        <f>T_i!AF$13-AM199</f>
        <v>11.191302880969712</v>
      </c>
      <c r="AP199" s="132">
        <f>T_i!AD$14</f>
        <v>0</v>
      </c>
      <c r="AQ199" s="132">
        <f>AP199-T_i!AE$14</f>
        <v>0</v>
      </c>
      <c r="AR199" s="132">
        <f>T_i!AF$14-AP199</f>
        <v>0</v>
      </c>
      <c r="AS199" s="132">
        <f>T_i!AD$15</f>
        <v>0</v>
      </c>
      <c r="AT199" s="132">
        <f>AS199-T_i!AE$15</f>
        <v>0</v>
      </c>
      <c r="AU199" s="132">
        <f>T_i!AF$15-AS199</f>
        <v>0</v>
      </c>
      <c r="AV199" s="132">
        <f>T_i!AD$16</f>
        <v>0</v>
      </c>
      <c r="AW199" s="132">
        <f>AV199-T_i!AE$16</f>
        <v>0</v>
      </c>
      <c r="AX199" s="132">
        <f>T_i!AF$16-AV199</f>
        <v>0</v>
      </c>
      <c r="AY199" s="132">
        <f>T_i!AD$17</f>
        <v>0</v>
      </c>
      <c r="AZ199" s="132">
        <f>AY199-T_i!AE$17</f>
        <v>0</v>
      </c>
      <c r="BA199" s="132">
        <f>T_i!AF$17-AY199</f>
        <v>0</v>
      </c>
      <c r="BB199" s="132">
        <f>T_i!AD$18</f>
        <v>0</v>
      </c>
      <c r="BC199" s="132">
        <f>BB199-T_i!AE$18</f>
        <v>0</v>
      </c>
      <c r="BD199" s="132">
        <f>T_i!AF$18-BB199</f>
        <v>0</v>
      </c>
      <c r="BE199" s="132">
        <f>T_i!AD$19</f>
        <v>0</v>
      </c>
      <c r="BF199" s="132">
        <f>BE199-T_i!AE$19</f>
        <v>0</v>
      </c>
      <c r="BG199" s="132">
        <f>T_i!AF$19-BE199</f>
        <v>0</v>
      </c>
      <c r="BH199" s="132">
        <f>T_i!AD$20</f>
        <v>0</v>
      </c>
      <c r="BI199" s="132">
        <f>BH199-T_i!AE$20</f>
        <v>0</v>
      </c>
      <c r="BJ199" s="132">
        <f>T_i!AF$20-BH199</f>
        <v>0</v>
      </c>
      <c r="BK199" s="132">
        <f>T_i!AD$21</f>
        <v>0</v>
      </c>
      <c r="BL199" s="132">
        <f>BK199-T_i!AE$21</f>
        <v>0</v>
      </c>
      <c r="BM199" s="132">
        <f>T_i!AF$21-BK199</f>
        <v>0</v>
      </c>
      <c r="BN199" s="132">
        <f>T_i!AD$22</f>
        <v>0</v>
      </c>
      <c r="BO199" s="132">
        <f>BN199-T_i!AE$22</f>
        <v>0</v>
      </c>
      <c r="BP199" s="132">
        <f>T_i!AF$22-BN199</f>
        <v>0</v>
      </c>
      <c r="BQ199" s="132">
        <f>T_i!AD$23</f>
        <v>0</v>
      </c>
      <c r="BR199" s="132">
        <f>BQ199-T_i!AE$23</f>
        <v>0</v>
      </c>
      <c r="BS199" s="132">
        <f>T_i!AF$23-BQ199</f>
        <v>0</v>
      </c>
      <c r="BT199" s="132">
        <f>T_i!AD$24</f>
        <v>0</v>
      </c>
      <c r="BU199" s="132">
        <f>BT199-T_i!AE$24</f>
        <v>0</v>
      </c>
      <c r="BV199" s="132">
        <f>T_i!AF$24-BT199</f>
        <v>0</v>
      </c>
      <c r="BW199" s="132">
        <f>T_i!AD$25</f>
        <v>0</v>
      </c>
      <c r="BX199" s="132">
        <f>BW199-T_i!AE$25</f>
        <v>0</v>
      </c>
      <c r="BY199" s="132">
        <f>T_i!AF$25-BW199</f>
        <v>0</v>
      </c>
      <c r="BZ199" s="132">
        <f>T_i!AD$26</f>
        <v>0</v>
      </c>
      <c r="CA199" s="132">
        <f>BZ199-T_i!AE$26</f>
        <v>0</v>
      </c>
      <c r="CB199" s="132">
        <f>T_i!AF$26-BZ199</f>
        <v>0</v>
      </c>
      <c r="CC199" s="132">
        <f>T_i!AD$27</f>
        <v>0</v>
      </c>
      <c r="CD199" s="132">
        <f>CC199-T_i!AE$27</f>
        <v>0</v>
      </c>
      <c r="CE199" s="132">
        <f>T_i!AF$27-CC199</f>
        <v>0</v>
      </c>
      <c r="CF199" s="132">
        <f>T_i!AD$28</f>
        <v>0</v>
      </c>
      <c r="CG199" s="132">
        <f>CF199-T_i!AE$28</f>
        <v>0</v>
      </c>
      <c r="CH199" s="132">
        <f>T_i!AF$28-CF199</f>
        <v>0</v>
      </c>
      <c r="CI199" s="132">
        <f>T_i!AD$29</f>
        <v>0</v>
      </c>
      <c r="CJ199" s="132">
        <f>CI199-T_i!AE$29</f>
        <v>0</v>
      </c>
      <c r="CK199" s="132">
        <f>T_i!AF$29-CI199</f>
        <v>0</v>
      </c>
      <c r="CL199" s="132">
        <f>T_i!AD$30</f>
        <v>0</v>
      </c>
      <c r="CM199" s="132">
        <f>CL199-T_i!AE$30</f>
        <v>0</v>
      </c>
      <c r="CN199" s="132">
        <f>T_i!AF$30-CL199</f>
        <v>0</v>
      </c>
      <c r="CO199" s="132">
        <f>T_i!AD$31</f>
        <v>0</v>
      </c>
      <c r="CP199" s="132">
        <f>CO199-T_i!AE$31</f>
        <v>0</v>
      </c>
      <c r="CQ199" s="132">
        <f>T_i!AF$31-CO199</f>
        <v>0</v>
      </c>
      <c r="CR199" s="132">
        <f>T_i!AD$32</f>
        <v>0</v>
      </c>
      <c r="CS199" s="132">
        <f>CR199-T_i!AE$32</f>
        <v>0</v>
      </c>
      <c r="CT199" s="132">
        <f>T_i!AF$32-CR199</f>
        <v>0</v>
      </c>
      <c r="CX199" s="167"/>
      <c r="CY199" s="167"/>
      <c r="CZ199" s="167"/>
      <c r="DA199" s="167"/>
      <c r="DB199" s="167"/>
      <c r="DC199" s="167"/>
    </row>
    <row r="200" spans="2:107" x14ac:dyDescent="0.25">
      <c r="B200" s="174"/>
      <c r="C200" s="174"/>
      <c r="D200" s="174"/>
      <c r="E200" s="174"/>
      <c r="F200" s="174"/>
      <c r="G200" s="174"/>
      <c r="I200" s="149"/>
      <c r="J200" s="128"/>
      <c r="K200" s="128"/>
      <c r="L200" s="150"/>
      <c r="M200" s="150"/>
      <c r="N200" s="150"/>
      <c r="O200" s="150"/>
      <c r="P200" s="132"/>
      <c r="Q200" s="132"/>
      <c r="R200" s="132"/>
      <c r="S200" s="132"/>
      <c r="T200" s="132"/>
      <c r="U200" s="132"/>
      <c r="V200" s="132"/>
      <c r="W200" s="132"/>
      <c r="X200" s="132"/>
      <c r="Y200" s="132"/>
      <c r="Z200" s="132"/>
      <c r="AA200" s="132"/>
      <c r="AB200" s="132"/>
      <c r="AC200" s="132"/>
      <c r="AD200" s="132"/>
      <c r="AE200" s="132"/>
      <c r="AF200" s="132"/>
      <c r="AG200" s="132"/>
      <c r="AH200" s="132"/>
      <c r="AI200" s="132"/>
      <c r="AJ200" s="132"/>
      <c r="AK200" s="132"/>
      <c r="AL200" s="132"/>
      <c r="AM200" s="132"/>
      <c r="AN200" s="132"/>
      <c r="AO200" s="132"/>
      <c r="AP200" s="132"/>
      <c r="AQ200" s="132"/>
      <c r="AR200" s="132"/>
      <c r="AS200" s="132"/>
      <c r="AT200" s="132"/>
      <c r="AU200" s="132"/>
      <c r="AV200" s="132"/>
      <c r="AW200" s="132"/>
      <c r="AX200" s="132"/>
      <c r="AY200" s="132"/>
      <c r="AZ200" s="132"/>
      <c r="BA200" s="132"/>
      <c r="BB200" s="132"/>
      <c r="BC200" s="132"/>
      <c r="BD200" s="132"/>
      <c r="BE200" s="132"/>
      <c r="BF200" s="132"/>
      <c r="BG200" s="132"/>
      <c r="BH200" s="132"/>
      <c r="BI200" s="132"/>
      <c r="BJ200" s="132"/>
      <c r="BK200" s="132"/>
      <c r="BL200" s="132"/>
      <c r="BM200" s="132"/>
      <c r="BN200" s="132"/>
      <c r="BO200" s="132"/>
      <c r="BP200" s="132"/>
      <c r="BQ200" s="132"/>
      <c r="BR200" s="132"/>
      <c r="BS200" s="132"/>
      <c r="BT200" s="132"/>
      <c r="BU200" s="132"/>
      <c r="BV200" s="132"/>
      <c r="BW200" s="132"/>
      <c r="BX200" s="132"/>
      <c r="BY200" s="132"/>
      <c r="BZ200" s="132"/>
      <c r="CA200" s="132"/>
      <c r="CB200" s="132"/>
      <c r="CC200" s="132"/>
      <c r="CD200" s="132"/>
      <c r="CE200" s="132"/>
      <c r="CF200" s="132"/>
      <c r="CG200" s="132"/>
      <c r="CH200" s="132"/>
      <c r="CI200" s="132"/>
      <c r="CJ200" s="132"/>
      <c r="CK200" s="132"/>
      <c r="CL200" s="132"/>
      <c r="CM200" s="132"/>
      <c r="CN200" s="132"/>
      <c r="CO200" s="132"/>
      <c r="CP200" s="132"/>
      <c r="CQ200" s="132"/>
      <c r="CR200" s="132"/>
      <c r="CS200" s="132"/>
      <c r="CT200" s="132"/>
      <c r="CX200" s="167"/>
      <c r="CY200" s="167"/>
      <c r="CZ200" s="167"/>
      <c r="DA200" s="167"/>
      <c r="DB200" s="167"/>
      <c r="DC200" s="167"/>
    </row>
    <row r="201" spans="2:107" x14ac:dyDescent="0.25">
      <c r="B201" s="174"/>
      <c r="C201" s="174"/>
      <c r="D201" s="174"/>
      <c r="E201" s="174"/>
      <c r="F201" s="174"/>
      <c r="G201" s="174"/>
      <c r="I201" s="149"/>
      <c r="J201" s="128"/>
      <c r="K201" s="128"/>
      <c r="L201" s="150"/>
      <c r="M201" s="150"/>
      <c r="N201" s="150"/>
      <c r="O201" s="150"/>
      <c r="P201" s="132"/>
      <c r="Q201" s="132"/>
      <c r="R201" s="132"/>
      <c r="S201" s="132"/>
      <c r="T201" s="132"/>
      <c r="U201" s="132"/>
      <c r="V201" s="132"/>
      <c r="W201" s="132"/>
      <c r="X201" s="132"/>
      <c r="Y201" s="132"/>
      <c r="Z201" s="132"/>
      <c r="AA201" s="132"/>
      <c r="AB201" s="132"/>
      <c r="AC201" s="132"/>
      <c r="AD201" s="132"/>
      <c r="AE201" s="132"/>
      <c r="AF201" s="132"/>
      <c r="AG201" s="132"/>
      <c r="AH201" s="132"/>
      <c r="AI201" s="132"/>
      <c r="AJ201" s="132"/>
      <c r="AK201" s="132"/>
      <c r="AL201" s="132"/>
      <c r="AM201" s="132"/>
      <c r="AN201" s="132"/>
      <c r="AO201" s="132"/>
      <c r="AP201" s="132"/>
      <c r="AQ201" s="132"/>
      <c r="AR201" s="132"/>
      <c r="AS201" s="132"/>
      <c r="AT201" s="132"/>
      <c r="AU201" s="132"/>
      <c r="AV201" s="132"/>
      <c r="AW201" s="132"/>
      <c r="AX201" s="132"/>
      <c r="AY201" s="132"/>
      <c r="AZ201" s="132"/>
      <c r="BA201" s="132"/>
      <c r="BB201" s="132"/>
      <c r="BC201" s="132"/>
      <c r="BD201" s="132"/>
      <c r="BE201" s="132"/>
      <c r="BF201" s="132"/>
      <c r="BG201" s="132"/>
      <c r="BH201" s="132"/>
      <c r="BI201" s="132"/>
      <c r="BJ201" s="132"/>
      <c r="BK201" s="132"/>
      <c r="BL201" s="132"/>
      <c r="BM201" s="132"/>
      <c r="BN201" s="132"/>
      <c r="BO201" s="132"/>
      <c r="BP201" s="132"/>
      <c r="BQ201" s="132"/>
      <c r="BR201" s="132"/>
      <c r="BS201" s="132"/>
      <c r="BT201" s="132"/>
      <c r="BU201" s="132"/>
      <c r="BV201" s="132"/>
      <c r="BW201" s="132"/>
      <c r="BX201" s="132"/>
      <c r="BY201" s="132"/>
      <c r="BZ201" s="132"/>
      <c r="CA201" s="132"/>
      <c r="CB201" s="132"/>
      <c r="CC201" s="132"/>
      <c r="CD201" s="132"/>
      <c r="CE201" s="132"/>
      <c r="CF201" s="132"/>
      <c r="CG201" s="132"/>
      <c r="CH201" s="132"/>
      <c r="CI201" s="132"/>
      <c r="CJ201" s="132"/>
      <c r="CK201" s="132"/>
      <c r="CL201" s="132"/>
      <c r="CM201" s="132"/>
      <c r="CN201" s="132"/>
      <c r="CO201" s="132"/>
      <c r="CP201" s="132"/>
      <c r="CQ201" s="132"/>
      <c r="CR201" s="132"/>
      <c r="CS201" s="132"/>
      <c r="CT201" s="132"/>
      <c r="CX201" s="167"/>
      <c r="CY201" s="167"/>
      <c r="CZ201" s="167"/>
      <c r="DA201" s="167"/>
      <c r="DB201" s="167"/>
      <c r="DC201" s="167"/>
    </row>
    <row r="202" spans="2:107" x14ac:dyDescent="0.25">
      <c r="B202" s="174"/>
      <c r="C202" s="174"/>
      <c r="D202" s="174"/>
      <c r="E202" s="174"/>
      <c r="F202" s="174"/>
      <c r="G202" s="174"/>
      <c r="I202" s="149"/>
      <c r="J202" s="128"/>
      <c r="K202" s="128"/>
      <c r="L202" s="150"/>
      <c r="M202" s="150"/>
      <c r="N202" s="150"/>
      <c r="O202" s="150"/>
      <c r="P202" s="132"/>
      <c r="Q202" s="132"/>
      <c r="R202" s="132"/>
      <c r="S202" s="132"/>
      <c r="T202" s="132"/>
      <c r="U202" s="132"/>
      <c r="V202" s="132"/>
      <c r="W202" s="132"/>
      <c r="X202" s="132"/>
      <c r="Y202" s="132"/>
      <c r="Z202" s="132"/>
      <c r="AA202" s="132"/>
      <c r="AB202" s="132"/>
      <c r="AC202" s="132"/>
      <c r="AD202" s="132"/>
      <c r="AE202" s="132"/>
      <c r="AF202" s="132"/>
      <c r="AG202" s="132"/>
      <c r="AH202" s="132"/>
      <c r="AI202" s="132"/>
      <c r="AJ202" s="132"/>
      <c r="AK202" s="132"/>
      <c r="AL202" s="132"/>
      <c r="AM202" s="132"/>
      <c r="AN202" s="132"/>
      <c r="AO202" s="132"/>
      <c r="AP202" s="132"/>
      <c r="AQ202" s="132"/>
      <c r="AR202" s="132"/>
      <c r="AS202" s="132"/>
      <c r="AT202" s="132"/>
      <c r="AU202" s="132"/>
      <c r="AV202" s="132"/>
      <c r="AW202" s="132"/>
      <c r="AX202" s="132"/>
      <c r="AY202" s="132"/>
      <c r="AZ202" s="132"/>
      <c r="BA202" s="132"/>
      <c r="BB202" s="132"/>
      <c r="BC202" s="132"/>
      <c r="BD202" s="132"/>
      <c r="BE202" s="132"/>
      <c r="BF202" s="132"/>
      <c r="BG202" s="132"/>
      <c r="BH202" s="132"/>
      <c r="BI202" s="132"/>
      <c r="BJ202" s="132"/>
      <c r="BK202" s="132"/>
      <c r="BL202" s="132"/>
      <c r="BM202" s="132"/>
      <c r="BN202" s="132"/>
      <c r="BO202" s="132"/>
      <c r="BP202" s="132"/>
      <c r="BQ202" s="132"/>
      <c r="BR202" s="132"/>
      <c r="BS202" s="132"/>
      <c r="BT202" s="132"/>
      <c r="BU202" s="132"/>
      <c r="BV202" s="132"/>
      <c r="BW202" s="132"/>
      <c r="BX202" s="132"/>
      <c r="BY202" s="132"/>
      <c r="BZ202" s="132"/>
      <c r="CA202" s="132"/>
      <c r="CB202" s="132"/>
      <c r="CC202" s="132"/>
      <c r="CD202" s="132"/>
      <c r="CE202" s="132"/>
      <c r="CF202" s="132"/>
      <c r="CG202" s="132"/>
      <c r="CH202" s="132"/>
      <c r="CI202" s="132"/>
      <c r="CJ202" s="132"/>
      <c r="CK202" s="132"/>
      <c r="CL202" s="132"/>
      <c r="CM202" s="132"/>
      <c r="CN202" s="132"/>
      <c r="CO202" s="132"/>
      <c r="CP202" s="132"/>
      <c r="CQ202" s="132"/>
      <c r="CR202" s="132"/>
      <c r="CS202" s="132"/>
      <c r="CT202" s="132"/>
      <c r="CX202" s="167"/>
      <c r="CY202" s="167"/>
      <c r="CZ202" s="167"/>
      <c r="DA202" s="167"/>
      <c r="DB202" s="167"/>
      <c r="DC202" s="167"/>
    </row>
    <row r="203" spans="2:107" x14ac:dyDescent="0.25">
      <c r="B203" s="174"/>
      <c r="C203" s="174"/>
      <c r="D203" s="174"/>
      <c r="E203" s="174"/>
      <c r="F203" s="174"/>
      <c r="G203" s="174"/>
      <c r="I203" s="149"/>
      <c r="J203" s="128"/>
      <c r="K203" s="128"/>
      <c r="L203" s="150"/>
      <c r="M203" s="150"/>
      <c r="N203" s="150"/>
      <c r="O203" s="150"/>
      <c r="P203" s="132"/>
      <c r="Q203" s="132"/>
      <c r="R203" s="132"/>
      <c r="S203" s="132"/>
      <c r="T203" s="132"/>
      <c r="U203" s="132"/>
      <c r="V203" s="132"/>
      <c r="W203" s="132"/>
      <c r="X203" s="132"/>
      <c r="Y203" s="132"/>
      <c r="Z203" s="132"/>
      <c r="AA203" s="132"/>
      <c r="AB203" s="132"/>
      <c r="AC203" s="132"/>
      <c r="AD203" s="132"/>
      <c r="AE203" s="132"/>
      <c r="AF203" s="132"/>
      <c r="AG203" s="132"/>
      <c r="AH203" s="132"/>
      <c r="AI203" s="132"/>
      <c r="AJ203" s="132"/>
      <c r="AK203" s="132"/>
      <c r="AL203" s="132"/>
      <c r="AM203" s="132"/>
      <c r="AN203" s="132"/>
      <c r="AO203" s="132"/>
      <c r="AP203" s="132"/>
      <c r="AQ203" s="132"/>
      <c r="AR203" s="132"/>
      <c r="AS203" s="132"/>
      <c r="AT203" s="132"/>
      <c r="AU203" s="132"/>
      <c r="AV203" s="132"/>
      <c r="AW203" s="132"/>
      <c r="AX203" s="132"/>
      <c r="AY203" s="132"/>
      <c r="AZ203" s="132"/>
      <c r="BA203" s="132"/>
      <c r="BB203" s="132"/>
      <c r="BC203" s="132"/>
      <c r="BD203" s="132"/>
      <c r="BE203" s="132"/>
      <c r="BF203" s="132"/>
      <c r="BG203" s="132"/>
      <c r="BH203" s="132"/>
      <c r="BI203" s="132"/>
      <c r="BJ203" s="132"/>
      <c r="BK203" s="132"/>
      <c r="BL203" s="132"/>
      <c r="BM203" s="132"/>
      <c r="BN203" s="132"/>
      <c r="BO203" s="132"/>
      <c r="BP203" s="132"/>
      <c r="BQ203" s="132"/>
      <c r="BR203" s="132"/>
      <c r="BS203" s="132"/>
      <c r="BT203" s="132"/>
      <c r="BU203" s="132"/>
      <c r="BV203" s="132"/>
      <c r="BW203" s="132"/>
      <c r="BX203" s="132"/>
      <c r="BY203" s="132"/>
      <c r="BZ203" s="132"/>
      <c r="CA203" s="132"/>
      <c r="CB203" s="132"/>
      <c r="CC203" s="132"/>
      <c r="CD203" s="132"/>
      <c r="CE203" s="132"/>
      <c r="CF203" s="132"/>
      <c r="CG203" s="132"/>
      <c r="CH203" s="132"/>
      <c r="CI203" s="132"/>
      <c r="CJ203" s="132"/>
      <c r="CK203" s="132"/>
      <c r="CL203" s="132"/>
      <c r="CM203" s="132"/>
      <c r="CN203" s="132"/>
      <c r="CO203" s="132"/>
      <c r="CP203" s="132"/>
      <c r="CQ203" s="132"/>
      <c r="CR203" s="132"/>
      <c r="CS203" s="132"/>
      <c r="CT203" s="132"/>
      <c r="CX203" s="167"/>
      <c r="CY203" s="167"/>
      <c r="CZ203" s="167"/>
      <c r="DA203" s="167"/>
      <c r="DB203" s="167"/>
      <c r="DC203" s="167"/>
    </row>
    <row r="204" spans="2:107" x14ac:dyDescent="0.25">
      <c r="B204" s="174"/>
      <c r="C204" s="174"/>
      <c r="D204" s="174"/>
      <c r="E204" s="174"/>
      <c r="F204" s="174"/>
      <c r="G204" s="174"/>
      <c r="I204" s="149"/>
      <c r="J204" s="128"/>
      <c r="K204" s="15"/>
      <c r="L204" s="132"/>
      <c r="M204" s="132"/>
      <c r="N204" s="132"/>
      <c r="O204" s="132"/>
      <c r="P204" s="132"/>
      <c r="Q204" s="132"/>
      <c r="R204" s="132"/>
      <c r="S204" s="132"/>
      <c r="T204" s="132"/>
      <c r="U204" s="132"/>
      <c r="V204" s="132"/>
      <c r="W204" s="132"/>
      <c r="X204" s="132"/>
      <c r="Y204" s="132"/>
      <c r="Z204" s="132"/>
      <c r="AA204" s="132"/>
      <c r="AB204" s="132"/>
      <c r="AC204" s="132"/>
      <c r="AD204" s="132"/>
      <c r="AE204" s="132"/>
      <c r="AF204" s="132"/>
      <c r="AG204" s="132"/>
      <c r="AH204" s="132"/>
      <c r="AI204" s="132"/>
      <c r="AJ204" s="132"/>
      <c r="AK204" s="132"/>
      <c r="AL204" s="132"/>
      <c r="AM204" s="132"/>
      <c r="AN204" s="132"/>
      <c r="AO204" s="132"/>
      <c r="AP204" s="132"/>
      <c r="AQ204" s="132"/>
      <c r="AR204" s="132"/>
      <c r="AS204" s="132"/>
      <c r="AT204" s="132"/>
      <c r="AU204" s="132"/>
      <c r="AV204" s="132"/>
      <c r="AW204" s="132"/>
      <c r="AX204" s="132"/>
      <c r="AY204" s="132"/>
      <c r="AZ204" s="132"/>
      <c r="BA204" s="132"/>
      <c r="BB204" s="132"/>
      <c r="BC204" s="132"/>
      <c r="BD204" s="132"/>
      <c r="BE204" s="132"/>
      <c r="BF204" s="132"/>
      <c r="BG204" s="132"/>
      <c r="BH204" s="132"/>
      <c r="BI204" s="132"/>
      <c r="BJ204" s="132"/>
      <c r="BK204" s="132"/>
      <c r="BL204" s="132"/>
      <c r="BM204" s="132"/>
      <c r="BN204" s="132"/>
      <c r="BO204" s="132"/>
      <c r="BP204" s="132"/>
      <c r="BQ204" s="132"/>
      <c r="BR204" s="132"/>
      <c r="BS204" s="132"/>
      <c r="BT204" s="132"/>
      <c r="BU204" s="132"/>
      <c r="BV204" s="132"/>
      <c r="BW204" s="132"/>
      <c r="BX204" s="132"/>
      <c r="BY204" s="132"/>
      <c r="BZ204" s="132"/>
      <c r="CA204" s="132"/>
      <c r="CB204" s="132"/>
      <c r="CC204" s="132"/>
      <c r="CD204" s="132"/>
      <c r="CE204" s="132"/>
      <c r="CF204" s="132"/>
      <c r="CG204" s="132"/>
      <c r="CH204" s="132"/>
      <c r="CI204" s="132"/>
      <c r="CJ204" s="132"/>
      <c r="CK204" s="132"/>
      <c r="CL204" s="132"/>
      <c r="CM204" s="132"/>
      <c r="CN204" s="132"/>
      <c r="CO204" s="132"/>
      <c r="CP204" s="132"/>
      <c r="CQ204" s="132"/>
      <c r="CR204" s="132"/>
      <c r="CS204" s="132"/>
      <c r="CT204" s="132"/>
      <c r="CX204" s="167"/>
      <c r="CY204" s="167"/>
      <c r="CZ204" s="167"/>
      <c r="DA204" s="167"/>
      <c r="DB204" s="167"/>
      <c r="DC204" s="167"/>
    </row>
    <row r="205" spans="2:107" x14ac:dyDescent="0.25">
      <c r="B205" s="174"/>
      <c r="C205" s="174"/>
      <c r="D205" s="174"/>
      <c r="E205" s="174"/>
      <c r="F205" s="174"/>
      <c r="G205" s="174"/>
      <c r="I205" s="149"/>
      <c r="J205" s="128"/>
      <c r="K205" s="15"/>
      <c r="L205" s="132"/>
      <c r="M205" s="132"/>
      <c r="N205" s="132"/>
      <c r="O205" s="132"/>
      <c r="P205" s="132"/>
      <c r="Q205" s="132"/>
      <c r="R205" s="132"/>
      <c r="S205" s="132"/>
      <c r="T205" s="132"/>
      <c r="U205" s="132"/>
      <c r="V205" s="132"/>
      <c r="W205" s="132"/>
      <c r="X205" s="132"/>
      <c r="Y205" s="132"/>
      <c r="Z205" s="132"/>
      <c r="AA205" s="132"/>
      <c r="AB205" s="132"/>
      <c r="AC205" s="132"/>
      <c r="AD205" s="132"/>
      <c r="AE205" s="132"/>
      <c r="AF205" s="132"/>
      <c r="AG205" s="132"/>
      <c r="AH205" s="132"/>
      <c r="AI205" s="132"/>
      <c r="AJ205" s="132"/>
      <c r="AK205" s="132"/>
      <c r="AL205" s="132"/>
      <c r="AM205" s="132"/>
      <c r="AN205" s="132"/>
      <c r="AO205" s="132"/>
      <c r="AP205" s="132"/>
      <c r="AQ205" s="132"/>
      <c r="AR205" s="132"/>
      <c r="AS205" s="132"/>
      <c r="AT205" s="132"/>
      <c r="AU205" s="132"/>
      <c r="AV205" s="132"/>
      <c r="AW205" s="132"/>
      <c r="AX205" s="132"/>
      <c r="AY205" s="132"/>
      <c r="AZ205" s="132"/>
      <c r="BA205" s="132"/>
      <c r="BB205" s="132"/>
      <c r="BC205" s="132"/>
      <c r="BD205" s="132"/>
      <c r="BE205" s="132"/>
      <c r="BF205" s="132"/>
      <c r="BG205" s="132"/>
      <c r="BH205" s="132"/>
      <c r="BI205" s="132"/>
      <c r="BJ205" s="132"/>
      <c r="BK205" s="132"/>
      <c r="BL205" s="132"/>
      <c r="BM205" s="132"/>
      <c r="BN205" s="132"/>
      <c r="BO205" s="132"/>
      <c r="BP205" s="132"/>
      <c r="BQ205" s="132"/>
      <c r="BR205" s="132"/>
      <c r="BS205" s="132"/>
      <c r="BT205" s="132"/>
      <c r="BU205" s="132"/>
      <c r="BV205" s="132"/>
      <c r="BW205" s="132"/>
      <c r="BX205" s="132"/>
      <c r="BY205" s="132"/>
      <c r="BZ205" s="132"/>
      <c r="CA205" s="132"/>
      <c r="CB205" s="132"/>
      <c r="CC205" s="132"/>
      <c r="CD205" s="132"/>
      <c r="CE205" s="132"/>
      <c r="CF205" s="132"/>
      <c r="CG205" s="132"/>
      <c r="CH205" s="132"/>
      <c r="CI205" s="132"/>
      <c r="CJ205" s="132"/>
      <c r="CK205" s="132"/>
      <c r="CL205" s="132"/>
      <c r="CM205" s="132"/>
      <c r="CN205" s="132"/>
      <c r="CO205" s="132"/>
      <c r="CP205" s="132"/>
      <c r="CQ205" s="132"/>
      <c r="CR205" s="132"/>
      <c r="CS205" s="132"/>
      <c r="CT205" s="132"/>
      <c r="CX205" s="167"/>
      <c r="CY205" s="167"/>
      <c r="CZ205" s="167"/>
      <c r="DA205" s="167"/>
      <c r="DB205" s="167"/>
      <c r="DC205" s="167"/>
    </row>
    <row r="206" spans="2:107" x14ac:dyDescent="0.25">
      <c r="B206" s="174"/>
      <c r="C206" s="174"/>
      <c r="D206" s="174"/>
      <c r="E206" s="174"/>
      <c r="F206" s="174"/>
      <c r="G206" s="174"/>
      <c r="I206" s="149"/>
      <c r="K206" s="15"/>
      <c r="L206" s="132"/>
      <c r="M206" s="132"/>
      <c r="N206" s="132"/>
      <c r="O206" s="132"/>
      <c r="P206" s="132"/>
      <c r="Q206" s="132"/>
      <c r="R206" s="132"/>
      <c r="S206" s="132"/>
      <c r="T206" s="132"/>
      <c r="U206" s="132"/>
      <c r="V206" s="132"/>
      <c r="W206" s="132"/>
      <c r="X206" s="132"/>
      <c r="Y206" s="132"/>
      <c r="Z206" s="132"/>
      <c r="AA206" s="132"/>
      <c r="AB206" s="132"/>
      <c r="AC206" s="132"/>
      <c r="AD206" s="132"/>
      <c r="AE206" s="132"/>
      <c r="AF206" s="132"/>
      <c r="AG206" s="132"/>
      <c r="AH206" s="132"/>
      <c r="AI206" s="132"/>
      <c r="AJ206" s="132"/>
      <c r="AK206" s="132"/>
      <c r="AL206" s="132"/>
      <c r="AM206" s="132"/>
      <c r="AN206" s="132"/>
      <c r="AO206" s="132"/>
      <c r="AP206" s="132"/>
      <c r="AQ206" s="132"/>
      <c r="AR206" s="132"/>
      <c r="AS206" s="132"/>
      <c r="AT206" s="132"/>
      <c r="AU206" s="132"/>
      <c r="AV206" s="132"/>
      <c r="AW206" s="132"/>
      <c r="AX206" s="132"/>
      <c r="AY206" s="132"/>
      <c r="AZ206" s="132"/>
      <c r="BA206" s="132"/>
      <c r="BB206" s="132"/>
      <c r="BC206" s="132"/>
      <c r="BD206" s="132"/>
      <c r="BE206" s="132"/>
      <c r="BF206" s="132"/>
      <c r="BG206" s="132"/>
      <c r="BH206" s="132"/>
      <c r="BI206" s="132"/>
      <c r="BJ206" s="132"/>
      <c r="BK206" s="132"/>
      <c r="BL206" s="132"/>
      <c r="BM206" s="132"/>
      <c r="BN206" s="132"/>
      <c r="BO206" s="132"/>
      <c r="BP206" s="132"/>
      <c r="BQ206" s="132"/>
      <c r="BR206" s="132"/>
      <c r="BS206" s="132"/>
      <c r="BT206" s="132"/>
      <c r="BU206" s="132"/>
      <c r="BV206" s="132"/>
      <c r="BW206" s="132"/>
      <c r="BX206" s="132"/>
      <c r="BY206" s="132"/>
      <c r="BZ206" s="132"/>
      <c r="CA206" s="132"/>
      <c r="CB206" s="132"/>
      <c r="CC206" s="132"/>
      <c r="CD206" s="132"/>
      <c r="CE206" s="132"/>
      <c r="CF206" s="132"/>
      <c r="CG206" s="132"/>
      <c r="CH206" s="132"/>
      <c r="CI206" s="132"/>
      <c r="CJ206" s="132"/>
      <c r="CK206" s="132"/>
      <c r="CL206" s="132"/>
      <c r="CM206" s="132"/>
      <c r="CN206" s="132"/>
      <c r="CO206" s="132"/>
      <c r="CP206" s="132"/>
      <c r="CQ206" s="132"/>
      <c r="CR206" s="132"/>
      <c r="CS206" s="132"/>
      <c r="CT206" s="132"/>
      <c r="CX206" s="167"/>
      <c r="CY206" s="167"/>
      <c r="CZ206" s="167"/>
      <c r="DA206" s="167"/>
      <c r="DB206" s="167"/>
      <c r="DC206" s="167"/>
    </row>
    <row r="207" spans="2:107" x14ac:dyDescent="0.25">
      <c r="B207" s="168" t="str">
        <f>T_iii_strat3!C1</f>
        <v xml:space="preserve">strat3 Footnote - N screened outlets: Private not for profit=3; private not for profit=80; pharmacy=337; PPMV=500; informal=59; labs = 69; wholesalers= 3. Outlets that met screening criteria for a full interview but did not complete the interview (were not interviewed or completed a partial interview) = 61 </v>
      </c>
      <c r="C207" s="168"/>
      <c r="D207" s="168"/>
      <c r="E207" s="168"/>
      <c r="F207" s="168"/>
      <c r="G207" s="168"/>
      <c r="I207" s="149"/>
      <c r="K207" s="15"/>
      <c r="L207" s="132"/>
      <c r="M207" s="132"/>
      <c r="N207" s="132"/>
      <c r="O207" s="132"/>
      <c r="P207" s="132"/>
      <c r="Q207" s="132"/>
      <c r="R207" s="132"/>
      <c r="S207" s="132"/>
      <c r="T207" s="132"/>
      <c r="U207" s="132"/>
      <c r="V207" s="132"/>
      <c r="W207" s="132"/>
      <c r="X207" s="132"/>
      <c r="Y207" s="132"/>
      <c r="Z207" s="132"/>
      <c r="AA207" s="132"/>
      <c r="AB207" s="132"/>
      <c r="AC207" s="132"/>
      <c r="AD207" s="132"/>
      <c r="AE207" s="132"/>
      <c r="AF207" s="132"/>
      <c r="AG207" s="132"/>
      <c r="AH207" s="132"/>
      <c r="AI207" s="132"/>
      <c r="AJ207" s="132"/>
      <c r="AK207" s="132"/>
      <c r="AL207" s="132"/>
      <c r="AM207" s="132"/>
      <c r="AN207" s="132"/>
      <c r="AO207" s="132"/>
      <c r="AP207" s="132"/>
      <c r="AQ207" s="132"/>
      <c r="AR207" s="132"/>
      <c r="AS207" s="132"/>
      <c r="AT207" s="132"/>
      <c r="AU207" s="132"/>
      <c r="AV207" s="132"/>
      <c r="AW207" s="132"/>
      <c r="AX207" s="132"/>
      <c r="AY207" s="132"/>
      <c r="AZ207" s="132"/>
      <c r="BA207" s="132"/>
      <c r="BB207" s="132"/>
      <c r="BC207" s="132"/>
      <c r="BD207" s="132"/>
      <c r="BE207" s="132"/>
      <c r="BF207" s="132"/>
      <c r="BG207" s="132"/>
      <c r="BH207" s="132"/>
      <c r="BI207" s="132"/>
      <c r="BJ207" s="132"/>
      <c r="BK207" s="132"/>
      <c r="BL207" s="132"/>
      <c r="BM207" s="132"/>
      <c r="BN207" s="132"/>
      <c r="BO207" s="132"/>
      <c r="BP207" s="132"/>
      <c r="BQ207" s="132"/>
      <c r="BR207" s="132"/>
      <c r="BS207" s="132"/>
      <c r="BT207" s="132"/>
      <c r="BU207" s="132"/>
      <c r="BV207" s="132"/>
      <c r="BW207" s="132"/>
      <c r="BX207" s="132"/>
      <c r="BY207" s="132"/>
      <c r="BZ207" s="132"/>
      <c r="CA207" s="132"/>
      <c r="CB207" s="132"/>
      <c r="CC207" s="132"/>
      <c r="CD207" s="132"/>
      <c r="CE207" s="132"/>
      <c r="CF207" s="132"/>
      <c r="CG207" s="132"/>
      <c r="CH207" s="132"/>
      <c r="CI207" s="132"/>
      <c r="CJ207" s="132"/>
      <c r="CK207" s="132"/>
      <c r="CL207" s="132"/>
      <c r="CM207" s="132"/>
      <c r="CN207" s="132"/>
      <c r="CO207" s="132"/>
      <c r="CP207" s="132"/>
      <c r="CQ207" s="132"/>
      <c r="CR207" s="132"/>
      <c r="CS207" s="132"/>
      <c r="CT207" s="132"/>
      <c r="CX207" s="167"/>
      <c r="CY207" s="167"/>
      <c r="CZ207" s="167"/>
      <c r="DA207" s="167"/>
      <c r="DB207" s="167"/>
      <c r="DC207" s="167"/>
    </row>
    <row r="208" spans="2:107" ht="15.75" thickBot="1" x14ac:dyDescent="0.3">
      <c r="B208" s="169" t="s">
        <v>118</v>
      </c>
      <c r="C208" s="169"/>
      <c r="D208" s="169"/>
      <c r="E208" s="169"/>
      <c r="F208" s="169"/>
      <c r="G208" s="169"/>
      <c r="I208" s="149"/>
      <c r="K208" s="15"/>
      <c r="L208" s="132"/>
      <c r="M208" s="132"/>
      <c r="N208" s="132"/>
      <c r="O208" s="132"/>
      <c r="P208" s="132"/>
      <c r="Q208" s="132"/>
      <c r="R208" s="132"/>
      <c r="S208" s="132"/>
      <c r="T208" s="132"/>
      <c r="U208" s="132"/>
      <c r="V208" s="132"/>
      <c r="W208" s="132"/>
      <c r="X208" s="132"/>
      <c r="Y208" s="132"/>
      <c r="Z208" s="132"/>
      <c r="AA208" s="132"/>
      <c r="AB208" s="132"/>
      <c r="AC208" s="132"/>
      <c r="AD208" s="132"/>
      <c r="AE208" s="132"/>
      <c r="AF208" s="132"/>
      <c r="AG208" s="132"/>
      <c r="AH208" s="132"/>
      <c r="AI208" s="132"/>
      <c r="AJ208" s="132"/>
      <c r="AK208" s="132"/>
      <c r="AL208" s="132"/>
      <c r="AM208" s="132"/>
      <c r="AN208" s="132"/>
      <c r="AO208" s="132"/>
      <c r="AP208" s="132"/>
      <c r="AQ208" s="132"/>
      <c r="AR208" s="132"/>
      <c r="AS208" s="132"/>
      <c r="AT208" s="132"/>
      <c r="AU208" s="132"/>
      <c r="AV208" s="132"/>
      <c r="AW208" s="132"/>
      <c r="AX208" s="132"/>
      <c r="AY208" s="132"/>
      <c r="AZ208" s="132"/>
      <c r="BA208" s="132"/>
      <c r="BB208" s="132"/>
      <c r="BC208" s="132"/>
      <c r="BD208" s="132"/>
      <c r="BE208" s="132"/>
      <c r="BF208" s="132"/>
      <c r="BG208" s="132"/>
      <c r="BH208" s="132"/>
      <c r="BI208" s="132"/>
      <c r="BJ208" s="132"/>
      <c r="BK208" s="132"/>
      <c r="BL208" s="132"/>
      <c r="BM208" s="132"/>
      <c r="BN208" s="132"/>
      <c r="BO208" s="132"/>
      <c r="BP208" s="132"/>
      <c r="BQ208" s="132"/>
      <c r="BR208" s="132"/>
      <c r="BS208" s="132"/>
      <c r="BT208" s="132"/>
      <c r="BU208" s="132"/>
      <c r="BV208" s="132"/>
      <c r="BW208" s="132"/>
      <c r="BX208" s="132"/>
      <c r="BY208" s="132"/>
      <c r="BZ208" s="132"/>
      <c r="CA208" s="132"/>
      <c r="CB208" s="132"/>
      <c r="CC208" s="132"/>
      <c r="CD208" s="132"/>
      <c r="CE208" s="132"/>
      <c r="CF208" s="132"/>
      <c r="CG208" s="132"/>
      <c r="CH208" s="132"/>
      <c r="CI208" s="132"/>
      <c r="CJ208" s="132"/>
      <c r="CK208" s="132"/>
      <c r="CL208" s="132"/>
      <c r="CM208" s="132"/>
      <c r="CN208" s="132"/>
      <c r="CO208" s="132"/>
      <c r="CP208" s="132"/>
      <c r="CQ208" s="132"/>
      <c r="CR208" s="132"/>
      <c r="CS208" s="132"/>
      <c r="CT208" s="132"/>
      <c r="CX208" s="167"/>
      <c r="CY208" s="167"/>
      <c r="CZ208" s="167"/>
      <c r="DA208" s="167"/>
      <c r="DB208" s="167"/>
      <c r="DC208" s="167"/>
    </row>
    <row r="209" spans="9:98" ht="15.75" thickTop="1" x14ac:dyDescent="0.25">
      <c r="I209" s="149"/>
      <c r="K209" s="15"/>
      <c r="L209" s="132"/>
      <c r="M209" s="132"/>
      <c r="N209" s="132"/>
      <c r="O209" s="132"/>
      <c r="P209" s="132"/>
      <c r="Q209" s="132"/>
      <c r="R209" s="132"/>
      <c r="S209" s="132"/>
      <c r="T209" s="132"/>
      <c r="U209" s="132"/>
      <c r="V209" s="132"/>
      <c r="W209" s="132"/>
      <c r="X209" s="132"/>
      <c r="Y209" s="132"/>
      <c r="Z209" s="132"/>
      <c r="AA209" s="132"/>
      <c r="AB209" s="132"/>
      <c r="AC209" s="132"/>
      <c r="AD209" s="132"/>
      <c r="AE209" s="132"/>
      <c r="AF209" s="132"/>
      <c r="AG209" s="132"/>
      <c r="AH209" s="132"/>
      <c r="AI209" s="132"/>
      <c r="AJ209" s="132"/>
      <c r="AK209" s="132"/>
      <c r="AL209" s="132"/>
      <c r="AM209" s="132"/>
      <c r="AN209" s="132"/>
      <c r="AO209" s="132"/>
      <c r="AP209" s="132"/>
      <c r="AQ209" s="132"/>
      <c r="AR209" s="132"/>
      <c r="AS209" s="132"/>
      <c r="AT209" s="132"/>
      <c r="AU209" s="132"/>
      <c r="AV209" s="132"/>
      <c r="AW209" s="132"/>
      <c r="AX209" s="132"/>
      <c r="AY209" s="132"/>
      <c r="AZ209" s="132"/>
      <c r="BA209" s="132"/>
      <c r="BB209" s="132"/>
      <c r="BC209" s="132"/>
      <c r="BD209" s="132"/>
      <c r="BE209" s="132"/>
      <c r="BF209" s="132"/>
      <c r="BG209" s="132"/>
      <c r="BH209" s="132"/>
      <c r="BI209" s="132"/>
      <c r="BJ209" s="132"/>
      <c r="BK209" s="132"/>
      <c r="BL209" s="132"/>
      <c r="BM209" s="132"/>
      <c r="BN209" s="132"/>
      <c r="BO209" s="132"/>
      <c r="BP209" s="132"/>
      <c r="BQ209" s="132"/>
      <c r="BR209" s="132"/>
      <c r="BS209" s="132"/>
      <c r="BT209" s="132"/>
      <c r="BU209" s="132"/>
      <c r="BV209" s="132"/>
      <c r="BW209" s="132"/>
      <c r="BX209" s="132"/>
      <c r="BY209" s="132"/>
      <c r="BZ209" s="132"/>
      <c r="CA209" s="132"/>
      <c r="CB209" s="132"/>
      <c r="CC209" s="132"/>
      <c r="CD209" s="132"/>
      <c r="CE209" s="132"/>
      <c r="CF209" s="132"/>
      <c r="CG209" s="132"/>
      <c r="CH209" s="132"/>
      <c r="CI209" s="132"/>
      <c r="CJ209" s="132"/>
      <c r="CK209" s="132"/>
      <c r="CL209" s="132"/>
      <c r="CM209" s="132"/>
      <c r="CN209" s="132"/>
      <c r="CO209" s="132"/>
      <c r="CP209" s="132"/>
      <c r="CQ209" s="132"/>
      <c r="CR209" s="132"/>
      <c r="CS209" s="132"/>
      <c r="CT209" s="132"/>
    </row>
  </sheetData>
  <mergeCells count="40">
    <mergeCell ref="CX189:DC189"/>
    <mergeCell ref="B190:G190"/>
    <mergeCell ref="B191:G206"/>
    <mergeCell ref="CX191:DC206"/>
    <mergeCell ref="B85:G85"/>
    <mergeCell ref="B122:G122"/>
    <mergeCell ref="B188:G188"/>
    <mergeCell ref="B152:G152"/>
    <mergeCell ref="B153:G169"/>
    <mergeCell ref="B170:G170"/>
    <mergeCell ref="B171:G171"/>
    <mergeCell ref="B207:G207"/>
    <mergeCell ref="CX207:DC208"/>
    <mergeCell ref="B208:G208"/>
    <mergeCell ref="B142:G142"/>
    <mergeCell ref="B86:G86"/>
    <mergeCell ref="B87:G103"/>
    <mergeCell ref="B104:G104"/>
    <mergeCell ref="B105:G105"/>
    <mergeCell ref="B123:G123"/>
    <mergeCell ref="B125:G140"/>
    <mergeCell ref="CX125:DC140"/>
    <mergeCell ref="B141:G141"/>
    <mergeCell ref="CX141:DC142"/>
    <mergeCell ref="B124:G124"/>
    <mergeCell ref="CX123:DC123"/>
    <mergeCell ref="B189:G189"/>
    <mergeCell ref="B58:G58"/>
    <mergeCell ref="B59:G74"/>
    <mergeCell ref="CX59:DC74"/>
    <mergeCell ref="B75:G75"/>
    <mergeCell ref="CX75:DC76"/>
    <mergeCell ref="B76:G76"/>
    <mergeCell ref="CX57:DC57"/>
    <mergeCell ref="B56:G56"/>
    <mergeCell ref="B20:G20"/>
    <mergeCell ref="B21:G37"/>
    <mergeCell ref="B38:G38"/>
    <mergeCell ref="B39:G39"/>
    <mergeCell ref="B57:G57"/>
  </mergeCells>
  <conditionalFormatting sqref="J125:J138">
    <cfRule type="cellIs" dxfId="38" priority="2" operator="equal">
      <formula>-100</formula>
    </cfRule>
  </conditionalFormatting>
  <conditionalFormatting sqref="J3:M56">
    <cfRule type="cellIs" dxfId="37" priority="1" operator="equal">
      <formula>-100</formula>
    </cfRule>
  </conditionalFormatting>
  <conditionalFormatting sqref="J78:M89 J90:K95 L90:M116 J96:J101 K96:K116 J117:M122 K135:Q138 J139:Q142">
    <cfRule type="cellIs" dxfId="36" priority="12" operator="equal">
      <formula>-100</formula>
    </cfRule>
  </conditionalFormatting>
  <conditionalFormatting sqref="J143:M155 J156:K161 L156:M182 J162:J167 K162:K182 J183:M188 K201:Q205 J206:Q209 J210:M1048576">
    <cfRule type="cellIs" dxfId="35" priority="7" operator="equal">
      <formula>-100</formula>
    </cfRule>
  </conditionalFormatting>
  <conditionalFormatting sqref="J57:Q58 J59:J72">
    <cfRule type="cellIs" dxfId="34" priority="15" operator="equal">
      <formula>-100</formula>
    </cfRule>
  </conditionalFormatting>
  <conditionalFormatting sqref="J123:Q124">
    <cfRule type="cellIs" dxfId="33" priority="10" operator="equal">
      <formula>-100</formula>
    </cfRule>
  </conditionalFormatting>
  <conditionalFormatting sqref="J189:Q190 J191:J205">
    <cfRule type="cellIs" dxfId="32" priority="5" operator="equal">
      <formula>-100</formula>
    </cfRule>
  </conditionalFormatting>
  <conditionalFormatting sqref="K59:CT68 K69:Q72 J73:Q77 K125:CT134 K191:CT200">
    <cfRule type="cellIs" dxfId="31" priority="17" operator="equal">
      <formula>-100</formula>
    </cfRule>
  </conditionalFormatting>
  <conditionalFormatting sqref="L57:Q58 L59:CT68 L69:Q77">
    <cfRule type="cellIs" dxfId="30" priority="16" operator="equal">
      <formula>#VALUE!</formula>
    </cfRule>
  </conditionalFormatting>
  <conditionalFormatting sqref="L123:Q124 L125:CT134 L135:Q142">
    <cfRule type="cellIs" dxfId="29" priority="11" operator="equal">
      <formula>#VALUE!</formula>
    </cfRule>
  </conditionalFormatting>
  <conditionalFormatting sqref="L189:Q190 L191:CT200 L201:Q209">
    <cfRule type="cellIs" dxfId="28" priority="6" operator="equal">
      <formula>#VALUE!</formula>
    </cfRule>
  </conditionalFormatting>
  <conditionalFormatting sqref="L57:CT77">
    <cfRule type="cellIs" dxfId="27" priority="14" operator="lessThan">
      <formula>0</formula>
    </cfRule>
  </conditionalFormatting>
  <conditionalFormatting sqref="L123:CT142">
    <cfRule type="cellIs" dxfId="26" priority="9" operator="lessThan">
      <formula>0</formula>
    </cfRule>
  </conditionalFormatting>
  <conditionalFormatting sqref="L189:CT209">
    <cfRule type="cellIs" dxfId="25" priority="4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9C4B5-8718-4C0F-B9D1-DE09F8B57C18}">
  <sheetPr>
    <tabColor rgb="FFFFFF00"/>
  </sheetPr>
  <dimension ref="A1:CT196"/>
  <sheetViews>
    <sheetView topLeftCell="A36" zoomScale="74" zoomScaleNormal="40" workbookViewId="0">
      <selection activeCell="C68" sqref="C68"/>
    </sheetView>
  </sheetViews>
  <sheetFormatPr defaultColWidth="15.140625" defaultRowHeight="15" x14ac:dyDescent="0.25"/>
  <cols>
    <col min="1" max="1" width="16.42578125" style="27" customWidth="1"/>
    <col min="2" max="2" width="25" style="27" customWidth="1"/>
    <col min="3" max="3" width="35" style="27" customWidth="1"/>
    <col min="4" max="7" width="15.140625" style="27"/>
    <col min="8" max="8" width="11.140625" style="27" customWidth="1"/>
    <col min="9" max="9" width="11.140625" style="66" customWidth="1"/>
    <col min="10" max="10" width="39.28515625" style="102" bestFit="1" customWidth="1"/>
    <col min="11" max="28" width="17.140625" style="30" customWidth="1"/>
    <col min="29" max="29" width="9.42578125" style="30" bestFit="1" customWidth="1"/>
    <col min="30" max="30" width="15.140625" style="30"/>
    <col min="31" max="31" width="13.140625" style="30" bestFit="1" customWidth="1"/>
    <col min="32" max="16384" width="15.140625" style="30"/>
  </cols>
  <sheetData>
    <row r="1" spans="1:18" x14ac:dyDescent="0.25">
      <c r="A1" s="80" t="str">
        <f>'[1]Quantitative Indicators '!$B$7</f>
        <v>Availability of antimalarial types in all screened outlets</v>
      </c>
    </row>
    <row r="2" spans="1:18" x14ac:dyDescent="0.25">
      <c r="A2" s="27" t="str">
        <f>'[1]Quantitative Indicators '!$C$7</f>
        <v>Proportion of all outlets enumerated that had an antimalarial in stock at the time of the survey visit, among all outlets surveyed</v>
      </c>
    </row>
    <row r="4" spans="1:18" x14ac:dyDescent="0.25">
      <c r="A4" s="27" t="s">
        <v>0</v>
      </c>
    </row>
    <row r="5" spans="1:18" x14ac:dyDescent="0.25">
      <c r="A5" s="27" t="s">
        <v>1</v>
      </c>
      <c r="B5" s="27" t="s">
        <v>2</v>
      </c>
      <c r="C5" s="27" t="s">
        <v>3</v>
      </c>
      <c r="D5" s="27" t="s">
        <v>4</v>
      </c>
    </row>
    <row r="6" spans="1:18" x14ac:dyDescent="0.25">
      <c r="A6" s="27" t="s">
        <v>5</v>
      </c>
      <c r="B6" s="27" t="s">
        <v>6</v>
      </c>
      <c r="C6" s="27" t="s">
        <v>3</v>
      </c>
      <c r="D6" s="27" t="s">
        <v>7</v>
      </c>
    </row>
    <row r="7" spans="1:18" x14ac:dyDescent="0.25">
      <c r="A7" s="27" t="s">
        <v>8</v>
      </c>
      <c r="B7" s="27" t="s">
        <v>9</v>
      </c>
      <c r="C7" s="27" t="s">
        <v>3</v>
      </c>
      <c r="D7" s="27" t="s">
        <v>4</v>
      </c>
    </row>
    <row r="8" spans="1:18" x14ac:dyDescent="0.25">
      <c r="A8" s="27" t="s">
        <v>10</v>
      </c>
      <c r="B8" s="27" t="s">
        <v>11</v>
      </c>
      <c r="C8" s="27" t="s">
        <v>3</v>
      </c>
      <c r="D8" s="27" t="s">
        <v>7</v>
      </c>
    </row>
    <row r="12" spans="1:18" s="69" customFormat="1" x14ac:dyDescent="0.25">
      <c r="A12" s="28" t="s">
        <v>2</v>
      </c>
      <c r="B12" s="28"/>
      <c r="C12" s="28"/>
      <c r="D12" s="28"/>
      <c r="E12" s="28"/>
      <c r="F12" s="28"/>
      <c r="G12" s="28"/>
      <c r="H12" s="28"/>
      <c r="I12" s="68"/>
      <c r="J12" s="103"/>
    </row>
    <row r="13" spans="1:18" x14ac:dyDescent="0.25">
      <c r="A13" s="27" t="s">
        <v>12</v>
      </c>
    </row>
    <row r="14" spans="1:18" ht="35.25" customHeight="1" thickBot="1" x14ac:dyDescent="0.3">
      <c r="B14" s="181" t="str">
        <f>_xlfn.CONCAT($A$2, ", ", A13)</f>
        <v xml:space="preserve">Proportion of all outlets enumerated that had an antimalarial in stock at the time of the survey visit, among all outlets surveyed, by outlet type </v>
      </c>
      <c r="C14" s="181"/>
      <c r="D14" s="181"/>
      <c r="E14" s="181"/>
      <c r="F14" s="181"/>
      <c r="G14" s="181"/>
      <c r="J14" s="30"/>
    </row>
    <row r="15" spans="1:18" ht="15.75" thickTop="1" x14ac:dyDescent="0.25">
      <c r="B15" s="182"/>
      <c r="C15" s="182"/>
      <c r="D15" s="182"/>
      <c r="E15" s="182"/>
      <c r="F15" s="182"/>
      <c r="G15" s="182"/>
      <c r="J15" s="104" t="s">
        <v>13</v>
      </c>
      <c r="K15" s="70" t="s">
        <v>14</v>
      </c>
      <c r="L15" s="70" t="s">
        <v>15</v>
      </c>
      <c r="M15" s="70" t="s">
        <v>16</v>
      </c>
      <c r="N15" s="70" t="s">
        <v>17</v>
      </c>
      <c r="O15" s="97" t="s">
        <v>18</v>
      </c>
      <c r="P15" s="97" t="s">
        <v>15</v>
      </c>
      <c r="Q15" s="97" t="s">
        <v>16</v>
      </c>
      <c r="R15" s="97" t="s">
        <v>17</v>
      </c>
    </row>
    <row r="16" spans="1:18" x14ac:dyDescent="0.25">
      <c r="B16" s="182"/>
      <c r="C16" s="182"/>
      <c r="D16" s="182"/>
      <c r="E16" s="182"/>
      <c r="F16" s="182"/>
      <c r="G16" s="182"/>
      <c r="J16" s="102" t="str">
        <f>T_i!B$2</f>
        <v>Private Not For-Profit Facility</v>
      </c>
      <c r="K16" s="30">
        <f>T_i!B$4</f>
        <v>19.752655604843181</v>
      </c>
      <c r="L16" s="30">
        <f>K16-T_i!C$4</f>
        <v>10.62950449826762</v>
      </c>
      <c r="M16" s="30">
        <f>T_i!D$4-K16</f>
        <v>17.884886808519379</v>
      </c>
      <c r="N16" s="30">
        <f>T_i!E$4</f>
        <v>29</v>
      </c>
      <c r="O16" s="30">
        <f>T_i!B$5</f>
        <v>12.819553054488411</v>
      </c>
      <c r="P16" s="30">
        <f>O16-T_i!C$5</f>
        <v>7.064097811678602</v>
      </c>
      <c r="Q16" s="30">
        <f>T_i!D$5-O16</f>
        <v>13.328798682921141</v>
      </c>
      <c r="R16" s="30">
        <f>T_i!E$5</f>
        <v>29</v>
      </c>
    </row>
    <row r="17" spans="2:18" x14ac:dyDescent="0.25">
      <c r="B17" s="182"/>
      <c r="C17" s="182"/>
      <c r="D17" s="182"/>
      <c r="E17" s="182"/>
      <c r="F17" s="182"/>
      <c r="G17" s="182"/>
      <c r="J17" s="102" t="str">
        <f>T_i!F$2</f>
        <v>Private For-Profit Facility</v>
      </c>
      <c r="K17" s="30">
        <f>T_i!F$4</f>
        <v>4.128014681225932</v>
      </c>
      <c r="L17" s="30">
        <f>K17-T_i!G$4</f>
        <v>2.7076577736678455</v>
      </c>
      <c r="M17" s="30">
        <f>T_i!H$4-K17</f>
        <v>7.2723957884302086</v>
      </c>
      <c r="N17" s="30">
        <f>T_i!I$4</f>
        <v>187</v>
      </c>
      <c r="O17" s="30">
        <f>T_i!F$5</f>
        <v>11.895535693033468</v>
      </c>
      <c r="P17" s="30">
        <f>O17-T_i!G$5</f>
        <v>6.3390216924348879</v>
      </c>
      <c r="Q17" s="30">
        <f>T_i!H$5-O17</f>
        <v>11.759440273229872</v>
      </c>
      <c r="R17" s="30">
        <f>T_i!I$5</f>
        <v>187</v>
      </c>
    </row>
    <row r="18" spans="2:18" x14ac:dyDescent="0.25">
      <c r="B18" s="182"/>
      <c r="C18" s="182"/>
      <c r="D18" s="182"/>
      <c r="E18" s="182"/>
      <c r="F18" s="182"/>
      <c r="G18" s="182"/>
      <c r="J18" s="102" t="str">
        <f>T_i!J$2</f>
        <v>Pharmacy</v>
      </c>
      <c r="K18" s="30" t="str">
        <f>T_i!J$4</f>
        <v>0</v>
      </c>
      <c r="L18" s="30">
        <v>0</v>
      </c>
      <c r="M18" s="30">
        <v>0</v>
      </c>
      <c r="N18" s="30">
        <f>T_i!M$4</f>
        <v>490</v>
      </c>
      <c r="O18" s="30">
        <f>T_i!J$5</f>
        <v>1.9837890702757834</v>
      </c>
      <c r="P18" s="30">
        <f>O18-T_i!K$5</f>
        <v>1.3262471673709979</v>
      </c>
      <c r="Q18" s="30">
        <f>T_i!L$5-O18</f>
        <v>3.8443232194223063</v>
      </c>
      <c r="R18" s="30">
        <f>T_i!M$5</f>
        <v>490</v>
      </c>
    </row>
    <row r="19" spans="2:18" x14ac:dyDescent="0.25">
      <c r="B19" s="182"/>
      <c r="C19" s="182"/>
      <c r="D19" s="182"/>
      <c r="E19" s="182"/>
      <c r="F19" s="182"/>
      <c r="G19" s="182"/>
      <c r="J19" s="102" t="str">
        <f>T_i!R$2</f>
        <v>Drug store</v>
      </c>
      <c r="K19" s="30">
        <f>T_i!R$4</f>
        <v>7.2044052180545073</v>
      </c>
      <c r="L19" s="30">
        <f>K19-T_i!S$4</f>
        <v>2.9004488872384471</v>
      </c>
      <c r="M19" s="30">
        <f>T_i!T$4-K19</f>
        <v>4.613681903555424</v>
      </c>
      <c r="N19" s="30">
        <f>T_i!U$4</f>
        <v>3200</v>
      </c>
      <c r="O19" s="30">
        <f>T_i!R$5</f>
        <v>4.609878073170691</v>
      </c>
      <c r="P19" s="30">
        <f>O19-T_i!S$5</f>
        <v>1.1054137938165316</v>
      </c>
      <c r="Q19" s="30">
        <f>T_i!T$5-O19</f>
        <v>1.432261751962451</v>
      </c>
      <c r="R19" s="30">
        <f>T_i!U$5</f>
        <v>3200</v>
      </c>
    </row>
    <row r="20" spans="2:18" x14ac:dyDescent="0.25">
      <c r="B20" s="182"/>
      <c r="C20" s="182"/>
      <c r="D20" s="182"/>
      <c r="E20" s="182"/>
      <c r="F20" s="182"/>
      <c r="G20" s="182"/>
      <c r="J20" s="102" t="str">
        <f>T_i!V$2</f>
        <v>Informal TOTAL</v>
      </c>
      <c r="K20" s="30">
        <f>T_i!V$4</f>
        <v>15.996756908707969</v>
      </c>
      <c r="L20" s="30">
        <f>K20-T_i!W$4</f>
        <v>5.8964861856544726</v>
      </c>
      <c r="M20" s="30">
        <f>T_i!X$4-K20</f>
        <v>8.4044800829414115</v>
      </c>
      <c r="N20" s="30">
        <f>T_i!Y$4</f>
        <v>110</v>
      </c>
      <c r="O20" s="30">
        <f>T_i!V$5</f>
        <v>8.9399298618742584</v>
      </c>
      <c r="P20" s="30">
        <f>O20-T_i!W$5</f>
        <v>6.1667290465034874</v>
      </c>
      <c r="Q20" s="30">
        <f>T_i!X$5-O20</f>
        <v>16.317317583477557</v>
      </c>
      <c r="R20" s="30">
        <f>T_i!Y$5</f>
        <v>110</v>
      </c>
    </row>
    <row r="21" spans="2:18" x14ac:dyDescent="0.25">
      <c r="B21" s="182"/>
      <c r="C21" s="182"/>
      <c r="D21" s="182"/>
      <c r="E21" s="182"/>
      <c r="F21" s="182"/>
      <c r="G21" s="182"/>
      <c r="J21" s="102" t="str">
        <f>T_i!Z$2</f>
        <v>Retail TOTAL</v>
      </c>
      <c r="K21" s="30">
        <f>T_i!Z$4</f>
        <v>6.5564610875375307</v>
      </c>
      <c r="L21" s="30">
        <f>K21-T_i!AA$4</f>
        <v>2.3012478619771572</v>
      </c>
      <c r="M21" s="30">
        <f>T_i!AB$4-K21</f>
        <v>3.4161500273289009</v>
      </c>
      <c r="N21" s="30">
        <f>T_i!AC$4</f>
        <v>4020</v>
      </c>
      <c r="O21" s="30">
        <f>T_i!Z$5</f>
        <v>4.8417581184321765</v>
      </c>
      <c r="P21" s="30">
        <f>O21-T_i!AA$5</f>
        <v>1.2431891613530355</v>
      </c>
      <c r="Q21" s="30">
        <f>T_i!AB$5-O21</f>
        <v>1.6437768490048592</v>
      </c>
      <c r="R21" s="30">
        <f>T_i!AC$5</f>
        <v>4020</v>
      </c>
    </row>
    <row r="22" spans="2:18" x14ac:dyDescent="0.25">
      <c r="B22" s="182"/>
      <c r="C22" s="182"/>
      <c r="D22" s="182"/>
      <c r="E22" s="182"/>
      <c r="F22" s="182"/>
      <c r="G22" s="182"/>
      <c r="J22" s="102" t="str">
        <f>T_i!AD$2</f>
        <v>Wholesale</v>
      </c>
      <c r="K22" s="30" t="str">
        <f>T_i!AD$4</f>
        <v>0</v>
      </c>
      <c r="L22" s="30" t="e">
        <f>K22-T_i!AE$4</f>
        <v>#VALUE!</v>
      </c>
      <c r="M22" s="30" t="e">
        <f>T_i!AF$4-K22</f>
        <v>#VALUE!</v>
      </c>
      <c r="N22" s="30">
        <f>T_i!AG$4</f>
        <v>51</v>
      </c>
      <c r="O22" s="30" t="str">
        <f>T_i!AD$5</f>
        <v>0</v>
      </c>
      <c r="P22" s="30" t="e">
        <f>O22-T_i!AE$5</f>
        <v>#VALUE!</v>
      </c>
      <c r="Q22" s="30" t="e">
        <f>T_i!AF$5-O22</f>
        <v>#VALUE!</v>
      </c>
      <c r="R22" s="30">
        <f>T_i!AG$5</f>
        <v>51</v>
      </c>
    </row>
    <row r="23" spans="2:18" x14ac:dyDescent="0.25">
      <c r="B23" s="182"/>
      <c r="C23" s="182"/>
      <c r="D23" s="182"/>
      <c r="E23" s="182"/>
      <c r="F23" s="182"/>
      <c r="G23" s="182"/>
    </row>
    <row r="24" spans="2:18" x14ac:dyDescent="0.25">
      <c r="B24" s="182"/>
      <c r="C24" s="182"/>
      <c r="D24" s="182"/>
      <c r="E24" s="182"/>
      <c r="F24" s="182"/>
      <c r="G24" s="182"/>
    </row>
    <row r="25" spans="2:18" x14ac:dyDescent="0.25">
      <c r="B25" s="182"/>
      <c r="C25" s="182"/>
      <c r="D25" s="182"/>
      <c r="E25" s="182"/>
      <c r="F25" s="182"/>
      <c r="G25" s="182"/>
    </row>
    <row r="26" spans="2:18" x14ac:dyDescent="0.25">
      <c r="B26" s="182"/>
      <c r="C26" s="182"/>
      <c r="D26" s="182"/>
      <c r="E26" s="182"/>
      <c r="F26" s="182"/>
      <c r="G26" s="182"/>
    </row>
    <row r="27" spans="2:18" x14ac:dyDescent="0.25">
      <c r="B27" s="182"/>
      <c r="C27" s="182"/>
      <c r="D27" s="182"/>
      <c r="E27" s="182"/>
      <c r="F27" s="182"/>
      <c r="G27" s="182"/>
    </row>
    <row r="28" spans="2:18" x14ac:dyDescent="0.25">
      <c r="B28" s="182"/>
      <c r="C28" s="182"/>
      <c r="D28" s="182"/>
      <c r="E28" s="182"/>
      <c r="F28" s="182"/>
      <c r="G28" s="182"/>
    </row>
    <row r="29" spans="2:18" x14ac:dyDescent="0.25">
      <c r="B29" s="182"/>
      <c r="C29" s="182"/>
      <c r="D29" s="182"/>
      <c r="E29" s="182"/>
      <c r="F29" s="182"/>
      <c r="G29" s="182"/>
    </row>
    <row r="30" spans="2:18" x14ac:dyDescent="0.25">
      <c r="B30" s="182"/>
      <c r="C30" s="182"/>
      <c r="D30" s="182"/>
      <c r="E30" s="182"/>
      <c r="F30" s="182"/>
      <c r="G30" s="182"/>
    </row>
    <row r="31" spans="2:18" ht="29.25" customHeight="1" x14ac:dyDescent="0.25">
      <c r="B31" s="176" t="str">
        <f>T_i!C1</f>
        <v xml:space="preserve">Footnote - N screened outlets with stockout data: Private not for profit=29; private not for profit=187; pharmacy=490; PPMV=3200; informal=110; labs = 4; wholesalers= 51. Outlets that met screening criteria for a full interview but did not complete the interview and have stockout data = 0; screened outlets with no AM stockout data = 151 </v>
      </c>
      <c r="C31" s="176"/>
      <c r="D31" s="176"/>
      <c r="E31" s="176"/>
      <c r="F31" s="176"/>
      <c r="G31" s="176"/>
    </row>
    <row r="32" spans="2:18" ht="48" customHeight="1" thickBot="1" x14ac:dyDescent="0.3">
      <c r="B32" s="177" t="s">
        <v>19</v>
      </c>
      <c r="C32" s="177"/>
      <c r="D32" s="177"/>
      <c r="E32" s="177"/>
      <c r="F32" s="177"/>
      <c r="G32" s="177"/>
    </row>
    <row r="33" spans="1:98" ht="15.75" thickTop="1" x14ac:dyDescent="0.25">
      <c r="B33" s="30"/>
      <c r="C33" s="30"/>
      <c r="D33" s="30"/>
      <c r="E33" s="30"/>
      <c r="F33" s="30"/>
      <c r="G33" s="30"/>
    </row>
    <row r="36" spans="1:98" s="82" customFormat="1" x14ac:dyDescent="0.25">
      <c r="A36" s="76" t="s">
        <v>20</v>
      </c>
      <c r="B36" s="76"/>
      <c r="C36" s="76"/>
      <c r="D36" s="76"/>
      <c r="E36" s="76"/>
      <c r="F36" s="76"/>
      <c r="G36" s="76"/>
      <c r="H36" s="76"/>
      <c r="I36" s="81"/>
      <c r="J36" s="105"/>
      <c r="K36" s="84"/>
      <c r="L36" s="85"/>
      <c r="M36" s="83"/>
      <c r="N36" s="83"/>
      <c r="O36" s="85"/>
      <c r="P36" s="85"/>
      <c r="Q36" s="83"/>
      <c r="R36" s="85"/>
      <c r="S36" s="85"/>
      <c r="T36" s="83"/>
      <c r="U36" s="84"/>
      <c r="V36" s="85"/>
      <c r="W36" s="83"/>
      <c r="X36" s="85"/>
      <c r="Y36" s="85"/>
      <c r="Z36" s="83"/>
      <c r="AA36" s="85"/>
      <c r="AB36" s="85"/>
    </row>
    <row r="37" spans="1:98" s="89" customFormat="1" x14ac:dyDescent="0.25">
      <c r="A37" s="77" t="s">
        <v>7</v>
      </c>
      <c r="B37" s="77"/>
      <c r="C37" s="77"/>
      <c r="D37" s="77"/>
      <c r="E37" s="77"/>
      <c r="F37" s="77"/>
      <c r="G37" s="77"/>
      <c r="H37" s="77"/>
      <c r="I37" s="86"/>
      <c r="J37" s="106"/>
      <c r="AB37" s="88"/>
    </row>
    <row r="38" spans="1:98" s="89" customFormat="1" x14ac:dyDescent="0.25">
      <c r="A38" s="77"/>
      <c r="B38" s="77"/>
      <c r="C38" s="77"/>
      <c r="D38" s="77"/>
      <c r="E38" s="77"/>
      <c r="F38" s="77"/>
      <c r="G38" s="77"/>
      <c r="H38" s="77"/>
      <c r="I38" s="86"/>
      <c r="J38" s="106"/>
      <c r="K38" s="88" t="str">
        <f>UPPER(RIGHT(T_iii_strat1!A1, LEN(T_iii_strat1!A1)-6))</f>
        <v>STRAT1</v>
      </c>
      <c r="L38" s="88"/>
      <c r="M38" s="87"/>
      <c r="N38" s="87" t="str">
        <f>UPPER(RIGHT(T_iii_strat2!A1, LEN(T_iii_strat2!A1)-6))</f>
        <v>STRAT2</v>
      </c>
      <c r="O38" s="88"/>
      <c r="P38" s="88"/>
      <c r="Q38" s="87" t="str">
        <f>UPPER(RIGHT(T_iii_strat3!A1, LEN(T_iii_strat3!A1)-6))</f>
        <v>STRAT3</v>
      </c>
      <c r="R38" s="88"/>
      <c r="S38" s="88"/>
      <c r="T38" s="88" t="str">
        <f>UPPER(RIGHT(T_iii_strat1!A1, LEN(T_iii_strat1!A1)-6))</f>
        <v>STRAT1</v>
      </c>
      <c r="U38" s="88"/>
      <c r="V38" s="87"/>
      <c r="W38" s="87" t="str">
        <f>UPPER(RIGHT(T_iii_strat2!A1, LEN(T_iii_strat2!A1)-6))</f>
        <v>STRAT2</v>
      </c>
      <c r="X38" s="88"/>
      <c r="Y38" s="88"/>
      <c r="Z38" s="87" t="str">
        <f>UPPER(RIGHT(T_iii_strat3!A1, LEN(T_iii_strat3!A1)-6))</f>
        <v>STRAT3</v>
      </c>
      <c r="AA38" s="88"/>
      <c r="AB38" s="88"/>
    </row>
    <row r="39" spans="1:98" s="91" customFormat="1" ht="29.25" customHeight="1" thickBot="1" x14ac:dyDescent="0.3">
      <c r="A39" s="78"/>
      <c r="B39" s="178" t="str">
        <f>_xlfn.CONCAT(A2, ", ", A$36)</f>
        <v>Proportion of all outlets enumerated that had an antimalarial in stock at the time of the survey visit, among all outlets surveyed, disaggregated by urban and rural study areas</v>
      </c>
      <c r="C39" s="178"/>
      <c r="D39" s="178"/>
      <c r="E39" s="178"/>
      <c r="F39" s="178"/>
      <c r="G39" s="178"/>
      <c r="H39" s="78"/>
      <c r="I39" s="90"/>
      <c r="J39" s="107"/>
      <c r="K39" s="88" t="s">
        <v>21</v>
      </c>
      <c r="L39" s="88" t="s">
        <v>21</v>
      </c>
      <c r="M39" s="88" t="s">
        <v>21</v>
      </c>
      <c r="N39" s="88" t="s">
        <v>21</v>
      </c>
      <c r="O39" s="88" t="s">
        <v>21</v>
      </c>
      <c r="P39" s="88" t="s">
        <v>21</v>
      </c>
      <c r="Q39" s="88" t="s">
        <v>21</v>
      </c>
      <c r="R39" s="88" t="s">
        <v>21</v>
      </c>
      <c r="S39" s="88" t="s">
        <v>21</v>
      </c>
      <c r="T39" s="88" t="s">
        <v>22</v>
      </c>
      <c r="U39" s="88" t="s">
        <v>22</v>
      </c>
      <c r="V39" s="88" t="s">
        <v>22</v>
      </c>
      <c r="W39" s="88" t="s">
        <v>22</v>
      </c>
      <c r="X39" s="88" t="s">
        <v>22</v>
      </c>
      <c r="Y39" s="88" t="s">
        <v>22</v>
      </c>
      <c r="Z39" s="88" t="s">
        <v>22</v>
      </c>
      <c r="AA39" s="88" t="s">
        <v>22</v>
      </c>
      <c r="AB39" s="88" t="s">
        <v>22</v>
      </c>
      <c r="AD39" s="89"/>
      <c r="AE39" s="89" t="s">
        <v>23</v>
      </c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  <c r="AW39" s="89"/>
      <c r="AX39" s="89"/>
      <c r="AY39" s="89"/>
      <c r="AZ39" s="89"/>
      <c r="BA39" s="89"/>
      <c r="BB39" s="89"/>
      <c r="BC39" s="89"/>
      <c r="BD39" s="89"/>
      <c r="BE39" s="89"/>
      <c r="BF39" s="89"/>
      <c r="BG39" s="89"/>
      <c r="BH39" s="89"/>
      <c r="BI39" s="89"/>
      <c r="BJ39" s="89"/>
      <c r="BK39" s="89"/>
      <c r="BL39" s="89"/>
      <c r="BM39" s="89"/>
      <c r="BN39" s="89"/>
      <c r="BO39" s="89"/>
      <c r="BP39" s="89"/>
      <c r="BQ39" s="89"/>
      <c r="BR39" s="89"/>
      <c r="BS39" s="89"/>
      <c r="BT39" s="89"/>
      <c r="BU39" s="89"/>
      <c r="BV39" s="89"/>
      <c r="BW39" s="89"/>
      <c r="BX39" s="89"/>
      <c r="BY39" s="89"/>
      <c r="BZ39" s="89"/>
      <c r="CA39" s="89"/>
      <c r="CB39" s="89"/>
      <c r="CC39" s="89"/>
      <c r="CD39" s="89"/>
      <c r="CE39" s="89"/>
      <c r="CF39" s="89"/>
      <c r="CG39" s="89"/>
      <c r="CH39" s="89"/>
      <c r="CI39" s="89"/>
      <c r="CJ39" s="89"/>
      <c r="CK39" s="89"/>
      <c r="CL39" s="89"/>
      <c r="CM39" s="89"/>
      <c r="CN39" s="89"/>
      <c r="CO39" s="89"/>
      <c r="CP39" s="89"/>
      <c r="CQ39" s="89"/>
      <c r="CR39" s="89"/>
      <c r="CS39" s="89"/>
      <c r="CT39" s="89"/>
    </row>
    <row r="40" spans="1:98" s="89" customFormat="1" ht="15.75" thickTop="1" x14ac:dyDescent="0.25">
      <c r="A40" s="77"/>
      <c r="B40" s="179"/>
      <c r="C40" s="179"/>
      <c r="D40" s="179"/>
      <c r="E40" s="179"/>
      <c r="F40" s="179"/>
      <c r="G40" s="179"/>
      <c r="H40" s="77"/>
      <c r="I40" s="86"/>
      <c r="J40" s="107"/>
      <c r="K40" s="87" t="str">
        <f t="shared" ref="K40:AA40" si="0">IF(K38="","",_xlfn.CONCAT(K38,"-",K39))</f>
        <v>STRAT1-Rural</v>
      </c>
      <c r="L40" s="87" t="str">
        <f t="shared" si="0"/>
        <v/>
      </c>
      <c r="M40" s="87" t="str">
        <f t="shared" si="0"/>
        <v/>
      </c>
      <c r="N40" s="87" t="str">
        <f t="shared" si="0"/>
        <v>STRAT2-Rural</v>
      </c>
      <c r="O40" s="87" t="str">
        <f t="shared" si="0"/>
        <v/>
      </c>
      <c r="P40" s="87" t="str">
        <f t="shared" si="0"/>
        <v/>
      </c>
      <c r="Q40" s="87" t="str">
        <f t="shared" si="0"/>
        <v>STRAT3-Rural</v>
      </c>
      <c r="R40" s="87" t="str">
        <f t="shared" si="0"/>
        <v/>
      </c>
      <c r="S40" s="87" t="str">
        <f t="shared" si="0"/>
        <v/>
      </c>
      <c r="T40" s="87" t="str">
        <f t="shared" si="0"/>
        <v>STRAT1-Urban</v>
      </c>
      <c r="U40" s="87" t="str">
        <f t="shared" si="0"/>
        <v/>
      </c>
      <c r="V40" s="87" t="str">
        <f t="shared" si="0"/>
        <v/>
      </c>
      <c r="W40" s="87" t="str">
        <f t="shared" si="0"/>
        <v>STRAT2-Urban</v>
      </c>
      <c r="X40" s="87" t="str">
        <f t="shared" si="0"/>
        <v/>
      </c>
      <c r="Y40" s="87" t="str">
        <f t="shared" si="0"/>
        <v/>
      </c>
      <c r="Z40" s="87" t="str">
        <f t="shared" si="0"/>
        <v>STRAT3-Urban</v>
      </c>
      <c r="AA40" s="87" t="str">
        <f t="shared" si="0"/>
        <v/>
      </c>
      <c r="AB40" s="87" t="str">
        <f t="shared" ref="AB40" si="1">IF(AB37="","",_xlfn.CONCAT(AB37,"-",AB39))</f>
        <v/>
      </c>
    </row>
    <row r="41" spans="1:98" s="89" customFormat="1" x14ac:dyDescent="0.25">
      <c r="A41" s="77"/>
      <c r="B41" s="179"/>
      <c r="C41" s="179"/>
      <c r="D41" s="179"/>
      <c r="E41" s="179"/>
      <c r="F41" s="179"/>
      <c r="G41" s="179"/>
      <c r="H41" s="77"/>
      <c r="I41" s="86"/>
      <c r="J41" s="108" t="s">
        <v>24</v>
      </c>
      <c r="K41" s="92" t="s">
        <v>25</v>
      </c>
      <c r="L41" s="93" t="s">
        <v>15</v>
      </c>
      <c r="M41" s="93" t="s">
        <v>16</v>
      </c>
      <c r="N41" s="92" t="s">
        <v>25</v>
      </c>
      <c r="O41" s="93" t="s">
        <v>15</v>
      </c>
      <c r="P41" s="93" t="s">
        <v>16</v>
      </c>
      <c r="Q41" s="92" t="s">
        <v>25</v>
      </c>
      <c r="R41" s="93" t="s">
        <v>15</v>
      </c>
      <c r="S41" s="93" t="s">
        <v>16</v>
      </c>
      <c r="T41" s="92" t="s">
        <v>25</v>
      </c>
      <c r="U41" s="93" t="s">
        <v>15</v>
      </c>
      <c r="V41" s="93" t="s">
        <v>16</v>
      </c>
      <c r="W41" s="92" t="s">
        <v>25</v>
      </c>
      <c r="X41" s="93" t="s">
        <v>15</v>
      </c>
      <c r="Y41" s="93" t="s">
        <v>16</v>
      </c>
      <c r="Z41" s="92" t="s">
        <v>25</v>
      </c>
      <c r="AA41" s="93" t="s">
        <v>15</v>
      </c>
      <c r="AB41" s="93" t="s">
        <v>16</v>
      </c>
    </row>
    <row r="42" spans="1:98" s="89" customFormat="1" x14ac:dyDescent="0.25">
      <c r="A42" s="79"/>
      <c r="B42" s="179"/>
      <c r="C42" s="179"/>
      <c r="D42" s="179"/>
      <c r="E42" s="179"/>
      <c r="F42" s="179"/>
      <c r="G42" s="179"/>
      <c r="H42" s="77"/>
      <c r="I42" s="86"/>
      <c r="J42" s="109" t="str">
        <f>T_ii!A4</f>
        <v>Stocked out of ACTs</v>
      </c>
      <c r="K42" s="87">
        <f>T_ii!Z4</f>
        <v>12.387975977634152</v>
      </c>
      <c r="L42" s="88">
        <f>K42-T_ii!AA4</f>
        <v>4.8693989230197507</v>
      </c>
      <c r="M42" s="88">
        <f>T_ii!AB4-K42</f>
        <v>7.3499861962824085</v>
      </c>
      <c r="N42" s="87">
        <f>T_iv_strat2!Z4</f>
        <v>15.17226822725145</v>
      </c>
      <c r="O42" s="88">
        <f>N42-T_iv_strat2!AA4</f>
        <v>6.6099510837689994</v>
      </c>
      <c r="P42" s="88">
        <f>T_iv_strat2!AB4-N42</f>
        <v>10.291673817947977</v>
      </c>
      <c r="Q42" s="87" t="str">
        <f>T_iv_strat3!Z4</f>
        <v>0</v>
      </c>
      <c r="R42" s="88" t="e">
        <f>Q42-T_iv_strat3!AA4</f>
        <v>#VALUE!</v>
      </c>
      <c r="S42" s="88" t="e">
        <f>T_iv_strat3!AB4-Q42</f>
        <v>#VALUE!</v>
      </c>
      <c r="T42" s="87">
        <f>T_ii!BF4</f>
        <v>2.4205436855380409</v>
      </c>
      <c r="U42" s="88">
        <f>T42-T_ii!BG4</f>
        <v>1.1562221756625604</v>
      </c>
      <c r="V42" s="88">
        <f>T_ii!BH4-T42</f>
        <v>2.1644861826701733</v>
      </c>
      <c r="W42" s="87">
        <f>T_iv_strat2!BF4</f>
        <v>3.64766310861607</v>
      </c>
      <c r="X42" s="88">
        <f>W42-T_iv_strat2!BG4</f>
        <v>1.2330082950687187</v>
      </c>
      <c r="Y42" s="88">
        <f>T_iv_strat2!BH4-W42</f>
        <v>1.8273017053045648</v>
      </c>
      <c r="Z42" s="87">
        <f>T_iv_strat3!BF4</f>
        <v>2.9309939840710069</v>
      </c>
      <c r="AA42" s="88">
        <f>Z42-T_iv_strat3!BG4</f>
        <v>1.8355040418046866</v>
      </c>
      <c r="AB42" s="88">
        <f>T_iv_strat3!BH4-Z42</f>
        <v>4.6744208964280247</v>
      </c>
    </row>
    <row r="43" spans="1:98" s="89" customFormat="1" x14ac:dyDescent="0.25">
      <c r="A43" s="77"/>
      <c r="B43" s="179"/>
      <c r="C43" s="179"/>
      <c r="D43" s="179"/>
      <c r="E43" s="179"/>
      <c r="F43" s="179"/>
      <c r="G43" s="179"/>
      <c r="H43" s="77"/>
      <c r="I43" s="86"/>
      <c r="J43" s="109" t="str">
        <f>T_ii!A5</f>
        <v>Stocked out of AL</v>
      </c>
      <c r="K43" s="87">
        <f>T_ii!Z5</f>
        <v>6.1445424167009666</v>
      </c>
      <c r="L43" s="88">
        <f>K43-T_ii!AA5</f>
        <v>1.5075979039595229</v>
      </c>
      <c r="M43" s="88">
        <f>T_ii!AB5-K43</f>
        <v>1.9561223314263163</v>
      </c>
      <c r="N43" s="87">
        <f>T_iv_strat2!Z5</f>
        <v>5.2040832851626879</v>
      </c>
      <c r="O43" s="88">
        <f>N43-T_iv_strat2!AA5</f>
        <v>1.8873407799089819</v>
      </c>
      <c r="P43" s="88">
        <f>T_iv_strat2!AB5-N43</f>
        <v>2.8715976962141818</v>
      </c>
      <c r="Q43" s="87">
        <f>T_iv_strat3!Z5</f>
        <v>1.4996430627435247</v>
      </c>
      <c r="R43" s="88">
        <f>Q43-T_iv_strat3!AA5</f>
        <v>1.1803208569197383</v>
      </c>
      <c r="S43" s="88">
        <f>T_iv_strat3!AB5-Q43</f>
        <v>5.2478518557556084</v>
      </c>
      <c r="T43" s="87">
        <f>T_ii!BF5</f>
        <v>3.9177772400823478</v>
      </c>
      <c r="U43" s="88">
        <f>T43-T_ii!BG5</f>
        <v>1.6315660584832772</v>
      </c>
      <c r="V43" s="88">
        <f>T_ii!BH5-T43</f>
        <v>2.7168815452035373</v>
      </c>
      <c r="W43" s="87">
        <f>T_iv_strat2!BF5</f>
        <v>3.4039007318010834</v>
      </c>
      <c r="X43" s="88">
        <f>W43-T_iv_strat2!BG5</f>
        <v>1.2362112499253515</v>
      </c>
      <c r="Y43" s="88">
        <f>T_iv_strat2!BH5-W43</f>
        <v>1.9029676167806211</v>
      </c>
      <c r="Z43" s="87">
        <f>T_iv_strat3!BF5</f>
        <v>1.9994578036137349</v>
      </c>
      <c r="AA43" s="88">
        <f>Z43-T_iv_strat3!BG5</f>
        <v>1.1130081753039789</v>
      </c>
      <c r="AB43" s="88">
        <f>T_iv_strat3!BH5-Z43</f>
        <v>2.4477740695838968</v>
      </c>
    </row>
    <row r="44" spans="1:98" s="89" customFormat="1" x14ac:dyDescent="0.25">
      <c r="A44" s="77"/>
      <c r="B44" s="179"/>
      <c r="C44" s="179"/>
      <c r="D44" s="179"/>
      <c r="E44" s="179"/>
      <c r="F44" s="179"/>
      <c r="G44" s="179"/>
      <c r="H44" s="77"/>
      <c r="I44" s="86"/>
      <c r="J44" s="109" t="str">
        <f>T_ii!A6</f>
        <v>Stocked out of ASAQ</v>
      </c>
      <c r="K44" s="87">
        <f>T_ii!Z6</f>
        <v>3.9867691516912496</v>
      </c>
      <c r="L44" s="88">
        <f>K44-T_ii!AA6</f>
        <v>1.4884881493015434</v>
      </c>
      <c r="M44" s="88">
        <f>T_ii!AB6-K44</f>
        <v>2.3179903902256864</v>
      </c>
      <c r="N44" s="87">
        <f>T_iv_strat2!Z6</f>
        <v>4.4541076843131746</v>
      </c>
      <c r="O44" s="88">
        <f>N44-T_iv_strat2!AA6</f>
        <v>2.4590630064151497</v>
      </c>
      <c r="P44" s="88">
        <f>T_iv_strat2!AB6-N44</f>
        <v>5.1917502086729312</v>
      </c>
      <c r="Q44" s="87">
        <f>T_iv_strat3!Z6</f>
        <v>0.41120820084476495</v>
      </c>
      <c r="R44" s="88">
        <f>Q44-T_iv_strat3!AA6</f>
        <v>0.36004330038618865</v>
      </c>
      <c r="S44" s="88">
        <f>T_iv_strat3!AB6-Q44</f>
        <v>2.8119358775279433</v>
      </c>
      <c r="T44" s="87">
        <f>T_ii!BF6</f>
        <v>1.4780137019839399</v>
      </c>
      <c r="U44" s="88">
        <f>T44-T_ii!BG6</f>
        <v>0.43744323751895231</v>
      </c>
      <c r="V44" s="88">
        <f>T_ii!BH6-T44</f>
        <v>0.6174451023594949</v>
      </c>
      <c r="W44" s="87">
        <f>T_iv_strat2!BF6</f>
        <v>1.9144175413835951</v>
      </c>
      <c r="X44" s="88">
        <f>W44-T_iv_strat2!BG6</f>
        <v>0.80498911087535197</v>
      </c>
      <c r="Y44" s="88">
        <f>T_iv_strat2!BH6-W44</f>
        <v>1.3696830431001312</v>
      </c>
      <c r="Z44" s="87">
        <f>T_iv_strat3!BF6</f>
        <v>0.26489382446646581</v>
      </c>
      <c r="AA44" s="88">
        <f>Z44-T_iv_strat3!BG6</f>
        <v>0.1977242257373657</v>
      </c>
      <c r="AB44" s="88">
        <f>T_iv_strat3!BH6-Z44</f>
        <v>0.77370737102085174</v>
      </c>
    </row>
    <row r="45" spans="1:98" s="89" customFormat="1" x14ac:dyDescent="0.25">
      <c r="A45" s="77"/>
      <c r="B45" s="179"/>
      <c r="C45" s="179"/>
      <c r="D45" s="179"/>
      <c r="E45" s="179"/>
      <c r="F45" s="179"/>
      <c r="G45" s="179"/>
      <c r="H45" s="77"/>
      <c r="I45" s="86"/>
      <c r="J45" s="109" t="str">
        <f>T_ii!A7</f>
        <v>Stocked out of DHAQPPQ</v>
      </c>
      <c r="K45" s="87">
        <f>T_ii!Z7</f>
        <v>2.178066030541133</v>
      </c>
      <c r="L45" s="88">
        <f>K45-T_ii!AA7</f>
        <v>0.70810691623010924</v>
      </c>
      <c r="M45" s="88">
        <f>T_ii!AB7-K45</f>
        <v>1.0380811019238885</v>
      </c>
      <c r="N45" s="87">
        <f>T_iv_strat2!Z7</f>
        <v>2.2881869047954169</v>
      </c>
      <c r="O45" s="88">
        <f>N45-T_iv_strat2!AA7</f>
        <v>1.0215309648586079</v>
      </c>
      <c r="P45" s="88">
        <f>T_iv_strat2!AB7-N45</f>
        <v>1.8111683584499385</v>
      </c>
      <c r="Q45" s="87">
        <f>T_iv_strat3!Z7</f>
        <v>0.41120820084476495</v>
      </c>
      <c r="R45" s="88">
        <f>Q45-T_iv_strat3!AA7</f>
        <v>0.3600433003861887</v>
      </c>
      <c r="S45" s="88">
        <f>T_iv_strat3!AB7-Q45</f>
        <v>2.8119358775279473</v>
      </c>
      <c r="T45" s="87">
        <f>T_ii!BF7</f>
        <v>1.4915835320101116</v>
      </c>
      <c r="U45" s="88">
        <f>T45-T_ii!BG7</f>
        <v>0.4900484390639166</v>
      </c>
      <c r="V45" s="88">
        <f>T_ii!BH7-T45</f>
        <v>0.72446045518947888</v>
      </c>
      <c r="W45" s="87">
        <f>T_iv_strat2!BF7</f>
        <v>2.8037646931593834</v>
      </c>
      <c r="X45" s="88">
        <f>W45-T_iv_strat2!BG7</f>
        <v>1.0486840282572869</v>
      </c>
      <c r="Y45" s="88">
        <f>T_iv_strat2!BH7-W45</f>
        <v>1.6469004893798145</v>
      </c>
      <c r="Z45" s="87">
        <f>T_iv_strat3!BF7</f>
        <v>0.66872596192410061</v>
      </c>
      <c r="AA45" s="88">
        <f>Z45-T_iv_strat3!BG7</f>
        <v>0.49394870603560004</v>
      </c>
      <c r="AB45" s="88">
        <f>T_iv_strat3!BH7-Z45</f>
        <v>1.854640066866962</v>
      </c>
    </row>
    <row r="46" spans="1:98" s="89" customFormat="1" x14ac:dyDescent="0.25">
      <c r="A46" s="77"/>
      <c r="B46" s="179"/>
      <c r="C46" s="179"/>
      <c r="D46" s="179"/>
      <c r="E46" s="179"/>
      <c r="F46" s="179"/>
      <c r="G46" s="179"/>
      <c r="H46" s="77"/>
      <c r="I46" s="86"/>
      <c r="J46" s="109" t="str">
        <f>T_ii!A8</f>
        <v>Stocked out of artemether</v>
      </c>
      <c r="K46" s="87">
        <f>T_ii!Z8</f>
        <v>7.6911662003102714</v>
      </c>
      <c r="L46" s="88">
        <f>K46-T_ii!AA8</f>
        <v>2.6432330595854783</v>
      </c>
      <c r="M46" s="88">
        <f>T_ii!AB8-K46</f>
        <v>3.8589407245217613</v>
      </c>
      <c r="N46" s="87">
        <f>T_iv_strat2!Z8</f>
        <v>6.7302551660236256</v>
      </c>
      <c r="O46" s="88">
        <f>N46-T_iv_strat2!AA8</f>
        <v>3.4829800979623369</v>
      </c>
      <c r="P46" s="88">
        <f>T_iv_strat2!AB8-N46</f>
        <v>6.7002003401149528</v>
      </c>
      <c r="Q46" s="87">
        <f>T_iv_strat3!Z8</f>
        <v>0.46480964204919878</v>
      </c>
      <c r="R46" s="88">
        <f>Q46-T_iv_strat3!AA8</f>
        <v>0.4110445450709429</v>
      </c>
      <c r="S46" s="88">
        <f>T_iv_strat3!AB8-Q46</f>
        <v>3.4310651347944021</v>
      </c>
      <c r="T46" s="87">
        <f>T_ii!BF8</f>
        <v>6.3752804955760443</v>
      </c>
      <c r="U46" s="88">
        <f>T46-T_ii!BG8</f>
        <v>1.6966994023100801</v>
      </c>
      <c r="V46" s="88">
        <f>T_ii!BH8-T46</f>
        <v>2.2562938260948275</v>
      </c>
      <c r="W46" s="87">
        <f>T_iv_strat2!BF8</f>
        <v>7.2575956512099191</v>
      </c>
      <c r="X46" s="88">
        <f>W46-T_iv_strat2!BG8</f>
        <v>1.8906197252178725</v>
      </c>
      <c r="Y46" s="88">
        <f>T_iv_strat2!BH8-W46</f>
        <v>2.4880389330555035</v>
      </c>
      <c r="Z46" s="87">
        <f>T_iv_strat3!BF8</f>
        <v>4.8564375310994823</v>
      </c>
      <c r="AA46" s="88">
        <f>Z46-T_iv_strat3!BG8</f>
        <v>2.6646397588951731</v>
      </c>
      <c r="AB46" s="88">
        <f>T_iv_strat3!BH8-Z46</f>
        <v>5.5591557576810438</v>
      </c>
    </row>
    <row r="47" spans="1:98" s="89" customFormat="1" x14ac:dyDescent="0.25">
      <c r="A47" s="77"/>
      <c r="B47" s="179"/>
      <c r="C47" s="179"/>
      <c r="D47" s="179"/>
      <c r="E47" s="179"/>
      <c r="F47" s="179"/>
      <c r="G47" s="179"/>
      <c r="H47" s="77"/>
      <c r="I47" s="86"/>
      <c r="J47" s="109" t="str">
        <f>T_ii!A9</f>
        <v>Stocked out of artesunate</v>
      </c>
      <c r="K47" s="87">
        <f>T_ii!Z9</f>
        <v>11.772148620203097</v>
      </c>
      <c r="L47" s="88">
        <f>K47-T_ii!AA9</f>
        <v>2.6119696934404306</v>
      </c>
      <c r="M47" s="88">
        <f>T_ii!AB9-K47</f>
        <v>3.2337252879739218</v>
      </c>
      <c r="N47" s="87">
        <f>T_iv_strat2!Z9</f>
        <v>16.093182735674429</v>
      </c>
      <c r="O47" s="88">
        <f>N47-T_iv_strat2!AA9</f>
        <v>3.2409778257285851</v>
      </c>
      <c r="P47" s="88">
        <f>T_iv_strat2!AB9-N47</f>
        <v>3.8710367803627683</v>
      </c>
      <c r="Q47" s="87">
        <f>T_iv_strat3!Z9</f>
        <v>1.4601298728564405</v>
      </c>
      <c r="R47" s="88">
        <f>Q47-T_iv_strat3!AA9</f>
        <v>1.2075617759177035</v>
      </c>
      <c r="S47" s="88">
        <f>T_iv_strat3!AB9-Q47</f>
        <v>6.5192203696187159</v>
      </c>
      <c r="T47" s="87">
        <f>T_ii!BF9</f>
        <v>4.8318267439214679</v>
      </c>
      <c r="U47" s="88">
        <f>T47-T_ii!BG9</f>
        <v>0.9597555695858242</v>
      </c>
      <c r="V47" s="88">
        <f>T_ii!BH9-T47</f>
        <v>1.1827620340422813</v>
      </c>
      <c r="W47" s="87">
        <f>T_iv_strat2!BF9</f>
        <v>14.980027237461368</v>
      </c>
      <c r="X47" s="88">
        <f>W47-T_iv_strat2!BG9</f>
        <v>2.6516951864712226</v>
      </c>
      <c r="Y47" s="88">
        <f>T_iv_strat2!BH9-W47</f>
        <v>3.104398044807791</v>
      </c>
      <c r="Z47" s="87">
        <f>T_iv_strat3!BF9</f>
        <v>3.1059136977556476</v>
      </c>
      <c r="AA47" s="88">
        <f>Z47-T_iv_strat3!BG9</f>
        <v>1.3657534154685225</v>
      </c>
      <c r="AB47" s="88">
        <f>T_iv_strat3!BH9-Z47</f>
        <v>2.3778346189510304</v>
      </c>
    </row>
    <row r="48" spans="1:98" s="89" customFormat="1" x14ac:dyDescent="0.25">
      <c r="A48" s="77"/>
      <c r="B48" s="179"/>
      <c r="C48" s="179"/>
      <c r="D48" s="179"/>
      <c r="E48" s="179"/>
      <c r="F48" s="179"/>
      <c r="G48" s="179"/>
      <c r="H48" s="77"/>
      <c r="I48" s="86"/>
      <c r="J48" s="109" t="str">
        <f>T_ii!A10</f>
        <v>Stocked out of CQ</v>
      </c>
      <c r="K48" s="87">
        <f>T_ii!Z10</f>
        <v>7.1452209803467062</v>
      </c>
      <c r="L48" s="88">
        <f>K48-T_ii!AA10</f>
        <v>1.7099493180501986</v>
      </c>
      <c r="M48" s="88">
        <f>T_ii!AB10-K48</f>
        <v>2.194770638495247</v>
      </c>
      <c r="N48" s="87">
        <f>T_iv_strat2!Z10</f>
        <v>8.3136941263464372</v>
      </c>
      <c r="O48" s="88">
        <f>N48-T_iv_strat2!AA10</f>
        <v>2.1206959074693632</v>
      </c>
      <c r="P48" s="88">
        <f>T_iv_strat2!AB10-N48</f>
        <v>2.7611601437573814</v>
      </c>
      <c r="Q48" s="87">
        <f>T_iv_strat3!Z10</f>
        <v>0.10955721288554965</v>
      </c>
      <c r="R48" s="88">
        <f>Q48-T_iv_strat3!AA10</f>
        <v>9.7075891535634826E-2</v>
      </c>
      <c r="S48" s="88">
        <f>T_iv_strat3!AB10-Q48</f>
        <v>0.84489515093419476</v>
      </c>
      <c r="T48" s="87">
        <f>T_ii!BF10</f>
        <v>2.8823635004029242</v>
      </c>
      <c r="U48" s="88">
        <f>T48-T_ii!BG10</f>
        <v>0.74043747295701978</v>
      </c>
      <c r="V48" s="88">
        <f>T_ii!BH10-T48</f>
        <v>0.9862786757399129</v>
      </c>
      <c r="W48" s="87">
        <f>T_iv_strat2!BF10</f>
        <v>7.4336705514644619</v>
      </c>
      <c r="X48" s="88">
        <f>W48-T_iv_strat2!BG10</f>
        <v>1.9096205688816257</v>
      </c>
      <c r="Y48" s="88">
        <f>T_iv_strat2!BH10-W48</f>
        <v>2.5003484428706448</v>
      </c>
      <c r="Z48" s="87">
        <f>T_iv_strat3!BF10</f>
        <v>1.5948150619623278</v>
      </c>
      <c r="AA48" s="88">
        <f>Z48-T_iv_strat3!BG10</f>
        <v>0.87618567311968931</v>
      </c>
      <c r="AB48" s="88">
        <f>T_iv_strat3!BH10-Z48</f>
        <v>1.90679320520344</v>
      </c>
    </row>
    <row r="49" spans="1:28" s="89" customFormat="1" x14ac:dyDescent="0.25">
      <c r="A49" s="77"/>
      <c r="B49" s="179"/>
      <c r="C49" s="179"/>
      <c r="D49" s="179"/>
      <c r="E49" s="179"/>
      <c r="F49" s="179"/>
      <c r="G49" s="179"/>
      <c r="H49" s="77"/>
      <c r="I49" s="86"/>
      <c r="J49" s="109" t="str">
        <f>T_ii!A11</f>
        <v>Stocked out of QN</v>
      </c>
      <c r="K49" s="87">
        <f>T_ii!Z11</f>
        <v>6.3959984510741501</v>
      </c>
      <c r="L49" s="88">
        <f>K49-T_ii!AA11</f>
        <v>1.703910831664972</v>
      </c>
      <c r="M49" s="88">
        <f>T_ii!AB11-K49</f>
        <v>2.2664393464358286</v>
      </c>
      <c r="N49" s="87">
        <f>T_iv_strat2!Z11</f>
        <v>9.7591563914723505</v>
      </c>
      <c r="O49" s="88">
        <f>N49-T_iv_strat2!AA11</f>
        <v>2.9294041596039841</v>
      </c>
      <c r="P49" s="88">
        <f>T_iv_strat2!AB11-N49</f>
        <v>4.0003211213137391</v>
      </c>
      <c r="Q49" s="87">
        <f>T_iv_strat3!Z11</f>
        <v>0.10955721288554965</v>
      </c>
      <c r="R49" s="88">
        <f>Q49-T_iv_strat3!AA11</f>
        <v>9.7075891535634826E-2</v>
      </c>
      <c r="S49" s="88">
        <f>T_iv_strat3!AB11-Q49</f>
        <v>0.84489515093419476</v>
      </c>
      <c r="T49" s="87">
        <f>T_ii!BF11</f>
        <v>1.6708616870970854</v>
      </c>
      <c r="U49" s="88">
        <f>T49-T_ii!BG11</f>
        <v>0.50425000468941583</v>
      </c>
      <c r="V49" s="88">
        <f>T_ii!BH11-T49</f>
        <v>0.7169385894818987</v>
      </c>
      <c r="W49" s="87">
        <f>T_iv_strat2!BF11</f>
        <v>6.199419162516806</v>
      </c>
      <c r="X49" s="88">
        <f>W49-T_iv_strat2!BG11</f>
        <v>1.9091911585775954</v>
      </c>
      <c r="Y49" s="88">
        <f>T_iv_strat2!BH11-W49</f>
        <v>2.6799772221983424</v>
      </c>
      <c r="Z49" s="87">
        <f>T_iv_strat3!BF11</f>
        <v>0.9485248443982186</v>
      </c>
      <c r="AA49" s="88">
        <f>Z49-T_iv_strat3!BG11</f>
        <v>0.59880319180317243</v>
      </c>
      <c r="AB49" s="88">
        <f>T_iv_strat3!BH11-Z49</f>
        <v>1.5978910477421968</v>
      </c>
    </row>
    <row r="50" spans="1:28" s="89" customFormat="1" x14ac:dyDescent="0.25">
      <c r="A50" s="77"/>
      <c r="B50" s="179"/>
      <c r="C50" s="179"/>
      <c r="D50" s="179"/>
      <c r="E50" s="179"/>
      <c r="F50" s="179"/>
      <c r="G50" s="179"/>
      <c r="H50" s="77"/>
      <c r="I50" s="86"/>
      <c r="J50" s="109" t="str">
        <f>T_ii!A12</f>
        <v>Stocked out of SP</v>
      </c>
      <c r="K50" s="87">
        <f>T_ii!Z12</f>
        <v>12.080082903717386</v>
      </c>
      <c r="L50" s="88">
        <f>K50-T_ii!AA12</f>
        <v>2.5696657369411326</v>
      </c>
      <c r="M50" s="88">
        <f>T_ii!AB12-K50</f>
        <v>3.1471404128629512</v>
      </c>
      <c r="N50" s="87">
        <f>T_iv_strat2!Z12</f>
        <v>17.69598947602881</v>
      </c>
      <c r="O50" s="88">
        <f>N50-T_iv_strat2!AA12</f>
        <v>3.8828305144015189</v>
      </c>
      <c r="P50" s="88">
        <f>T_iv_strat2!AB12-N50</f>
        <v>4.6907797287469108</v>
      </c>
      <c r="Q50" s="87">
        <f>T_iv_strat3!Z12</f>
        <v>0.10955721288554965</v>
      </c>
      <c r="R50" s="88">
        <f>Q50-T_iv_strat3!AA12</f>
        <v>9.7075891535634798E-2</v>
      </c>
      <c r="S50" s="88">
        <f>T_iv_strat3!AB12-Q50</f>
        <v>0.84489515093419321</v>
      </c>
      <c r="T50" s="87">
        <f>T_ii!BF12</f>
        <v>3.6469934101731925</v>
      </c>
      <c r="U50" s="88">
        <f>T50-T_ii!BG12</f>
        <v>0.86400364965678245</v>
      </c>
      <c r="V50" s="88">
        <f>T_ii!BH12-T50</f>
        <v>1.1190907813108586</v>
      </c>
      <c r="W50" s="87">
        <f>T_iv_strat2!BF12</f>
        <v>11.460910064180057</v>
      </c>
      <c r="X50" s="88">
        <f>W50-T_iv_strat2!BG12</f>
        <v>2.9931882351330117</v>
      </c>
      <c r="Y50" s="88">
        <f>T_iv_strat2!BH12-W50</f>
        <v>3.8739680587989334</v>
      </c>
      <c r="Z50" s="87">
        <f>T_iv_strat3!BF12</f>
        <v>0.97046320628137117</v>
      </c>
      <c r="AA50" s="88">
        <f>Z50-T_iv_strat3!BG12</f>
        <v>0.51862318161834864</v>
      </c>
      <c r="AB50" s="88">
        <f>T_iv_strat3!BH12-Z50</f>
        <v>1.1015102825146839</v>
      </c>
    </row>
    <row r="51" spans="1:28" s="89" customFormat="1" x14ac:dyDescent="0.25">
      <c r="A51" s="77"/>
      <c r="B51" s="179"/>
      <c r="C51" s="179"/>
      <c r="D51" s="179"/>
      <c r="E51" s="179"/>
      <c r="F51" s="179"/>
      <c r="G51" s="179"/>
      <c r="H51" s="77"/>
      <c r="I51" s="86"/>
      <c r="J51" s="109" t="str">
        <f>T_ii!A13</f>
        <v>Stocked out of RDT</v>
      </c>
      <c r="K51" s="87">
        <f>T_ii!Z13</f>
        <v>34.132232337484467</v>
      </c>
      <c r="L51" s="88">
        <f>K51-T_ii!AA13</f>
        <v>8.2418275222052628</v>
      </c>
      <c r="M51" s="88">
        <f>T_ii!AB13-K51</f>
        <v>9.3269290790562422</v>
      </c>
      <c r="N51" s="87">
        <f>T_iv_strat2!Z13</f>
        <v>34.001815244102133</v>
      </c>
      <c r="O51" s="88">
        <f>N51-T_iv_strat2!AA13</f>
        <v>9.8873909423844744</v>
      </c>
      <c r="P51" s="88">
        <f>T_iv_strat2!AB13-N51</f>
        <v>11.510042379337172</v>
      </c>
      <c r="Q51" s="87" t="str">
        <f>T_iv_strat3!Z13</f>
        <v>0</v>
      </c>
      <c r="R51" s="88" t="e">
        <f>Q51-T_iv_strat3!AA13</f>
        <v>#VALUE!</v>
      </c>
      <c r="S51" s="88" t="e">
        <f>T_iv_strat3!AB13-Q51</f>
        <v>#VALUE!</v>
      </c>
      <c r="T51" s="87">
        <f>T_ii!BF13</f>
        <v>14.897098559837321</v>
      </c>
      <c r="U51" s="88">
        <f>T51-T_ii!BG13</f>
        <v>2.875698858775765</v>
      </c>
      <c r="V51" s="88">
        <f>T_ii!BH13-T51</f>
        <v>3.4203835459033023</v>
      </c>
      <c r="W51" s="87">
        <f>T_iv_strat2!BF13</f>
        <v>24.357810707359445</v>
      </c>
      <c r="X51" s="88">
        <f>W51-T_iv_strat2!BG13</f>
        <v>3.777754090469859</v>
      </c>
      <c r="Y51" s="88">
        <f>T_iv_strat2!BH13-W51</f>
        <v>4.2216700150652535</v>
      </c>
      <c r="Z51" s="87">
        <f>T_iv_strat3!BF13</f>
        <v>7.402216446331118</v>
      </c>
      <c r="AA51" s="88">
        <f>Z51-T_iv_strat3!BG13</f>
        <v>4.1678969405391406</v>
      </c>
      <c r="AB51" s="88">
        <f>T_iv_strat3!BH13-Z51</f>
        <v>8.6479844764780331</v>
      </c>
    </row>
    <row r="52" spans="1:28" s="89" customFormat="1" x14ac:dyDescent="0.25">
      <c r="A52" s="77"/>
      <c r="B52" s="179"/>
      <c r="C52" s="179"/>
      <c r="D52" s="179"/>
      <c r="E52" s="179"/>
      <c r="F52" s="179"/>
      <c r="G52" s="179"/>
      <c r="H52" s="77"/>
      <c r="I52" s="86"/>
      <c r="J52" s="109" t="str">
        <f>T_ii!A14</f>
        <v>Outlet reports any stockout</v>
      </c>
      <c r="K52" s="87">
        <f>T_ii!Z14</f>
        <v>0</v>
      </c>
      <c r="L52" s="88">
        <f>K52-T_ii!AA14</f>
        <v>0</v>
      </c>
      <c r="M52" s="88">
        <f>T_ii!AB14-K52</f>
        <v>0</v>
      </c>
      <c r="N52" s="87">
        <f>T_iv_strat2!Z14</f>
        <v>0</v>
      </c>
      <c r="O52" s="88">
        <f>N52-T_iv_strat2!AA14</f>
        <v>0</v>
      </c>
      <c r="P52" s="88">
        <f>T_iv_strat2!AB14-N52</f>
        <v>0</v>
      </c>
      <c r="Q52" s="87">
        <f>T_iv_strat3!Z14</f>
        <v>0</v>
      </c>
      <c r="R52" s="88">
        <f>Q52-T_iv_strat3!AA14</f>
        <v>0</v>
      </c>
      <c r="S52" s="88">
        <f>T_iv_strat3!AB14-Q52</f>
        <v>0</v>
      </c>
      <c r="T52" s="87">
        <f>T_ii!BF14</f>
        <v>0</v>
      </c>
      <c r="U52" s="88">
        <f>T52-T_ii!BG14</f>
        <v>0</v>
      </c>
      <c r="V52" s="88">
        <f>T_ii!BH14-T52</f>
        <v>0</v>
      </c>
      <c r="W52" s="87">
        <f>T_iv_strat2!BF14</f>
        <v>0</v>
      </c>
      <c r="X52" s="88">
        <f>W52-T_iv_strat2!BG14</f>
        <v>0</v>
      </c>
      <c r="Y52" s="88">
        <f>T_iv_strat2!BH14-W52</f>
        <v>0</v>
      </c>
      <c r="Z52" s="87">
        <f>T_iv_strat3!BF14</f>
        <v>0</v>
      </c>
      <c r="AA52" s="88">
        <f>Z52-T_iv_strat3!BG14</f>
        <v>0</v>
      </c>
      <c r="AB52" s="88">
        <f>T_iv_strat3!BH14-Z52</f>
        <v>0</v>
      </c>
    </row>
    <row r="53" spans="1:28" s="89" customFormat="1" x14ac:dyDescent="0.25">
      <c r="A53" s="77"/>
      <c r="B53" s="179"/>
      <c r="C53" s="179"/>
      <c r="D53" s="179"/>
      <c r="E53" s="179"/>
      <c r="F53" s="179"/>
      <c r="G53" s="179"/>
      <c r="H53" s="77"/>
      <c r="I53" s="86"/>
      <c r="J53" s="109">
        <f>T_ii!A15</f>
        <v>0</v>
      </c>
      <c r="K53" s="87">
        <f>T_ii!Z15</f>
        <v>0</v>
      </c>
      <c r="L53" s="88">
        <f>K53-T_ii!AA15</f>
        <v>0</v>
      </c>
      <c r="M53" s="88">
        <f>T_ii!AB15-K53</f>
        <v>0</v>
      </c>
      <c r="N53" s="87">
        <f>T_iv_strat2!Z15</f>
        <v>0</v>
      </c>
      <c r="O53" s="88">
        <f>N53-T_iv_strat2!AA15</f>
        <v>0</v>
      </c>
      <c r="P53" s="88">
        <f>T_iv_strat2!AB15-N53</f>
        <v>0</v>
      </c>
      <c r="Q53" s="87">
        <f>T_iv_strat3!Z15</f>
        <v>0</v>
      </c>
      <c r="R53" s="88">
        <f>Q53-T_iv_strat3!AA15</f>
        <v>0</v>
      </c>
      <c r="S53" s="88">
        <f>T_iv_strat3!AB15-Q53</f>
        <v>0</v>
      </c>
      <c r="T53" s="87">
        <f>T_ii!BF15</f>
        <v>0</v>
      </c>
      <c r="U53" s="88">
        <f>T53-T_ii!BG15</f>
        <v>0</v>
      </c>
      <c r="V53" s="88">
        <f>T_ii!BH15-T53</f>
        <v>0</v>
      </c>
      <c r="W53" s="87">
        <f>T_iv_strat2!BF15</f>
        <v>0</v>
      </c>
      <c r="X53" s="88">
        <f>W53-T_iv_strat2!BG15</f>
        <v>0</v>
      </c>
      <c r="Y53" s="88">
        <f>T_iv_strat2!BH15-W53</f>
        <v>0</v>
      </c>
      <c r="Z53" s="87">
        <f>T_iv_strat3!BF15</f>
        <v>0</v>
      </c>
      <c r="AA53" s="88">
        <f>Z53-T_iv_strat3!BG15</f>
        <v>0</v>
      </c>
      <c r="AB53" s="88">
        <f>T_iv_strat3!BH15-Z53</f>
        <v>0</v>
      </c>
    </row>
    <row r="54" spans="1:28" s="89" customFormat="1" x14ac:dyDescent="0.25">
      <c r="A54" s="77"/>
      <c r="B54" s="179"/>
      <c r="C54" s="179"/>
      <c r="D54" s="179"/>
      <c r="E54" s="179"/>
      <c r="F54" s="179"/>
      <c r="G54" s="179"/>
      <c r="H54" s="77"/>
      <c r="I54" s="86"/>
      <c r="J54" s="109">
        <f>T_ii!A16</f>
        <v>0</v>
      </c>
      <c r="K54" s="87">
        <f>T_ii!Z16</f>
        <v>0</v>
      </c>
      <c r="L54" s="88">
        <f>K54-T_ii!AA16</f>
        <v>0</v>
      </c>
      <c r="M54" s="88">
        <f>T_ii!AB16-K54</f>
        <v>0</v>
      </c>
      <c r="N54" s="87">
        <f>T_iv_strat2!Z16</f>
        <v>0</v>
      </c>
      <c r="O54" s="88">
        <f>N54-T_iv_strat2!AA16</f>
        <v>0</v>
      </c>
      <c r="P54" s="88">
        <f>T_iv_strat2!AB16-N54</f>
        <v>0</v>
      </c>
      <c r="Q54" s="87">
        <f>T_iv_strat3!Z16</f>
        <v>0</v>
      </c>
      <c r="R54" s="88">
        <f>Q54-T_iv_strat3!AA16</f>
        <v>0</v>
      </c>
      <c r="S54" s="88">
        <f>T_iv_strat3!AB16-Q54</f>
        <v>0</v>
      </c>
      <c r="T54" s="87">
        <f>T_ii!BF16</f>
        <v>0</v>
      </c>
      <c r="U54" s="88">
        <f>T54-T_ii!BG16</f>
        <v>0</v>
      </c>
      <c r="V54" s="88">
        <f>T_ii!BH16-T54</f>
        <v>0</v>
      </c>
      <c r="W54" s="87">
        <f>T_iv_strat2!BF16</f>
        <v>0</v>
      </c>
      <c r="X54" s="88">
        <f>W54-T_iv_strat2!BG16</f>
        <v>0</v>
      </c>
      <c r="Y54" s="88">
        <f>T_iv_strat2!BH16-W54</f>
        <v>0</v>
      </c>
      <c r="Z54" s="87">
        <f>T_iv_strat3!BF16</f>
        <v>0</v>
      </c>
      <c r="AA54" s="88">
        <f>Z54-T_iv_strat3!BG16</f>
        <v>0</v>
      </c>
      <c r="AB54" s="88">
        <f>T_iv_strat3!BH16-Z54</f>
        <v>0</v>
      </c>
    </row>
    <row r="55" spans="1:28" s="94" customFormat="1" ht="34.5" customHeight="1" x14ac:dyDescent="0.25">
      <c r="A55" s="98"/>
      <c r="B55" s="176" t="str">
        <f>T_ii!C1</f>
        <v xml:space="preserve">Rural Footnote - N screened outlets with stockout data: Private not for profit=4; private not for profit=23; pharmacy=72; PPMV=768; informal=30; labs = 0; wholesalers= 11. Outlets that met screening criteria for a full interview but did not complete the interview and have stockout data = 0; screened outlets with no AM stockout data = 29 </v>
      </c>
      <c r="C55" s="176"/>
      <c r="D55" s="176"/>
      <c r="E55" s="176"/>
      <c r="F55" s="176"/>
      <c r="G55" s="176"/>
      <c r="H55" s="98"/>
      <c r="I55" s="99"/>
      <c r="J55" s="110">
        <f>T_ii!A17</f>
        <v>0</v>
      </c>
      <c r="K55" s="100">
        <f>T_ii!Z17</f>
        <v>0</v>
      </c>
      <c r="L55" s="101">
        <f>K55-T_ii!AA17</f>
        <v>0</v>
      </c>
      <c r="M55" s="101">
        <f>T_ii!AB17-K55</f>
        <v>0</v>
      </c>
      <c r="N55" s="100"/>
      <c r="O55" s="101"/>
      <c r="P55" s="101"/>
      <c r="Q55" s="100"/>
      <c r="R55" s="101"/>
      <c r="S55" s="101"/>
      <c r="T55" s="100"/>
      <c r="U55" s="101"/>
      <c r="V55" s="101"/>
      <c r="W55" s="100"/>
      <c r="X55" s="101"/>
      <c r="Y55" s="101"/>
      <c r="Z55" s="100"/>
      <c r="AA55" s="101"/>
      <c r="AB55" s="101"/>
    </row>
    <row r="56" spans="1:28" s="94" customFormat="1" ht="34.5" customHeight="1" x14ac:dyDescent="0.25">
      <c r="A56" s="98"/>
      <c r="B56" s="176" t="str">
        <f>T_ii!D1</f>
        <v xml:space="preserve">Urban Footnote - N screened outlets with stockout data: Private not for profit=25; private not for profit=164; pharmacy=418; PPMV=2432; informal=80; labs = 4; wholesalers= 40. Outlets that met screening criteria for a full interview but did not complete the interview and have stockout data = 0; screened outlets with no AM stockout data = 122 </v>
      </c>
      <c r="C56" s="176"/>
      <c r="D56" s="176"/>
      <c r="E56" s="176"/>
      <c r="F56" s="176"/>
      <c r="G56" s="176"/>
      <c r="H56" s="98"/>
      <c r="I56" s="99"/>
      <c r="J56" s="110">
        <f>T_ii!A18</f>
        <v>0</v>
      </c>
      <c r="K56" s="100">
        <f>T_ii!Z18</f>
        <v>0</v>
      </c>
      <c r="L56" s="101">
        <f>K56-T_ii!AA18</f>
        <v>0</v>
      </c>
      <c r="M56" s="101">
        <f>T_ii!AB18-K56</f>
        <v>0</v>
      </c>
      <c r="N56" s="100">
        <f>T_iv_strat2!Z17</f>
        <v>0</v>
      </c>
      <c r="O56" s="101">
        <f>N56-T_iv_strat2!AA17</f>
        <v>0</v>
      </c>
      <c r="P56" s="101">
        <f>T_iv_strat2!AB17-N56</f>
        <v>0</v>
      </c>
      <c r="Q56" s="100">
        <f>T_iv_strat3!Z17</f>
        <v>0</v>
      </c>
      <c r="R56" s="101">
        <f>Q56-T_iv_strat3!AA17</f>
        <v>0</v>
      </c>
      <c r="S56" s="101">
        <f>T_iv_strat3!AB17-Q56</f>
        <v>0</v>
      </c>
      <c r="T56" s="100">
        <f>T_ii!BF17</f>
        <v>0</v>
      </c>
      <c r="U56" s="101">
        <f>T56-T_ii!BG17</f>
        <v>0</v>
      </c>
      <c r="V56" s="101">
        <f>T_ii!BH17-T56</f>
        <v>0</v>
      </c>
      <c r="W56" s="100">
        <f>T_iv_strat2!BF17</f>
        <v>0</v>
      </c>
      <c r="X56" s="101">
        <f>W56-T_iv_strat2!BG17</f>
        <v>0</v>
      </c>
      <c r="Y56" s="101">
        <f>T_iv_strat2!BH17-W56</f>
        <v>0</v>
      </c>
      <c r="Z56" s="100">
        <f>T_iv_strat3!BF17</f>
        <v>0</v>
      </c>
      <c r="AA56" s="101">
        <f>Z56-T_iv_strat3!BG17</f>
        <v>0</v>
      </c>
      <c r="AB56" s="101">
        <f>T_iv_strat3!BH17-Z56</f>
        <v>0</v>
      </c>
    </row>
    <row r="57" spans="1:28" s="94" customFormat="1" ht="34.5" customHeight="1" thickBot="1" x14ac:dyDescent="0.3">
      <c r="A57" s="98"/>
      <c r="B57" s="177" t="s">
        <v>19</v>
      </c>
      <c r="C57" s="177"/>
      <c r="D57" s="177"/>
      <c r="E57" s="177"/>
      <c r="F57" s="177"/>
      <c r="G57" s="177"/>
      <c r="H57" s="98"/>
      <c r="I57" s="99"/>
      <c r="J57" s="110">
        <f>T_ii!A19</f>
        <v>0</v>
      </c>
      <c r="K57" s="100">
        <f>T_ii!Z19</f>
        <v>0</v>
      </c>
      <c r="L57" s="101">
        <f>K57-T_ii!AA19</f>
        <v>0</v>
      </c>
      <c r="M57" s="101">
        <f>T_ii!AB19-K57</f>
        <v>0</v>
      </c>
      <c r="N57" s="100">
        <f>T_iv_strat2!Z18</f>
        <v>0</v>
      </c>
      <c r="O57" s="101">
        <f>N57-T_iv_strat2!AA18</f>
        <v>0</v>
      </c>
      <c r="P57" s="101">
        <f>T_iv_strat2!AB18-N57</f>
        <v>0</v>
      </c>
      <c r="Q57" s="100">
        <f>T_iv_strat3!Z18</f>
        <v>0</v>
      </c>
      <c r="R57" s="101">
        <f>Q57-T_iv_strat3!AA18</f>
        <v>0</v>
      </c>
      <c r="S57" s="101">
        <f>T_iv_strat3!AB18-Q57</f>
        <v>0</v>
      </c>
      <c r="T57" s="100">
        <f>T_ii!BF18</f>
        <v>0</v>
      </c>
      <c r="U57" s="101">
        <f>T57-T_ii!BG18</f>
        <v>0</v>
      </c>
      <c r="V57" s="101">
        <f>T_ii!BH18-T57</f>
        <v>0</v>
      </c>
      <c r="W57" s="100">
        <f>T_iv_strat2!BF18</f>
        <v>0</v>
      </c>
      <c r="X57" s="101">
        <f>W57-T_iv_strat2!BG18</f>
        <v>0</v>
      </c>
      <c r="Y57" s="101">
        <f>T_iv_strat2!BH18-W57</f>
        <v>0</v>
      </c>
      <c r="Z57" s="100">
        <f>T_iv_strat3!BF18</f>
        <v>0</v>
      </c>
      <c r="AA57" s="101">
        <f>Z57-T_iv_strat3!BG18</f>
        <v>0</v>
      </c>
      <c r="AB57" s="101">
        <f>T_iv_strat3!BH18-Z57</f>
        <v>0</v>
      </c>
    </row>
    <row r="58" spans="1:28" s="89" customFormat="1" ht="15.75" thickTop="1" x14ac:dyDescent="0.25">
      <c r="A58" s="77"/>
      <c r="B58" s="94"/>
      <c r="C58" s="94"/>
      <c r="D58" s="94"/>
      <c r="E58" s="94"/>
      <c r="F58" s="94"/>
      <c r="G58" s="94"/>
      <c r="H58" s="77"/>
      <c r="I58" s="86"/>
      <c r="J58" s="109">
        <f>T_ii!A20</f>
        <v>0</v>
      </c>
      <c r="K58" s="87">
        <f>T_ii!Z20</f>
        <v>0</v>
      </c>
      <c r="L58" s="88">
        <f>K58-T_ii!AA20</f>
        <v>0</v>
      </c>
      <c r="M58" s="88">
        <f>T_ii!AB20-K58</f>
        <v>0</v>
      </c>
      <c r="N58" s="87">
        <f>T_iv_strat2!Z19</f>
        <v>0</v>
      </c>
      <c r="O58" s="88">
        <f>N58-T_iv_strat2!AA19</f>
        <v>0</v>
      </c>
      <c r="P58" s="88">
        <f>T_iv_strat2!AB19-N58</f>
        <v>0</v>
      </c>
      <c r="Q58" s="87">
        <f>T_iv_strat3!Z19</f>
        <v>0</v>
      </c>
      <c r="R58" s="88">
        <f>Q58-T_iv_strat3!AA19</f>
        <v>0</v>
      </c>
      <c r="S58" s="88">
        <f>T_iv_strat3!AB19-Q58</f>
        <v>0</v>
      </c>
      <c r="T58" s="87">
        <f>T_ii!BF19</f>
        <v>0</v>
      </c>
      <c r="U58" s="88">
        <f>T58-T_ii!BG19</f>
        <v>0</v>
      </c>
      <c r="V58" s="88">
        <f>T_ii!BH19-T58</f>
        <v>0</v>
      </c>
      <c r="W58" s="87">
        <f>T_iv_strat2!BF19</f>
        <v>0</v>
      </c>
      <c r="X58" s="88">
        <f>W58-T_iv_strat2!BG19</f>
        <v>0</v>
      </c>
      <c r="Y58" s="88">
        <f>T_iv_strat2!BH19-W58</f>
        <v>0</v>
      </c>
      <c r="Z58" s="87">
        <f>T_iv_strat3!BF19</f>
        <v>0</v>
      </c>
      <c r="AA58" s="88">
        <f>Z58-T_iv_strat3!BG19</f>
        <v>0</v>
      </c>
      <c r="AB58" s="88">
        <f>T_iv_strat3!BH19-Z58</f>
        <v>0</v>
      </c>
    </row>
    <row r="59" spans="1:28" s="89" customFormat="1" x14ac:dyDescent="0.25">
      <c r="A59" s="77"/>
      <c r="B59" s="94"/>
      <c r="C59" s="94"/>
      <c r="D59" s="94"/>
      <c r="E59" s="94"/>
      <c r="F59" s="94"/>
      <c r="G59" s="94"/>
      <c r="H59" s="77"/>
      <c r="I59" s="86"/>
      <c r="J59" s="109">
        <f>T_ii!A21</f>
        <v>0</v>
      </c>
      <c r="K59" s="87">
        <f>T_ii!Z21</f>
        <v>0</v>
      </c>
      <c r="L59" s="88">
        <f>K59-T_ii!AA21</f>
        <v>0</v>
      </c>
      <c r="M59" s="88">
        <f>T_ii!AB21-K59</f>
        <v>0</v>
      </c>
      <c r="N59" s="87">
        <f>T_iv_strat2!Z20</f>
        <v>0</v>
      </c>
      <c r="O59" s="88">
        <f>N59-T_iv_strat2!AA20</f>
        <v>0</v>
      </c>
      <c r="P59" s="88">
        <f>T_iv_strat2!AB20-N59</f>
        <v>0</v>
      </c>
      <c r="Q59" s="87">
        <f>T_iv_strat3!Z20</f>
        <v>0</v>
      </c>
      <c r="R59" s="88">
        <f>Q59-T_iv_strat3!AA20</f>
        <v>0</v>
      </c>
      <c r="S59" s="88">
        <f>T_iv_strat3!AB20-Q59</f>
        <v>0</v>
      </c>
      <c r="T59" s="87">
        <f>T_ii!BF20</f>
        <v>0</v>
      </c>
      <c r="U59" s="88">
        <f>T59-T_ii!BG20</f>
        <v>0</v>
      </c>
      <c r="V59" s="88">
        <f>T_ii!BH20-T59</f>
        <v>0</v>
      </c>
      <c r="W59" s="87">
        <f>T_iv_strat2!BF20</f>
        <v>0</v>
      </c>
      <c r="X59" s="88">
        <f>W59-T_iv_strat2!BG20</f>
        <v>0</v>
      </c>
      <c r="Y59" s="88">
        <f>T_iv_strat2!BH20-W59</f>
        <v>0</v>
      </c>
      <c r="Z59" s="87">
        <f>T_iv_strat3!BF20</f>
        <v>0</v>
      </c>
      <c r="AA59" s="88">
        <f>Z59-T_iv_strat3!BG20</f>
        <v>0</v>
      </c>
      <c r="AB59" s="88">
        <f>T_iv_strat3!BH20-Z59</f>
        <v>0</v>
      </c>
    </row>
    <row r="60" spans="1:28" s="89" customFormat="1" ht="43.5" customHeight="1" x14ac:dyDescent="0.25">
      <c r="A60" s="77"/>
      <c r="B60" s="77"/>
      <c r="D60" s="77"/>
      <c r="E60" s="77"/>
      <c r="F60" s="77"/>
      <c r="G60" s="77"/>
      <c r="H60" s="77"/>
      <c r="I60" s="86"/>
      <c r="J60" s="109">
        <f>T_ii!A22</f>
        <v>0</v>
      </c>
      <c r="K60" s="87">
        <f>T_ii!Z22</f>
        <v>0</v>
      </c>
      <c r="L60" s="88">
        <f>K60-T_ii!AA22</f>
        <v>0</v>
      </c>
      <c r="M60" s="88">
        <f>T_ii!AB22-K60</f>
        <v>0</v>
      </c>
      <c r="N60" s="87">
        <f>T_iv_strat2!Z21</f>
        <v>0</v>
      </c>
      <c r="O60" s="88">
        <f>N60-T_iv_strat2!AA21</f>
        <v>0</v>
      </c>
      <c r="P60" s="88">
        <f>T_iv_strat2!AB21-N60</f>
        <v>0</v>
      </c>
      <c r="Q60" s="87">
        <f>T_iv_strat3!Z21</f>
        <v>0</v>
      </c>
      <c r="R60" s="88">
        <f>Q60-T_iv_strat3!AA21</f>
        <v>0</v>
      </c>
      <c r="S60" s="88">
        <f>T_iv_strat3!AB21-Q60</f>
        <v>0</v>
      </c>
      <c r="T60" s="87">
        <f>T_ii!BF21</f>
        <v>0</v>
      </c>
      <c r="U60" s="88">
        <f>T60-T_ii!BG21</f>
        <v>0</v>
      </c>
      <c r="V60" s="88">
        <f>T_ii!BH21-T60</f>
        <v>0</v>
      </c>
      <c r="W60" s="87">
        <f>T_iv_strat2!BF21</f>
        <v>0</v>
      </c>
      <c r="X60" s="88">
        <f>W60-T_iv_strat2!BG21</f>
        <v>0</v>
      </c>
      <c r="Y60" s="88">
        <f>T_iv_strat2!BH21-W60</f>
        <v>0</v>
      </c>
      <c r="Z60" s="87">
        <f>T_iv_strat3!BF21</f>
        <v>0</v>
      </c>
      <c r="AA60" s="88">
        <f>Z60-T_iv_strat3!BG21</f>
        <v>0</v>
      </c>
      <c r="AB60" s="88">
        <f>T_iv_strat3!BH21-Z60</f>
        <v>0</v>
      </c>
    </row>
    <row r="61" spans="1:28" s="89" customFormat="1" x14ac:dyDescent="0.25">
      <c r="A61" s="77"/>
      <c r="B61" s="77"/>
      <c r="C61" s="77"/>
      <c r="D61" s="77"/>
      <c r="E61" s="77"/>
      <c r="F61" s="77"/>
      <c r="G61" s="77"/>
      <c r="H61" s="77"/>
      <c r="I61" s="86"/>
      <c r="J61" s="109">
        <f>T_ii!A23</f>
        <v>0</v>
      </c>
      <c r="K61" s="87">
        <f>T_ii!Z23</f>
        <v>0</v>
      </c>
      <c r="L61" s="88">
        <f>K61-T_ii!AA23</f>
        <v>0</v>
      </c>
      <c r="M61" s="88">
        <f>T_ii!AB23-K61</f>
        <v>0</v>
      </c>
      <c r="N61" s="87">
        <f>T_iv_strat2!Z22</f>
        <v>0</v>
      </c>
      <c r="O61" s="88">
        <f>N61-T_iv_strat2!AA22</f>
        <v>0</v>
      </c>
      <c r="P61" s="88">
        <f>T_iv_strat2!AB22-N61</f>
        <v>0</v>
      </c>
      <c r="Q61" s="87">
        <f>T_iv_strat3!Z22</f>
        <v>0</v>
      </c>
      <c r="R61" s="88">
        <f>Q61-T_iv_strat3!AA22</f>
        <v>0</v>
      </c>
      <c r="S61" s="88">
        <f>T_iv_strat3!AB22-Q61</f>
        <v>0</v>
      </c>
      <c r="T61" s="87">
        <f>T_ii!BF22</f>
        <v>0</v>
      </c>
      <c r="U61" s="88">
        <f>T61-T_ii!BG22</f>
        <v>0</v>
      </c>
      <c r="V61" s="88">
        <f>T_ii!BH22-T61</f>
        <v>0</v>
      </c>
      <c r="W61" s="87">
        <f>T_iv_strat2!BF22</f>
        <v>0</v>
      </c>
      <c r="X61" s="88">
        <f>W61-T_iv_strat2!BG22</f>
        <v>0</v>
      </c>
      <c r="Y61" s="88">
        <f>T_iv_strat2!BH22-W61</f>
        <v>0</v>
      </c>
      <c r="Z61" s="87">
        <f>T_iv_strat3!BF22</f>
        <v>0</v>
      </c>
      <c r="AA61" s="88">
        <f>Z61-T_iv_strat3!BG22</f>
        <v>0</v>
      </c>
      <c r="AB61" s="88">
        <f>T_iv_strat3!BH22-Z61</f>
        <v>0</v>
      </c>
    </row>
    <row r="62" spans="1:28" s="89" customFormat="1" x14ac:dyDescent="0.25">
      <c r="A62" s="77"/>
      <c r="B62" s="77"/>
      <c r="C62" s="77"/>
      <c r="D62" s="77"/>
      <c r="E62" s="77"/>
      <c r="F62" s="77"/>
      <c r="G62" s="77"/>
      <c r="H62" s="77"/>
      <c r="I62" s="86"/>
      <c r="J62" s="109">
        <f>T_ii!A24</f>
        <v>0</v>
      </c>
      <c r="K62" s="87">
        <f>T_ii!Z24</f>
        <v>0</v>
      </c>
      <c r="L62" s="88">
        <f>K62-T_ii!AA24</f>
        <v>0</v>
      </c>
      <c r="M62" s="88">
        <f>T_ii!AB24-K62</f>
        <v>0</v>
      </c>
      <c r="N62" s="87">
        <f>T_iv_strat2!Z23</f>
        <v>0</v>
      </c>
      <c r="O62" s="88">
        <f>N62-T_iv_strat2!AA23</f>
        <v>0</v>
      </c>
      <c r="P62" s="88">
        <f>T_iv_strat2!AB23-N62</f>
        <v>0</v>
      </c>
      <c r="Q62" s="87">
        <f>T_iv_strat3!Z23</f>
        <v>0</v>
      </c>
      <c r="R62" s="88">
        <f>Q62-T_iv_strat3!AA23</f>
        <v>0</v>
      </c>
      <c r="S62" s="88">
        <f>T_iv_strat3!AB23-Q62</f>
        <v>0</v>
      </c>
      <c r="T62" s="87">
        <f>T_ii!BF23</f>
        <v>0</v>
      </c>
      <c r="U62" s="88">
        <f>T62-T_ii!BG23</f>
        <v>0</v>
      </c>
      <c r="V62" s="88">
        <f>T_ii!BH23-T62</f>
        <v>0</v>
      </c>
      <c r="W62" s="87">
        <f>T_iv_strat2!BF23</f>
        <v>0</v>
      </c>
      <c r="X62" s="88">
        <f>W62-T_iv_strat2!BG23</f>
        <v>0</v>
      </c>
      <c r="Y62" s="88">
        <f>T_iv_strat2!BH23-W62</f>
        <v>0</v>
      </c>
      <c r="Z62" s="87">
        <f>T_iv_strat3!BF23</f>
        <v>0</v>
      </c>
      <c r="AA62" s="88">
        <f>Z62-T_iv_strat3!BG23</f>
        <v>0</v>
      </c>
      <c r="AB62" s="88">
        <f>T_iv_strat3!BH23-Z62</f>
        <v>0</v>
      </c>
    </row>
    <row r="63" spans="1:28" s="89" customFormat="1" x14ac:dyDescent="0.25">
      <c r="A63" s="77"/>
      <c r="B63" s="77"/>
      <c r="C63" s="77"/>
      <c r="D63" s="77"/>
      <c r="E63" s="77"/>
      <c r="F63" s="77"/>
      <c r="G63" s="77"/>
      <c r="H63" s="77"/>
      <c r="I63" s="86"/>
      <c r="J63" s="109">
        <f>T_ii!A25</f>
        <v>0</v>
      </c>
      <c r="K63" s="87">
        <f>T_ii!Z25</f>
        <v>0</v>
      </c>
      <c r="L63" s="88">
        <f>K63-T_ii!AA25</f>
        <v>0</v>
      </c>
      <c r="M63" s="88">
        <f>T_ii!AB25-K63</f>
        <v>0</v>
      </c>
      <c r="N63" s="87">
        <f>T_iv_strat2!Z24</f>
        <v>0</v>
      </c>
      <c r="O63" s="88">
        <f>N63-T_iv_strat2!AA24</f>
        <v>0</v>
      </c>
      <c r="P63" s="88">
        <f>T_iv_strat2!AB24-N63</f>
        <v>0</v>
      </c>
      <c r="Q63" s="87">
        <f>T_iv_strat3!Z24</f>
        <v>0</v>
      </c>
      <c r="R63" s="88">
        <f>Q63-T_iv_strat3!AA24</f>
        <v>0</v>
      </c>
      <c r="S63" s="88">
        <f>T_iv_strat3!AB24-Q63</f>
        <v>0</v>
      </c>
      <c r="T63" s="87">
        <f>T_ii!BF24</f>
        <v>0</v>
      </c>
      <c r="U63" s="88">
        <f>T63-T_ii!BG24</f>
        <v>0</v>
      </c>
      <c r="V63" s="88">
        <f>T_ii!BH24-T63</f>
        <v>0</v>
      </c>
      <c r="W63" s="87">
        <f>T_iv_strat2!BF24</f>
        <v>0</v>
      </c>
      <c r="X63" s="88">
        <f>W63-T_iv_strat2!BG24</f>
        <v>0</v>
      </c>
      <c r="Y63" s="88">
        <f>T_iv_strat2!BH24-W63</f>
        <v>0</v>
      </c>
      <c r="Z63" s="87">
        <f>T_iv_strat3!BF24</f>
        <v>0</v>
      </c>
      <c r="AA63" s="88">
        <f>Z63-T_iv_strat3!BG24</f>
        <v>0</v>
      </c>
      <c r="AB63" s="88">
        <f>T_iv_strat3!BH24-Z63</f>
        <v>0</v>
      </c>
    </row>
    <row r="64" spans="1:28" s="89" customFormat="1" x14ac:dyDescent="0.25">
      <c r="A64" s="77"/>
      <c r="B64" s="77"/>
      <c r="C64" s="77"/>
      <c r="D64" s="77"/>
      <c r="E64" s="77"/>
      <c r="F64" s="77"/>
      <c r="G64" s="77"/>
      <c r="H64" s="77"/>
      <c r="I64" s="86"/>
      <c r="J64" s="109">
        <f>T_ii!A26</f>
        <v>0</v>
      </c>
      <c r="K64" s="87">
        <f>T_ii!Z26</f>
        <v>0</v>
      </c>
      <c r="L64" s="88">
        <f>K64-T_ii!AA26</f>
        <v>0</v>
      </c>
      <c r="M64" s="88">
        <f>T_ii!AB26-K64</f>
        <v>0</v>
      </c>
      <c r="N64" s="87">
        <f>T_iv_strat2!Z25</f>
        <v>0</v>
      </c>
      <c r="O64" s="88">
        <f>N64-T_iv_strat2!AA25</f>
        <v>0</v>
      </c>
      <c r="P64" s="88">
        <f>T_iv_strat2!AB25-N64</f>
        <v>0</v>
      </c>
      <c r="Q64" s="87">
        <f>T_iv_strat3!Z25</f>
        <v>0</v>
      </c>
      <c r="R64" s="88">
        <f>Q64-T_iv_strat3!AA25</f>
        <v>0</v>
      </c>
      <c r="S64" s="88">
        <f>T_iv_strat3!AB25-Q64</f>
        <v>0</v>
      </c>
      <c r="T64" s="87">
        <f>T_ii!BF25</f>
        <v>0</v>
      </c>
      <c r="U64" s="88">
        <f>T64-T_ii!BG25</f>
        <v>0</v>
      </c>
      <c r="V64" s="88">
        <f>T_ii!BH25-T64</f>
        <v>0</v>
      </c>
      <c r="W64" s="87">
        <f>T_iv_strat2!BF25</f>
        <v>0</v>
      </c>
      <c r="X64" s="88">
        <f>W64-T_iv_strat2!BG25</f>
        <v>0</v>
      </c>
      <c r="Y64" s="88">
        <f>T_iv_strat2!BH25-W64</f>
        <v>0</v>
      </c>
      <c r="Z64" s="87">
        <f>T_iv_strat3!BF25</f>
        <v>0</v>
      </c>
      <c r="AA64" s="88">
        <f>Z64-T_iv_strat3!BG25</f>
        <v>0</v>
      </c>
      <c r="AB64" s="88">
        <f>T_iv_strat3!BH25-Z64</f>
        <v>0</v>
      </c>
    </row>
    <row r="65" spans="1:98" s="89" customFormat="1" x14ac:dyDescent="0.25">
      <c r="A65" s="77"/>
      <c r="B65" s="77"/>
      <c r="C65" s="77"/>
      <c r="D65" s="77"/>
      <c r="E65" s="77"/>
      <c r="F65" s="77"/>
      <c r="G65" s="77"/>
      <c r="H65" s="77"/>
      <c r="I65" s="86"/>
      <c r="J65" s="109">
        <f>T_ii!A27</f>
        <v>0</v>
      </c>
      <c r="K65" s="87">
        <f>T_ii!Z27</f>
        <v>0</v>
      </c>
      <c r="L65" s="88">
        <f>K65-T_ii!AA27</f>
        <v>0</v>
      </c>
      <c r="M65" s="88">
        <f>T_ii!AB27-K65</f>
        <v>0</v>
      </c>
      <c r="N65" s="87">
        <f>T_iv_strat2!Z26</f>
        <v>0</v>
      </c>
      <c r="O65" s="88">
        <f>N65-T_iv_strat2!AA26</f>
        <v>0</v>
      </c>
      <c r="P65" s="88">
        <f>T_iv_strat2!AB26-N65</f>
        <v>0</v>
      </c>
      <c r="Q65" s="87">
        <f>T_iv_strat3!Z26</f>
        <v>0</v>
      </c>
      <c r="R65" s="88">
        <f>Q65-T_iv_strat3!AA26</f>
        <v>0</v>
      </c>
      <c r="S65" s="88">
        <f>T_iv_strat3!AB26-Q65</f>
        <v>0</v>
      </c>
      <c r="T65" s="87">
        <f>T_ii!BF26</f>
        <v>0</v>
      </c>
      <c r="U65" s="88">
        <f>T65-T_ii!BG26</f>
        <v>0</v>
      </c>
      <c r="V65" s="88">
        <f>T_ii!BH26-T65</f>
        <v>0</v>
      </c>
      <c r="W65" s="87">
        <f>T_iv_strat2!BF26</f>
        <v>0</v>
      </c>
      <c r="X65" s="88">
        <f>W65-T_iv_strat2!BG26</f>
        <v>0</v>
      </c>
      <c r="Y65" s="88">
        <f>T_iv_strat2!BH26-W65</f>
        <v>0</v>
      </c>
      <c r="Z65" s="87">
        <f>T_iv_strat3!BF26</f>
        <v>0</v>
      </c>
      <c r="AA65" s="88">
        <f>Z65-T_iv_strat3!BG26</f>
        <v>0</v>
      </c>
      <c r="AB65" s="88">
        <f>T_iv_strat3!BH26-Z65</f>
        <v>0</v>
      </c>
    </row>
    <row r="66" spans="1:98" s="89" customFormat="1" x14ac:dyDescent="0.25">
      <c r="A66" s="77"/>
      <c r="B66" s="77"/>
      <c r="C66" s="77"/>
      <c r="D66" s="77"/>
      <c r="E66" s="77"/>
      <c r="F66" s="77"/>
      <c r="G66" s="77"/>
      <c r="H66" s="77"/>
      <c r="I66" s="86"/>
      <c r="J66" s="109">
        <f>T_ii!A28</f>
        <v>0</v>
      </c>
      <c r="K66" s="87">
        <f>T_ii!Z28</f>
        <v>0</v>
      </c>
      <c r="L66" s="88">
        <f>K66-T_ii!AA28</f>
        <v>0</v>
      </c>
      <c r="M66" s="88">
        <f>T_ii!AB28-K66</f>
        <v>0</v>
      </c>
      <c r="N66" s="87">
        <f>T_iv_strat2!Z27</f>
        <v>0</v>
      </c>
      <c r="O66" s="88">
        <f>N66-T_iv_strat2!AA27</f>
        <v>0</v>
      </c>
      <c r="P66" s="88">
        <f>T_iv_strat2!AB27-N66</f>
        <v>0</v>
      </c>
      <c r="Q66" s="87">
        <f>T_iv_strat3!Z27</f>
        <v>0</v>
      </c>
      <c r="R66" s="88">
        <f>Q66-T_iv_strat3!AA27</f>
        <v>0</v>
      </c>
      <c r="S66" s="88">
        <f>T_iv_strat3!AB27-Q66</f>
        <v>0</v>
      </c>
      <c r="T66" s="87">
        <f>T_ii!BF27</f>
        <v>0</v>
      </c>
      <c r="U66" s="88">
        <f>T66-T_ii!BG27</f>
        <v>0</v>
      </c>
      <c r="V66" s="88">
        <f>T_ii!BH27-T66</f>
        <v>0</v>
      </c>
      <c r="W66" s="87">
        <f>T_iv_strat2!BF27</f>
        <v>0</v>
      </c>
      <c r="X66" s="88">
        <f>W66-T_iv_strat2!BG27</f>
        <v>0</v>
      </c>
      <c r="Y66" s="88">
        <f>T_iv_strat2!BH27-W66</f>
        <v>0</v>
      </c>
      <c r="Z66" s="87">
        <f>T_iv_strat3!BF27</f>
        <v>0</v>
      </c>
      <c r="AA66" s="88">
        <f>Z66-T_iv_strat3!BG27</f>
        <v>0</v>
      </c>
      <c r="AB66" s="88">
        <f>T_iv_strat3!BH27-Z66</f>
        <v>0</v>
      </c>
    </row>
    <row r="67" spans="1:98" s="89" customFormat="1" x14ac:dyDescent="0.25">
      <c r="A67" s="77"/>
      <c r="B67" s="77"/>
      <c r="C67" s="77"/>
      <c r="D67" s="77"/>
      <c r="E67" s="77"/>
      <c r="F67" s="77"/>
      <c r="G67" s="77"/>
      <c r="H67" s="77"/>
      <c r="I67" s="86"/>
      <c r="J67" s="109">
        <f>T_ii!A29</f>
        <v>0</v>
      </c>
      <c r="K67" s="87">
        <f>T_ii!Z29</f>
        <v>0</v>
      </c>
      <c r="L67" s="88">
        <f>K67-T_ii!AA29</f>
        <v>0</v>
      </c>
      <c r="M67" s="88">
        <f>T_ii!AB29-K67</f>
        <v>0</v>
      </c>
      <c r="N67" s="87">
        <f>T_iv_strat2!Z28</f>
        <v>0</v>
      </c>
      <c r="O67" s="88">
        <f>N67-T_iv_strat2!AA28</f>
        <v>0</v>
      </c>
      <c r="P67" s="88">
        <f>T_iv_strat2!AB28-N67</f>
        <v>0</v>
      </c>
      <c r="Q67" s="87">
        <f>T_iv_strat3!Z28</f>
        <v>0</v>
      </c>
      <c r="R67" s="88">
        <f>Q67-T_iv_strat3!AA28</f>
        <v>0</v>
      </c>
      <c r="S67" s="88">
        <f>T_iv_strat3!AB28-Q67</f>
        <v>0</v>
      </c>
      <c r="T67" s="87">
        <f>T_ii!BF28</f>
        <v>0</v>
      </c>
      <c r="U67" s="88">
        <f>T67-T_ii!BG28</f>
        <v>0</v>
      </c>
      <c r="V67" s="88">
        <f>T_ii!BH28-T67</f>
        <v>0</v>
      </c>
      <c r="W67" s="87">
        <f>T_iv_strat2!BF28</f>
        <v>0</v>
      </c>
      <c r="X67" s="88">
        <f>W67-T_iv_strat2!BG28</f>
        <v>0</v>
      </c>
      <c r="Y67" s="88">
        <f>T_iv_strat2!BH28-W67</f>
        <v>0</v>
      </c>
      <c r="Z67" s="87">
        <f>T_iv_strat3!BF28</f>
        <v>0</v>
      </c>
      <c r="AA67" s="88">
        <f>Z67-T_iv_strat3!BG28</f>
        <v>0</v>
      </c>
      <c r="AB67" s="88">
        <f>T_iv_strat3!BH28-Z67</f>
        <v>0</v>
      </c>
    </row>
    <row r="68" spans="1:98" s="89" customFormat="1" x14ac:dyDescent="0.25">
      <c r="A68" s="77"/>
      <c r="B68" s="77"/>
      <c r="C68" s="77"/>
      <c r="D68" s="77"/>
      <c r="E68" s="77"/>
      <c r="F68" s="77"/>
      <c r="G68" s="77"/>
      <c r="H68" s="77"/>
      <c r="I68" s="86"/>
      <c r="J68" s="109">
        <f>T_ii!A30</f>
        <v>0</v>
      </c>
      <c r="K68" s="87">
        <f>T_ii!Z30</f>
        <v>0</v>
      </c>
      <c r="L68" s="88">
        <f>K68-T_ii!AA30</f>
        <v>0</v>
      </c>
      <c r="M68" s="88">
        <f>T_ii!AB30-K68</f>
        <v>0</v>
      </c>
      <c r="N68" s="87">
        <f>T_iv_strat2!Z29</f>
        <v>0</v>
      </c>
      <c r="O68" s="88">
        <f>N68-T_iv_strat2!AA29</f>
        <v>0</v>
      </c>
      <c r="P68" s="88">
        <f>T_iv_strat2!AB29-N68</f>
        <v>0</v>
      </c>
      <c r="Q68" s="87">
        <f>T_iv_strat3!Z29</f>
        <v>0</v>
      </c>
      <c r="R68" s="88">
        <f>Q68-T_iv_strat3!AA29</f>
        <v>0</v>
      </c>
      <c r="S68" s="88">
        <f>T_iv_strat3!AB29-Q68</f>
        <v>0</v>
      </c>
      <c r="T68" s="87">
        <f>T_ii!BF29</f>
        <v>0</v>
      </c>
      <c r="U68" s="88">
        <f>T68-T_ii!BG29</f>
        <v>0</v>
      </c>
      <c r="V68" s="88">
        <f>T_ii!BH29-T68</f>
        <v>0</v>
      </c>
      <c r="W68" s="87">
        <f>T_iv_strat2!BF29</f>
        <v>0</v>
      </c>
      <c r="X68" s="88">
        <f>W68-T_iv_strat2!BG29</f>
        <v>0</v>
      </c>
      <c r="Y68" s="88">
        <f>T_iv_strat2!BH29-W68</f>
        <v>0</v>
      </c>
      <c r="Z68" s="87">
        <f>T_iv_strat3!BF29</f>
        <v>0</v>
      </c>
      <c r="AA68" s="88">
        <f>Z68-T_iv_strat3!BG29</f>
        <v>0</v>
      </c>
      <c r="AB68" s="88">
        <f>T_iv_strat3!BH29-Z68</f>
        <v>0</v>
      </c>
    </row>
    <row r="69" spans="1:98" s="89" customFormat="1" x14ac:dyDescent="0.25">
      <c r="A69" s="77"/>
      <c r="H69" s="77"/>
      <c r="I69" s="86"/>
      <c r="J69" s="109">
        <f>T_ii!A31</f>
        <v>0</v>
      </c>
      <c r="K69" s="87">
        <f>T_ii!Z31</f>
        <v>0</v>
      </c>
      <c r="L69" s="88">
        <f>K69-T_ii!AA31</f>
        <v>0</v>
      </c>
      <c r="M69" s="88">
        <f>T_ii!AB31-K69</f>
        <v>0</v>
      </c>
      <c r="N69" s="87">
        <f>T_iv_strat2!Z30</f>
        <v>0</v>
      </c>
      <c r="O69" s="88">
        <f>N69-T_iv_strat2!AA30</f>
        <v>0</v>
      </c>
      <c r="P69" s="88">
        <f>T_iv_strat2!AB30-N69</f>
        <v>0</v>
      </c>
      <c r="Q69" s="87">
        <f>T_iv_strat3!Z30</f>
        <v>0</v>
      </c>
      <c r="R69" s="88">
        <f>Q69-T_iv_strat3!AA30</f>
        <v>0</v>
      </c>
      <c r="S69" s="88">
        <f>T_iv_strat3!AB30-Q69</f>
        <v>0</v>
      </c>
      <c r="T69" s="87">
        <f>T_ii!BF30</f>
        <v>0</v>
      </c>
      <c r="U69" s="88">
        <f>T69-T_ii!BG30</f>
        <v>0</v>
      </c>
      <c r="V69" s="88">
        <f>T_ii!BH30-T69</f>
        <v>0</v>
      </c>
      <c r="W69" s="87">
        <f>T_iv_strat2!BF30</f>
        <v>0</v>
      </c>
      <c r="X69" s="88">
        <f>W69-T_iv_strat2!BG30</f>
        <v>0</v>
      </c>
      <c r="Y69" s="88">
        <f>T_iv_strat2!BH30-W69</f>
        <v>0</v>
      </c>
      <c r="Z69" s="87">
        <f>T_iv_strat3!BF30</f>
        <v>0</v>
      </c>
      <c r="AA69" s="88">
        <f>Z69-T_iv_strat3!BG30</f>
        <v>0</v>
      </c>
      <c r="AB69" s="88">
        <f>T_iv_strat3!BH30-Z69</f>
        <v>0</v>
      </c>
    </row>
    <row r="70" spans="1:98" s="89" customFormat="1" x14ac:dyDescent="0.25">
      <c r="A70" s="77"/>
      <c r="H70" s="77"/>
      <c r="I70" s="86"/>
      <c r="J70" s="107"/>
      <c r="N70" s="87">
        <f>T_iv_strat2!Z31</f>
        <v>0</v>
      </c>
      <c r="O70" s="88">
        <f>N70-T_iv_strat2!AA31</f>
        <v>0</v>
      </c>
      <c r="P70" s="88">
        <f>T_iv_strat2!AB31-N70</f>
        <v>0</v>
      </c>
      <c r="Q70" s="87">
        <f>T_iv_strat3!Z31</f>
        <v>0</v>
      </c>
      <c r="R70" s="88">
        <f>Q70-T_iv_strat3!AA31</f>
        <v>0</v>
      </c>
      <c r="S70" s="88">
        <f>T_iv_strat3!AB31-Q70</f>
        <v>0</v>
      </c>
      <c r="T70" s="87">
        <f>T_ii!BF31</f>
        <v>0</v>
      </c>
      <c r="U70" s="88">
        <f>T70-T_ii!BG31</f>
        <v>0</v>
      </c>
      <c r="V70" s="88">
        <f>T_ii!BH31-T70</f>
        <v>0</v>
      </c>
      <c r="W70" s="87">
        <f>T_iv_strat2!BF31</f>
        <v>0</v>
      </c>
      <c r="X70" s="88">
        <f>W70-T_iv_strat2!BG31</f>
        <v>0</v>
      </c>
      <c r="Y70" s="88">
        <f>T_iv_strat2!BH31-W70</f>
        <v>0</v>
      </c>
      <c r="Z70" s="87">
        <f>T_iv_strat3!BF31</f>
        <v>0</v>
      </c>
      <c r="AA70" s="88">
        <f>Z70-T_iv_strat3!BG31</f>
        <v>0</v>
      </c>
      <c r="AB70" s="88">
        <f>T_iv_strat3!BH31-Z70</f>
        <v>0</v>
      </c>
    </row>
    <row r="71" spans="1:98" s="89" customFormat="1" x14ac:dyDescent="0.25">
      <c r="A71" s="77"/>
      <c r="H71" s="77"/>
      <c r="I71" s="86"/>
      <c r="J71" s="106"/>
      <c r="K71" s="88"/>
      <c r="L71" s="88"/>
      <c r="M71" s="87"/>
      <c r="N71" s="87"/>
      <c r="O71" s="88"/>
      <c r="P71" s="88"/>
      <c r="Q71" s="87"/>
      <c r="R71" s="88"/>
      <c r="S71" s="88"/>
      <c r="T71" s="87"/>
      <c r="U71" s="88"/>
      <c r="V71" s="88"/>
      <c r="W71" s="87"/>
      <c r="X71" s="88"/>
      <c r="Y71" s="88"/>
      <c r="Z71" s="87"/>
      <c r="AA71" s="88"/>
      <c r="AB71" s="88"/>
    </row>
    <row r="72" spans="1:98" s="89" customFormat="1" x14ac:dyDescent="0.25">
      <c r="A72" s="77"/>
      <c r="H72" s="77"/>
      <c r="I72" s="86"/>
      <c r="J72" s="106"/>
      <c r="K72" s="88"/>
      <c r="L72" s="88"/>
      <c r="M72" s="87"/>
      <c r="N72" s="87"/>
      <c r="O72" s="88"/>
      <c r="P72" s="88"/>
      <c r="Q72" s="87"/>
      <c r="R72" s="88"/>
      <c r="S72" s="88"/>
      <c r="T72" s="87"/>
      <c r="U72" s="88"/>
      <c r="V72" s="88"/>
      <c r="W72" s="87"/>
      <c r="X72" s="88"/>
      <c r="Y72" s="88"/>
      <c r="Z72" s="87"/>
      <c r="AA72" s="88"/>
      <c r="AB72" s="88"/>
    </row>
    <row r="73" spans="1:98" s="88" customFormat="1" x14ac:dyDescent="0.25">
      <c r="A73" s="77"/>
      <c r="B73" s="89"/>
      <c r="C73" s="89"/>
      <c r="D73" s="89"/>
      <c r="E73" s="89"/>
      <c r="F73" s="89"/>
      <c r="G73" s="89"/>
      <c r="H73" s="77"/>
      <c r="I73" s="86"/>
      <c r="J73" s="102"/>
      <c r="K73" s="30"/>
      <c r="L73" s="30"/>
      <c r="M73" s="30"/>
      <c r="N73" s="30"/>
      <c r="O73" s="30"/>
      <c r="P73" s="30"/>
      <c r="Q73" s="30"/>
      <c r="R73" s="30"/>
      <c r="T73" s="87"/>
      <c r="W73" s="87"/>
      <c r="Z73" s="87"/>
      <c r="AC73" s="89"/>
      <c r="AD73" s="89"/>
      <c r="AE73" s="89"/>
      <c r="AF73" s="89"/>
      <c r="AG73" s="89"/>
      <c r="AH73" s="89"/>
      <c r="AI73" s="89"/>
      <c r="AJ73" s="89"/>
      <c r="AK73" s="89"/>
      <c r="AL73" s="89"/>
      <c r="AM73" s="89"/>
      <c r="AN73" s="89"/>
      <c r="AO73" s="89"/>
      <c r="AP73" s="89"/>
      <c r="AQ73" s="89"/>
      <c r="AR73" s="89"/>
      <c r="AS73" s="89"/>
      <c r="AT73" s="89"/>
      <c r="AU73" s="89"/>
      <c r="AV73" s="89"/>
      <c r="AW73" s="89"/>
      <c r="AX73" s="89"/>
      <c r="AY73" s="89"/>
      <c r="AZ73" s="89"/>
      <c r="BA73" s="89"/>
      <c r="BB73" s="89"/>
      <c r="BC73" s="89"/>
      <c r="BD73" s="89"/>
      <c r="BE73" s="89"/>
      <c r="BF73" s="89"/>
      <c r="BG73" s="89"/>
      <c r="BH73" s="89"/>
      <c r="BI73" s="89"/>
      <c r="BJ73" s="89"/>
      <c r="BK73" s="89"/>
      <c r="BL73" s="89"/>
      <c r="BM73" s="89"/>
      <c r="BN73" s="89"/>
      <c r="BO73" s="89"/>
      <c r="BP73" s="89"/>
      <c r="BQ73" s="89"/>
      <c r="BR73" s="89"/>
      <c r="BS73" s="89"/>
      <c r="BT73" s="89"/>
      <c r="BU73" s="89"/>
      <c r="BV73" s="89"/>
      <c r="BW73" s="89"/>
      <c r="BX73" s="89"/>
      <c r="BY73" s="89"/>
      <c r="BZ73" s="89"/>
      <c r="CA73" s="89"/>
      <c r="CB73" s="89"/>
      <c r="CC73" s="89"/>
      <c r="CD73" s="89"/>
      <c r="CE73" s="89"/>
      <c r="CF73" s="89"/>
      <c r="CG73" s="89"/>
      <c r="CH73" s="89"/>
      <c r="CI73" s="89"/>
      <c r="CJ73" s="89"/>
      <c r="CK73" s="89"/>
      <c r="CL73" s="89"/>
      <c r="CM73" s="89"/>
      <c r="CN73" s="89"/>
      <c r="CO73" s="89"/>
      <c r="CP73" s="89"/>
      <c r="CQ73" s="89"/>
      <c r="CR73" s="89"/>
      <c r="CS73" s="89"/>
      <c r="CT73" s="89"/>
    </row>
    <row r="74" spans="1:98" s="75" customFormat="1" x14ac:dyDescent="0.25">
      <c r="A74" s="73"/>
      <c r="B74" s="73"/>
      <c r="C74" s="73"/>
      <c r="D74" s="73"/>
      <c r="E74" s="73"/>
      <c r="F74" s="73"/>
      <c r="G74" s="73"/>
      <c r="H74" s="73"/>
      <c r="I74" s="74"/>
      <c r="J74" s="111"/>
    </row>
    <row r="75" spans="1:98" x14ac:dyDescent="0.25">
      <c r="A75" s="27" t="s">
        <v>26</v>
      </c>
      <c r="I75" s="30"/>
    </row>
    <row r="76" spans="1:98" x14ac:dyDescent="0.25">
      <c r="A76" s="27" t="s">
        <v>27</v>
      </c>
    </row>
    <row r="77" spans="1:98" s="72" customFormat="1" ht="29.25" customHeight="1" thickBot="1" x14ac:dyDescent="0.3">
      <c r="A77" s="27"/>
      <c r="B77" s="181" t="str">
        <f>_xlfn.CONCAT($A$2, ", ", A76)</f>
        <v>Proportion of all outlets enumerated that had an antimalarial in stock at the time of the survey visit, among all outlets surveyed, overall in each state</v>
      </c>
      <c r="C77" s="181"/>
      <c r="D77" s="181"/>
      <c r="E77" s="181"/>
      <c r="F77" s="181"/>
      <c r="G77" s="181"/>
      <c r="H77" s="29"/>
      <c r="I77" s="71"/>
      <c r="J77" s="104" t="s">
        <v>28</v>
      </c>
      <c r="K77" s="70" t="s">
        <v>14</v>
      </c>
      <c r="L77" s="70" t="s">
        <v>15</v>
      </c>
      <c r="M77" s="70" t="s">
        <v>16</v>
      </c>
      <c r="N77" s="70" t="s">
        <v>18</v>
      </c>
      <c r="O77" s="70" t="s">
        <v>15</v>
      </c>
      <c r="P77" s="70" t="s">
        <v>16</v>
      </c>
    </row>
    <row r="78" spans="1:98" ht="15.75" thickTop="1" x14ac:dyDescent="0.25">
      <c r="B78" s="182"/>
      <c r="C78" s="182"/>
      <c r="D78" s="182"/>
      <c r="E78" s="182"/>
      <c r="F78" s="182"/>
      <c r="G78" s="182"/>
      <c r="J78" s="102" t="str">
        <f>UPPER(RIGHT(T_iii_strat1!A1, LEN(T_iii_strat1!A1)-10))</f>
        <v>T1</v>
      </c>
      <c r="K78" s="30">
        <f>T_iii_strat1!Z4</f>
        <v>0.23310568214109365</v>
      </c>
      <c r="L78" s="30">
        <f>T_iii_strat1!Z4-T_iii_strat1!AA4</f>
        <v>0.19625057528438866</v>
      </c>
      <c r="M78" s="30">
        <f>T_iii_strat1!AB4-T_iii_strat1!Z4</f>
        <v>1.22601589290642</v>
      </c>
      <c r="N78" s="30">
        <f>T_iii_strat1!Z5</f>
        <v>0.72887431074287967</v>
      </c>
      <c r="O78" s="30">
        <f>T_iii_strat1!Z5-T_iii_strat1!AA5</f>
        <v>0.37753357727388054</v>
      </c>
      <c r="P78" s="30">
        <f>T_iii_strat1!AB5-T_iii_strat1!Z5</f>
        <v>0.77708181412023958</v>
      </c>
    </row>
    <row r="79" spans="1:98" x14ac:dyDescent="0.25">
      <c r="B79" s="182"/>
      <c r="C79" s="182"/>
      <c r="D79" s="182"/>
      <c r="E79" s="182"/>
      <c r="F79" s="182"/>
      <c r="G79" s="182"/>
      <c r="J79" s="102" t="str">
        <f>UPPER(RIGHT(T_iii_strat2!A1, LEN(T_iii_strat2!A1)-10))</f>
        <v>T2</v>
      </c>
      <c r="K79" s="30">
        <f>T_iii_strat2!Z4</f>
        <v>12.281922153242235</v>
      </c>
      <c r="L79" s="30">
        <f>T_iii_strat2!Z4-T_iii_strat2!AA4</f>
        <v>5.073257397636822</v>
      </c>
      <c r="M79" s="30">
        <f>T_iii_strat2!AB4-T_iii_strat2!Z4</f>
        <v>7.8683347064162525</v>
      </c>
      <c r="N79" s="30">
        <f>T_iii_strat2!Z5</f>
        <v>4.7526013886424279</v>
      </c>
      <c r="O79" s="30">
        <f>T_iii_strat2!Z5-T_iii_strat2!AA5</f>
        <v>1.5070355776783955</v>
      </c>
      <c r="P79" s="30">
        <f>T_iii_strat2!AB5-T_iii_strat2!Z5</f>
        <v>2.1568354372616128</v>
      </c>
    </row>
    <row r="80" spans="1:98" x14ac:dyDescent="0.25">
      <c r="B80" s="182"/>
      <c r="C80" s="182"/>
      <c r="D80" s="182"/>
      <c r="E80" s="182"/>
      <c r="F80" s="182"/>
      <c r="G80" s="182"/>
      <c r="J80" s="102" t="str">
        <f>UPPER(RIGHT(T_iii_strat3!A1, LEN(T_iii_strat3!A1)-10))</f>
        <v>T3</v>
      </c>
      <c r="K80" s="30">
        <f>T_iii_strat3!Z4</f>
        <v>2.4873912957305948</v>
      </c>
      <c r="L80" s="30">
        <f>T_iii_strat3!Z4-T_iii_strat3!AA4</f>
        <v>1.6005582212608269</v>
      </c>
      <c r="M80" s="30">
        <f>T_iii_strat3!AB4-T_iii_strat3!Z4</f>
        <v>4.2916707692071672</v>
      </c>
      <c r="N80" s="30">
        <f>T_iii_strat3!Z5</f>
        <v>1.9238113969929223</v>
      </c>
      <c r="O80" s="30">
        <f>T_iii_strat3!Z5-T_iii_strat3!AA5</f>
        <v>1.0111502994673034</v>
      </c>
      <c r="P80" s="30">
        <f>T_iii_strat3!AB5-T_iii_strat3!Z5</f>
        <v>2.0860828800836422</v>
      </c>
    </row>
    <row r="81" spans="2:10" x14ac:dyDescent="0.25">
      <c r="B81" s="182"/>
      <c r="C81" s="182"/>
      <c r="D81" s="182"/>
      <c r="E81" s="182"/>
      <c r="F81" s="182"/>
      <c r="G81" s="182"/>
      <c r="J81" s="102">
        <v>0</v>
      </c>
    </row>
    <row r="82" spans="2:10" x14ac:dyDescent="0.25">
      <c r="B82" s="182"/>
      <c r="C82" s="182"/>
      <c r="D82" s="182"/>
      <c r="E82" s="182"/>
      <c r="F82" s="182"/>
      <c r="G82" s="182"/>
      <c r="J82" s="102">
        <v>0</v>
      </c>
    </row>
    <row r="83" spans="2:10" x14ac:dyDescent="0.25">
      <c r="B83" s="182"/>
      <c r="C83" s="182"/>
      <c r="D83" s="182"/>
      <c r="E83" s="182"/>
      <c r="F83" s="182"/>
      <c r="G83" s="182"/>
      <c r="J83" s="102">
        <v>0</v>
      </c>
    </row>
    <row r="84" spans="2:10" x14ac:dyDescent="0.25">
      <c r="B84" s="182"/>
      <c r="C84" s="182"/>
      <c r="D84" s="182"/>
      <c r="E84" s="182"/>
      <c r="F84" s="182"/>
      <c r="G84" s="182"/>
      <c r="J84" s="102">
        <v>0</v>
      </c>
    </row>
    <row r="85" spans="2:10" x14ac:dyDescent="0.25">
      <c r="B85" s="182"/>
      <c r="C85" s="182"/>
      <c r="D85" s="182"/>
      <c r="E85" s="182"/>
      <c r="F85" s="182"/>
      <c r="G85" s="182"/>
      <c r="J85" s="102">
        <v>0</v>
      </c>
    </row>
    <row r="86" spans="2:10" x14ac:dyDescent="0.25">
      <c r="B86" s="182"/>
      <c r="C86" s="182"/>
      <c r="D86" s="182"/>
      <c r="E86" s="182"/>
      <c r="F86" s="182"/>
      <c r="G86" s="182"/>
      <c r="J86" s="102">
        <v>0</v>
      </c>
    </row>
    <row r="87" spans="2:10" x14ac:dyDescent="0.25">
      <c r="B87" s="182"/>
      <c r="C87" s="182"/>
      <c r="D87" s="182"/>
      <c r="E87" s="182"/>
      <c r="F87" s="182"/>
      <c r="G87" s="182"/>
      <c r="J87" s="102">
        <v>0</v>
      </c>
    </row>
    <row r="88" spans="2:10" x14ac:dyDescent="0.25">
      <c r="B88" s="182"/>
      <c r="C88" s="182"/>
      <c r="D88" s="182"/>
      <c r="E88" s="182"/>
      <c r="F88" s="182"/>
      <c r="G88" s="182"/>
    </row>
    <row r="89" spans="2:10" x14ac:dyDescent="0.25">
      <c r="B89" s="182"/>
      <c r="C89" s="182"/>
      <c r="D89" s="182"/>
      <c r="E89" s="182"/>
      <c r="F89" s="182"/>
      <c r="G89" s="182"/>
    </row>
    <row r="90" spans="2:10" x14ac:dyDescent="0.25">
      <c r="B90" s="182"/>
      <c r="C90" s="182"/>
      <c r="D90" s="182"/>
      <c r="E90" s="182"/>
      <c r="F90" s="182"/>
      <c r="G90" s="182"/>
    </row>
    <row r="91" spans="2:10" x14ac:dyDescent="0.25">
      <c r="B91" s="182"/>
      <c r="C91" s="182"/>
      <c r="D91" s="182"/>
      <c r="E91" s="182"/>
      <c r="F91" s="182"/>
      <c r="G91" s="182"/>
    </row>
    <row r="92" spans="2:10" x14ac:dyDescent="0.25">
      <c r="B92" s="182"/>
      <c r="C92" s="182"/>
      <c r="D92" s="182"/>
      <c r="E92" s="182"/>
      <c r="F92" s="182"/>
      <c r="G92" s="182"/>
    </row>
    <row r="93" spans="2:10" x14ac:dyDescent="0.25">
      <c r="B93" s="182"/>
      <c r="C93" s="182"/>
      <c r="D93" s="182"/>
      <c r="E93" s="182"/>
      <c r="F93" s="182"/>
      <c r="G93" s="182"/>
    </row>
    <row r="94" spans="2:10" x14ac:dyDescent="0.25">
      <c r="B94" s="183" t="str">
        <f>_xlfn.CONCAT("Total outlets enumerated: Abia=", T_iii_strat1!AC4, " Kano=", T_iii_strat2!AC4, " Lagos=", T_iii_strat3!AC4)</f>
        <v>Total outlets enumerated: Abia=1408 Kano=1603 Lagos=926</v>
      </c>
      <c r="C94" s="183"/>
      <c r="D94" s="183"/>
      <c r="E94" s="183"/>
      <c r="F94" s="183"/>
      <c r="G94" s="183"/>
    </row>
    <row r="95" spans="2:10" ht="169.5" customHeight="1" thickBot="1" x14ac:dyDescent="0.3">
      <c r="B95" s="177" t="s">
        <v>29</v>
      </c>
      <c r="C95" s="177"/>
      <c r="D95" s="177"/>
      <c r="E95" s="177"/>
      <c r="F95" s="177"/>
      <c r="G95" s="177"/>
    </row>
    <row r="96" spans="2:10" ht="15.75" thickTop="1" x14ac:dyDescent="0.25">
      <c r="B96" s="30"/>
      <c r="C96" s="30"/>
      <c r="D96" s="30"/>
      <c r="E96" s="30"/>
      <c r="F96" s="30"/>
      <c r="G96" s="30"/>
    </row>
    <row r="97" spans="1:18" s="69" customFormat="1" x14ac:dyDescent="0.25">
      <c r="A97" s="28" t="s">
        <v>4</v>
      </c>
      <c r="B97" s="28"/>
      <c r="C97" s="28"/>
      <c r="D97" s="28"/>
      <c r="E97" s="28"/>
      <c r="F97" s="28"/>
      <c r="G97" s="28"/>
      <c r="H97" s="28"/>
      <c r="I97" s="68"/>
      <c r="J97" s="103"/>
    </row>
    <row r="98" spans="1:18" ht="35.25" customHeight="1" thickBot="1" x14ac:dyDescent="0.3">
      <c r="B98" s="181" t="str">
        <f>_xlfn.CONCAT($A$2, ", ", A97)</f>
        <v>Proportion of all outlets enumerated that had an antimalarial in stock at the time of the survey visit, among all outlets surveyed, by outlet type</v>
      </c>
      <c r="C98" s="181"/>
      <c r="D98" s="181"/>
      <c r="E98" s="181"/>
      <c r="F98" s="181"/>
      <c r="G98" s="181"/>
    </row>
    <row r="99" spans="1:18" ht="15.75" thickTop="1" x14ac:dyDescent="0.25">
      <c r="B99" s="31" t="str">
        <f>J99</f>
        <v>Abia</v>
      </c>
      <c r="C99" s="31"/>
      <c r="D99" s="31"/>
      <c r="E99" s="31"/>
      <c r="F99" s="31"/>
      <c r="G99" s="31"/>
      <c r="J99" s="102" t="s">
        <v>30</v>
      </c>
    </row>
    <row r="100" spans="1:18" x14ac:dyDescent="0.25">
      <c r="B100" s="182"/>
      <c r="C100" s="182"/>
      <c r="D100" s="182"/>
      <c r="E100" s="182"/>
      <c r="F100" s="182"/>
      <c r="G100" s="182"/>
      <c r="J100" s="104"/>
      <c r="K100" s="70" t="s">
        <v>14</v>
      </c>
      <c r="L100" s="70" t="s">
        <v>15</v>
      </c>
      <c r="M100" s="70" t="s">
        <v>16</v>
      </c>
      <c r="N100" s="70" t="s">
        <v>17</v>
      </c>
      <c r="O100" s="70" t="s">
        <v>18</v>
      </c>
      <c r="P100" s="70" t="s">
        <v>15</v>
      </c>
      <c r="Q100" s="70" t="s">
        <v>16</v>
      </c>
      <c r="R100" s="70" t="s">
        <v>17</v>
      </c>
    </row>
    <row r="101" spans="1:18" x14ac:dyDescent="0.25">
      <c r="B101" s="182"/>
      <c r="C101" s="182"/>
      <c r="D101" s="182"/>
      <c r="E101" s="182"/>
      <c r="F101" s="182"/>
      <c r="G101" s="182"/>
      <c r="J101" s="102" t="str">
        <f>T_iii_strat1!B$2</f>
        <v>Private Not For-Profit Facility</v>
      </c>
      <c r="K101" s="30" t="str">
        <f>T_iii_strat1!B$4</f>
        <v>0</v>
      </c>
      <c r="L101" s="30" t="e">
        <f>K101-T_iii_strat1!C$4</f>
        <v>#VALUE!</v>
      </c>
      <c r="M101" s="30" t="e">
        <f>T_iii_strat1!D$4-K101</f>
        <v>#VALUE!</v>
      </c>
      <c r="N101" s="30">
        <f>T_iii_strat1!E$4</f>
        <v>15</v>
      </c>
      <c r="O101" s="30">
        <f>T_iii_strat1!B$5</f>
        <v>4.2107289478351699</v>
      </c>
      <c r="P101" s="30">
        <f>O101-T_iii_strat1!C$5</f>
        <v>3.6078635553709812</v>
      </c>
      <c r="Q101" s="30">
        <f>T_iii_strat1!D$5-O101</f>
        <v>19.950778990242007</v>
      </c>
      <c r="R101" s="30">
        <f>T_iii_strat1!E$5</f>
        <v>15</v>
      </c>
    </row>
    <row r="102" spans="1:18" x14ac:dyDescent="0.25">
      <c r="B102" s="182"/>
      <c r="C102" s="182"/>
      <c r="D102" s="182"/>
      <c r="E102" s="182"/>
      <c r="F102" s="182"/>
      <c r="G102" s="182"/>
      <c r="J102" s="102" t="str">
        <f>T_iii_strat1!F$2</f>
        <v>Private For-Profit Facility</v>
      </c>
      <c r="K102" s="30" t="str">
        <f>T_iii_strat1!F$4</f>
        <v>0</v>
      </c>
      <c r="L102" s="30" t="e">
        <f>K102-T_iii_strat1!G$4</f>
        <v>#VALUE!</v>
      </c>
      <c r="M102" s="30" t="e">
        <f>T_iii_strat1!H$4-K102</f>
        <v>#VALUE!</v>
      </c>
      <c r="N102" s="30">
        <f>T_iii_strat1!I$4</f>
        <v>16</v>
      </c>
      <c r="O102" s="30" t="str">
        <f>T_iii_strat1!F$5</f>
        <v>0</v>
      </c>
      <c r="P102" s="30" t="e">
        <f>O102-T_iii_strat1!G$5</f>
        <v>#VALUE!</v>
      </c>
      <c r="Q102" s="30" t="e">
        <f>T_iii_strat1!H$5-O102</f>
        <v>#VALUE!</v>
      </c>
      <c r="R102" s="30">
        <f>T_iii_strat1!I$5</f>
        <v>16</v>
      </c>
    </row>
    <row r="103" spans="1:18" x14ac:dyDescent="0.25">
      <c r="B103" s="182"/>
      <c r="C103" s="182"/>
      <c r="D103" s="182"/>
      <c r="E103" s="182"/>
      <c r="F103" s="182"/>
      <c r="G103" s="182"/>
      <c r="J103" s="102" t="str">
        <f>T_iii_strat1!J$2</f>
        <v>Pharmacy</v>
      </c>
      <c r="K103" s="30" t="str">
        <f>T_iii_strat1!J$4</f>
        <v>0</v>
      </c>
      <c r="L103" s="30">
        <v>0</v>
      </c>
      <c r="M103" s="30">
        <v>0</v>
      </c>
      <c r="N103" s="30">
        <f>T_iii_strat1!M$4</f>
        <v>52</v>
      </c>
      <c r="O103" s="30" t="str">
        <f>T_iii_strat1!J$5</f>
        <v>0</v>
      </c>
      <c r="P103" s="30" t="e">
        <f>O103-T_iii_strat1!K$5</f>
        <v>#VALUE!</v>
      </c>
      <c r="Q103" s="67" t="e">
        <f>T_iii_strat1!L$5-O103</f>
        <v>#VALUE!</v>
      </c>
      <c r="R103" s="30">
        <f>T_iii_strat1!M$5</f>
        <v>52</v>
      </c>
    </row>
    <row r="104" spans="1:18" x14ac:dyDescent="0.25">
      <c r="B104" s="182"/>
      <c r="C104" s="182"/>
      <c r="D104" s="182"/>
      <c r="E104" s="182"/>
      <c r="F104" s="182"/>
      <c r="G104" s="182"/>
      <c r="J104" s="102" t="str">
        <f>T_iii_strat1!R$2</f>
        <v>Drug store</v>
      </c>
      <c r="K104" s="30">
        <f>T_iii_strat1!R$4</f>
        <v>0.24896939086002826</v>
      </c>
      <c r="L104" s="30">
        <f>K104-T_iii_strat1!S$4</f>
        <v>0.20943903159292079</v>
      </c>
      <c r="M104" s="30">
        <f>T_iii_strat1!T$4-K104</f>
        <v>1.3018694773299615</v>
      </c>
      <c r="N104" s="30">
        <f>T_iii_strat1!U$4</f>
        <v>1312</v>
      </c>
      <c r="O104" s="30">
        <f>T_iii_strat1!R$5</f>
        <v>0.72155674983241458</v>
      </c>
      <c r="P104" s="30">
        <f>O104-T_iii_strat1!S$5</f>
        <v>0.3941200782585384</v>
      </c>
      <c r="Q104" s="30">
        <f>T_iii_strat1!T$5-O104</f>
        <v>0.86097190701275361</v>
      </c>
      <c r="R104" s="30">
        <f>T_iii_strat1!U$5</f>
        <v>1312</v>
      </c>
    </row>
    <row r="105" spans="1:18" x14ac:dyDescent="0.25">
      <c r="B105" s="182"/>
      <c r="C105" s="182"/>
      <c r="D105" s="182"/>
      <c r="E105" s="182"/>
      <c r="F105" s="182"/>
      <c r="G105" s="182"/>
      <c r="J105" s="102" t="str">
        <f>T_iii_strat1!V$2</f>
        <v>Informal</v>
      </c>
      <c r="K105" s="30" t="str">
        <f>T_iii_strat1!V$4</f>
        <v>0</v>
      </c>
      <c r="L105" s="30" t="e">
        <f>K105-T_iii_strat1!W$4</f>
        <v>#VALUE!</v>
      </c>
      <c r="M105" s="30" t="e">
        <f>T_iii_strat1!X$4-K105</f>
        <v>#VALUE!</v>
      </c>
      <c r="N105" s="30">
        <f>T_iii_strat1!Y$4</f>
        <v>11</v>
      </c>
      <c r="O105" s="30" t="str">
        <f>T_iii_strat1!V$5</f>
        <v>0</v>
      </c>
      <c r="P105" s="30" t="e">
        <f>O105-T_iii_strat1!W$5</f>
        <v>#VALUE!</v>
      </c>
      <c r="Q105" s="30" t="e">
        <f>T_iii_strat1!X$5-O105</f>
        <v>#VALUE!</v>
      </c>
      <c r="R105" s="30">
        <f>T_iii_strat1!Y$5</f>
        <v>11</v>
      </c>
    </row>
    <row r="106" spans="1:18" x14ac:dyDescent="0.25">
      <c r="B106" s="182"/>
      <c r="C106" s="182"/>
      <c r="D106" s="182"/>
      <c r="E106" s="182"/>
      <c r="F106" s="182"/>
      <c r="G106" s="182"/>
      <c r="J106" s="102" t="str">
        <f>T_iii_strat1!Z$2</f>
        <v>Retail total</v>
      </c>
      <c r="K106" s="30">
        <f>T_iii_strat1!Z$4</f>
        <v>0.23310568214109365</v>
      </c>
      <c r="L106" s="30">
        <f>K106-T_iii_strat1!AA$4</f>
        <v>0.19625057528438866</v>
      </c>
      <c r="M106" s="30">
        <f>T_iii_strat1!AB$4-K106</f>
        <v>1.22601589290642</v>
      </c>
      <c r="N106" s="30">
        <f>T_iii_strat1!AC$4</f>
        <v>1408</v>
      </c>
      <c r="O106" s="30">
        <f>T_iii_strat1!Z$5</f>
        <v>0.72887431074287967</v>
      </c>
      <c r="P106" s="30">
        <f>O106-T_iii_strat1!AA$5</f>
        <v>0.37753357727388054</v>
      </c>
      <c r="Q106" s="67">
        <f>T_iii_strat1!AB$5-O106</f>
        <v>0.77708181412023958</v>
      </c>
      <c r="R106" s="30">
        <f>T_iii_strat1!AC$5</f>
        <v>1408</v>
      </c>
    </row>
    <row r="107" spans="1:18" x14ac:dyDescent="0.25">
      <c r="B107" s="182"/>
      <c r="C107" s="182"/>
      <c r="D107" s="182"/>
      <c r="E107" s="182"/>
      <c r="F107" s="182"/>
      <c r="G107" s="182"/>
      <c r="J107" s="102" t="str">
        <f>T_iii_strat1!AD$2</f>
        <v>Wholesale</v>
      </c>
      <c r="K107" s="30" t="str">
        <f>T_iii_strat1!AD$4</f>
        <v>0</v>
      </c>
      <c r="L107" s="30" t="e">
        <f>K107-T_iii_strat1!AE$4</f>
        <v>#VALUE!</v>
      </c>
      <c r="M107" s="30" t="e">
        <f>T_iii_strat1!AF$4-K107</f>
        <v>#VALUE!</v>
      </c>
      <c r="N107" s="30">
        <f>T_iii_strat1!AG$4</f>
        <v>29</v>
      </c>
      <c r="O107" s="30" t="str">
        <f>T_iii_strat1!AD$5</f>
        <v>0</v>
      </c>
      <c r="P107" s="30" t="e">
        <f>O107-T_iii_strat1!AE$5</f>
        <v>#VALUE!</v>
      </c>
      <c r="Q107" s="30" t="e">
        <f>T_iii_strat1!AF$5-O107</f>
        <v>#VALUE!</v>
      </c>
      <c r="R107" s="30">
        <f>T_iii_strat1!AG$5</f>
        <v>29</v>
      </c>
    </row>
    <row r="108" spans="1:18" x14ac:dyDescent="0.25">
      <c r="B108" s="182"/>
      <c r="C108" s="182"/>
      <c r="D108" s="182"/>
      <c r="E108" s="182"/>
      <c r="F108" s="182"/>
      <c r="G108" s="182"/>
      <c r="Q108" s="67"/>
    </row>
    <row r="109" spans="1:18" x14ac:dyDescent="0.25">
      <c r="B109" s="182"/>
      <c r="C109" s="182"/>
      <c r="D109" s="182"/>
      <c r="E109" s="182"/>
      <c r="F109" s="182"/>
      <c r="G109" s="182"/>
    </row>
    <row r="110" spans="1:18" x14ac:dyDescent="0.25">
      <c r="B110" s="182"/>
      <c r="C110" s="182"/>
      <c r="D110" s="182"/>
      <c r="E110" s="182"/>
      <c r="F110" s="182"/>
      <c r="G110" s="182"/>
    </row>
    <row r="111" spans="1:18" x14ac:dyDescent="0.25">
      <c r="B111" s="182"/>
      <c r="C111" s="182"/>
      <c r="D111" s="182"/>
      <c r="E111" s="182"/>
      <c r="F111" s="182"/>
      <c r="G111" s="182"/>
    </row>
    <row r="112" spans="1:18" x14ac:dyDescent="0.25">
      <c r="B112" s="182"/>
      <c r="C112" s="182"/>
      <c r="D112" s="182"/>
      <c r="E112" s="182"/>
      <c r="F112" s="182"/>
      <c r="G112" s="182"/>
    </row>
    <row r="113" spans="2:18" x14ac:dyDescent="0.25">
      <c r="B113" s="182"/>
      <c r="C113" s="182"/>
      <c r="D113" s="182"/>
      <c r="E113" s="182"/>
      <c r="F113" s="182"/>
      <c r="G113" s="182"/>
    </row>
    <row r="114" spans="2:18" x14ac:dyDescent="0.25">
      <c r="B114" s="182"/>
      <c r="C114" s="182"/>
      <c r="D114" s="182"/>
      <c r="E114" s="182"/>
      <c r="F114" s="182"/>
      <c r="G114" s="182"/>
    </row>
    <row r="115" spans="2:18" x14ac:dyDescent="0.25">
      <c r="B115" s="182"/>
      <c r="C115" s="182"/>
      <c r="D115" s="182"/>
      <c r="E115" s="182"/>
      <c r="F115" s="182"/>
      <c r="G115" s="182"/>
    </row>
    <row r="116" spans="2:18" ht="29.25" customHeight="1" x14ac:dyDescent="0.25">
      <c r="B116" s="176" t="str">
        <f>_xlfn.CONCAT("Total outlets enumerated: Private not-for-profit=", T_iii_strat1!E4, " Private-for-profit=", T_iii_strat1!I4, " Pharmacy=", T_iii_strat1!M4, " PPMV=", T_iii_strat1!U4, " Informal other=",T_iii_strat1!Y4,  " Retail total=", T_iii_strat1!AC4, " Wholesale=", T_iii_strat1!AG4)</f>
        <v>Total outlets enumerated: Private not-for-profit=15 Private-for-profit=16 Pharmacy=52 PPMV=1312 Informal other=11 Retail total=1408 Wholesale=29</v>
      </c>
      <c r="C116" s="176"/>
      <c r="D116" s="176"/>
      <c r="E116" s="176"/>
      <c r="F116" s="176"/>
      <c r="G116" s="176"/>
      <c r="J116" s="102" t="s">
        <v>31</v>
      </c>
    </row>
    <row r="117" spans="2:18" x14ac:dyDescent="0.25">
      <c r="B117" s="31" t="str">
        <f>J116</f>
        <v>Kano</v>
      </c>
      <c r="C117" s="31"/>
      <c r="D117" s="31"/>
      <c r="E117" s="31"/>
      <c r="F117" s="31"/>
      <c r="G117" s="31"/>
      <c r="J117" s="104"/>
      <c r="K117" s="70" t="s">
        <v>14</v>
      </c>
      <c r="L117" s="70" t="s">
        <v>15</v>
      </c>
      <c r="M117" s="70" t="s">
        <v>16</v>
      </c>
      <c r="N117" s="70" t="s">
        <v>17</v>
      </c>
      <c r="O117" s="70" t="s">
        <v>18</v>
      </c>
      <c r="P117" s="70" t="s">
        <v>15</v>
      </c>
      <c r="Q117" s="70" t="s">
        <v>16</v>
      </c>
      <c r="R117" s="70" t="s">
        <v>17</v>
      </c>
    </row>
    <row r="118" spans="2:18" x14ac:dyDescent="0.25">
      <c r="B118" s="182"/>
      <c r="C118" s="182"/>
      <c r="D118" s="182"/>
      <c r="E118" s="182"/>
      <c r="F118" s="182"/>
      <c r="G118" s="182"/>
      <c r="J118" s="102" t="str">
        <f>T_iii_strat1!B$2</f>
        <v>Private Not For-Profit Facility</v>
      </c>
      <c r="K118" s="30">
        <f>T_iii_strat2!B$4</f>
        <v>27.672780861097067</v>
      </c>
      <c r="L118" s="30">
        <f>K118-T_iii_strat2!C$4</f>
        <v>23.429054023883953</v>
      </c>
      <c r="M118" s="30">
        <f>T_iii_strat2!D$4-K118</f>
        <v>49.088165690041691</v>
      </c>
      <c r="N118" s="30">
        <f>T_iii_strat2!E$4</f>
        <v>9</v>
      </c>
      <c r="O118" s="30" t="str">
        <f>T_iii_strat2!B$5</f>
        <v>0</v>
      </c>
      <c r="P118" s="30" t="e">
        <f>O118-T_iii_strat2!C$5</f>
        <v>#VALUE!</v>
      </c>
      <c r="Q118" s="30" t="e">
        <f>T_iii_strat2!D$5-O118</f>
        <v>#VALUE!</v>
      </c>
      <c r="R118" s="30">
        <f>T_iii_strat2!E$5</f>
        <v>9</v>
      </c>
    </row>
    <row r="119" spans="2:18" x14ac:dyDescent="0.25">
      <c r="B119" s="182"/>
      <c r="C119" s="182"/>
      <c r="D119" s="182"/>
      <c r="E119" s="182"/>
      <c r="F119" s="182"/>
      <c r="G119" s="182"/>
      <c r="J119" s="102" t="str">
        <f>T_iii_strat1!F$2</f>
        <v>Private For-Profit Facility</v>
      </c>
      <c r="K119" s="30">
        <f>T_iii_strat2!F$4</f>
        <v>2.1807800458444904</v>
      </c>
      <c r="L119" s="30">
        <f>K119-T_iii_strat2!G$4</f>
        <v>1.3485332239867198</v>
      </c>
      <c r="M119" s="30">
        <f>T_iii_strat2!H$4-K119</f>
        <v>3.4104335324588799</v>
      </c>
      <c r="N119" s="30">
        <f>T_iii_strat2!I$4</f>
        <v>84</v>
      </c>
      <c r="O119" s="30">
        <f>T_iii_strat2!F$5</f>
        <v>3.3983881892033976</v>
      </c>
      <c r="P119" s="30">
        <f>O119-T_iii_strat2!G$5</f>
        <v>2.2192022128595177</v>
      </c>
      <c r="Q119" s="30">
        <f>T_iii_strat2!H$5-O119</f>
        <v>5.9985470886714856</v>
      </c>
      <c r="R119" s="30">
        <f>T_iii_strat2!I$5</f>
        <v>84</v>
      </c>
    </row>
    <row r="120" spans="2:18" x14ac:dyDescent="0.25">
      <c r="B120" s="182"/>
      <c r="C120" s="182"/>
      <c r="D120" s="182"/>
      <c r="E120" s="182"/>
      <c r="F120" s="182"/>
      <c r="G120" s="182"/>
      <c r="J120" s="102" t="str">
        <f>T_iii_strat1!J$2</f>
        <v>Pharmacy</v>
      </c>
      <c r="K120" s="30" t="str">
        <f>T_iii_strat2!J$4</f>
        <v>0</v>
      </c>
      <c r="L120" s="30" t="e">
        <f>K120-T_iii_strat2!K$4</f>
        <v>#VALUE!</v>
      </c>
      <c r="M120" s="30" t="e">
        <f>T_iii_strat2!L$4-K120</f>
        <v>#VALUE!</v>
      </c>
      <c r="N120" s="30">
        <f>T_iii_strat2!M$4</f>
        <v>126</v>
      </c>
      <c r="O120" s="30" t="str">
        <f>T_iii_strat2!J$5</f>
        <v>0</v>
      </c>
      <c r="P120" s="30" t="e">
        <f>O120-T_iii_strat2!K$5</f>
        <v>#VALUE!</v>
      </c>
      <c r="Q120" s="30" t="e">
        <f>T_iii_strat2!L$5-O120</f>
        <v>#VALUE!</v>
      </c>
      <c r="R120" s="30">
        <f>T_iii_strat2!M$5</f>
        <v>126</v>
      </c>
    </row>
    <row r="121" spans="2:18" x14ac:dyDescent="0.25">
      <c r="B121" s="182"/>
      <c r="C121" s="182"/>
      <c r="D121" s="182"/>
      <c r="E121" s="182"/>
      <c r="F121" s="182"/>
      <c r="G121" s="182"/>
      <c r="J121" s="102" t="str">
        <f>T_iii_strat1!R$2</f>
        <v>Drug store</v>
      </c>
      <c r="K121" s="30">
        <f>T_iii_strat2!R$4</f>
        <v>12.606840544226621</v>
      </c>
      <c r="L121" s="30">
        <f>K121-T_iii_strat2!S$4</f>
        <v>5.4374184959545415</v>
      </c>
      <c r="M121" s="30">
        <f>T_iii_strat2!T$4-K121</f>
        <v>8.6183619234688749</v>
      </c>
      <c r="N121" s="30">
        <f>T_iii_strat2!U$4</f>
        <v>1340</v>
      </c>
      <c r="O121" s="30">
        <f>T_iii_strat2!R$5</f>
        <v>5.4373774216931343</v>
      </c>
      <c r="P121" s="30">
        <f>O121-T_iii_strat2!S$5</f>
        <v>1.7034774186134203</v>
      </c>
      <c r="Q121" s="30">
        <f>T_iii_strat2!T$5-O121</f>
        <v>2.4172263018247584</v>
      </c>
      <c r="R121" s="30">
        <f>T_iii_strat2!U$5</f>
        <v>1340</v>
      </c>
    </row>
    <row r="122" spans="2:18" x14ac:dyDescent="0.25">
      <c r="B122" s="182"/>
      <c r="C122" s="182"/>
      <c r="D122" s="182"/>
      <c r="E122" s="182"/>
      <c r="F122" s="182"/>
      <c r="G122" s="182"/>
      <c r="J122" s="102" t="str">
        <f>T_iii_strat1!V$2</f>
        <v>Informal</v>
      </c>
      <c r="K122" s="30">
        <f>T_iii_strat2!V$4</f>
        <v>22.150830777290523</v>
      </c>
      <c r="L122" s="30">
        <f>K122-T_iii_strat2!W$4</f>
        <v>13.312230991242519</v>
      </c>
      <c r="M122" s="30">
        <f>T_iii_strat2!X$4-K122</f>
        <v>23.354005347430309</v>
      </c>
      <c r="N122" s="30">
        <f>T_iii_strat2!Y$4</f>
        <v>42</v>
      </c>
      <c r="O122" s="30" t="str">
        <f>T_iii_strat2!V$5</f>
        <v>0</v>
      </c>
      <c r="P122" s="30" t="e">
        <f>O122-T_iii_strat2!W$5</f>
        <v>#VALUE!</v>
      </c>
      <c r="Q122" s="30" t="e">
        <f>T_iii_strat2!X$5-O122</f>
        <v>#VALUE!</v>
      </c>
      <c r="R122" s="30">
        <f>T_iii_strat2!Y$5</f>
        <v>42</v>
      </c>
    </row>
    <row r="123" spans="2:18" x14ac:dyDescent="0.25">
      <c r="B123" s="182"/>
      <c r="C123" s="182"/>
      <c r="D123" s="182"/>
      <c r="E123" s="182"/>
      <c r="F123" s="182"/>
      <c r="G123" s="182"/>
      <c r="J123" s="102" t="str">
        <f>T_iii_strat1!Z$2</f>
        <v>Retail total</v>
      </c>
      <c r="K123" s="30">
        <f>T_iii_strat2!Z$4</f>
        <v>12.281922153242235</v>
      </c>
      <c r="L123" s="30">
        <f>K123-T_iii_strat2!AA$4</f>
        <v>5.073257397636822</v>
      </c>
      <c r="M123" s="30">
        <f>T_iii_strat2!AB$4-K123</f>
        <v>7.8683347064162525</v>
      </c>
      <c r="N123" s="30">
        <f>T_iii_strat2!AC$4</f>
        <v>1603</v>
      </c>
      <c r="O123" s="30">
        <f>T_iii_strat2!Z$5</f>
        <v>4.7526013886424279</v>
      </c>
      <c r="P123" s="30">
        <f>O123-T_iii_strat2!AA$5</f>
        <v>1.5070355776783955</v>
      </c>
      <c r="Q123" s="30">
        <f>T_iii_strat2!AB$5-O123</f>
        <v>2.1568354372616128</v>
      </c>
      <c r="R123" s="30">
        <f>T_iii_strat2!AC$5</f>
        <v>1603</v>
      </c>
    </row>
    <row r="124" spans="2:18" x14ac:dyDescent="0.25">
      <c r="B124" s="182"/>
      <c r="C124" s="182"/>
      <c r="D124" s="182"/>
      <c r="E124" s="182"/>
      <c r="F124" s="182"/>
      <c r="G124" s="182"/>
      <c r="J124" s="102" t="str">
        <f>T_iii_strat1!AD$2</f>
        <v>Wholesale</v>
      </c>
      <c r="K124" s="30" t="str">
        <f>T_iii_strat2!AD$4</f>
        <v>0</v>
      </c>
      <c r="L124" s="30" t="e">
        <f>K124-T_iii_strat2!AE$4</f>
        <v>#VALUE!</v>
      </c>
      <c r="M124" s="30" t="e">
        <f>T_iii_strat2!AF$4-K124</f>
        <v>#VALUE!</v>
      </c>
      <c r="N124" s="30">
        <f>T_iii_strat2!AG$4</f>
        <v>19</v>
      </c>
      <c r="O124" s="30" t="str">
        <f>T_iii_strat2!AD$5</f>
        <v>0</v>
      </c>
      <c r="P124" s="30" t="e">
        <f>O124-T_iii_strat2!AE$5</f>
        <v>#VALUE!</v>
      </c>
      <c r="Q124" s="30" t="e">
        <f>T_iii_strat2!AF$5-O124</f>
        <v>#VALUE!</v>
      </c>
      <c r="R124" s="30">
        <f>T_iii_strat2!AG$5</f>
        <v>19</v>
      </c>
    </row>
    <row r="125" spans="2:18" x14ac:dyDescent="0.25">
      <c r="B125" s="182"/>
      <c r="C125" s="182"/>
      <c r="D125" s="182"/>
      <c r="E125" s="182"/>
      <c r="F125" s="182"/>
      <c r="G125" s="182"/>
      <c r="K125" s="30">
        <f>T_iii_strat2!AH$4</f>
        <v>0</v>
      </c>
      <c r="L125" s="30">
        <f>K125-T_iii_strat2!AI$4</f>
        <v>0</v>
      </c>
      <c r="M125" s="30">
        <f>T_iii_strat2!AJ$4-K125</f>
        <v>0</v>
      </c>
      <c r="N125" s="30">
        <f>T_iii_strat2!AK$4</f>
        <v>0</v>
      </c>
      <c r="O125" s="30">
        <f>T_iii_strat2!AH$5</f>
        <v>0</v>
      </c>
      <c r="P125" s="30">
        <f>O125-T_iii_strat2!AI$5</f>
        <v>0</v>
      </c>
      <c r="Q125" s="30">
        <f>T_iii_strat2!AJ$5-O125</f>
        <v>0</v>
      </c>
      <c r="R125" s="30">
        <f>T_iii_strat2!AK$5</f>
        <v>0</v>
      </c>
    </row>
    <row r="126" spans="2:18" x14ac:dyDescent="0.25">
      <c r="B126" s="182"/>
      <c r="C126" s="182"/>
      <c r="D126" s="182"/>
      <c r="E126" s="182"/>
      <c r="F126" s="182"/>
      <c r="G126" s="182"/>
    </row>
    <row r="127" spans="2:18" x14ac:dyDescent="0.25">
      <c r="B127" s="182"/>
      <c r="C127" s="182"/>
      <c r="D127" s="182"/>
      <c r="E127" s="182"/>
      <c r="F127" s="182"/>
      <c r="G127" s="182"/>
    </row>
    <row r="128" spans="2:18" x14ac:dyDescent="0.25">
      <c r="B128" s="182"/>
      <c r="C128" s="182"/>
      <c r="D128" s="182"/>
      <c r="E128" s="182"/>
      <c r="F128" s="182"/>
      <c r="G128" s="182"/>
    </row>
    <row r="129" spans="2:18" x14ac:dyDescent="0.25">
      <c r="B129" s="182"/>
      <c r="C129" s="182"/>
      <c r="D129" s="182"/>
      <c r="E129" s="182"/>
      <c r="F129" s="182"/>
      <c r="G129" s="182"/>
    </row>
    <row r="130" spans="2:18" x14ac:dyDescent="0.25">
      <c r="B130" s="182"/>
      <c r="C130" s="182"/>
      <c r="D130" s="182"/>
      <c r="E130" s="182"/>
      <c r="F130" s="182"/>
      <c r="G130" s="182"/>
    </row>
    <row r="131" spans="2:18" x14ac:dyDescent="0.25">
      <c r="B131" s="182"/>
      <c r="C131" s="182"/>
      <c r="D131" s="182"/>
      <c r="E131" s="182"/>
      <c r="F131" s="182"/>
      <c r="G131" s="182"/>
    </row>
    <row r="132" spans="2:18" x14ac:dyDescent="0.25">
      <c r="B132" s="182"/>
      <c r="C132" s="182"/>
      <c r="D132" s="182"/>
      <c r="E132" s="182"/>
      <c r="F132" s="182"/>
      <c r="G132" s="182"/>
    </row>
    <row r="133" spans="2:18" x14ac:dyDescent="0.25">
      <c r="B133" s="182"/>
      <c r="C133" s="182"/>
      <c r="D133" s="182"/>
      <c r="E133" s="182"/>
      <c r="F133" s="182"/>
      <c r="G133" s="182"/>
      <c r="J133" s="102" t="s">
        <v>32</v>
      </c>
    </row>
    <row r="134" spans="2:18" ht="30" customHeight="1" x14ac:dyDescent="0.25">
      <c r="B134" s="176" t="str">
        <f>_xlfn.CONCAT("Total outlets enumerated: Private not-for-profit=", T_iii_strat2!E4, " Private-for-profit=", T_iii_strat2!I4, " Pharmacy=", T_iii_strat2!M4, " PPMV=", T_iii_strat2!U4, " Informal other=",T_iii_strat2!Y4,  " Retail total=", T_iii_strat2!AC4, " Wholesale=", T_iii_strat2!AG4)</f>
        <v>Total outlets enumerated: Private not-for-profit=9 Private-for-profit=84 Pharmacy=126 PPMV=1340 Informal other=42 Retail total=1603 Wholesale=19</v>
      </c>
      <c r="C134" s="176"/>
      <c r="D134" s="176"/>
      <c r="E134" s="176"/>
      <c r="F134" s="176"/>
      <c r="G134" s="176"/>
      <c r="J134" s="104"/>
      <c r="K134" s="70" t="s">
        <v>14</v>
      </c>
      <c r="L134" s="70" t="s">
        <v>15</v>
      </c>
      <c r="M134" s="70" t="s">
        <v>16</v>
      </c>
      <c r="N134" s="70" t="s">
        <v>17</v>
      </c>
      <c r="O134" s="70" t="s">
        <v>18</v>
      </c>
      <c r="P134" s="70" t="s">
        <v>15</v>
      </c>
      <c r="Q134" s="70" t="s">
        <v>16</v>
      </c>
      <c r="R134" s="70" t="s">
        <v>17</v>
      </c>
    </row>
    <row r="135" spans="2:18" x14ac:dyDescent="0.25">
      <c r="B135" s="31" t="str">
        <f>J133</f>
        <v>Lagos</v>
      </c>
      <c r="C135" s="31"/>
      <c r="D135" s="31"/>
      <c r="E135" s="31"/>
      <c r="F135" s="31"/>
      <c r="G135" s="31"/>
      <c r="J135" s="102" t="str">
        <f>T_iii_strat1!B$2</f>
        <v>Private Not For-Profit Facility</v>
      </c>
      <c r="K135" s="30" t="str">
        <f>T_iii_strat3!B$4</f>
        <v>0</v>
      </c>
      <c r="L135" s="30" t="e">
        <f>K135-T_iii_strat3!C$4</f>
        <v>#VALUE!</v>
      </c>
      <c r="M135" s="30" t="e">
        <f>T_iii_strat3!D$4-K135</f>
        <v>#VALUE!</v>
      </c>
      <c r="N135" s="30">
        <f>T_iii_strat3!E$4</f>
        <v>3</v>
      </c>
      <c r="O135" s="30" t="str">
        <f>T_iii_strat3!B$5</f>
        <v>0</v>
      </c>
      <c r="P135" s="30" t="e">
        <f>O135-T_iii_strat3!C$5</f>
        <v>#VALUE!</v>
      </c>
      <c r="Q135" s="30" t="e">
        <f>T_iii_strat3!D$5-O135</f>
        <v>#VALUE!</v>
      </c>
      <c r="R135" s="30">
        <f>T_iii_strat3!E$5</f>
        <v>3</v>
      </c>
    </row>
    <row r="136" spans="2:18" x14ac:dyDescent="0.25">
      <c r="B136" s="182"/>
      <c r="C136" s="182"/>
      <c r="D136" s="182"/>
      <c r="E136" s="182"/>
      <c r="F136" s="182"/>
      <c r="G136" s="182"/>
      <c r="J136" s="102" t="str">
        <f>T_iii_strat1!F$2</f>
        <v>Private For-Profit Facility</v>
      </c>
      <c r="K136" s="30">
        <f>T_iii_strat3!F$4</f>
        <v>4.373139976706593</v>
      </c>
      <c r="L136" s="30">
        <f>K136-T_iii_strat3!G$4</f>
        <v>3.67054443297936</v>
      </c>
      <c r="M136" s="30">
        <f>T_iii_strat3!H$4-K136</f>
        <v>18.440720927361603</v>
      </c>
      <c r="N136" s="30">
        <f>T_iii_strat3!I$4</f>
        <v>72</v>
      </c>
      <c r="O136" s="30">
        <f>T_iii_strat3!F$5</f>
        <v>14.938915586390046</v>
      </c>
      <c r="P136" s="30">
        <f>O136-T_iii_strat3!G$5</f>
        <v>10.129689847844027</v>
      </c>
      <c r="Q136" s="30">
        <f>T_iii_strat3!H$5-O136</f>
        <v>22.969127216558029</v>
      </c>
      <c r="R136" s="30">
        <f>T_iii_strat3!I$5</f>
        <v>72</v>
      </c>
    </row>
    <row r="137" spans="2:18" x14ac:dyDescent="0.25">
      <c r="B137" s="182"/>
      <c r="C137" s="182"/>
      <c r="D137" s="182"/>
      <c r="E137" s="182"/>
      <c r="F137" s="182"/>
      <c r="G137" s="182"/>
      <c r="J137" s="102" t="str">
        <f>T_iii_strat1!J$2</f>
        <v>Pharmacy</v>
      </c>
      <c r="K137" s="30" t="str">
        <f>T_iii_strat3!J$4</f>
        <v>0</v>
      </c>
      <c r="L137" s="30" t="e">
        <f>K137-T_iii_strat3!K$4</f>
        <v>#VALUE!</v>
      </c>
      <c r="M137" s="30" t="e">
        <f>T_iii_strat3!L$4-K137</f>
        <v>#VALUE!</v>
      </c>
      <c r="N137" s="30">
        <f>T_iii_strat3!M$4</f>
        <v>310</v>
      </c>
      <c r="O137" s="30" t="str">
        <f>T_iii_strat3!J$5</f>
        <v>0</v>
      </c>
      <c r="P137" s="30" t="e">
        <f>O137-T_iii_strat3!K$5</f>
        <v>#VALUE!</v>
      </c>
      <c r="Q137" s="30" t="e">
        <f>T_iii_strat3!L$5-O137</f>
        <v>#VALUE!</v>
      </c>
      <c r="R137" s="30">
        <f>T_iii_strat3!M$5</f>
        <v>310</v>
      </c>
    </row>
    <row r="138" spans="2:18" x14ac:dyDescent="0.25">
      <c r="B138" s="182"/>
      <c r="C138" s="182"/>
      <c r="D138" s="182"/>
      <c r="E138" s="182"/>
      <c r="F138" s="182"/>
      <c r="G138" s="182"/>
      <c r="J138" s="102" t="str">
        <f>T_iii_strat1!R$2</f>
        <v>Drug store</v>
      </c>
      <c r="K138" s="30">
        <f>T_iii_strat3!R$4</f>
        <v>1.6799841097782704</v>
      </c>
      <c r="L138" s="30">
        <f>K138-T_iii_strat3!S$4</f>
        <v>1.4268114520864643</v>
      </c>
      <c r="M138" s="30">
        <f>T_iii_strat3!T$4-K138</f>
        <v>8.6362799355302151</v>
      </c>
      <c r="N138" s="30">
        <f>T_iii_strat3!U$4</f>
        <v>486</v>
      </c>
      <c r="O138" s="30">
        <f>T_iii_strat3!R$5</f>
        <v>0.4421102062193884</v>
      </c>
      <c r="P138" s="30">
        <f>O138-T_iii_strat3!S$5</f>
        <v>0.37610088950195225</v>
      </c>
      <c r="Q138" s="30">
        <f>T_iii_strat3!T$5-O138</f>
        <v>2.4568456954391231</v>
      </c>
      <c r="R138" s="30">
        <f>T_iii_strat3!U$5</f>
        <v>486</v>
      </c>
    </row>
    <row r="139" spans="2:18" x14ac:dyDescent="0.25">
      <c r="B139" s="182"/>
      <c r="C139" s="182"/>
      <c r="D139" s="182"/>
      <c r="E139" s="182"/>
      <c r="F139" s="182"/>
      <c r="G139" s="182"/>
      <c r="J139" s="102" t="str">
        <f>T_iii_strat1!V$2</f>
        <v>Informal</v>
      </c>
      <c r="K139" s="30">
        <f>T_iii_strat3!V$4</f>
        <v>13.910735930654738</v>
      </c>
      <c r="L139" s="30">
        <f>K139-T_iii_strat3!W$4</f>
        <v>7.761835426292234</v>
      </c>
      <c r="M139" s="30">
        <f>T_iii_strat3!X$4-K139</f>
        <v>14.584821015680163</v>
      </c>
      <c r="N139" s="30">
        <f>T_iii_strat3!Y$4</f>
        <v>55</v>
      </c>
      <c r="O139" s="30">
        <f>T_iii_strat3!V$5</f>
        <v>6.955367965327369</v>
      </c>
      <c r="P139" s="30">
        <f>O139-T_iii_strat3!W$5</f>
        <v>3.8146185727510447</v>
      </c>
      <c r="Q139" s="30">
        <f>T_iii_strat3!X$5-O139</f>
        <v>7.7445480938512201</v>
      </c>
      <c r="R139" s="30">
        <f>T_iii_strat3!Y$5</f>
        <v>55</v>
      </c>
    </row>
    <row r="140" spans="2:18" x14ac:dyDescent="0.25">
      <c r="B140" s="182"/>
      <c r="C140" s="182"/>
      <c r="D140" s="182"/>
      <c r="E140" s="182"/>
      <c r="F140" s="182"/>
      <c r="G140" s="182"/>
      <c r="J140" s="102" t="str">
        <f>T_iii_strat1!Z$2</f>
        <v>Retail total</v>
      </c>
      <c r="K140" s="30">
        <f>T_iii_strat3!Z$4</f>
        <v>2.4873912957305948</v>
      </c>
      <c r="L140" s="30">
        <f>K140-T_iii_strat3!AA$4</f>
        <v>1.6005582212608269</v>
      </c>
      <c r="M140" s="30">
        <f>T_iii_strat3!AB$4-K140</f>
        <v>4.2916707692071672</v>
      </c>
      <c r="N140" s="30">
        <f>T_iii_strat3!AC$4</f>
        <v>926</v>
      </c>
      <c r="O140" s="30">
        <f>T_iii_strat3!Z$5</f>
        <v>1.9238113969929223</v>
      </c>
      <c r="P140" s="30">
        <f>O140-T_iii_strat3!AA$5</f>
        <v>1.0111502994673034</v>
      </c>
      <c r="Q140" s="30">
        <f>T_iii_strat3!AB$5-O140</f>
        <v>2.0860828800836422</v>
      </c>
      <c r="R140" s="30">
        <f>T_iii_strat3!AC$5</f>
        <v>926</v>
      </c>
    </row>
    <row r="141" spans="2:18" x14ac:dyDescent="0.25">
      <c r="B141" s="182"/>
      <c r="C141" s="182"/>
      <c r="D141" s="182"/>
      <c r="E141" s="182"/>
      <c r="F141" s="182"/>
      <c r="G141" s="182"/>
      <c r="J141" s="102" t="str">
        <f>T_iii_strat1!AD$2</f>
        <v>Wholesale</v>
      </c>
      <c r="K141" s="30" t="str">
        <f>T_iii_strat3!AD$4</f>
        <v>0</v>
      </c>
      <c r="L141" s="30" t="e">
        <f>K141-T_iii_strat3!AE$4</f>
        <v>#VALUE!</v>
      </c>
      <c r="M141" s="30" t="e">
        <f>T_iii_strat3!AF$4-K141</f>
        <v>#VALUE!</v>
      </c>
      <c r="N141" s="30">
        <f>T_iii_strat3!AG$4</f>
        <v>3</v>
      </c>
      <c r="O141" s="30" t="str">
        <f>T_iii_strat3!AD$5</f>
        <v>0</v>
      </c>
      <c r="P141" s="30" t="e">
        <f>O141-T_iii_strat3!AE$5</f>
        <v>#VALUE!</v>
      </c>
      <c r="Q141" s="30" t="e">
        <f>T_iii_strat3!AF$5-O141</f>
        <v>#VALUE!</v>
      </c>
      <c r="R141" s="30">
        <f>T_iii_strat3!AG$5</f>
        <v>3</v>
      </c>
    </row>
    <row r="142" spans="2:18" x14ac:dyDescent="0.25">
      <c r="B142" s="182"/>
      <c r="C142" s="182"/>
      <c r="D142" s="182"/>
      <c r="E142" s="182"/>
      <c r="F142" s="182"/>
      <c r="G142" s="182"/>
      <c r="K142" s="30">
        <f>T_iii_strat3!AH$4</f>
        <v>0</v>
      </c>
      <c r="L142" s="30">
        <f>K142-T_iii_strat3!AI$4</f>
        <v>0</v>
      </c>
      <c r="M142" s="30">
        <f>T_iii_strat3!AJ$4-K142</f>
        <v>0</v>
      </c>
      <c r="N142" s="30">
        <f>T_iii_strat3!AK$4</f>
        <v>0</v>
      </c>
      <c r="O142" s="30">
        <f>T_iii_strat3!AH$5</f>
        <v>0</v>
      </c>
      <c r="P142" s="30">
        <f>O142-T_iii_strat3!AI$5</f>
        <v>0</v>
      </c>
      <c r="Q142" s="30">
        <f>T_iii_strat3!AJ$5-O142</f>
        <v>0</v>
      </c>
      <c r="R142" s="30">
        <f>T_iii_strat3!AK$5</f>
        <v>0</v>
      </c>
    </row>
    <row r="143" spans="2:18" x14ac:dyDescent="0.25">
      <c r="B143" s="182"/>
      <c r="C143" s="182"/>
      <c r="D143" s="182"/>
      <c r="E143" s="182"/>
      <c r="F143" s="182"/>
      <c r="G143" s="182"/>
    </row>
    <row r="144" spans="2:18" x14ac:dyDescent="0.25">
      <c r="B144" s="182"/>
      <c r="C144" s="182"/>
      <c r="D144" s="182"/>
      <c r="E144" s="182"/>
      <c r="F144" s="182"/>
      <c r="G144" s="182"/>
    </row>
    <row r="145" spans="1:98" x14ac:dyDescent="0.25">
      <c r="B145" s="182"/>
      <c r="C145" s="182"/>
      <c r="D145" s="182"/>
      <c r="E145" s="182"/>
      <c r="F145" s="182"/>
      <c r="G145" s="182"/>
    </row>
    <row r="146" spans="1:98" x14ac:dyDescent="0.25">
      <c r="B146" s="182"/>
      <c r="C146" s="182"/>
      <c r="D146" s="182"/>
      <c r="E146" s="182"/>
      <c r="F146" s="182"/>
      <c r="G146" s="182"/>
    </row>
    <row r="147" spans="1:98" x14ac:dyDescent="0.25">
      <c r="B147" s="182"/>
      <c r="C147" s="182"/>
      <c r="D147" s="182"/>
      <c r="E147" s="182"/>
      <c r="F147" s="182"/>
      <c r="G147" s="182"/>
    </row>
    <row r="148" spans="1:98" x14ac:dyDescent="0.25">
      <c r="B148" s="182"/>
      <c r="C148" s="182"/>
      <c r="D148" s="182"/>
      <c r="E148" s="182"/>
      <c r="F148" s="182"/>
      <c r="G148" s="182"/>
    </row>
    <row r="149" spans="1:98" x14ac:dyDescent="0.25">
      <c r="B149" s="182"/>
      <c r="C149" s="182"/>
      <c r="D149" s="182"/>
      <c r="E149" s="182"/>
      <c r="F149" s="182"/>
      <c r="G149" s="182"/>
    </row>
    <row r="150" spans="1:98" x14ac:dyDescent="0.25">
      <c r="B150" s="182"/>
      <c r="C150" s="182"/>
      <c r="D150" s="182"/>
      <c r="E150" s="182"/>
      <c r="F150" s="182"/>
      <c r="G150" s="182"/>
    </row>
    <row r="151" spans="1:98" x14ac:dyDescent="0.25">
      <c r="B151" s="182"/>
      <c r="C151" s="182"/>
      <c r="D151" s="182"/>
      <c r="E151" s="182"/>
      <c r="F151" s="182"/>
      <c r="G151" s="182"/>
    </row>
    <row r="152" spans="1:98" ht="30.75" customHeight="1" x14ac:dyDescent="0.25">
      <c r="B152" s="176" t="str">
        <f>_xlfn.CONCAT("Total outlets enumerated: Private not-for-profit=", T_iii_strat3!E4, " Private-for-profit=", T_iii_strat3!I4, " Pharmacy=", T_iii_strat3!M4, " PPMV=", T_iii_strat3!U4, " Informal other=",T_iii_strat3!Y4,  " Retail total=", T_iii_strat3!AC4, " Wholesale=", T_iii_strat3!AG4)</f>
        <v>Total outlets enumerated: Private not-for-profit=3 Private-for-profit=72 Pharmacy=310 PPMV=486 Informal other=55 Retail total=926 Wholesale=3</v>
      </c>
      <c r="C152" s="176"/>
      <c r="D152" s="176"/>
      <c r="E152" s="176"/>
      <c r="F152" s="176"/>
      <c r="G152" s="176"/>
    </row>
    <row r="153" spans="1:98" ht="270.75" customHeight="1" thickBot="1" x14ac:dyDescent="0.3">
      <c r="B153" s="177" t="s">
        <v>33</v>
      </c>
      <c r="C153" s="177"/>
      <c r="D153" s="177"/>
      <c r="E153" s="177"/>
      <c r="F153" s="177"/>
      <c r="G153" s="177"/>
      <c r="J153" s="106"/>
      <c r="K153" s="88"/>
      <c r="L153" s="88"/>
      <c r="M153" s="87"/>
      <c r="N153" s="87"/>
      <c r="O153" s="88"/>
      <c r="P153" s="88"/>
      <c r="Q153" s="87"/>
      <c r="R153" s="88"/>
    </row>
    <row r="154" spans="1:98" ht="15.75" thickTop="1" x14ac:dyDescent="0.25"/>
    <row r="156" spans="1:98" s="89" customFormat="1" x14ac:dyDescent="0.25">
      <c r="A156" s="77"/>
      <c r="B156" s="77"/>
      <c r="C156" s="77"/>
      <c r="D156" s="77"/>
      <c r="E156" s="77"/>
      <c r="F156" s="77"/>
      <c r="G156" s="77"/>
      <c r="H156" s="77"/>
      <c r="I156" s="86"/>
      <c r="J156" s="107"/>
      <c r="S156" s="88"/>
      <c r="T156" s="87"/>
      <c r="U156" s="88"/>
      <c r="V156" s="88"/>
      <c r="W156" s="87"/>
      <c r="X156" s="88"/>
      <c r="Y156" s="88"/>
      <c r="Z156" s="87"/>
      <c r="AA156" s="88"/>
      <c r="AB156" s="88"/>
    </row>
    <row r="157" spans="1:98" s="82" customFormat="1" x14ac:dyDescent="0.25">
      <c r="A157" s="96" t="s">
        <v>34</v>
      </c>
      <c r="B157" s="76"/>
      <c r="C157" s="76"/>
      <c r="D157" s="76"/>
      <c r="E157" s="76"/>
      <c r="F157" s="76"/>
      <c r="G157" s="76"/>
      <c r="H157" s="76"/>
      <c r="I157" s="81"/>
      <c r="J157" s="105"/>
      <c r="K157" s="84"/>
      <c r="L157" s="85"/>
      <c r="M157" s="83"/>
      <c r="N157" s="83"/>
      <c r="O157" s="85"/>
      <c r="P157" s="85"/>
      <c r="Q157" s="83"/>
      <c r="R157" s="85"/>
      <c r="S157" s="85"/>
      <c r="T157" s="83"/>
      <c r="U157" s="84"/>
      <c r="V157" s="85"/>
      <c r="W157" s="83"/>
      <c r="X157" s="85"/>
      <c r="Y157" s="85"/>
      <c r="Z157" s="83"/>
      <c r="AA157" s="85"/>
      <c r="AB157" s="85"/>
    </row>
    <row r="158" spans="1:98" s="89" customFormat="1" x14ac:dyDescent="0.25">
      <c r="A158" s="77" t="s">
        <v>20</v>
      </c>
      <c r="B158" s="77"/>
      <c r="C158" s="77"/>
      <c r="D158" s="77"/>
      <c r="E158" s="77"/>
      <c r="F158" s="77"/>
      <c r="G158" s="77"/>
      <c r="H158" s="77"/>
      <c r="I158" s="86"/>
      <c r="J158" s="106"/>
      <c r="K158" s="95"/>
      <c r="L158" s="88"/>
      <c r="M158" s="87"/>
      <c r="N158" s="87"/>
      <c r="O158" s="88"/>
      <c r="P158" s="88"/>
      <c r="Q158" s="87"/>
      <c r="R158" s="88"/>
      <c r="S158" s="88"/>
      <c r="T158" s="87"/>
      <c r="U158" s="95"/>
      <c r="V158" s="88"/>
      <c r="W158" s="87"/>
      <c r="X158" s="88"/>
      <c r="Y158" s="88"/>
      <c r="Z158" s="87"/>
      <c r="AA158" s="88"/>
      <c r="AB158" s="88"/>
    </row>
    <row r="159" spans="1:98" s="89" customFormat="1" x14ac:dyDescent="0.25">
      <c r="A159" s="77"/>
      <c r="B159" s="77"/>
      <c r="C159" s="77"/>
      <c r="D159" s="77"/>
      <c r="E159" s="77"/>
      <c r="F159" s="77"/>
      <c r="G159" s="77"/>
      <c r="H159" s="77"/>
      <c r="I159" s="86"/>
      <c r="J159" s="106"/>
      <c r="K159" s="88"/>
      <c r="L159" s="88"/>
      <c r="M159" s="87"/>
      <c r="N159" s="87"/>
      <c r="O159" s="88"/>
      <c r="P159" s="88"/>
      <c r="Q159" s="87"/>
      <c r="R159" s="88"/>
      <c r="S159" s="88"/>
      <c r="T159" s="87"/>
      <c r="U159" s="88"/>
      <c r="V159" s="88"/>
      <c r="W159" s="87"/>
      <c r="X159" s="88"/>
      <c r="Y159" s="88"/>
      <c r="Z159" s="87"/>
      <c r="AA159" s="88"/>
      <c r="AB159" s="88"/>
    </row>
    <row r="160" spans="1:98" s="91" customFormat="1" ht="29.25" customHeight="1" thickBot="1" x14ac:dyDescent="0.3">
      <c r="A160" s="78"/>
      <c r="B160" s="178" t="str">
        <f>_xlfn.CONCAT(A$2, ", ", A$158)</f>
        <v>Proportion of all outlets enumerated that had an antimalarial in stock at the time of the survey visit, among all outlets surveyed, disaggregated by urban and rural study areas</v>
      </c>
      <c r="C160" s="178"/>
      <c r="D160" s="178"/>
      <c r="E160" s="178"/>
      <c r="F160" s="178"/>
      <c r="G160" s="178"/>
      <c r="H160" s="78"/>
      <c r="I160" s="90"/>
      <c r="J160" s="107"/>
      <c r="K160" s="88" t="s">
        <v>21</v>
      </c>
      <c r="L160" s="88" t="s">
        <v>21</v>
      </c>
      <c r="M160" s="88" t="s">
        <v>21</v>
      </c>
      <c r="N160" s="88" t="s">
        <v>21</v>
      </c>
      <c r="O160" s="88" t="s">
        <v>21</v>
      </c>
      <c r="P160" s="88" t="s">
        <v>21</v>
      </c>
      <c r="Q160" s="88" t="s">
        <v>21</v>
      </c>
      <c r="R160" s="88" t="s">
        <v>21</v>
      </c>
      <c r="S160" s="88" t="s">
        <v>21</v>
      </c>
      <c r="T160" s="88" t="s">
        <v>22</v>
      </c>
      <c r="U160" s="88" t="s">
        <v>22</v>
      </c>
      <c r="V160" s="88" t="s">
        <v>22</v>
      </c>
      <c r="W160" s="88" t="s">
        <v>22</v>
      </c>
      <c r="X160" s="88" t="s">
        <v>22</v>
      </c>
      <c r="Y160" s="88" t="s">
        <v>22</v>
      </c>
      <c r="Z160" s="88" t="s">
        <v>22</v>
      </c>
      <c r="AA160" s="88" t="s">
        <v>22</v>
      </c>
      <c r="AB160" s="88" t="s">
        <v>22</v>
      </c>
      <c r="AD160" s="89"/>
      <c r="AE160" s="89" t="s">
        <v>23</v>
      </c>
      <c r="AF160" s="89"/>
      <c r="AG160" s="89"/>
      <c r="AH160" s="89"/>
      <c r="AI160" s="89"/>
      <c r="AJ160" s="89"/>
      <c r="AK160" s="89"/>
      <c r="AL160" s="89"/>
      <c r="AM160" s="89"/>
      <c r="AN160" s="89"/>
      <c r="AO160" s="89"/>
      <c r="AP160" s="89"/>
      <c r="AQ160" s="89"/>
      <c r="AR160" s="89"/>
      <c r="AS160" s="89"/>
      <c r="AT160" s="89"/>
      <c r="AU160" s="89"/>
      <c r="AV160" s="89"/>
      <c r="AW160" s="89"/>
      <c r="AX160" s="89"/>
      <c r="AY160" s="89"/>
      <c r="AZ160" s="89"/>
      <c r="BA160" s="89"/>
      <c r="BB160" s="89"/>
      <c r="BC160" s="89"/>
      <c r="BD160" s="89"/>
      <c r="BE160" s="89"/>
      <c r="BF160" s="89"/>
      <c r="BG160" s="89"/>
      <c r="BH160" s="89"/>
      <c r="BI160" s="89"/>
      <c r="BJ160" s="89"/>
      <c r="BK160" s="89"/>
      <c r="BL160" s="89"/>
      <c r="BM160" s="89"/>
      <c r="BN160" s="89"/>
      <c r="BO160" s="89"/>
      <c r="BP160" s="89"/>
      <c r="BQ160" s="89"/>
      <c r="BR160" s="89"/>
      <c r="BS160" s="89"/>
      <c r="BT160" s="89"/>
      <c r="BU160" s="89"/>
      <c r="BV160" s="89"/>
      <c r="BW160" s="89"/>
      <c r="BX160" s="89"/>
      <c r="BY160" s="89"/>
      <c r="BZ160" s="89"/>
      <c r="CA160" s="89"/>
      <c r="CB160" s="89"/>
      <c r="CC160" s="89"/>
      <c r="CD160" s="89"/>
      <c r="CE160" s="89"/>
      <c r="CF160" s="89"/>
      <c r="CG160" s="89"/>
      <c r="CH160" s="89"/>
      <c r="CI160" s="89"/>
      <c r="CJ160" s="89"/>
      <c r="CK160" s="89"/>
      <c r="CL160" s="89"/>
      <c r="CM160" s="89"/>
      <c r="CN160" s="89"/>
      <c r="CO160" s="89"/>
      <c r="CP160" s="89"/>
      <c r="CQ160" s="89"/>
      <c r="CR160" s="89"/>
      <c r="CS160" s="89"/>
      <c r="CT160" s="89"/>
    </row>
    <row r="161" spans="1:28" s="89" customFormat="1" ht="15.75" thickTop="1" x14ac:dyDescent="0.25">
      <c r="A161" s="77"/>
      <c r="B161" s="179" t="s">
        <v>35</v>
      </c>
      <c r="C161" s="179"/>
      <c r="D161" s="179"/>
      <c r="E161" s="179"/>
      <c r="F161" s="179"/>
      <c r="G161" s="179"/>
      <c r="H161" s="77"/>
      <c r="I161" s="86"/>
      <c r="J161" s="107"/>
      <c r="K161" s="87" t="s">
        <v>36</v>
      </c>
      <c r="L161" s="87"/>
      <c r="M161" s="87"/>
      <c r="N161" s="87" t="s">
        <v>37</v>
      </c>
      <c r="O161" s="87"/>
      <c r="P161" s="87"/>
      <c r="Q161" s="87" t="s">
        <v>38</v>
      </c>
      <c r="R161" s="87"/>
      <c r="S161" s="87"/>
      <c r="T161" s="87" t="s">
        <v>39</v>
      </c>
      <c r="U161" s="87"/>
      <c r="V161" s="87"/>
      <c r="W161" s="87" t="s">
        <v>40</v>
      </c>
      <c r="X161" s="87"/>
      <c r="Y161" s="87"/>
      <c r="Z161" s="87" t="s">
        <v>41</v>
      </c>
      <c r="AA161" s="87"/>
      <c r="AB161" s="87"/>
    </row>
    <row r="162" spans="1:28" s="89" customFormat="1" x14ac:dyDescent="0.25">
      <c r="A162" s="77"/>
      <c r="B162" s="179"/>
      <c r="C162" s="179"/>
      <c r="D162" s="179"/>
      <c r="E162" s="179"/>
      <c r="F162" s="179"/>
      <c r="G162" s="179"/>
      <c r="H162" s="77"/>
      <c r="I162" s="86"/>
      <c r="J162" s="108" t="s">
        <v>24</v>
      </c>
      <c r="K162" s="92" t="s">
        <v>25</v>
      </c>
      <c r="L162" s="93" t="s">
        <v>15</v>
      </c>
      <c r="M162" s="93" t="s">
        <v>16</v>
      </c>
      <c r="N162" s="92" t="s">
        <v>25</v>
      </c>
      <c r="O162" s="93" t="s">
        <v>15</v>
      </c>
      <c r="P162" s="93" t="s">
        <v>16</v>
      </c>
      <c r="Q162" s="92" t="s">
        <v>25</v>
      </c>
      <c r="R162" s="93" t="s">
        <v>15</v>
      </c>
      <c r="S162" s="93" t="s">
        <v>16</v>
      </c>
      <c r="T162" s="92" t="s">
        <v>25</v>
      </c>
      <c r="U162" s="93" t="s">
        <v>15</v>
      </c>
      <c r="V162" s="93" t="s">
        <v>16</v>
      </c>
      <c r="W162" s="92" t="s">
        <v>25</v>
      </c>
      <c r="X162" s="93" t="s">
        <v>15</v>
      </c>
      <c r="Y162" s="93" t="s">
        <v>16</v>
      </c>
      <c r="Z162" s="92" t="s">
        <v>25</v>
      </c>
      <c r="AA162" s="93" t="s">
        <v>15</v>
      </c>
      <c r="AB162" s="93" t="s">
        <v>16</v>
      </c>
    </row>
    <row r="163" spans="1:28" s="89" customFormat="1" x14ac:dyDescent="0.25">
      <c r="A163" s="79"/>
      <c r="B163" s="179"/>
      <c r="C163" s="179"/>
      <c r="D163" s="179"/>
      <c r="E163" s="179"/>
      <c r="F163" s="179"/>
      <c r="G163" s="179"/>
      <c r="H163" s="77"/>
      <c r="I163" s="86"/>
      <c r="J163" s="109" t="str">
        <f>T_iv_strat1!A4</f>
        <v>Stocked out of ACTs</v>
      </c>
      <c r="K163" s="87">
        <f>T_iv_strat1!Z4</f>
        <v>0.71402806561635968</v>
      </c>
      <c r="L163" s="88">
        <f>K163-T_iv_strat1!AA4</f>
        <v>0.59400236276109797</v>
      </c>
      <c r="M163" s="88">
        <f>T_iv_strat1!AB4-K163</f>
        <v>3.4122503845423</v>
      </c>
      <c r="N163" s="87">
        <f>T_iv_strat2!Z4</f>
        <v>15.17226822725145</v>
      </c>
      <c r="O163" s="88">
        <f>N163-T_iv_strat2!AA4</f>
        <v>6.6099510837689994</v>
      </c>
      <c r="P163" s="88">
        <f>T_iv_strat2!AB4-N163</f>
        <v>10.291673817947977</v>
      </c>
      <c r="Q163" s="87" t="str">
        <f>T_iv_strat3!Z4</f>
        <v>0</v>
      </c>
      <c r="R163" s="88" t="e">
        <f>Q163-T_iv_strat3!AA4</f>
        <v>#VALUE!</v>
      </c>
      <c r="S163" s="88" t="e">
        <f>T_iv_strat3!AB4-Q163</f>
        <v>#VALUE!</v>
      </c>
      <c r="T163" s="87" t="str">
        <f>T_iv_strat1!BF4</f>
        <v>0</v>
      </c>
      <c r="U163" s="88" t="e">
        <f>T163-T_iv_strat1!BG4</f>
        <v>#VALUE!</v>
      </c>
      <c r="V163" s="88" t="e">
        <f>T_iv_strat1!BH4-T163</f>
        <v>#VALUE!</v>
      </c>
      <c r="W163" s="87">
        <f>T_iv_strat2!BF4</f>
        <v>3.64766310861607</v>
      </c>
      <c r="X163" s="88">
        <f>W163-T_iv_strat2!BG4</f>
        <v>1.2330082950687187</v>
      </c>
      <c r="Y163" s="88">
        <f>T_iv_strat2!BH4-W163</f>
        <v>1.8273017053045648</v>
      </c>
      <c r="Z163" s="87">
        <f>T_iv_strat3!BF4</f>
        <v>2.9309939840710069</v>
      </c>
      <c r="AA163" s="88">
        <f>Z163-T_iv_strat3!BG4</f>
        <v>1.8355040418046866</v>
      </c>
      <c r="AB163" s="88">
        <f>T_iv_strat3!BH4-Z163</f>
        <v>4.6744208964280247</v>
      </c>
    </row>
    <row r="164" spans="1:28" s="89" customFormat="1" x14ac:dyDescent="0.25">
      <c r="A164" s="77"/>
      <c r="B164" s="179"/>
      <c r="C164" s="179"/>
      <c r="D164" s="179"/>
      <c r="E164" s="179"/>
      <c r="F164" s="179"/>
      <c r="G164" s="179"/>
      <c r="H164" s="77"/>
      <c r="I164" s="86"/>
      <c r="J164" s="109" t="str">
        <f>T_iv_strat1!A5</f>
        <v>Stocked out of AL</v>
      </c>
      <c r="K164" s="87">
        <f>T_iv_strat1!Z5</f>
        <v>0.8598116302846508</v>
      </c>
      <c r="L164" s="88">
        <f>K164-T_iv_strat1!AA5</f>
        <v>0.67062287212362015</v>
      </c>
      <c r="M164" s="88">
        <f>T_iv_strat1!AB5-K164</f>
        <v>2.9568973182452747</v>
      </c>
      <c r="N164" s="87">
        <f>T_iv_strat2!Z5</f>
        <v>5.2040832851626879</v>
      </c>
      <c r="O164" s="88">
        <f>N164-T_iv_strat2!AA5</f>
        <v>1.8873407799089819</v>
      </c>
      <c r="P164" s="88">
        <f>T_iv_strat2!AB5-N164</f>
        <v>2.8715976962141818</v>
      </c>
      <c r="Q164" s="87">
        <f>T_iv_strat3!Z5</f>
        <v>1.4996430627435247</v>
      </c>
      <c r="R164" s="88">
        <f>Q164-T_iv_strat3!AA5</f>
        <v>1.1803208569197383</v>
      </c>
      <c r="S164" s="88">
        <f>T_iv_strat3!AB5-Q164</f>
        <v>5.2478518557556084</v>
      </c>
      <c r="T164" s="87">
        <f>T_iv_strat1!BF5</f>
        <v>0.66540828329589419</v>
      </c>
      <c r="U164" s="88">
        <f>T164-T_iv_strat1!BG5</f>
        <v>0.34534498847106171</v>
      </c>
      <c r="V164" s="88">
        <f>T_iv_strat1!BH5-T164</f>
        <v>0.71281658113621205</v>
      </c>
      <c r="W164" s="87">
        <f>T_iv_strat2!BF5</f>
        <v>3.4039007318010834</v>
      </c>
      <c r="X164" s="88">
        <f>W164-T_iv_strat2!BG5</f>
        <v>1.2362112499253515</v>
      </c>
      <c r="Y164" s="88">
        <f>T_iv_strat2!BH5-W164</f>
        <v>1.9029676167806211</v>
      </c>
      <c r="Z164" s="87">
        <f>T_iv_strat3!BF5</f>
        <v>1.9994578036137349</v>
      </c>
      <c r="AA164" s="88">
        <f>Z164-T_iv_strat3!BG5</f>
        <v>1.1130081753039789</v>
      </c>
      <c r="AB164" s="88">
        <f>T_iv_strat3!BH5-Z164</f>
        <v>2.4477740695838968</v>
      </c>
    </row>
    <row r="165" spans="1:28" s="89" customFormat="1" x14ac:dyDescent="0.25">
      <c r="A165" s="77"/>
      <c r="B165" s="179"/>
      <c r="C165" s="179"/>
      <c r="D165" s="179"/>
      <c r="E165" s="179"/>
      <c r="F165" s="179"/>
      <c r="G165" s="179"/>
      <c r="H165" s="77"/>
      <c r="I165" s="86"/>
      <c r="J165" s="109" t="str">
        <f>T_iv_strat1!A6</f>
        <v>Stocked out of ASAQ</v>
      </c>
      <c r="K165" s="87">
        <f>T_iv_strat1!Z6</f>
        <v>5.7560573813310647</v>
      </c>
      <c r="L165" s="88">
        <f>K165-T_iv_strat1!AA6</f>
        <v>1.6189783373908062</v>
      </c>
      <c r="M165" s="88">
        <f>T_iv_strat1!AB6-K165</f>
        <v>2.1999575502142177</v>
      </c>
      <c r="N165" s="87">
        <f>T_iv_strat2!Z6</f>
        <v>4.4541076843131746</v>
      </c>
      <c r="O165" s="88">
        <f>N165-T_iv_strat2!AA6</f>
        <v>2.4590630064151497</v>
      </c>
      <c r="P165" s="88">
        <f>T_iv_strat2!AB6-N165</f>
        <v>5.1917502086729312</v>
      </c>
      <c r="Q165" s="87">
        <f>T_iv_strat3!Z6</f>
        <v>0.41120820084476495</v>
      </c>
      <c r="R165" s="88">
        <f>Q165-T_iv_strat3!AA6</f>
        <v>0.36004330038618865</v>
      </c>
      <c r="S165" s="88">
        <f>T_iv_strat3!AB6-Q165</f>
        <v>2.8119358775279433</v>
      </c>
      <c r="T165" s="87">
        <f>T_iv_strat1!BF6</f>
        <v>3.0285755340641636</v>
      </c>
      <c r="U165" s="88">
        <f>T165-T_iv_strat1!BG6</f>
        <v>0.97963716091624953</v>
      </c>
      <c r="V165" s="88">
        <f>T_iv_strat1!BH6-T165</f>
        <v>1.4267163145962982</v>
      </c>
      <c r="W165" s="87">
        <f>T_iv_strat2!BF6</f>
        <v>1.9144175413835951</v>
      </c>
      <c r="X165" s="88">
        <f>W165-T_iv_strat2!BG6</f>
        <v>0.80498911087535197</v>
      </c>
      <c r="Y165" s="88">
        <f>T_iv_strat2!BH6-W165</f>
        <v>1.3696830431001312</v>
      </c>
      <c r="Z165" s="87">
        <f>T_iv_strat3!BF6</f>
        <v>0.26489382446646581</v>
      </c>
      <c r="AA165" s="88">
        <f>Z165-T_iv_strat3!BG6</f>
        <v>0.1977242257373657</v>
      </c>
      <c r="AB165" s="88">
        <f>T_iv_strat3!BH6-Z165</f>
        <v>0.77370737102085174</v>
      </c>
    </row>
    <row r="166" spans="1:28" s="89" customFormat="1" x14ac:dyDescent="0.25">
      <c r="A166" s="77"/>
      <c r="B166" s="179"/>
      <c r="C166" s="179"/>
      <c r="D166" s="179"/>
      <c r="E166" s="179"/>
      <c r="F166" s="179"/>
      <c r="G166" s="179"/>
      <c r="H166" s="77"/>
      <c r="I166" s="86"/>
      <c r="J166" s="109" t="str">
        <f>T_iv_strat1!A7</f>
        <v>Stocked out of DHAQPPQ</v>
      </c>
      <c r="K166" s="87">
        <f>T_iv_strat1!Z7</f>
        <v>3.1828666136682533</v>
      </c>
      <c r="L166" s="88">
        <f>K166-T_iv_strat1!AA7</f>
        <v>1.8697740699884449</v>
      </c>
      <c r="M166" s="88">
        <f>T_iv_strat1!AB7-K166</f>
        <v>4.3295565612906532</v>
      </c>
      <c r="N166" s="87">
        <f>T_iv_strat2!Z7</f>
        <v>2.2881869047954169</v>
      </c>
      <c r="O166" s="88">
        <f>N166-T_iv_strat2!AA7</f>
        <v>1.0215309648586079</v>
      </c>
      <c r="P166" s="88">
        <f>T_iv_strat2!AB7-N166</f>
        <v>1.8111683584499385</v>
      </c>
      <c r="Q166" s="87">
        <f>T_iv_strat3!Z7</f>
        <v>0.41120820084476495</v>
      </c>
      <c r="R166" s="88">
        <f>Q166-T_iv_strat3!AA7</f>
        <v>0.3600433003861887</v>
      </c>
      <c r="S166" s="88">
        <f>T_iv_strat3!AB7-Q166</f>
        <v>2.8119358775279473</v>
      </c>
      <c r="T166" s="87">
        <f>T_iv_strat1!BF7</f>
        <v>2.3930937301686055</v>
      </c>
      <c r="U166" s="88">
        <f>T166-T_iv_strat1!BG7</f>
        <v>0.9125623786221646</v>
      </c>
      <c r="V166" s="88">
        <f>T_iv_strat1!BH7-T166</f>
        <v>1.4530838203144967</v>
      </c>
      <c r="W166" s="87">
        <f>T_iv_strat2!BF7</f>
        <v>2.8037646931593834</v>
      </c>
      <c r="X166" s="88">
        <f>W166-T_iv_strat2!BG7</f>
        <v>1.0486840282572869</v>
      </c>
      <c r="Y166" s="88">
        <f>T_iv_strat2!BH7-W166</f>
        <v>1.6469004893798145</v>
      </c>
      <c r="Z166" s="87">
        <f>T_iv_strat3!BF7</f>
        <v>0.66872596192410061</v>
      </c>
      <c r="AA166" s="88">
        <f>Z166-T_iv_strat3!BG7</f>
        <v>0.49394870603560004</v>
      </c>
      <c r="AB166" s="88">
        <f>T_iv_strat3!BH7-Z166</f>
        <v>1.854640066866962</v>
      </c>
    </row>
    <row r="167" spans="1:28" s="89" customFormat="1" x14ac:dyDescent="0.25">
      <c r="A167" s="77"/>
      <c r="B167" s="179"/>
      <c r="C167" s="179"/>
      <c r="D167" s="179"/>
      <c r="E167" s="179"/>
      <c r="F167" s="179"/>
      <c r="G167" s="179"/>
      <c r="H167" s="77"/>
      <c r="I167" s="86"/>
      <c r="J167" s="109" t="str">
        <f>T_iv_strat1!A8</f>
        <v>Stocked out of artemether</v>
      </c>
      <c r="K167" s="87">
        <f>T_iv_strat1!Z8</f>
        <v>10.7767479327596</v>
      </c>
      <c r="L167" s="88">
        <f>K167-T_iv_strat1!AA8</f>
        <v>3.3021644945468642</v>
      </c>
      <c r="M167" s="88">
        <f>T_iv_strat1!AB8-K167</f>
        <v>4.5198323856934675</v>
      </c>
      <c r="N167" s="87">
        <f>T_iv_strat2!Z8</f>
        <v>6.7302551660236256</v>
      </c>
      <c r="O167" s="88">
        <f>N167-T_iv_strat2!AA8</f>
        <v>3.4829800979623369</v>
      </c>
      <c r="P167" s="88">
        <f>T_iv_strat2!AB8-N167</f>
        <v>6.7002003401149528</v>
      </c>
      <c r="Q167" s="87">
        <f>T_iv_strat3!Z8</f>
        <v>0.46480964204919878</v>
      </c>
      <c r="R167" s="88">
        <f>Q167-T_iv_strat3!AA8</f>
        <v>0.4110445450709429</v>
      </c>
      <c r="S167" s="88">
        <f>T_iv_strat3!AB8-Q167</f>
        <v>3.4310651347944021</v>
      </c>
      <c r="T167" s="87">
        <f>T_iv_strat1!BF8</f>
        <v>8.5245034296272575</v>
      </c>
      <c r="U167" s="88">
        <f>T167-T_iv_strat1!BG8</f>
        <v>1.4816729358522407</v>
      </c>
      <c r="V167" s="88">
        <f>T_iv_strat1!BH8-T167</f>
        <v>1.7589042403733952</v>
      </c>
      <c r="W167" s="87">
        <f>T_iv_strat2!BF8</f>
        <v>7.2575956512099191</v>
      </c>
      <c r="X167" s="88">
        <f>W167-T_iv_strat2!BG8</f>
        <v>1.8906197252178725</v>
      </c>
      <c r="Y167" s="88">
        <f>T_iv_strat2!BH8-W167</f>
        <v>2.4880389330555035</v>
      </c>
      <c r="Z167" s="87">
        <f>T_iv_strat3!BF8</f>
        <v>4.8564375310994823</v>
      </c>
      <c r="AA167" s="88">
        <f>Z167-T_iv_strat3!BG8</f>
        <v>2.6646397588951731</v>
      </c>
      <c r="AB167" s="88">
        <f>T_iv_strat3!BH8-Z167</f>
        <v>5.5591557576810438</v>
      </c>
    </row>
    <row r="168" spans="1:28" s="89" customFormat="1" x14ac:dyDescent="0.25">
      <c r="A168" s="77"/>
      <c r="B168" s="179"/>
      <c r="C168" s="179"/>
      <c r="D168" s="179"/>
      <c r="E168" s="179"/>
      <c r="F168" s="179"/>
      <c r="G168" s="179"/>
      <c r="H168" s="77"/>
      <c r="I168" s="86"/>
      <c r="J168" s="109" t="str">
        <f>T_iv_strat1!A9</f>
        <v>Stocked out of artesunate</v>
      </c>
      <c r="K168" s="87">
        <f>T_iv_strat1!Z9</f>
        <v>1.6352835438670568</v>
      </c>
      <c r="L168" s="88">
        <f>K168-T_iv_strat1!AA9</f>
        <v>0.87189268709108858</v>
      </c>
      <c r="M168" s="88">
        <f>T_iv_strat1!AB9-K168</f>
        <v>1.8329062551713677</v>
      </c>
      <c r="N168" s="87">
        <f>T_iv_strat2!Z9</f>
        <v>16.093182735674429</v>
      </c>
      <c r="O168" s="88">
        <f>N168-T_iv_strat2!AA9</f>
        <v>3.2409778257285851</v>
      </c>
      <c r="P168" s="88">
        <f>T_iv_strat2!AB9-N168</f>
        <v>3.8710367803627683</v>
      </c>
      <c r="Q168" s="87">
        <f>T_iv_strat3!Z9</f>
        <v>1.4601298728564405</v>
      </c>
      <c r="R168" s="88">
        <f>Q168-T_iv_strat3!AA9</f>
        <v>1.2075617759177035</v>
      </c>
      <c r="S168" s="88">
        <f>T_iv_strat3!AB9-Q168</f>
        <v>6.5192203696187159</v>
      </c>
      <c r="T168" s="87">
        <f>T_iv_strat1!BF9</f>
        <v>3.4324099994906265</v>
      </c>
      <c r="U168" s="88">
        <f>T168-T_iv_strat1!BG9</f>
        <v>1.2289298905783612</v>
      </c>
      <c r="V168" s="88">
        <f>T_iv_strat1!BH9-T168</f>
        <v>1.8771198887292191</v>
      </c>
      <c r="W168" s="87">
        <f>T_iv_strat2!BF9</f>
        <v>14.980027237461368</v>
      </c>
      <c r="X168" s="88">
        <f>W168-T_iv_strat2!BG9</f>
        <v>2.6516951864712226</v>
      </c>
      <c r="Y168" s="88">
        <f>T_iv_strat2!BH9-W168</f>
        <v>3.104398044807791</v>
      </c>
      <c r="Z168" s="87">
        <f>T_iv_strat3!BF9</f>
        <v>3.1059136977556476</v>
      </c>
      <c r="AA168" s="88">
        <f>Z168-T_iv_strat3!BG9</f>
        <v>1.3657534154685225</v>
      </c>
      <c r="AB168" s="88">
        <f>T_iv_strat3!BH9-Z168</f>
        <v>2.3778346189510304</v>
      </c>
    </row>
    <row r="169" spans="1:28" s="89" customFormat="1" x14ac:dyDescent="0.25">
      <c r="A169" s="77"/>
      <c r="B169" s="179"/>
      <c r="C169" s="179"/>
      <c r="D169" s="179"/>
      <c r="E169" s="179"/>
      <c r="F169" s="179"/>
      <c r="G169" s="179"/>
      <c r="H169" s="77"/>
      <c r="I169" s="86"/>
      <c r="J169" s="109" t="str">
        <f>T_iv_strat1!A10</f>
        <v>Stocked out of CQ</v>
      </c>
      <c r="K169" s="87">
        <f>T_iv_strat1!Z10</f>
        <v>4.6153112237902931</v>
      </c>
      <c r="L169" s="88">
        <f>K169-T_iv_strat1!AA10</f>
        <v>2.0481718572159893</v>
      </c>
      <c r="M169" s="88">
        <f>T_iv_strat1!AB10-K169</f>
        <v>3.5454199991599218</v>
      </c>
      <c r="N169" s="87">
        <f>T_iv_strat2!Z10</f>
        <v>8.3136941263464372</v>
      </c>
      <c r="O169" s="88">
        <f>N169-T_iv_strat2!AA10</f>
        <v>2.1206959074693632</v>
      </c>
      <c r="P169" s="88">
        <f>T_iv_strat2!AB10-N169</f>
        <v>2.7611601437573814</v>
      </c>
      <c r="Q169" s="87">
        <f>T_iv_strat3!Z10</f>
        <v>0.10955721288554965</v>
      </c>
      <c r="R169" s="88">
        <f>Q169-T_iv_strat3!AA10</f>
        <v>9.7075891535634826E-2</v>
      </c>
      <c r="S169" s="88">
        <f>T_iv_strat3!AB10-Q169</f>
        <v>0.84489515093419476</v>
      </c>
      <c r="T169" s="87">
        <f>T_iv_strat1!BF10</f>
        <v>2.3698563852389478</v>
      </c>
      <c r="U169" s="88">
        <f>T169-T_iv_strat1!BG10</f>
        <v>1.0657990900363237</v>
      </c>
      <c r="V169" s="88">
        <f>T_iv_strat1!BH10-T169</f>
        <v>1.8991931836296185</v>
      </c>
      <c r="W169" s="87">
        <f>T_iv_strat2!BF10</f>
        <v>7.4336705514644619</v>
      </c>
      <c r="X169" s="88">
        <f>W169-T_iv_strat2!BG10</f>
        <v>1.9096205688816257</v>
      </c>
      <c r="Y169" s="88">
        <f>T_iv_strat2!BH10-W169</f>
        <v>2.5003484428706448</v>
      </c>
      <c r="Z169" s="87">
        <f>T_iv_strat3!BF10</f>
        <v>1.5948150619623278</v>
      </c>
      <c r="AA169" s="88">
        <f>Z169-T_iv_strat3!BG10</f>
        <v>0.87618567311968931</v>
      </c>
      <c r="AB169" s="88">
        <f>T_iv_strat3!BH10-Z169</f>
        <v>1.90679320520344</v>
      </c>
    </row>
    <row r="170" spans="1:28" s="89" customFormat="1" x14ac:dyDescent="0.25">
      <c r="A170" s="77"/>
      <c r="B170" s="179"/>
      <c r="C170" s="179"/>
      <c r="D170" s="179"/>
      <c r="E170" s="179"/>
      <c r="F170" s="179"/>
      <c r="G170" s="179"/>
      <c r="H170" s="77"/>
      <c r="I170" s="86"/>
      <c r="J170" s="109" t="str">
        <f>T_iv_strat1!A11</f>
        <v>Stocked out of QN</v>
      </c>
      <c r="K170" s="87">
        <f>T_iv_strat1!Z11</f>
        <v>1.3805317750215924</v>
      </c>
      <c r="L170" s="88">
        <f>K170-T_iv_strat1!AA11</f>
        <v>0.89329220349202376</v>
      </c>
      <c r="M170" s="88">
        <f>T_iv_strat1!AB11-K170</f>
        <v>2.4676980930563222</v>
      </c>
      <c r="N170" s="87">
        <f>T_iv_strat2!Z11</f>
        <v>9.7591563914723505</v>
      </c>
      <c r="O170" s="88">
        <f>N170-T_iv_strat2!AA11</f>
        <v>2.9294041596039841</v>
      </c>
      <c r="P170" s="88">
        <f>T_iv_strat2!AB11-N170</f>
        <v>4.0003211213137391</v>
      </c>
      <c r="Q170" s="87">
        <f>T_iv_strat3!Z11</f>
        <v>0.10955721288554965</v>
      </c>
      <c r="R170" s="88">
        <f>Q170-T_iv_strat3!AA11</f>
        <v>9.7075891535634826E-2</v>
      </c>
      <c r="S170" s="88">
        <f>T_iv_strat3!AB11-Q170</f>
        <v>0.84489515093419476</v>
      </c>
      <c r="T170" s="87">
        <f>T_iv_strat1!BF11</f>
        <v>0.93436312198602633</v>
      </c>
      <c r="U170" s="88">
        <f>T170-T_iv_strat1!BG11</f>
        <v>0.41261221068736831</v>
      </c>
      <c r="V170" s="88">
        <f>T_iv_strat1!BH11-T170</f>
        <v>0.73344446484635462</v>
      </c>
      <c r="W170" s="87">
        <f>T_iv_strat2!BF11</f>
        <v>6.199419162516806</v>
      </c>
      <c r="X170" s="88">
        <f>W170-T_iv_strat2!BG11</f>
        <v>1.9091911585775954</v>
      </c>
      <c r="Y170" s="88">
        <f>T_iv_strat2!BH11-W170</f>
        <v>2.6799772221983424</v>
      </c>
      <c r="Z170" s="87">
        <f>T_iv_strat3!BF11</f>
        <v>0.9485248443982186</v>
      </c>
      <c r="AA170" s="88">
        <f>Z170-T_iv_strat3!BG11</f>
        <v>0.59880319180317243</v>
      </c>
      <c r="AB170" s="88">
        <f>T_iv_strat3!BH11-Z170</f>
        <v>1.5978910477421968</v>
      </c>
    </row>
    <row r="171" spans="1:28" s="89" customFormat="1" x14ac:dyDescent="0.25">
      <c r="A171" s="77"/>
      <c r="B171" s="179"/>
      <c r="C171" s="179"/>
      <c r="D171" s="179"/>
      <c r="E171" s="179"/>
      <c r="F171" s="179"/>
      <c r="G171" s="179"/>
      <c r="H171" s="77"/>
      <c r="I171" s="86"/>
      <c r="J171" s="109" t="str">
        <f>T_iv_strat1!A12</f>
        <v>Stocked out of SP</v>
      </c>
      <c r="K171" s="87">
        <f>T_iv_strat1!Z12</f>
        <v>6.1266885378533065</v>
      </c>
      <c r="L171" s="88">
        <f>K171-T_iv_strat1!AA12</f>
        <v>2.2503289706966854</v>
      </c>
      <c r="M171" s="88">
        <f>T_iv_strat1!AB12-K171</f>
        <v>3.4268660148336796</v>
      </c>
      <c r="N171" s="87">
        <f>T_iv_strat2!Z12</f>
        <v>17.69598947602881</v>
      </c>
      <c r="O171" s="88">
        <f>N171-T_iv_strat2!AA12</f>
        <v>3.8828305144015189</v>
      </c>
      <c r="P171" s="88">
        <f>T_iv_strat2!AB12-N171</f>
        <v>4.6907797287469108</v>
      </c>
      <c r="Q171" s="87">
        <f>T_iv_strat3!Z12</f>
        <v>0.10955721288554965</v>
      </c>
      <c r="R171" s="88">
        <f>Q171-T_iv_strat3!AA12</f>
        <v>9.7075891535634798E-2</v>
      </c>
      <c r="S171" s="88">
        <f>T_iv_strat3!AB12-Q171</f>
        <v>0.84489515093419321</v>
      </c>
      <c r="T171" s="87">
        <f>T_iv_strat1!BF12</f>
        <v>3.669144728822952</v>
      </c>
      <c r="U171" s="88">
        <f>T171-T_iv_strat1!BG12</f>
        <v>0.99144610791929599</v>
      </c>
      <c r="V171" s="88">
        <f>T_iv_strat1!BH12-T171</f>
        <v>1.3396466346487634</v>
      </c>
      <c r="W171" s="87">
        <f>T_iv_strat2!BF12</f>
        <v>11.460910064180057</v>
      </c>
      <c r="X171" s="88">
        <f>W171-T_iv_strat2!BG12</f>
        <v>2.9931882351330117</v>
      </c>
      <c r="Y171" s="88">
        <f>T_iv_strat2!BH12-W171</f>
        <v>3.8739680587989334</v>
      </c>
      <c r="Z171" s="87">
        <f>T_iv_strat3!BF12</f>
        <v>0.97046320628137117</v>
      </c>
      <c r="AA171" s="88">
        <f>Z171-T_iv_strat3!BG12</f>
        <v>0.51862318161834864</v>
      </c>
      <c r="AB171" s="88">
        <f>T_iv_strat3!BH12-Z171</f>
        <v>1.1015102825146839</v>
      </c>
    </row>
    <row r="172" spans="1:28" s="89" customFormat="1" x14ac:dyDescent="0.25">
      <c r="A172" s="77"/>
      <c r="B172" s="179"/>
      <c r="C172" s="179"/>
      <c r="D172" s="179"/>
      <c r="E172" s="179"/>
      <c r="F172" s="179"/>
      <c r="G172" s="179"/>
      <c r="H172" s="77"/>
      <c r="I172" s="86"/>
      <c r="J172" s="109" t="str">
        <f>T_iv_strat1!A13</f>
        <v>Stocked out of RDT</v>
      </c>
      <c r="K172" s="87" t="str">
        <f>T_iv_strat1!Z13</f>
        <v>0</v>
      </c>
      <c r="L172" s="88" t="e">
        <f>K172-T_iv_strat1!AA13</f>
        <v>#VALUE!</v>
      </c>
      <c r="M172" s="88" t="e">
        <f>T_iv_strat1!AB13-K172</f>
        <v>#VALUE!</v>
      </c>
      <c r="N172" s="87">
        <f>T_iv_strat2!Z13</f>
        <v>34.001815244102133</v>
      </c>
      <c r="O172" s="88">
        <f>N172-T_iv_strat2!AA13</f>
        <v>9.8873909423844744</v>
      </c>
      <c r="P172" s="88">
        <f>T_iv_strat2!AB13-N172</f>
        <v>11.510042379337172</v>
      </c>
      <c r="Q172" s="87" t="str">
        <f>T_iv_strat3!Z13</f>
        <v>0</v>
      </c>
      <c r="R172" s="88" t="e">
        <f>Q172-T_iv_strat3!AA13</f>
        <v>#VALUE!</v>
      </c>
      <c r="S172" s="88" t="e">
        <f>T_iv_strat3!AB13-Q172</f>
        <v>#VALUE!</v>
      </c>
      <c r="T172" s="87" t="str">
        <f>T_iv_strat1!BF13</f>
        <v>0</v>
      </c>
      <c r="U172" s="88" t="e">
        <f>T172-T_iv_strat1!BG13</f>
        <v>#VALUE!</v>
      </c>
      <c r="V172" s="88" t="e">
        <f>T_iv_strat1!BH13-T172</f>
        <v>#VALUE!</v>
      </c>
      <c r="W172" s="87">
        <f>T_iv_strat2!BF13</f>
        <v>24.357810707359445</v>
      </c>
      <c r="X172" s="88">
        <f>W172-T_iv_strat2!BG13</f>
        <v>3.777754090469859</v>
      </c>
      <c r="Y172" s="88">
        <f>T_iv_strat2!BH13-W172</f>
        <v>4.2216700150652535</v>
      </c>
      <c r="Z172" s="87">
        <f>T_iv_strat3!BF13</f>
        <v>7.402216446331118</v>
      </c>
      <c r="AA172" s="88">
        <f>Z172-T_iv_strat3!BG13</f>
        <v>4.1678969405391406</v>
      </c>
      <c r="AB172" s="88">
        <f>T_iv_strat3!BH13-Z172</f>
        <v>8.6479844764780331</v>
      </c>
    </row>
    <row r="173" spans="1:28" s="89" customFormat="1" x14ac:dyDescent="0.25">
      <c r="A173" s="77"/>
      <c r="B173" s="179"/>
      <c r="C173" s="179"/>
      <c r="D173" s="179"/>
      <c r="E173" s="179"/>
      <c r="F173" s="179"/>
      <c r="G173" s="179"/>
      <c r="H173" s="77"/>
      <c r="I173" s="86"/>
      <c r="J173" s="109" t="str">
        <f>T_iv_strat1!A14</f>
        <v>Outlet reports any stockout</v>
      </c>
      <c r="K173" s="87">
        <f>T_iv_strat1!Z14</f>
        <v>0</v>
      </c>
      <c r="L173" s="88">
        <f>K173-T_iv_strat1!AA14</f>
        <v>0</v>
      </c>
      <c r="M173" s="88">
        <f>T_iv_strat1!AB14-K173</f>
        <v>0</v>
      </c>
      <c r="N173" s="87">
        <f>T_iv_strat2!Z14</f>
        <v>0</v>
      </c>
      <c r="O173" s="88">
        <f>N173-T_iv_strat2!AA14</f>
        <v>0</v>
      </c>
      <c r="P173" s="88">
        <f>T_iv_strat2!AB14-N173</f>
        <v>0</v>
      </c>
      <c r="Q173" s="87">
        <f>T_iv_strat3!Z14</f>
        <v>0</v>
      </c>
      <c r="R173" s="88">
        <f>Q173-T_iv_strat3!AA14</f>
        <v>0</v>
      </c>
      <c r="S173" s="88">
        <f>T_iv_strat3!AB14-Q173</f>
        <v>0</v>
      </c>
      <c r="T173" s="87">
        <f>T_iv_strat1!BF14</f>
        <v>0</v>
      </c>
      <c r="U173" s="88">
        <f>T173-T_iv_strat1!BG14</f>
        <v>0</v>
      </c>
      <c r="V173" s="88">
        <f>T_iv_strat1!BH14-T173</f>
        <v>0</v>
      </c>
      <c r="W173" s="87">
        <f>T_iv_strat2!BF14</f>
        <v>0</v>
      </c>
      <c r="X173" s="88">
        <f>W173-T_iv_strat2!BG14</f>
        <v>0</v>
      </c>
      <c r="Y173" s="88">
        <f>T_iv_strat2!BH14-W173</f>
        <v>0</v>
      </c>
      <c r="Z173" s="87">
        <f>T_iv_strat3!BF14</f>
        <v>0</v>
      </c>
      <c r="AA173" s="88">
        <f>Z173-T_iv_strat3!BG14</f>
        <v>0</v>
      </c>
      <c r="AB173" s="88">
        <f>T_iv_strat3!BH14-Z173</f>
        <v>0</v>
      </c>
    </row>
    <row r="174" spans="1:28" s="89" customFormat="1" x14ac:dyDescent="0.25">
      <c r="A174" s="77"/>
      <c r="B174" s="179"/>
      <c r="C174" s="179"/>
      <c r="D174" s="179"/>
      <c r="E174" s="179"/>
      <c r="F174" s="179"/>
      <c r="G174" s="179"/>
      <c r="H174" s="77"/>
      <c r="I174" s="86"/>
      <c r="J174" s="109">
        <f>T_iv_strat1!A15</f>
        <v>0</v>
      </c>
      <c r="K174" s="87">
        <f>T_iv_strat1!Z15</f>
        <v>0</v>
      </c>
      <c r="L174" s="88">
        <f>K174-T_iv_strat1!AA15</f>
        <v>0</v>
      </c>
      <c r="M174" s="88">
        <f>T_iv_strat1!AB15-K174</f>
        <v>0</v>
      </c>
      <c r="N174" s="87">
        <f>T_iv_strat2!Z15</f>
        <v>0</v>
      </c>
      <c r="O174" s="88">
        <f>N174-T_iv_strat2!AA15</f>
        <v>0</v>
      </c>
      <c r="P174" s="88">
        <f>T_iv_strat2!AB15-N174</f>
        <v>0</v>
      </c>
      <c r="Q174" s="87">
        <f>T_iv_strat3!Z15</f>
        <v>0</v>
      </c>
      <c r="R174" s="88">
        <f>Q174-T_iv_strat3!AA15</f>
        <v>0</v>
      </c>
      <c r="S174" s="88">
        <f>T_iv_strat3!AB15-Q174</f>
        <v>0</v>
      </c>
      <c r="T174" s="87">
        <f>T_iv_strat1!BF15</f>
        <v>0</v>
      </c>
      <c r="U174" s="88">
        <f>T174-T_iv_strat1!BG15</f>
        <v>0</v>
      </c>
      <c r="V174" s="88">
        <f>T_iv_strat1!BH15-T174</f>
        <v>0</v>
      </c>
      <c r="W174" s="87">
        <f>T_iv_strat2!BF15</f>
        <v>0</v>
      </c>
      <c r="X174" s="88">
        <f>W174-T_iv_strat2!BG15</f>
        <v>0</v>
      </c>
      <c r="Y174" s="88">
        <f>T_iv_strat2!BH15-W174</f>
        <v>0</v>
      </c>
      <c r="Z174" s="87">
        <f>T_iv_strat3!BF15</f>
        <v>0</v>
      </c>
      <c r="AA174" s="88">
        <f>Z174-T_iv_strat3!BG15</f>
        <v>0</v>
      </c>
      <c r="AB174" s="88">
        <f>T_iv_strat3!BH15-Z174</f>
        <v>0</v>
      </c>
    </row>
    <row r="175" spans="1:28" s="89" customFormat="1" x14ac:dyDescent="0.25">
      <c r="A175" s="77"/>
      <c r="B175" s="179"/>
      <c r="C175" s="179"/>
      <c r="D175" s="179"/>
      <c r="E175" s="179"/>
      <c r="F175" s="179"/>
      <c r="G175" s="179"/>
      <c r="H175" s="77"/>
      <c r="I175" s="86"/>
      <c r="J175" s="109">
        <f>T_iv_strat1!A16</f>
        <v>0</v>
      </c>
      <c r="K175" s="87">
        <f>T_iv_strat1!Z16</f>
        <v>0</v>
      </c>
      <c r="L175" s="88">
        <f>K175-T_iv_strat1!AA16</f>
        <v>0</v>
      </c>
      <c r="M175" s="88">
        <f>T_iv_strat1!AB16-K175</f>
        <v>0</v>
      </c>
      <c r="N175" s="87">
        <f>T_iv_strat2!Z16</f>
        <v>0</v>
      </c>
      <c r="O175" s="88">
        <f>N175-T_iv_strat2!AA16</f>
        <v>0</v>
      </c>
      <c r="P175" s="88">
        <f>T_iv_strat2!AB16-N175</f>
        <v>0</v>
      </c>
      <c r="Q175" s="87">
        <f>T_iv_strat3!Z16</f>
        <v>0</v>
      </c>
      <c r="R175" s="88">
        <f>Q175-T_iv_strat3!AA16</f>
        <v>0</v>
      </c>
      <c r="S175" s="88">
        <f>T_iv_strat3!AB16-Q175</f>
        <v>0</v>
      </c>
      <c r="T175" s="87">
        <f>T_iv_strat1!BF16</f>
        <v>0</v>
      </c>
      <c r="U175" s="88">
        <f>T175-T_iv_strat1!BG16</f>
        <v>0</v>
      </c>
      <c r="V175" s="88">
        <f>T_iv_strat1!BH16-T175</f>
        <v>0</v>
      </c>
      <c r="W175" s="87">
        <f>T_iv_strat2!BF16</f>
        <v>0</v>
      </c>
      <c r="X175" s="88">
        <f>W175-T_iv_strat2!BG16</f>
        <v>0</v>
      </c>
      <c r="Y175" s="88">
        <f>T_iv_strat2!BH16-W175</f>
        <v>0</v>
      </c>
      <c r="Z175" s="87">
        <f>T_iv_strat3!BF16</f>
        <v>0</v>
      </c>
      <c r="AA175" s="88">
        <f>Z175-T_iv_strat3!BG16</f>
        <v>0</v>
      </c>
      <c r="AB175" s="88">
        <f>T_iv_strat3!BH16-Z175</f>
        <v>0</v>
      </c>
    </row>
    <row r="176" spans="1:28" s="89" customFormat="1" ht="30" customHeight="1" x14ac:dyDescent="0.25">
      <c r="A176" s="77"/>
      <c r="B176" s="180" t="str">
        <f>_xlfn.CONCAT("Total outlets enumerated: Abia-rural=", T_iv_strat1!AC4, " Abia-urban=", T_iv_strat1!BI4, " Kano-rural=", T_iv_strat2!AC4, " Kano-urban=",T_iv_strat2!BI4, " Lagos-rural=",T_iv_strat3!AC4,  " Lagos-urban=", T_iv_strat3!BI4)</f>
        <v>Total outlets enumerated: Abia-rural=349 Abia-urban=1059 Kano-rural=364 Kano-urban=1239 Lagos-rural=150 Lagos-urban=776</v>
      </c>
      <c r="C176" s="180"/>
      <c r="D176" s="180"/>
      <c r="E176" s="180"/>
      <c r="F176" s="180"/>
      <c r="G176" s="180"/>
      <c r="H176" s="77"/>
      <c r="I176" s="86"/>
      <c r="J176" s="109">
        <f>T_iv_strat1!A17</f>
        <v>0</v>
      </c>
      <c r="K176" s="87">
        <f>T_iv_strat1!Z17</f>
        <v>0</v>
      </c>
      <c r="L176" s="88">
        <f>K176-T_iv_strat1!AA17</f>
        <v>0</v>
      </c>
      <c r="M176" s="88">
        <f>T_iv_strat1!AB17-K176</f>
        <v>0</v>
      </c>
      <c r="N176" s="87"/>
      <c r="O176" s="88"/>
      <c r="P176" s="88"/>
      <c r="Q176" s="87"/>
      <c r="R176" s="88"/>
      <c r="S176" s="88"/>
      <c r="T176" s="87"/>
      <c r="U176" s="88"/>
      <c r="V176" s="88"/>
      <c r="W176" s="87"/>
      <c r="X176" s="88"/>
      <c r="Y176" s="88"/>
      <c r="Z176" s="87"/>
      <c r="AA176" s="88"/>
      <c r="AB176" s="88"/>
    </row>
    <row r="177" spans="1:28" s="89" customFormat="1" ht="104.25" customHeight="1" thickBot="1" x14ac:dyDescent="0.3">
      <c r="A177" s="77"/>
      <c r="B177" s="177" t="s">
        <v>42</v>
      </c>
      <c r="C177" s="177"/>
      <c r="D177" s="177"/>
      <c r="E177" s="177"/>
      <c r="F177" s="177"/>
      <c r="G177" s="177"/>
      <c r="H177" s="77"/>
      <c r="I177" s="86"/>
      <c r="J177" s="109">
        <f>T_iv_strat1!A18</f>
        <v>0</v>
      </c>
      <c r="K177" s="87">
        <f>T_iv_strat1!Z18</f>
        <v>0</v>
      </c>
      <c r="L177" s="88">
        <f>K177-T_iv_strat1!AA18</f>
        <v>0</v>
      </c>
      <c r="M177" s="88">
        <f>T_iv_strat1!AB18-K177</f>
        <v>0</v>
      </c>
      <c r="N177" s="87">
        <f>T_iv_strat2!Z17</f>
        <v>0</v>
      </c>
      <c r="O177" s="88">
        <f>N177-T_iv_strat2!AA17</f>
        <v>0</v>
      </c>
      <c r="P177" s="88">
        <f>T_iv_strat2!AB17-N177</f>
        <v>0</v>
      </c>
      <c r="Q177" s="87">
        <f>T_iv_strat3!Z17</f>
        <v>0</v>
      </c>
      <c r="R177" s="88">
        <f>Q177-T_iv_strat3!AA17</f>
        <v>0</v>
      </c>
      <c r="S177" s="88">
        <f>T_iv_strat3!AB17-Q177</f>
        <v>0</v>
      </c>
      <c r="T177" s="87">
        <f>T_iv_strat1!BF17</f>
        <v>0</v>
      </c>
      <c r="U177" s="88">
        <f>T177-T_iv_strat1!BG17</f>
        <v>0</v>
      </c>
      <c r="V177" s="88">
        <f>T_iv_strat1!BH17-T177</f>
        <v>0</v>
      </c>
      <c r="W177" s="87">
        <f>T_iv_strat2!BF17</f>
        <v>0</v>
      </c>
      <c r="X177" s="88">
        <f>W177-T_iv_strat2!BG17</f>
        <v>0</v>
      </c>
      <c r="Y177" s="88">
        <f>T_iv_strat2!BH17-W177</f>
        <v>0</v>
      </c>
      <c r="Z177" s="87">
        <f>T_iv_strat3!BF17</f>
        <v>0</v>
      </c>
      <c r="AA177" s="88">
        <f>Z177-T_iv_strat3!BG17</f>
        <v>0</v>
      </c>
      <c r="AB177" s="88">
        <f>T_iv_strat3!BH17-Z177</f>
        <v>0</v>
      </c>
    </row>
    <row r="178" spans="1:28" s="89" customFormat="1" ht="15" customHeight="1" thickTop="1" x14ac:dyDescent="0.25">
      <c r="A178" s="77"/>
      <c r="B178" s="77"/>
      <c r="C178" s="94"/>
      <c r="D178" s="94"/>
      <c r="E178" s="94"/>
      <c r="F178" s="94"/>
      <c r="G178" s="94"/>
      <c r="H178" s="77"/>
      <c r="I178" s="86"/>
      <c r="J178" s="109">
        <f>T_iv_strat1!A19</f>
        <v>0</v>
      </c>
      <c r="K178" s="87">
        <f>T_iv_strat1!Z19</f>
        <v>0</v>
      </c>
      <c r="L178" s="88">
        <f>K178-T_iv_strat1!AA19</f>
        <v>0</v>
      </c>
      <c r="M178" s="88">
        <f>T_iv_strat1!AB19-K178</f>
        <v>0</v>
      </c>
      <c r="N178" s="87">
        <f>T_iv_strat2!Z18</f>
        <v>0</v>
      </c>
      <c r="O178" s="88">
        <f>N178-T_iv_strat2!AA18</f>
        <v>0</v>
      </c>
      <c r="P178" s="88">
        <f>T_iv_strat2!AB18-N178</f>
        <v>0</v>
      </c>
      <c r="Q178" s="87">
        <f>T_iv_strat3!Z18</f>
        <v>0</v>
      </c>
      <c r="R178" s="88">
        <f>Q178-T_iv_strat3!AA18</f>
        <v>0</v>
      </c>
      <c r="S178" s="88">
        <f>T_iv_strat3!AB18-Q178</f>
        <v>0</v>
      </c>
      <c r="T178" s="87">
        <f>T_iv_strat1!BF18</f>
        <v>0</v>
      </c>
      <c r="U178" s="88">
        <f>T178-T_iv_strat1!BG18</f>
        <v>0</v>
      </c>
      <c r="V178" s="88">
        <f>T_iv_strat1!BH18-T178</f>
        <v>0</v>
      </c>
      <c r="W178" s="87">
        <f>T_iv_strat2!BF18</f>
        <v>0</v>
      </c>
      <c r="X178" s="88">
        <f>W178-T_iv_strat2!BG18</f>
        <v>0</v>
      </c>
      <c r="Y178" s="88">
        <f>T_iv_strat2!BH18-W178</f>
        <v>0</v>
      </c>
      <c r="Z178" s="87">
        <f>T_iv_strat3!BF18</f>
        <v>0</v>
      </c>
      <c r="AA178" s="88">
        <f>Z178-T_iv_strat3!BG18</f>
        <v>0</v>
      </c>
      <c r="AB178" s="88">
        <f>T_iv_strat3!BH18-Z178</f>
        <v>0</v>
      </c>
    </row>
    <row r="179" spans="1:28" s="89" customFormat="1" x14ac:dyDescent="0.25">
      <c r="A179" s="77"/>
      <c r="B179" s="94"/>
      <c r="C179" s="94"/>
      <c r="D179" s="94"/>
      <c r="E179" s="94"/>
      <c r="F179" s="94"/>
      <c r="G179" s="94"/>
      <c r="H179" s="77"/>
      <c r="I179" s="86"/>
      <c r="J179" s="109">
        <f>T_iv_strat1!A20</f>
        <v>0</v>
      </c>
      <c r="K179" s="87">
        <f>T_iv_strat1!Z20</f>
        <v>0</v>
      </c>
      <c r="L179" s="88">
        <f>K179-T_iv_strat1!AA20</f>
        <v>0</v>
      </c>
      <c r="M179" s="88">
        <f>T_iv_strat1!AB20-K179</f>
        <v>0</v>
      </c>
      <c r="N179" s="87">
        <f>T_iv_strat2!Z19</f>
        <v>0</v>
      </c>
      <c r="O179" s="88">
        <f>N179-T_iv_strat2!AA19</f>
        <v>0</v>
      </c>
      <c r="P179" s="88">
        <f>T_iv_strat2!AB19-N179</f>
        <v>0</v>
      </c>
      <c r="Q179" s="87">
        <f>T_iv_strat3!Z19</f>
        <v>0</v>
      </c>
      <c r="R179" s="88">
        <f>Q179-T_iv_strat3!AA19</f>
        <v>0</v>
      </c>
      <c r="S179" s="88">
        <f>T_iv_strat3!AB19-Q179</f>
        <v>0</v>
      </c>
      <c r="T179" s="87">
        <f>T_iv_strat1!BF19</f>
        <v>0</v>
      </c>
      <c r="U179" s="88">
        <f>T179-T_iv_strat1!BG19</f>
        <v>0</v>
      </c>
      <c r="V179" s="88">
        <f>T_iv_strat1!BH19-T179</f>
        <v>0</v>
      </c>
      <c r="W179" s="87">
        <f>T_iv_strat2!BF19</f>
        <v>0</v>
      </c>
      <c r="X179" s="88">
        <f>W179-T_iv_strat2!BG19</f>
        <v>0</v>
      </c>
      <c r="Y179" s="88">
        <f>T_iv_strat2!BH19-W179</f>
        <v>0</v>
      </c>
      <c r="Z179" s="87">
        <f>T_iv_strat3!BF19</f>
        <v>0</v>
      </c>
      <c r="AA179" s="88">
        <f>Z179-T_iv_strat3!BG19</f>
        <v>0</v>
      </c>
      <c r="AB179" s="88">
        <f>T_iv_strat3!BH19-Z179</f>
        <v>0</v>
      </c>
    </row>
    <row r="180" spans="1:28" s="89" customFormat="1" x14ac:dyDescent="0.25">
      <c r="A180" s="77"/>
      <c r="B180" s="94"/>
      <c r="C180" s="94"/>
      <c r="D180" s="94"/>
      <c r="E180" s="94"/>
      <c r="F180" s="94"/>
      <c r="G180" s="94"/>
      <c r="H180" s="77"/>
      <c r="I180" s="86"/>
      <c r="J180" s="109">
        <f>T_iv_strat1!A21</f>
        <v>0</v>
      </c>
      <c r="K180" s="87">
        <f>T_iv_strat1!Z21</f>
        <v>0</v>
      </c>
      <c r="L180" s="88">
        <f>K180-T_iv_strat1!AA21</f>
        <v>0</v>
      </c>
      <c r="M180" s="88">
        <f>T_iv_strat1!AB21-K180</f>
        <v>0</v>
      </c>
      <c r="N180" s="87">
        <f>T_iv_strat2!Z20</f>
        <v>0</v>
      </c>
      <c r="O180" s="88">
        <f>N180-T_iv_strat2!AA20</f>
        <v>0</v>
      </c>
      <c r="P180" s="88">
        <f>T_iv_strat2!AB20-N180</f>
        <v>0</v>
      </c>
      <c r="Q180" s="87">
        <f>T_iv_strat3!Z20</f>
        <v>0</v>
      </c>
      <c r="R180" s="88">
        <f>Q180-T_iv_strat3!AA20</f>
        <v>0</v>
      </c>
      <c r="S180" s="88">
        <f>T_iv_strat3!AB20-Q180</f>
        <v>0</v>
      </c>
      <c r="T180" s="87">
        <f>T_iv_strat1!BF20</f>
        <v>0</v>
      </c>
      <c r="U180" s="88">
        <f>T180-T_iv_strat1!BG20</f>
        <v>0</v>
      </c>
      <c r="V180" s="88">
        <f>T_iv_strat1!BH20-T180</f>
        <v>0</v>
      </c>
      <c r="W180" s="87">
        <f>T_iv_strat2!BF20</f>
        <v>0</v>
      </c>
      <c r="X180" s="88">
        <f>W180-T_iv_strat2!BG20</f>
        <v>0</v>
      </c>
      <c r="Y180" s="88">
        <f>T_iv_strat2!BH20-W180</f>
        <v>0</v>
      </c>
      <c r="Z180" s="87">
        <f>T_iv_strat3!BF20</f>
        <v>0</v>
      </c>
      <c r="AA180" s="88">
        <f>Z180-T_iv_strat3!BG20</f>
        <v>0</v>
      </c>
      <c r="AB180" s="88">
        <f>T_iv_strat3!BH20-Z180</f>
        <v>0</v>
      </c>
    </row>
    <row r="181" spans="1:28" s="89" customFormat="1" ht="43.5" customHeight="1" x14ac:dyDescent="0.25">
      <c r="A181" s="77"/>
      <c r="B181" s="77"/>
      <c r="C181" s="77"/>
      <c r="D181" s="77"/>
      <c r="E181" s="77"/>
      <c r="F181" s="77"/>
      <c r="G181" s="77"/>
      <c r="H181" s="77"/>
      <c r="I181" s="86"/>
      <c r="J181" s="109">
        <f>T_iv_strat1!A22</f>
        <v>0</v>
      </c>
      <c r="K181" s="87">
        <f>T_iv_strat1!Z22</f>
        <v>0</v>
      </c>
      <c r="L181" s="88">
        <f>K181-T_iv_strat1!AA22</f>
        <v>0</v>
      </c>
      <c r="M181" s="88">
        <f>T_iv_strat1!AB22-K181</f>
        <v>0</v>
      </c>
      <c r="N181" s="87">
        <f>T_iv_strat2!Z21</f>
        <v>0</v>
      </c>
      <c r="O181" s="88">
        <f>N181-T_iv_strat2!AA21</f>
        <v>0</v>
      </c>
      <c r="P181" s="88">
        <f>T_iv_strat2!AB21-N181</f>
        <v>0</v>
      </c>
      <c r="Q181" s="87">
        <f>T_iv_strat3!Z21</f>
        <v>0</v>
      </c>
      <c r="R181" s="88">
        <f>Q181-T_iv_strat3!AA21</f>
        <v>0</v>
      </c>
      <c r="S181" s="88">
        <f>T_iv_strat3!AB21-Q181</f>
        <v>0</v>
      </c>
      <c r="T181" s="87">
        <f>T_iv_strat1!BF21</f>
        <v>0</v>
      </c>
      <c r="U181" s="88">
        <f>T181-T_iv_strat1!BG21</f>
        <v>0</v>
      </c>
      <c r="V181" s="88">
        <f>T_iv_strat1!BH21-T181</f>
        <v>0</v>
      </c>
      <c r="W181" s="87">
        <f>T_iv_strat2!BF21</f>
        <v>0</v>
      </c>
      <c r="X181" s="88">
        <f>W181-T_iv_strat2!BG21</f>
        <v>0</v>
      </c>
      <c r="Y181" s="88">
        <f>T_iv_strat2!BH21-W181</f>
        <v>0</v>
      </c>
      <c r="Z181" s="87">
        <f>T_iv_strat3!BF21</f>
        <v>0</v>
      </c>
      <c r="AA181" s="88">
        <f>Z181-T_iv_strat3!BG21</f>
        <v>0</v>
      </c>
      <c r="AB181" s="88">
        <f>T_iv_strat3!BH21-Z181</f>
        <v>0</v>
      </c>
    </row>
    <row r="182" spans="1:28" s="89" customFormat="1" x14ac:dyDescent="0.25">
      <c r="A182" s="77"/>
      <c r="B182" s="77"/>
      <c r="C182" s="77"/>
      <c r="D182" s="77"/>
      <c r="E182" s="77"/>
      <c r="F182" s="77"/>
      <c r="G182" s="77"/>
      <c r="H182" s="77"/>
      <c r="I182" s="86"/>
      <c r="J182" s="109">
        <f>T_iv_strat1!A23</f>
        <v>0</v>
      </c>
      <c r="K182" s="87">
        <f>T_iv_strat1!Z23</f>
        <v>0</v>
      </c>
      <c r="L182" s="88">
        <f>K182-T_iv_strat1!AA23</f>
        <v>0</v>
      </c>
      <c r="M182" s="88">
        <f>T_iv_strat1!AB23-K182</f>
        <v>0</v>
      </c>
      <c r="N182" s="87">
        <f>T_iv_strat2!Z22</f>
        <v>0</v>
      </c>
      <c r="O182" s="88">
        <f>N182-T_iv_strat2!AA22</f>
        <v>0</v>
      </c>
      <c r="P182" s="88">
        <f>T_iv_strat2!AB22-N182</f>
        <v>0</v>
      </c>
      <c r="Q182" s="87">
        <f>T_iv_strat3!Z22</f>
        <v>0</v>
      </c>
      <c r="R182" s="88">
        <f>Q182-T_iv_strat3!AA22</f>
        <v>0</v>
      </c>
      <c r="S182" s="88">
        <f>T_iv_strat3!AB22-Q182</f>
        <v>0</v>
      </c>
      <c r="T182" s="87">
        <f>T_iv_strat1!BF22</f>
        <v>0</v>
      </c>
      <c r="U182" s="88">
        <f>T182-T_iv_strat1!BG22</f>
        <v>0</v>
      </c>
      <c r="V182" s="88">
        <f>T_iv_strat1!BH22-T182</f>
        <v>0</v>
      </c>
      <c r="W182" s="87">
        <f>T_iv_strat2!BF22</f>
        <v>0</v>
      </c>
      <c r="X182" s="88">
        <f>W182-T_iv_strat2!BG22</f>
        <v>0</v>
      </c>
      <c r="Y182" s="88">
        <f>T_iv_strat2!BH22-W182</f>
        <v>0</v>
      </c>
      <c r="Z182" s="87">
        <f>T_iv_strat3!BF22</f>
        <v>0</v>
      </c>
      <c r="AA182" s="88">
        <f>Z182-T_iv_strat3!BG22</f>
        <v>0</v>
      </c>
      <c r="AB182" s="88">
        <f>T_iv_strat3!BH22-Z182</f>
        <v>0</v>
      </c>
    </row>
    <row r="183" spans="1:28" s="89" customFormat="1" x14ac:dyDescent="0.25">
      <c r="A183" s="77"/>
      <c r="B183" s="77"/>
      <c r="C183" s="77"/>
      <c r="D183" s="77"/>
      <c r="E183" s="77"/>
      <c r="F183" s="77"/>
      <c r="G183" s="77"/>
      <c r="H183" s="77"/>
      <c r="I183" s="86"/>
      <c r="J183" s="109">
        <f>T_iv_strat1!A24</f>
        <v>0</v>
      </c>
      <c r="K183" s="87">
        <f>T_iv_strat1!Z24</f>
        <v>0</v>
      </c>
      <c r="L183" s="88">
        <f>K183-T_iv_strat1!AA24</f>
        <v>0</v>
      </c>
      <c r="M183" s="88">
        <f>T_iv_strat1!AB24-K183</f>
        <v>0</v>
      </c>
      <c r="N183" s="87">
        <f>T_iv_strat2!Z23</f>
        <v>0</v>
      </c>
      <c r="O183" s="88">
        <f>N183-T_iv_strat2!AA23</f>
        <v>0</v>
      </c>
      <c r="P183" s="88">
        <f>T_iv_strat2!AB23-N183</f>
        <v>0</v>
      </c>
      <c r="Q183" s="87">
        <f>T_iv_strat3!Z23</f>
        <v>0</v>
      </c>
      <c r="R183" s="88">
        <f>Q183-T_iv_strat3!AA23</f>
        <v>0</v>
      </c>
      <c r="S183" s="88">
        <f>T_iv_strat3!AB23-Q183</f>
        <v>0</v>
      </c>
      <c r="T183" s="87">
        <f>T_iv_strat1!BF23</f>
        <v>0</v>
      </c>
      <c r="U183" s="88">
        <f>T183-T_iv_strat1!BG23</f>
        <v>0</v>
      </c>
      <c r="V183" s="88">
        <f>T_iv_strat1!BH23-T183</f>
        <v>0</v>
      </c>
      <c r="W183" s="87">
        <f>T_iv_strat2!BF23</f>
        <v>0</v>
      </c>
      <c r="X183" s="88">
        <f>W183-T_iv_strat2!BG23</f>
        <v>0</v>
      </c>
      <c r="Y183" s="88">
        <f>T_iv_strat2!BH23-W183</f>
        <v>0</v>
      </c>
      <c r="Z183" s="87">
        <f>T_iv_strat3!BF23</f>
        <v>0</v>
      </c>
      <c r="AA183" s="88">
        <f>Z183-T_iv_strat3!BG23</f>
        <v>0</v>
      </c>
      <c r="AB183" s="88">
        <f>T_iv_strat3!BH23-Z183</f>
        <v>0</v>
      </c>
    </row>
    <row r="184" spans="1:28" s="89" customFormat="1" x14ac:dyDescent="0.25">
      <c r="A184" s="77"/>
      <c r="B184" s="77"/>
      <c r="C184" s="77"/>
      <c r="D184" s="77"/>
      <c r="E184" s="77"/>
      <c r="F184" s="77"/>
      <c r="G184" s="77"/>
      <c r="H184" s="77"/>
      <c r="I184" s="86"/>
      <c r="J184" s="109">
        <f>T_iv_strat1!A25</f>
        <v>0</v>
      </c>
      <c r="K184" s="87">
        <f>T_iv_strat1!Z25</f>
        <v>0</v>
      </c>
      <c r="L184" s="88">
        <f>K184-T_iv_strat1!AA25</f>
        <v>0</v>
      </c>
      <c r="M184" s="88">
        <f>T_iv_strat1!AB25-K184</f>
        <v>0</v>
      </c>
      <c r="N184" s="87">
        <f>T_iv_strat2!Z24</f>
        <v>0</v>
      </c>
      <c r="O184" s="88">
        <f>N184-T_iv_strat2!AA24</f>
        <v>0</v>
      </c>
      <c r="P184" s="88">
        <f>T_iv_strat2!AB24-N184</f>
        <v>0</v>
      </c>
      <c r="Q184" s="87">
        <f>T_iv_strat3!Z24</f>
        <v>0</v>
      </c>
      <c r="R184" s="88">
        <f>Q184-T_iv_strat3!AA24</f>
        <v>0</v>
      </c>
      <c r="S184" s="88">
        <f>T_iv_strat3!AB24-Q184</f>
        <v>0</v>
      </c>
      <c r="T184" s="87">
        <f>T_iv_strat1!BF24</f>
        <v>0</v>
      </c>
      <c r="U184" s="88">
        <f>T184-T_iv_strat1!BG24</f>
        <v>0</v>
      </c>
      <c r="V184" s="88">
        <f>T_iv_strat1!BH24-T184</f>
        <v>0</v>
      </c>
      <c r="W184" s="87">
        <f>T_iv_strat2!BF24</f>
        <v>0</v>
      </c>
      <c r="X184" s="88">
        <f>W184-T_iv_strat2!BG24</f>
        <v>0</v>
      </c>
      <c r="Y184" s="88">
        <f>T_iv_strat2!BH24-W184</f>
        <v>0</v>
      </c>
      <c r="Z184" s="87">
        <f>T_iv_strat3!BF24</f>
        <v>0</v>
      </c>
      <c r="AA184" s="88">
        <f>Z184-T_iv_strat3!BG24</f>
        <v>0</v>
      </c>
      <c r="AB184" s="88">
        <f>T_iv_strat3!BH24-Z184</f>
        <v>0</v>
      </c>
    </row>
    <row r="185" spans="1:28" s="89" customFormat="1" x14ac:dyDescent="0.25">
      <c r="A185" s="77"/>
      <c r="B185" s="77"/>
      <c r="C185" s="77"/>
      <c r="D185" s="77"/>
      <c r="E185" s="77"/>
      <c r="F185" s="77"/>
      <c r="G185" s="77"/>
      <c r="H185" s="77"/>
      <c r="I185" s="86"/>
      <c r="J185" s="109">
        <f>T_iv_strat1!A26</f>
        <v>0</v>
      </c>
      <c r="K185" s="87">
        <f>T_iv_strat1!Z26</f>
        <v>0</v>
      </c>
      <c r="L185" s="88">
        <f>K185-T_iv_strat1!AA26</f>
        <v>0</v>
      </c>
      <c r="M185" s="88">
        <f>T_iv_strat1!AB26-K185</f>
        <v>0</v>
      </c>
      <c r="N185" s="87">
        <f>T_iv_strat2!Z25</f>
        <v>0</v>
      </c>
      <c r="O185" s="88">
        <f>N185-T_iv_strat2!AA25</f>
        <v>0</v>
      </c>
      <c r="P185" s="88">
        <f>T_iv_strat2!AB25-N185</f>
        <v>0</v>
      </c>
      <c r="Q185" s="87">
        <f>T_iv_strat3!Z25</f>
        <v>0</v>
      </c>
      <c r="R185" s="88">
        <f>Q185-T_iv_strat3!AA25</f>
        <v>0</v>
      </c>
      <c r="S185" s="88">
        <f>T_iv_strat3!AB25-Q185</f>
        <v>0</v>
      </c>
      <c r="T185" s="87">
        <f>T_iv_strat1!BF25</f>
        <v>0</v>
      </c>
      <c r="U185" s="88">
        <f>T185-T_iv_strat1!BG25</f>
        <v>0</v>
      </c>
      <c r="V185" s="88">
        <f>T_iv_strat1!BH25-T185</f>
        <v>0</v>
      </c>
      <c r="W185" s="87">
        <f>T_iv_strat2!BF25</f>
        <v>0</v>
      </c>
      <c r="X185" s="88">
        <f>W185-T_iv_strat2!BG25</f>
        <v>0</v>
      </c>
      <c r="Y185" s="88">
        <f>T_iv_strat2!BH25-W185</f>
        <v>0</v>
      </c>
      <c r="Z185" s="87">
        <f>T_iv_strat3!BF25</f>
        <v>0</v>
      </c>
      <c r="AA185" s="88">
        <f>Z185-T_iv_strat3!BG25</f>
        <v>0</v>
      </c>
      <c r="AB185" s="88">
        <f>T_iv_strat3!BH25-Z185</f>
        <v>0</v>
      </c>
    </row>
    <row r="186" spans="1:28" s="89" customFormat="1" x14ac:dyDescent="0.25">
      <c r="A186" s="77"/>
      <c r="B186" s="77"/>
      <c r="C186" s="77"/>
      <c r="D186" s="77"/>
      <c r="E186" s="77"/>
      <c r="F186" s="77"/>
      <c r="G186" s="77"/>
      <c r="H186" s="77"/>
      <c r="I186" s="86"/>
      <c r="J186" s="109">
        <f>T_iv_strat1!A27</f>
        <v>0</v>
      </c>
      <c r="K186" s="87">
        <f>T_iv_strat1!Z27</f>
        <v>0</v>
      </c>
      <c r="L186" s="88">
        <f>K186-T_iv_strat1!AA27</f>
        <v>0</v>
      </c>
      <c r="M186" s="88">
        <f>T_iv_strat1!AB27-K186</f>
        <v>0</v>
      </c>
      <c r="N186" s="87">
        <f>T_iv_strat2!Z26</f>
        <v>0</v>
      </c>
      <c r="O186" s="88">
        <f>N186-T_iv_strat2!AA26</f>
        <v>0</v>
      </c>
      <c r="P186" s="88">
        <f>T_iv_strat2!AB26-N186</f>
        <v>0</v>
      </c>
      <c r="Q186" s="87">
        <f>T_iv_strat3!Z26</f>
        <v>0</v>
      </c>
      <c r="R186" s="88">
        <f>Q186-T_iv_strat3!AA26</f>
        <v>0</v>
      </c>
      <c r="S186" s="88">
        <f>T_iv_strat3!AB26-Q186</f>
        <v>0</v>
      </c>
      <c r="T186" s="87">
        <f>T_iv_strat1!BF26</f>
        <v>0</v>
      </c>
      <c r="U186" s="88">
        <f>T186-T_iv_strat1!BG26</f>
        <v>0</v>
      </c>
      <c r="V186" s="88">
        <f>T_iv_strat1!BH26-T186</f>
        <v>0</v>
      </c>
      <c r="W186" s="87">
        <f>T_iv_strat2!BF26</f>
        <v>0</v>
      </c>
      <c r="X186" s="88">
        <f>W186-T_iv_strat2!BG26</f>
        <v>0</v>
      </c>
      <c r="Y186" s="88">
        <f>T_iv_strat2!BH26-W186</f>
        <v>0</v>
      </c>
      <c r="Z186" s="87">
        <f>T_iv_strat3!BF26</f>
        <v>0</v>
      </c>
      <c r="AA186" s="88">
        <f>Z186-T_iv_strat3!BG26</f>
        <v>0</v>
      </c>
      <c r="AB186" s="88">
        <f>T_iv_strat3!BH26-Z186</f>
        <v>0</v>
      </c>
    </row>
    <row r="187" spans="1:28" s="89" customFormat="1" x14ac:dyDescent="0.25">
      <c r="A187" s="77"/>
      <c r="B187" s="77"/>
      <c r="C187" s="77"/>
      <c r="D187" s="77"/>
      <c r="E187" s="77"/>
      <c r="F187" s="77"/>
      <c r="G187" s="77"/>
      <c r="H187" s="77"/>
      <c r="I187" s="86"/>
      <c r="J187" s="109">
        <f>T_iv_strat1!A28</f>
        <v>0</v>
      </c>
      <c r="K187" s="87">
        <f>T_iv_strat1!Z28</f>
        <v>0</v>
      </c>
      <c r="L187" s="88">
        <f>K187-T_iv_strat1!AA28</f>
        <v>0</v>
      </c>
      <c r="M187" s="88">
        <f>T_iv_strat1!AB28-K187</f>
        <v>0</v>
      </c>
      <c r="N187" s="87">
        <f>T_iv_strat2!Z27</f>
        <v>0</v>
      </c>
      <c r="O187" s="88">
        <f>N187-T_iv_strat2!AA27</f>
        <v>0</v>
      </c>
      <c r="P187" s="88">
        <f>T_iv_strat2!AB27-N187</f>
        <v>0</v>
      </c>
      <c r="Q187" s="87">
        <f>T_iv_strat3!Z27</f>
        <v>0</v>
      </c>
      <c r="R187" s="88">
        <f>Q187-T_iv_strat3!AA27</f>
        <v>0</v>
      </c>
      <c r="S187" s="88">
        <f>T_iv_strat3!AB27-Q187</f>
        <v>0</v>
      </c>
      <c r="T187" s="87">
        <f>T_iv_strat1!BF27</f>
        <v>0</v>
      </c>
      <c r="U187" s="88">
        <f>T187-T_iv_strat1!BG27</f>
        <v>0</v>
      </c>
      <c r="V187" s="88">
        <f>T_iv_strat1!BH27-T187</f>
        <v>0</v>
      </c>
      <c r="W187" s="87">
        <f>T_iv_strat2!BF27</f>
        <v>0</v>
      </c>
      <c r="X187" s="88">
        <f>W187-T_iv_strat2!BG27</f>
        <v>0</v>
      </c>
      <c r="Y187" s="88">
        <f>T_iv_strat2!BH27-W187</f>
        <v>0</v>
      </c>
      <c r="Z187" s="87">
        <f>T_iv_strat3!BF27</f>
        <v>0</v>
      </c>
      <c r="AA187" s="88">
        <f>Z187-T_iv_strat3!BG27</f>
        <v>0</v>
      </c>
      <c r="AB187" s="88">
        <f>T_iv_strat3!BH27-Z187</f>
        <v>0</v>
      </c>
    </row>
    <row r="188" spans="1:28" s="89" customFormat="1" x14ac:dyDescent="0.25">
      <c r="A188" s="77"/>
      <c r="B188" s="77"/>
      <c r="C188" s="77"/>
      <c r="D188" s="77"/>
      <c r="E188" s="77"/>
      <c r="F188" s="77"/>
      <c r="G188" s="77"/>
      <c r="H188" s="77"/>
      <c r="I188" s="86"/>
      <c r="J188" s="109">
        <f>T_iv_strat1!A29</f>
        <v>0</v>
      </c>
      <c r="K188" s="87">
        <f>T_iv_strat1!Z29</f>
        <v>0</v>
      </c>
      <c r="L188" s="88">
        <f>K188-T_iv_strat1!AA29</f>
        <v>0</v>
      </c>
      <c r="M188" s="88">
        <f>T_iv_strat1!AB29-K188</f>
        <v>0</v>
      </c>
      <c r="N188" s="87">
        <f>T_iv_strat2!Z28</f>
        <v>0</v>
      </c>
      <c r="O188" s="88">
        <f>N188-T_iv_strat2!AA28</f>
        <v>0</v>
      </c>
      <c r="P188" s="88">
        <f>T_iv_strat2!AB28-N188</f>
        <v>0</v>
      </c>
      <c r="Q188" s="87">
        <f>T_iv_strat3!Z28</f>
        <v>0</v>
      </c>
      <c r="R188" s="88">
        <f>Q188-T_iv_strat3!AA28</f>
        <v>0</v>
      </c>
      <c r="S188" s="88">
        <f>T_iv_strat3!AB28-Q188</f>
        <v>0</v>
      </c>
      <c r="T188" s="87">
        <f>T_iv_strat1!BF28</f>
        <v>0</v>
      </c>
      <c r="U188" s="88">
        <f>T188-T_iv_strat1!BG28</f>
        <v>0</v>
      </c>
      <c r="V188" s="88">
        <f>T_iv_strat1!BH28-T188</f>
        <v>0</v>
      </c>
      <c r="W188" s="87">
        <f>T_iv_strat2!BF28</f>
        <v>0</v>
      </c>
      <c r="X188" s="88">
        <f>W188-T_iv_strat2!BG28</f>
        <v>0</v>
      </c>
      <c r="Y188" s="88">
        <f>T_iv_strat2!BH28-W188</f>
        <v>0</v>
      </c>
      <c r="Z188" s="87">
        <f>T_iv_strat3!BF28</f>
        <v>0</v>
      </c>
      <c r="AA188" s="88">
        <f>Z188-T_iv_strat3!BG28</f>
        <v>0</v>
      </c>
      <c r="AB188" s="88">
        <f>T_iv_strat3!BH28-Z188</f>
        <v>0</v>
      </c>
    </row>
    <row r="189" spans="1:28" s="89" customFormat="1" x14ac:dyDescent="0.25">
      <c r="A189" s="77"/>
      <c r="B189" s="77"/>
      <c r="C189" s="77"/>
      <c r="D189" s="77"/>
      <c r="E189" s="77"/>
      <c r="F189" s="77"/>
      <c r="G189" s="77"/>
      <c r="H189" s="77"/>
      <c r="I189" s="86"/>
      <c r="J189" s="109">
        <f>T_iv_strat1!A30</f>
        <v>0</v>
      </c>
      <c r="K189" s="87">
        <f>T_iv_strat1!Z30</f>
        <v>0</v>
      </c>
      <c r="L189" s="88">
        <f>K189-T_iv_strat1!AA30</f>
        <v>0</v>
      </c>
      <c r="M189" s="88">
        <f>T_iv_strat1!AB30-K189</f>
        <v>0</v>
      </c>
      <c r="N189" s="87">
        <f>T_iv_strat2!Z29</f>
        <v>0</v>
      </c>
      <c r="O189" s="88">
        <f>N189-T_iv_strat2!AA29</f>
        <v>0</v>
      </c>
      <c r="P189" s="88">
        <f>T_iv_strat2!AB29-N189</f>
        <v>0</v>
      </c>
      <c r="Q189" s="87">
        <f>T_iv_strat3!Z29</f>
        <v>0</v>
      </c>
      <c r="R189" s="88">
        <f>Q189-T_iv_strat3!AA29</f>
        <v>0</v>
      </c>
      <c r="S189" s="88">
        <f>T_iv_strat3!AB29-Q189</f>
        <v>0</v>
      </c>
      <c r="T189" s="87">
        <f>T_iv_strat1!BF29</f>
        <v>0</v>
      </c>
      <c r="U189" s="88">
        <f>T189-T_iv_strat1!BG29</f>
        <v>0</v>
      </c>
      <c r="V189" s="88">
        <f>T_iv_strat1!BH29-T189</f>
        <v>0</v>
      </c>
      <c r="W189" s="87">
        <f>T_iv_strat2!BF29</f>
        <v>0</v>
      </c>
      <c r="X189" s="88">
        <f>W189-T_iv_strat2!BG29</f>
        <v>0</v>
      </c>
      <c r="Y189" s="88">
        <f>T_iv_strat2!BH29-W189</f>
        <v>0</v>
      </c>
      <c r="Z189" s="87">
        <f>T_iv_strat3!BF29</f>
        <v>0</v>
      </c>
      <c r="AA189" s="88">
        <f>Z189-T_iv_strat3!BG29</f>
        <v>0</v>
      </c>
      <c r="AB189" s="88">
        <f>T_iv_strat3!BH29-Z189</f>
        <v>0</v>
      </c>
    </row>
    <row r="190" spans="1:28" s="89" customFormat="1" x14ac:dyDescent="0.25">
      <c r="A190" s="77"/>
      <c r="H190" s="77"/>
      <c r="I190" s="86"/>
      <c r="J190" s="109">
        <f>T_iv_strat1!A31</f>
        <v>0</v>
      </c>
      <c r="K190" s="87">
        <f>T_iv_strat1!Z31</f>
        <v>0</v>
      </c>
      <c r="L190" s="88">
        <f>K190-T_iv_strat1!AA31</f>
        <v>0</v>
      </c>
      <c r="M190" s="88">
        <f>T_iv_strat1!AB31-K190</f>
        <v>0</v>
      </c>
      <c r="N190" s="87">
        <f>T_iv_strat2!Z30</f>
        <v>0</v>
      </c>
      <c r="O190" s="88">
        <f>N190-T_iv_strat2!AA30</f>
        <v>0</v>
      </c>
      <c r="P190" s="88">
        <f>T_iv_strat2!AB30-N190</f>
        <v>0</v>
      </c>
      <c r="Q190" s="87">
        <f>T_iv_strat3!Z30</f>
        <v>0</v>
      </c>
      <c r="R190" s="88">
        <f>Q190-T_iv_strat3!AA30</f>
        <v>0</v>
      </c>
      <c r="S190" s="88">
        <f>T_iv_strat3!AB30-Q190</f>
        <v>0</v>
      </c>
      <c r="T190" s="87">
        <f>T_iv_strat1!BF30</f>
        <v>0</v>
      </c>
      <c r="U190" s="88">
        <f>T190-T_iv_strat1!BG30</f>
        <v>0</v>
      </c>
      <c r="V190" s="88">
        <f>T_iv_strat1!BH30-T190</f>
        <v>0</v>
      </c>
      <c r="W190" s="87">
        <f>T_iv_strat2!BF30</f>
        <v>0</v>
      </c>
      <c r="X190" s="88">
        <f>W190-T_iv_strat2!BG30</f>
        <v>0</v>
      </c>
      <c r="Y190" s="88">
        <f>T_iv_strat2!BH30-W190</f>
        <v>0</v>
      </c>
      <c r="Z190" s="87">
        <f>T_iv_strat3!BF30</f>
        <v>0</v>
      </c>
      <c r="AA190" s="88">
        <f>Z190-T_iv_strat3!BG30</f>
        <v>0</v>
      </c>
      <c r="AB190" s="88">
        <f>T_iv_strat3!BH30-Z190</f>
        <v>0</v>
      </c>
    </row>
    <row r="191" spans="1:28" s="89" customFormat="1" x14ac:dyDescent="0.25">
      <c r="A191" s="77"/>
      <c r="H191" s="77"/>
      <c r="I191" s="86"/>
      <c r="J191" s="107"/>
      <c r="N191" s="87">
        <f>T_iv_strat2!Z31</f>
        <v>0</v>
      </c>
      <c r="O191" s="88">
        <f>N191-T_iv_strat2!AA31</f>
        <v>0</v>
      </c>
      <c r="P191" s="88">
        <f>T_iv_strat2!AB31-N191</f>
        <v>0</v>
      </c>
      <c r="Q191" s="87">
        <f>T_iv_strat3!Z31</f>
        <v>0</v>
      </c>
      <c r="R191" s="88">
        <f>Q191-T_iv_strat3!AA31</f>
        <v>0</v>
      </c>
      <c r="S191" s="88">
        <f>T_iv_strat3!AB31-Q191</f>
        <v>0</v>
      </c>
      <c r="T191" s="87">
        <f>T_iv_strat1!BF31</f>
        <v>0</v>
      </c>
      <c r="U191" s="88">
        <f>T191-T_iv_strat1!BG31</f>
        <v>0</v>
      </c>
      <c r="V191" s="88">
        <f>T_iv_strat1!BH31-T191</f>
        <v>0</v>
      </c>
      <c r="W191" s="87">
        <f>T_iv_strat2!BF31</f>
        <v>0</v>
      </c>
      <c r="X191" s="88">
        <f>W191-T_iv_strat2!BG31</f>
        <v>0</v>
      </c>
      <c r="Y191" s="88">
        <f>T_iv_strat2!BH31-W191</f>
        <v>0</v>
      </c>
      <c r="Z191" s="87">
        <f>T_iv_strat3!BF31</f>
        <v>0</v>
      </c>
      <c r="AA191" s="88">
        <f>Z191-T_iv_strat3!BG31</f>
        <v>0</v>
      </c>
      <c r="AB191" s="88">
        <f>T_iv_strat3!BH31-Z191</f>
        <v>0</v>
      </c>
    </row>
    <row r="192" spans="1:28" s="89" customFormat="1" x14ac:dyDescent="0.25">
      <c r="A192" s="77"/>
      <c r="H192" s="77"/>
      <c r="I192" s="86"/>
      <c r="J192" s="106"/>
      <c r="K192" s="88"/>
      <c r="L192" s="88"/>
      <c r="M192" s="87"/>
      <c r="N192" s="88"/>
      <c r="O192" s="88"/>
      <c r="P192" s="87"/>
      <c r="Q192" s="88"/>
      <c r="R192" s="88"/>
      <c r="S192" s="87"/>
      <c r="T192" s="88"/>
      <c r="U192" s="88"/>
      <c r="V192" s="87"/>
      <c r="W192" s="88"/>
      <c r="X192" s="88"/>
      <c r="Y192" s="87"/>
      <c r="Z192" s="88"/>
      <c r="AA192" s="88"/>
    </row>
    <row r="193" spans="1:98" s="89" customFormat="1" x14ac:dyDescent="0.25">
      <c r="A193" s="77"/>
      <c r="H193" s="77"/>
      <c r="I193" s="86"/>
      <c r="J193" s="106"/>
      <c r="K193" s="88"/>
      <c r="L193" s="88"/>
      <c r="M193" s="87"/>
      <c r="N193" s="88"/>
      <c r="O193" s="88"/>
      <c r="P193" s="87"/>
      <c r="Q193" s="88"/>
      <c r="R193" s="88"/>
      <c r="S193" s="87"/>
      <c r="T193" s="88"/>
      <c r="U193" s="88"/>
      <c r="V193" s="87"/>
      <c r="W193" s="88"/>
      <c r="X193" s="88"/>
      <c r="Y193" s="87"/>
      <c r="Z193" s="88"/>
      <c r="AA193" s="88"/>
    </row>
    <row r="194" spans="1:98" s="88" customFormat="1" x14ac:dyDescent="0.25">
      <c r="A194" s="77"/>
      <c r="B194" s="89"/>
      <c r="C194" s="89"/>
      <c r="D194" s="89"/>
      <c r="E194" s="89"/>
      <c r="F194" s="89"/>
      <c r="G194" s="89"/>
      <c r="H194" s="77"/>
      <c r="I194" s="86"/>
      <c r="J194" s="102"/>
      <c r="K194" s="30"/>
      <c r="L194" s="30"/>
      <c r="M194" s="30"/>
      <c r="N194" s="30"/>
      <c r="O194" s="30"/>
      <c r="P194" s="30"/>
      <c r="Q194" s="30"/>
      <c r="R194" s="30"/>
      <c r="T194" s="87"/>
      <c r="W194" s="87"/>
      <c r="Z194" s="87"/>
      <c r="AC194" s="89"/>
      <c r="AD194" s="89"/>
      <c r="AE194" s="89"/>
      <c r="AF194" s="89"/>
      <c r="AG194" s="89"/>
      <c r="AH194" s="89"/>
      <c r="AI194" s="89"/>
      <c r="AJ194" s="89"/>
      <c r="AK194" s="89"/>
      <c r="AL194" s="89"/>
      <c r="AM194" s="89"/>
      <c r="AN194" s="89"/>
      <c r="AO194" s="89"/>
      <c r="AP194" s="89"/>
      <c r="AQ194" s="89"/>
      <c r="AR194" s="89"/>
      <c r="AS194" s="89"/>
      <c r="AT194" s="89"/>
      <c r="AU194" s="89"/>
      <c r="AV194" s="89"/>
      <c r="AW194" s="89"/>
      <c r="AX194" s="89"/>
      <c r="AY194" s="89"/>
      <c r="AZ194" s="89"/>
      <c r="BA194" s="89"/>
      <c r="BB194" s="89"/>
      <c r="BC194" s="89"/>
      <c r="BD194" s="89"/>
      <c r="BE194" s="89"/>
      <c r="BF194" s="89"/>
      <c r="BG194" s="89"/>
      <c r="BH194" s="89"/>
      <c r="BI194" s="89"/>
      <c r="BJ194" s="89"/>
      <c r="BK194" s="89"/>
      <c r="BL194" s="89"/>
      <c r="BM194" s="89"/>
      <c r="BN194" s="89"/>
      <c r="BO194" s="89"/>
      <c r="BP194" s="89"/>
      <c r="BQ194" s="89"/>
      <c r="BR194" s="89"/>
      <c r="BS194" s="89"/>
      <c r="BT194" s="89"/>
      <c r="BU194" s="89"/>
      <c r="BV194" s="89"/>
      <c r="BW194" s="89"/>
      <c r="BX194" s="89"/>
      <c r="BY194" s="89"/>
      <c r="BZ194" s="89"/>
      <c r="CA194" s="89"/>
      <c r="CB194" s="89"/>
      <c r="CC194" s="89"/>
      <c r="CD194" s="89"/>
      <c r="CE194" s="89"/>
      <c r="CF194" s="89"/>
      <c r="CG194" s="89"/>
      <c r="CH194" s="89"/>
      <c r="CI194" s="89"/>
      <c r="CJ194" s="89"/>
      <c r="CK194" s="89"/>
      <c r="CL194" s="89"/>
      <c r="CM194" s="89"/>
      <c r="CN194" s="89"/>
      <c r="CO194" s="89"/>
      <c r="CP194" s="89"/>
      <c r="CQ194" s="89"/>
      <c r="CR194" s="89"/>
      <c r="CS194" s="89"/>
      <c r="CT194" s="89"/>
    </row>
    <row r="195" spans="1:98" s="88" customFormat="1" x14ac:dyDescent="0.25">
      <c r="A195" s="77"/>
      <c r="B195" s="89"/>
      <c r="C195" s="89"/>
      <c r="D195" s="89"/>
      <c r="E195" s="89"/>
      <c r="F195" s="89"/>
      <c r="G195" s="89"/>
      <c r="H195" s="77"/>
      <c r="I195" s="86"/>
      <c r="J195" s="102"/>
      <c r="K195" s="30"/>
      <c r="L195" s="30"/>
      <c r="M195" s="30"/>
      <c r="N195" s="30"/>
      <c r="O195" s="30"/>
      <c r="P195" s="30"/>
      <c r="Q195" s="30"/>
      <c r="R195" s="30"/>
      <c r="T195" s="87"/>
      <c r="W195" s="87"/>
      <c r="Z195" s="87"/>
      <c r="AC195" s="89"/>
      <c r="AD195" s="89"/>
      <c r="AE195" s="89"/>
      <c r="AF195" s="89"/>
      <c r="AG195" s="89"/>
      <c r="AH195" s="89"/>
      <c r="AI195" s="89"/>
      <c r="AJ195" s="89"/>
      <c r="AK195" s="89"/>
      <c r="AL195" s="89"/>
      <c r="AM195" s="89"/>
      <c r="AN195" s="89"/>
      <c r="AO195" s="89"/>
      <c r="AP195" s="89"/>
      <c r="AQ195" s="89"/>
      <c r="AR195" s="89"/>
      <c r="AS195" s="89"/>
      <c r="AT195" s="89"/>
      <c r="AU195" s="89"/>
      <c r="AV195" s="89"/>
      <c r="AW195" s="89"/>
      <c r="AX195" s="89"/>
      <c r="AY195" s="89"/>
      <c r="AZ195" s="89"/>
      <c r="BA195" s="89"/>
      <c r="BB195" s="89"/>
      <c r="BC195" s="89"/>
      <c r="BD195" s="89"/>
      <c r="BE195" s="89"/>
      <c r="BF195" s="89"/>
      <c r="BG195" s="89"/>
      <c r="BH195" s="89"/>
      <c r="BI195" s="89"/>
      <c r="BJ195" s="89"/>
      <c r="BK195" s="89"/>
      <c r="BL195" s="89"/>
      <c r="BM195" s="89"/>
      <c r="BN195" s="89"/>
      <c r="BO195" s="89"/>
      <c r="BP195" s="89"/>
      <c r="BQ195" s="89"/>
      <c r="BR195" s="89"/>
      <c r="BS195" s="89"/>
      <c r="BT195" s="89"/>
      <c r="BU195" s="89"/>
      <c r="BV195" s="89"/>
      <c r="BW195" s="89"/>
      <c r="BX195" s="89"/>
      <c r="BY195" s="89"/>
      <c r="BZ195" s="89"/>
      <c r="CA195" s="89"/>
      <c r="CB195" s="89"/>
      <c r="CC195" s="89"/>
      <c r="CD195" s="89"/>
      <c r="CE195" s="89"/>
      <c r="CF195" s="89"/>
      <c r="CG195" s="89"/>
      <c r="CH195" s="89"/>
      <c r="CI195" s="89"/>
      <c r="CJ195" s="89"/>
      <c r="CK195" s="89"/>
      <c r="CL195" s="89"/>
      <c r="CM195" s="89"/>
      <c r="CN195" s="89"/>
      <c r="CO195" s="89"/>
      <c r="CP195" s="89"/>
      <c r="CQ195" s="89"/>
      <c r="CR195" s="89"/>
      <c r="CS195" s="89"/>
      <c r="CT195" s="89"/>
    </row>
    <row r="196" spans="1:98" s="88" customFormat="1" x14ac:dyDescent="0.25">
      <c r="A196" s="77"/>
      <c r="B196" s="89"/>
      <c r="C196" s="89"/>
      <c r="D196" s="89"/>
      <c r="E196" s="89"/>
      <c r="F196" s="89"/>
      <c r="G196" s="89"/>
      <c r="H196" s="77"/>
      <c r="I196" s="86"/>
      <c r="J196" s="102"/>
      <c r="K196" s="30"/>
      <c r="L196" s="30"/>
      <c r="M196" s="30"/>
      <c r="N196" s="30"/>
      <c r="O196" s="30"/>
      <c r="P196" s="30"/>
      <c r="Q196" s="30"/>
      <c r="R196" s="30"/>
      <c r="T196" s="87"/>
      <c r="W196" s="87"/>
      <c r="Z196" s="87"/>
      <c r="AC196" s="89"/>
      <c r="AD196" s="89"/>
      <c r="AE196" s="89"/>
      <c r="AF196" s="89"/>
      <c r="AG196" s="89"/>
      <c r="AH196" s="89"/>
      <c r="AI196" s="89"/>
      <c r="AJ196" s="89"/>
      <c r="AK196" s="89"/>
      <c r="AL196" s="89"/>
      <c r="AM196" s="89"/>
      <c r="AN196" s="89"/>
      <c r="AO196" s="89"/>
      <c r="AP196" s="89"/>
      <c r="AQ196" s="89"/>
      <c r="AR196" s="89"/>
      <c r="AS196" s="89"/>
      <c r="AT196" s="89"/>
      <c r="AU196" s="89"/>
      <c r="AV196" s="89"/>
      <c r="AW196" s="89"/>
      <c r="AX196" s="89"/>
      <c r="AY196" s="89"/>
      <c r="AZ196" s="89"/>
      <c r="BA196" s="89"/>
      <c r="BB196" s="89"/>
      <c r="BC196" s="89"/>
      <c r="BD196" s="89"/>
      <c r="BE196" s="89"/>
      <c r="BF196" s="89"/>
      <c r="BG196" s="89"/>
      <c r="BH196" s="89"/>
      <c r="BI196" s="89"/>
      <c r="BJ196" s="89"/>
      <c r="BK196" s="89"/>
      <c r="BL196" s="89"/>
      <c r="BM196" s="89"/>
      <c r="BN196" s="89"/>
      <c r="BO196" s="89"/>
      <c r="BP196" s="89"/>
      <c r="BQ196" s="89"/>
      <c r="BR196" s="89"/>
      <c r="BS196" s="89"/>
      <c r="BT196" s="89"/>
      <c r="BU196" s="89"/>
      <c r="BV196" s="89"/>
      <c r="BW196" s="89"/>
      <c r="BX196" s="89"/>
      <c r="BY196" s="89"/>
      <c r="BZ196" s="89"/>
      <c r="CA196" s="89"/>
      <c r="CB196" s="89"/>
      <c r="CC196" s="89"/>
      <c r="CD196" s="89"/>
      <c r="CE196" s="89"/>
      <c r="CF196" s="89"/>
      <c r="CG196" s="89"/>
      <c r="CH196" s="89"/>
      <c r="CI196" s="89"/>
      <c r="CJ196" s="89"/>
      <c r="CK196" s="89"/>
      <c r="CL196" s="89"/>
      <c r="CM196" s="89"/>
      <c r="CN196" s="89"/>
      <c r="CO196" s="89"/>
      <c r="CP196" s="89"/>
      <c r="CQ196" s="89"/>
      <c r="CR196" s="89"/>
      <c r="CS196" s="89"/>
      <c r="CT196" s="89"/>
    </row>
  </sheetData>
  <mergeCells count="25">
    <mergeCell ref="B55:G55"/>
    <mergeCell ref="B57:G57"/>
    <mergeCell ref="B56:G56"/>
    <mergeCell ref="B32:G32"/>
    <mergeCell ref="B14:G14"/>
    <mergeCell ref="B15:G30"/>
    <mergeCell ref="B31:G31"/>
    <mergeCell ref="B39:G39"/>
    <mergeCell ref="B40:G54"/>
    <mergeCell ref="B77:G77"/>
    <mergeCell ref="B98:G98"/>
    <mergeCell ref="B95:G95"/>
    <mergeCell ref="B153:G153"/>
    <mergeCell ref="B78:G93"/>
    <mergeCell ref="B100:G115"/>
    <mergeCell ref="B118:G133"/>
    <mergeCell ref="B136:G151"/>
    <mergeCell ref="B152:G152"/>
    <mergeCell ref="B94:G94"/>
    <mergeCell ref="B177:G177"/>
    <mergeCell ref="B116:G116"/>
    <mergeCell ref="B134:G134"/>
    <mergeCell ref="B176:G176"/>
    <mergeCell ref="B160:G160"/>
    <mergeCell ref="B161:G175"/>
  </mergeCells>
  <phoneticPr fontId="7" type="noConversion"/>
  <conditionalFormatting sqref="J1:Q14 J160:M190 J192:P193 J194:Q1048576">
    <cfRule type="cellIs" dxfId="24" priority="13" operator="equal">
      <formula>-100</formula>
    </cfRule>
  </conditionalFormatting>
  <conditionalFormatting sqref="J32:Q36 J37 J38:Q38 J71:Q74 J76:Q76 J77:P77 K78:P81 J78:J87 K82:Q88 J89:Q89 J90 L90:Q90 J91:Q99 K143:Q147 T156:Z159 J157:Q159">
    <cfRule type="cellIs" dxfId="23" priority="17" operator="equal">
      <formula>-100</formula>
    </cfRule>
  </conditionalFormatting>
  <conditionalFormatting sqref="J15:R31">
    <cfRule type="cellIs" dxfId="22" priority="9" operator="equal">
      <formula>-100</formula>
    </cfRule>
  </conditionalFormatting>
  <conditionalFormatting sqref="J39:AB40 J41:M69">
    <cfRule type="cellIs" dxfId="21" priority="3" operator="equal">
      <formula>-100</formula>
    </cfRule>
  </conditionalFormatting>
  <conditionalFormatting sqref="R41:AB41 N41:Q70 S71:AB72">
    <cfRule type="cellIs" dxfId="20" priority="4" operator="equal">
      <formula>-100</formula>
    </cfRule>
  </conditionalFormatting>
  <conditionalFormatting sqref="T36:Z36">
    <cfRule type="cellIs" dxfId="19" priority="5" operator="equal">
      <formula>-100</formula>
    </cfRule>
  </conditionalFormatting>
  <conditionalFormatting sqref="T38:Z38 J100:M134 N100:R142 K135:M142 J135:J146 J148:Q153 R160:AB162 N160:Q191 R192:AA193">
    <cfRule type="cellIs" dxfId="18" priority="14" operator="equal">
      <formula>-100</formula>
    </cfRule>
  </conditionalFormatting>
  <conditionalFormatting sqref="T42:Z70 T73:Z73">
    <cfRule type="cellIs" dxfId="17" priority="2" operator="equal">
      <formula>-100</formula>
    </cfRule>
  </conditionalFormatting>
  <conditionalFormatting sqref="T163:Z191 T194:Z196">
    <cfRule type="cellIs" dxfId="16" priority="12" operator="equal">
      <formula>-100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9197E-A097-49B0-B6F0-3D6B4013659B}">
  <sheetPr>
    <tabColor rgb="FFFFFF00"/>
  </sheetPr>
  <dimension ref="A1:AH68"/>
  <sheetViews>
    <sheetView showGridLines="0" zoomScale="98" workbookViewId="0">
      <selection activeCell="A68" sqref="A68:I68"/>
    </sheetView>
  </sheetViews>
  <sheetFormatPr defaultColWidth="9.140625" defaultRowHeight="15" x14ac:dyDescent="0.25"/>
  <cols>
    <col min="1" max="1" width="59.140625" style="2" bestFit="1" customWidth="1"/>
    <col min="2" max="3" width="16.42578125" style="13" customWidth="1"/>
    <col min="4" max="5" width="16.42578125" style="2" customWidth="1"/>
    <col min="6" max="6" width="16.42578125" style="13" customWidth="1"/>
    <col min="7" max="7" width="16.42578125" style="2" customWidth="1"/>
    <col min="8" max="8" width="16.42578125" style="13" customWidth="1"/>
    <col min="9" max="9" width="16.42578125" style="2" customWidth="1"/>
    <col min="11" max="16384" width="9.140625" style="2"/>
  </cols>
  <sheetData>
    <row r="1" spans="1:34" x14ac:dyDescent="0.25">
      <c r="A1" s="26" t="s">
        <v>43</v>
      </c>
      <c r="B1" s="13">
        <f t="shared" ref="B1:I1" si="0">IFERROR(IF((RIGHT(B7,LEN(B7)-2)*1)&gt;50,0,1), "")</f>
        <v>1</v>
      </c>
      <c r="C1" s="13">
        <f t="shared" si="0"/>
        <v>0</v>
      </c>
      <c r="D1" s="2">
        <f t="shared" si="0"/>
        <v>0</v>
      </c>
      <c r="E1" s="2">
        <f t="shared" si="0"/>
        <v>1</v>
      </c>
      <c r="F1" s="13">
        <f t="shared" si="0"/>
        <v>0</v>
      </c>
      <c r="G1" s="2">
        <f t="shared" si="0"/>
        <v>0</v>
      </c>
      <c r="H1" s="13">
        <f t="shared" si="0"/>
        <v>0</v>
      </c>
      <c r="I1" s="2">
        <f t="shared" si="0"/>
        <v>0</v>
      </c>
      <c r="K1" s="2" t="str">
        <f t="shared" ref="K1:Y1" si="1">IFERROR(IF((RIGHT(K7,LEN(K7)-2)*1)&gt;50,0,1), "")</f>
        <v/>
      </c>
      <c r="L1" s="2" t="str">
        <f t="shared" si="1"/>
        <v/>
      </c>
      <c r="M1" s="2" t="str">
        <f t="shared" si="1"/>
        <v/>
      </c>
      <c r="N1" s="2" t="str">
        <f t="shared" si="1"/>
        <v/>
      </c>
      <c r="O1" s="2" t="str">
        <f t="shared" si="1"/>
        <v/>
      </c>
      <c r="P1" s="2" t="str">
        <f t="shared" si="1"/>
        <v/>
      </c>
      <c r="Q1" s="2" t="str">
        <f t="shared" si="1"/>
        <v/>
      </c>
      <c r="R1" s="2" t="str">
        <f t="shared" si="1"/>
        <v/>
      </c>
      <c r="S1" s="2" t="str">
        <f t="shared" si="1"/>
        <v/>
      </c>
      <c r="T1" s="2" t="str">
        <f t="shared" si="1"/>
        <v/>
      </c>
      <c r="U1" s="2" t="str">
        <f t="shared" si="1"/>
        <v/>
      </c>
      <c r="V1" s="2" t="str">
        <f t="shared" si="1"/>
        <v/>
      </c>
      <c r="W1" s="2" t="str">
        <f t="shared" si="1"/>
        <v/>
      </c>
      <c r="X1" s="2" t="str">
        <f t="shared" si="1"/>
        <v/>
      </c>
      <c r="Y1" s="2" t="str">
        <f t="shared" si="1"/>
        <v/>
      </c>
      <c r="Z1" s="2" t="str">
        <f t="shared" ref="Z1:AH1" si="2">IFERROR(IF((RIGHT(Z7,LEN(Z7)-2)*1)&gt;50,1,0), "")</f>
        <v/>
      </c>
      <c r="AA1" s="2" t="str">
        <f t="shared" si="2"/>
        <v/>
      </c>
      <c r="AB1" s="2" t="str">
        <f t="shared" si="2"/>
        <v/>
      </c>
      <c r="AC1" s="2" t="str">
        <f t="shared" si="2"/>
        <v/>
      </c>
      <c r="AD1" s="2" t="str">
        <f t="shared" si="2"/>
        <v/>
      </c>
      <c r="AE1" s="2" t="str">
        <f t="shared" si="2"/>
        <v/>
      </c>
      <c r="AF1" s="2" t="str">
        <f t="shared" si="2"/>
        <v/>
      </c>
      <c r="AG1" s="2" t="str">
        <f t="shared" si="2"/>
        <v/>
      </c>
      <c r="AH1" s="2" t="str">
        <f t="shared" si="2"/>
        <v/>
      </c>
    </row>
    <row r="3" spans="1:34" ht="11.25" x14ac:dyDescent="0.2">
      <c r="A3" s="2" t="str">
        <f>T_i!A1</f>
        <v>T_i</v>
      </c>
      <c r="H3" s="2"/>
      <c r="J3" s="2"/>
    </row>
    <row r="4" spans="1:34" ht="12" thickBot="1" x14ac:dyDescent="0.25">
      <c r="H4" s="2"/>
      <c r="J4" s="2"/>
    </row>
    <row r="5" spans="1:34" s="129" customFormat="1" ht="12.75" x14ac:dyDescent="0.2">
      <c r="A5" s="184" t="str">
        <f>'[1]Quantitative Indicators '!$B$23</f>
        <v xml:space="preserve">Stock outs of antimalarials </v>
      </c>
      <c r="B5" s="184"/>
      <c r="C5" s="184"/>
      <c r="D5" s="184"/>
      <c r="E5" s="184"/>
      <c r="F5" s="184"/>
      <c r="G5" s="184"/>
      <c r="H5" s="184"/>
      <c r="I5" s="184"/>
    </row>
    <row r="6" spans="1:34" ht="23.25" x14ac:dyDescent="0.25">
      <c r="A6" s="188" t="str">
        <f>'[1]Quantitative Indicators '!$C$23</f>
        <v>Proportion of outlets reporting stockouts of antimalarials by type on the day of survey, among all antimalarial-stocking outlets</v>
      </c>
      <c r="B6" s="115" t="str">
        <f>IF(T_i!B2="","",T_i!B2)</f>
        <v>Private Not For-Profit Facility</v>
      </c>
      <c r="C6" s="115" t="str">
        <f>IF(T_i!F2="","",T_i!F2)</f>
        <v>Private For-Profit Facility</v>
      </c>
      <c r="D6" s="115" t="str">
        <f>IF(T_i!J2="","",T_i!J2)</f>
        <v>Pharmacy</v>
      </c>
      <c r="E6" s="115" t="str">
        <f>IF(T_i!N2="","",T_i!N2)</f>
        <v>Laboratory</v>
      </c>
      <c r="F6" s="115" t="str">
        <f>IF(T_i!R2="","",T_i!R2)</f>
        <v>Drug store</v>
      </c>
      <c r="G6" s="115" t="str">
        <f>IF(T_i!V2="","",T_i!V2)</f>
        <v>Informal TOTAL</v>
      </c>
      <c r="H6" s="115" t="str">
        <f>IF(T_i!Z2="","",T_i!Z2)</f>
        <v>Retail TOTAL</v>
      </c>
      <c r="I6" s="115" t="str">
        <f>IF(T_i!AD2="","",T_i!AD2)</f>
        <v>Wholesale</v>
      </c>
    </row>
    <row r="7" spans="1:34" x14ac:dyDescent="0.25">
      <c r="A7" s="189"/>
      <c r="B7" s="116" t="str">
        <f>CONCATENATE("N=",T_i!E4)</f>
        <v>N=29</v>
      </c>
      <c r="C7" s="116" t="str">
        <f>CONCATENATE("N=",T_i!I4)</f>
        <v>N=187</v>
      </c>
      <c r="D7" s="116" t="str">
        <f>CONCATENATE("N=",T_i!M4)</f>
        <v>N=490</v>
      </c>
      <c r="E7" s="116" t="str">
        <f>CONCATENATE("N=",T_i!Q4)</f>
        <v>N=4</v>
      </c>
      <c r="F7" s="116" t="str">
        <f>CONCATENATE("N=",T_i!U4)</f>
        <v>N=3200</v>
      </c>
      <c r="G7" s="116" t="str">
        <f>CONCATENATE("N=",T_i!Y4)</f>
        <v>N=110</v>
      </c>
      <c r="H7" s="116" t="str">
        <f>CONCATENATE("N=",T_i!AC4)</f>
        <v>N=4020</v>
      </c>
      <c r="I7" s="116" t="str">
        <f>CONCATENATE("N=",T_i!AG4)</f>
        <v>N=51</v>
      </c>
    </row>
    <row r="8" spans="1:34" x14ac:dyDescent="0.25">
      <c r="A8" s="189"/>
      <c r="B8" s="117" t="str">
        <f t="shared" ref="B8:I8" si="3">"%"</f>
        <v>%</v>
      </c>
      <c r="C8" s="117" t="str">
        <f t="shared" si="3"/>
        <v>%</v>
      </c>
      <c r="D8" s="117" t="str">
        <f t="shared" si="3"/>
        <v>%</v>
      </c>
      <c r="E8" s="117" t="str">
        <f t="shared" si="3"/>
        <v>%</v>
      </c>
      <c r="F8" s="117" t="str">
        <f t="shared" si="3"/>
        <v>%</v>
      </c>
      <c r="G8" s="117" t="str">
        <f t="shared" si="3"/>
        <v>%</v>
      </c>
      <c r="H8" s="117" t="str">
        <f t="shared" si="3"/>
        <v>%</v>
      </c>
      <c r="I8" s="117" t="str">
        <f t="shared" si="3"/>
        <v>%</v>
      </c>
    </row>
    <row r="9" spans="1:34" x14ac:dyDescent="0.25">
      <c r="A9" s="190"/>
      <c r="B9" s="118" t="str">
        <f t="shared" ref="B9:I9" si="4">"[95% CI]"</f>
        <v>[95% CI]</v>
      </c>
      <c r="C9" s="118" t="str">
        <f t="shared" si="4"/>
        <v>[95% CI]</v>
      </c>
      <c r="D9" s="118" t="str">
        <f t="shared" si="4"/>
        <v>[95% CI]</v>
      </c>
      <c r="E9" s="118" t="str">
        <f t="shared" si="4"/>
        <v>[95% CI]</v>
      </c>
      <c r="F9" s="118" t="str">
        <f t="shared" si="4"/>
        <v>[95% CI]</v>
      </c>
      <c r="G9" s="118" t="str">
        <f t="shared" si="4"/>
        <v>[95% CI]</v>
      </c>
      <c r="H9" s="118" t="str">
        <f t="shared" si="4"/>
        <v>[95% CI]</v>
      </c>
      <c r="I9" s="118" t="str">
        <f t="shared" si="4"/>
        <v>[95% CI]</v>
      </c>
    </row>
    <row r="10" spans="1:34" x14ac:dyDescent="0.25">
      <c r="A10" s="3" t="str">
        <f>T_i!A4</f>
        <v>Stocked out of ACTs</v>
      </c>
      <c r="B10" s="4">
        <f>ROUND(T_i!B4,1)</f>
        <v>19.8</v>
      </c>
      <c r="C10" s="4">
        <f>ROUND(T_i!F4,1)</f>
        <v>4.0999999999999996</v>
      </c>
      <c r="D10" s="4">
        <f>ROUND(T_i!J4,1)</f>
        <v>0</v>
      </c>
      <c r="E10" s="4">
        <f>ROUND(T_i!N4,1)</f>
        <v>0</v>
      </c>
      <c r="F10" s="4">
        <f>ROUND(T_i!R4,1)</f>
        <v>7.2</v>
      </c>
      <c r="G10" s="4">
        <f>ROUND(T_i!V4,1)</f>
        <v>16</v>
      </c>
      <c r="H10" s="4">
        <f>ROUND(T_i!Z4,1)</f>
        <v>6.6</v>
      </c>
      <c r="I10" s="4">
        <f>ROUND(T_i!AD4,1)</f>
        <v>0</v>
      </c>
    </row>
    <row r="11" spans="1:34" x14ac:dyDescent="0.25">
      <c r="B11" s="18" t="str">
        <f>IF(T_i!C4=".","-",(CONCATENATE("[",ROUND(T_i!C4,1),"; ",ROUND(T_i!D4,1),"]")))</f>
        <v>[9.1; 37.6]</v>
      </c>
      <c r="C11" s="18" t="str">
        <f>IF(T_i!G4=".","-",(CONCATENATE("[",ROUND(T_i!G4,1),"; ",ROUND(T_i!H4,1),"]")))</f>
        <v>[1.4; 11.4]</v>
      </c>
      <c r="D11" s="18" t="str">
        <f>IF(T_i!K4=".","-",(IF(T_i!K4="","-",(CONCATENATE("[",ROUND(T_i!K4,1),"; ",ROUND(T_i!L4,1),"]")))))</f>
        <v>-</v>
      </c>
      <c r="E11" s="18" t="str">
        <f>IF(T_i!O4=".","-",(CONCATENATE("[",ROUND(T_i!O4,1),"; ",ROUND(T_i!P4,1),"]")))</f>
        <v>-</v>
      </c>
      <c r="F11" s="18" t="str">
        <f>IF(T_i!S4=".","-",(CONCATENATE("[",ROUND(T_i!S4,1),"; ",ROUND(T_i!T4,1),"]")))</f>
        <v>[4.3; 11.8]</v>
      </c>
      <c r="G11" s="18" t="str">
        <f>IF(T_i!W4=".","-",(CONCATENATE("[",ROUND(T_i!W4,1),"; ",ROUND(T_i!X4,1),"]")))</f>
        <v>[10.1; 24.4]</v>
      </c>
      <c r="H11" s="18" t="str">
        <f>IF(T_i!AA4=".","-",(CONCATENATE("[",ROUND(T_i!AA4,1),"; ",ROUND(T_i!AB4,1),"]")))</f>
        <v>[4.3; 10]</v>
      </c>
      <c r="I11" s="18" t="str">
        <f>IF(T_i!AE4=".","-",(CONCATENATE("[",ROUND(T_i!AE4,1),"; ",ROUND(T_i!AF4,1),"]")))</f>
        <v>-</v>
      </c>
    </row>
    <row r="12" spans="1:34" x14ac:dyDescent="0.25">
      <c r="A12" s="3" t="str">
        <f>T_i!A5</f>
        <v>Stocked out of AL</v>
      </c>
      <c r="B12" s="4">
        <f>ROUND(T_i!B5,1)</f>
        <v>12.8</v>
      </c>
      <c r="C12" s="4">
        <f>ROUND(T_i!F5,1)</f>
        <v>11.9</v>
      </c>
      <c r="D12" s="4">
        <f>ROUND(T_i!J5,1)</f>
        <v>2</v>
      </c>
      <c r="E12" s="4">
        <f>ROUND(T_i!N5,1)</f>
        <v>0</v>
      </c>
      <c r="F12" s="4">
        <f>ROUND(T_i!R5,1)</f>
        <v>4.5999999999999996</v>
      </c>
      <c r="G12" s="4">
        <f>ROUND(T_i!V5,1)</f>
        <v>8.9</v>
      </c>
      <c r="H12" s="4">
        <f>ROUND(T_i!Z5,1)</f>
        <v>4.8</v>
      </c>
      <c r="I12" s="4">
        <f>ROUND(T_i!AD5,1)</f>
        <v>0</v>
      </c>
    </row>
    <row r="13" spans="1:34" x14ac:dyDescent="0.25">
      <c r="B13" s="18" t="str">
        <f>IF(T_i!C5=".","-",(CONCATENATE("[",ROUND(T_i!C5,1),"; ",ROUND(T_i!D5,1),"]")))</f>
        <v>[5.8; 26.1]</v>
      </c>
      <c r="C13" s="18" t="str">
        <f>IF(T_i!G5=".","-",(CONCATENATE("[",ROUND(T_i!G5,1),"; ",ROUND(T_i!H5,1),"]")))</f>
        <v>[5.6; 23.7]</v>
      </c>
      <c r="D13" s="18" t="str">
        <f>IF(T_i!K5=".","-",(CONCATENATE("[",ROUND(T_i!K5,1),"; ",ROUND(T_i!L5,1),"]")))</f>
        <v>[0.7; 5.8]</v>
      </c>
      <c r="E13" s="18" t="str">
        <f>IF(T_i!O5=".","-",(CONCATENATE("[",ROUND(T_i!O5,1),"; ",ROUND(T_i!P5,1),"]")))</f>
        <v>-</v>
      </c>
      <c r="F13" s="18" t="str">
        <f>IF(T_i!S5=".","-",(CONCATENATE("[",ROUND(T_i!S5,1),"; ",ROUND(T_i!T5,1),"]")))</f>
        <v>[3.5; 6]</v>
      </c>
      <c r="G13" s="18" t="str">
        <f>IF(T_i!W5=".","-",(CONCATENATE("[",ROUND(T_i!W5,1),"; ",ROUND(T_i!X5,1),"]")))</f>
        <v>[2.8; 25.3]</v>
      </c>
      <c r="H13" s="18" t="str">
        <f>IF(T_i!AA5=".","-",(CONCATENATE("[",ROUND(T_i!AA5,1),"; ",ROUND(T_i!AB5,1),"]")))</f>
        <v>[3.6; 6.5]</v>
      </c>
      <c r="I13" s="18" t="str">
        <f>IF(T_i!AE5=".","-",(CONCATENATE("[",ROUND(T_i!AE5,1),"; ",ROUND(T_i!AF5,1),"]")))</f>
        <v>-</v>
      </c>
    </row>
    <row r="14" spans="1:34" x14ac:dyDescent="0.25">
      <c r="A14" s="5" t="str">
        <f>T_i!A6</f>
        <v>Stocked out of ASAQ</v>
      </c>
      <c r="B14" s="4">
        <f>ROUND(T_i!B6,1)</f>
        <v>7.4</v>
      </c>
      <c r="C14" s="4">
        <f>ROUND(T_i!F6,1)</f>
        <v>1.5</v>
      </c>
      <c r="D14" s="4">
        <f>ROUND(T_i!J6,1)</f>
        <v>0.6</v>
      </c>
      <c r="E14" s="4">
        <f>ROUND(T_i!N6,1)</f>
        <v>19.399999999999999</v>
      </c>
      <c r="F14" s="4">
        <f>ROUND(T_i!R6,1)</f>
        <v>3.1</v>
      </c>
      <c r="G14" s="4">
        <f>ROUND(T_i!V6,1)</f>
        <v>0</v>
      </c>
      <c r="H14" s="4">
        <f>ROUND(T_i!Z6,1)</f>
        <v>2.5</v>
      </c>
      <c r="I14" s="4">
        <f>ROUND(T_i!AD6,1)</f>
        <v>2.6</v>
      </c>
    </row>
    <row r="15" spans="1:34" x14ac:dyDescent="0.25">
      <c r="B15" s="18" t="str">
        <f>IF(T_i!C6=".","-",(CONCATENATE("[",ROUND(T_i!C6,1),"; ",ROUND(T_i!D6,1),"]")))</f>
        <v>[2.6; 19.5]</v>
      </c>
      <c r="C15" s="18" t="str">
        <f>IF(T_i!G6=".","-",(CONCATENATE("[",ROUND(T_i!G6,1),"; ",ROUND(T_i!H6,1),"]")))</f>
        <v>[0.6; 3.7]</v>
      </c>
      <c r="D15" s="18" t="str">
        <f>IF(T_i!K6=".","-",(CONCATENATE("[",ROUND(T_i!K6,1),"; ",ROUND(T_i!L6,1),"]")))</f>
        <v>[0.3; 1.3]</v>
      </c>
      <c r="E15" s="18" t="str">
        <f>IF(T_i!O6=".","-",(CONCATENATE("[",ROUND(T_i!O6,1),"; ",ROUND(T_i!P6,1),"]")))</f>
        <v>[4.6; 54.9]</v>
      </c>
      <c r="F15" s="18" t="str">
        <f>IF(T_i!S6=".","-",(CONCATENATE("[",ROUND(T_i!S6,1),"; ",ROUND(T_i!T6,1),"]")))</f>
        <v>[2.3; 4.3]</v>
      </c>
      <c r="G15" s="18" t="str">
        <f>IF(T_i!W6=".","-",(CONCATENATE("[",ROUND(T_i!W6,1),"; ",ROUND(T_i!X6,1),"]")))</f>
        <v>-</v>
      </c>
      <c r="H15" s="18" t="str">
        <f>IF(T_i!AA6=".","-",(CONCATENATE("[",ROUND(T_i!AA6,1),"; ",ROUND(T_i!AB6,1),"]")))</f>
        <v>[1.8; 3.4]</v>
      </c>
      <c r="I15" s="18" t="str">
        <f>IF(T_i!AE6=".","-",(CONCATENATE("[",ROUND(T_i!AE6,1),"; ",ROUND(T_i!AF6,1),"]")))</f>
        <v>[1.2; 5.3]</v>
      </c>
    </row>
    <row r="16" spans="1:34" x14ac:dyDescent="0.25">
      <c r="A16" s="5" t="str">
        <f>T_i!A7</f>
        <v>Stocked out of DHAQPPQ</v>
      </c>
      <c r="B16" s="4">
        <f>ROUND(T_i!B7,1)</f>
        <v>13.4</v>
      </c>
      <c r="C16" s="4">
        <f>ROUND(T_i!F7,1)</f>
        <v>1.5</v>
      </c>
      <c r="D16" s="4">
        <f>ROUND(T_i!J7,1)</f>
        <v>1.2</v>
      </c>
      <c r="E16" s="4">
        <f>ROUND(T_i!N7,1)</f>
        <v>19.399999999999999</v>
      </c>
      <c r="F16" s="4">
        <f>ROUND(T_i!R7,1)</f>
        <v>1.9</v>
      </c>
      <c r="G16" s="4">
        <f>ROUND(T_i!V7,1)</f>
        <v>0</v>
      </c>
      <c r="H16" s="4">
        <f>ROUND(T_i!Z7,1)</f>
        <v>1.8</v>
      </c>
      <c r="I16" s="4">
        <f>ROUND(T_i!AD7,1)</f>
        <v>1.6</v>
      </c>
    </row>
    <row r="17" spans="1:9" x14ac:dyDescent="0.25">
      <c r="B17" s="18" t="str">
        <f>IF(T_i!C7=".","-",(CONCATENATE("[",ROUND(T_i!C7,1),"; ",ROUND(T_i!D7,1),"]")))</f>
        <v>[6; 27.1]</v>
      </c>
      <c r="C17" s="18" t="str">
        <f>IF(T_i!G7=".","-",(CONCATENATE("[",ROUND(T_i!G7,1),"; ",ROUND(T_i!H7,1),"]")))</f>
        <v>[0.7; 3.3]</v>
      </c>
      <c r="D17" s="18" t="str">
        <f>IF(T_i!K7=".","-",(CONCATENATE("[",ROUND(T_i!K7,1),"; ",ROUND(T_i!L7,1),"]")))</f>
        <v>[0.3; 4.7]</v>
      </c>
      <c r="E17" s="18" t="str">
        <f>IF(T_i!O7=".","-",(CONCATENATE("[",ROUND(T_i!O7,1),"; ",ROUND(T_i!P7,1),"]")))</f>
        <v>[4.6; 54.9]</v>
      </c>
      <c r="F17" s="18" t="str">
        <f>IF(T_i!S7=".","-",(CONCATENATE("[",ROUND(T_i!S7,1),"; ",ROUND(T_i!T7,1),"]")))</f>
        <v>[1.5; 2.6]</v>
      </c>
      <c r="G17" s="18" t="str">
        <f>IF(T_i!W7=".","-",(CONCATENATE("[",ROUND(T_i!W7,1),"; ",ROUND(T_i!X7,1),"]")))</f>
        <v>-</v>
      </c>
      <c r="H17" s="18" t="str">
        <f>IF(T_i!AA7=".","-",(CONCATENATE("[",ROUND(T_i!AA7,1),"; ",ROUND(T_i!AB7,1),"]")))</f>
        <v>[1.3; 2.3]</v>
      </c>
      <c r="I17" s="18" t="str">
        <f>IF(T_i!AE7=".","-",(CONCATENATE("[",ROUND(T_i!AE7,1),"; ",ROUND(T_i!AF7,1),"]")))</f>
        <v>[0.6; 4.1]</v>
      </c>
    </row>
    <row r="18" spans="1:9" x14ac:dyDescent="0.25">
      <c r="A18" s="5" t="str">
        <f>T_i!A8</f>
        <v>Stocked out of artemether</v>
      </c>
      <c r="B18" s="4">
        <f>ROUND(T_i!B8,1)</f>
        <v>2.6</v>
      </c>
      <c r="C18" s="4">
        <f>ROUND(T_i!F8,1)</f>
        <v>2.7</v>
      </c>
      <c r="D18" s="4">
        <f>ROUND(T_i!J8,1)</f>
        <v>1.9</v>
      </c>
      <c r="E18" s="4">
        <f>ROUND(T_i!N8,1)</f>
        <v>20.399999999999999</v>
      </c>
      <c r="F18" s="4">
        <f>ROUND(T_i!R8,1)</f>
        <v>8.1999999999999993</v>
      </c>
      <c r="G18" s="4">
        <f>ROUND(T_i!V8,1)</f>
        <v>7.7</v>
      </c>
      <c r="H18" s="4">
        <f>ROUND(T_i!Z8,1)</f>
        <v>6.9</v>
      </c>
      <c r="I18" s="4">
        <f>ROUND(T_i!AD8,1)</f>
        <v>5.3</v>
      </c>
    </row>
    <row r="19" spans="1:9" x14ac:dyDescent="0.25">
      <c r="B19" s="18" t="str">
        <f>IF(T_i!C8=".","-",(CONCATENATE("[",ROUND(T_i!C8,1),"; ",ROUND(T_i!D8,1),"]")))</f>
        <v>[0.8; 8.4]</v>
      </c>
      <c r="C19" s="18" t="str">
        <f>IF(T_i!G8=".","-",(CONCATENATE("[",ROUND(T_i!G8,1),"; ",ROUND(T_i!H8,1),"]")))</f>
        <v>[1.4; 5.2]</v>
      </c>
      <c r="D19" s="18" t="str">
        <f>IF(T_i!K8=".","-",(CONCATENATE("[",ROUND(T_i!K8,1),"; ",ROUND(T_i!L8,1),"]")))</f>
        <v>[1; 3.7]</v>
      </c>
      <c r="E19" s="18" t="str">
        <f>IF(T_i!O8=".","-",(CONCATENATE("[",ROUND(T_i!O8,1),"; ",ROUND(T_i!P8,1),"]")))</f>
        <v>[4.4; 58.9]</v>
      </c>
      <c r="F19" s="18" t="str">
        <f>IF(T_i!S8=".","-",(CONCATENATE("[",ROUND(T_i!S8,1),"; ",ROUND(T_i!T8,1),"]")))</f>
        <v>[6.4; 10.5]</v>
      </c>
      <c r="G19" s="18" t="str">
        <f>IF(T_i!W8=".","-",(CONCATENATE("[",ROUND(T_i!W8,1),"; ",ROUND(T_i!X8,1),"]")))</f>
        <v>[4.5; 12.8]</v>
      </c>
      <c r="H19" s="18" t="str">
        <f>IF(T_i!AA8=".","-",(CONCATENATE("[",ROUND(T_i!AA8,1),"; ",ROUND(T_i!AB8,1),"]")))</f>
        <v>[5.4; 8.8]</v>
      </c>
      <c r="I19" s="18" t="str">
        <f>IF(T_i!AE8=".","-",(CONCATENATE("[",ROUND(T_i!AE8,1),"; ",ROUND(T_i!AF8,1),"]")))</f>
        <v>[2.3; 12.1]</v>
      </c>
    </row>
    <row r="20" spans="1:9" x14ac:dyDescent="0.25">
      <c r="A20" s="5" t="str">
        <f>T_i!A9</f>
        <v>Stocked out of artesunate</v>
      </c>
      <c r="B20" s="4">
        <f>ROUND(T_i!B9,1)</f>
        <v>0.8</v>
      </c>
      <c r="C20" s="4">
        <f>ROUND(T_i!F9,1)</f>
        <v>5.3</v>
      </c>
      <c r="D20" s="4">
        <f>ROUND(T_i!J9,1)</f>
        <v>4.7</v>
      </c>
      <c r="E20" s="4">
        <f>ROUND(T_i!N9,1)</f>
        <v>20.399999999999999</v>
      </c>
      <c r="F20" s="4">
        <f>ROUND(T_i!R9,1)</f>
        <v>8.6</v>
      </c>
      <c r="G20" s="4">
        <f>ROUND(T_i!V9,1)</f>
        <v>6.5</v>
      </c>
      <c r="H20" s="4">
        <f>ROUND(T_i!Z9,1)</f>
        <v>7.7</v>
      </c>
      <c r="I20" s="4">
        <f>ROUND(T_i!AD9,1)</f>
        <v>4.2</v>
      </c>
    </row>
    <row r="21" spans="1:9" x14ac:dyDescent="0.25">
      <c r="B21" s="18" t="str">
        <f>IF(T_i!C9=".","-",(CONCATENATE("[",ROUND(T_i!C9,1),"; ",ROUND(T_i!D9,1),"]")))</f>
        <v>[0.3; 2.6]</v>
      </c>
      <c r="C21" s="18" t="str">
        <f>IF(T_i!G9=".","-",(CONCATENATE("[",ROUND(T_i!G9,1),"; ",ROUND(T_i!H9,1),"]")))</f>
        <v>[2.8; 9.9]</v>
      </c>
      <c r="D21" s="18" t="str">
        <f>IF(T_i!K9=".","-",(CONCATENATE("[",ROUND(T_i!K9,1),"; ",ROUND(T_i!L9,1),"]")))</f>
        <v>[2.4; 8.9]</v>
      </c>
      <c r="E21" s="18" t="str">
        <f>IF(T_i!O9=".","-",(CONCATENATE("[",ROUND(T_i!O9,1),"; ",ROUND(T_i!P9,1),"]")))</f>
        <v>[4.4; 58.9]</v>
      </c>
      <c r="F21" s="18" t="str">
        <f>IF(T_i!S9=".","-",(CONCATENATE("[",ROUND(T_i!S9,1),"; ",ROUND(T_i!T9,1),"]")))</f>
        <v>[6.9; 10.7]</v>
      </c>
      <c r="G21" s="18" t="str">
        <f>IF(T_i!W9=".","-",(CONCATENATE("[",ROUND(T_i!W9,1),"; ",ROUND(T_i!X9,1),"]")))</f>
        <v>[3.2; 12.7]</v>
      </c>
      <c r="H21" s="18" t="str">
        <f>IF(T_i!AA9=".","-",(CONCATENATE("[",ROUND(T_i!AA9,1),"; ",ROUND(T_i!AB9,1),"]")))</f>
        <v>[6.4; 9.3]</v>
      </c>
      <c r="I21" s="18" t="str">
        <f>IF(T_i!AE9=".","-",(CONCATENATE("[",ROUND(T_i!AE9,1),"; ",ROUND(T_i!AF9,1),"]")))</f>
        <v>[2; 8.6]</v>
      </c>
    </row>
    <row r="22" spans="1:9" x14ac:dyDescent="0.25">
      <c r="A22" s="5" t="str">
        <f>T_i!A10</f>
        <v>Stocked out of CQ</v>
      </c>
      <c r="B22" s="4">
        <f>ROUND(T_i!B10,1)</f>
        <v>0.5</v>
      </c>
      <c r="C22" s="4">
        <f>ROUND(T_i!F10,1)</f>
        <v>3.5</v>
      </c>
      <c r="D22" s="4">
        <f>ROUND(T_i!J10,1)</f>
        <v>2.7</v>
      </c>
      <c r="E22" s="4">
        <f>ROUND(T_i!N10,1)</f>
        <v>19.399999999999999</v>
      </c>
      <c r="F22" s="4">
        <f>ROUND(T_i!R10,1)</f>
        <v>4.9000000000000004</v>
      </c>
      <c r="G22" s="4">
        <f>ROUND(T_i!V10,1)</f>
        <v>7.5</v>
      </c>
      <c r="H22" s="4">
        <f>ROUND(T_i!Z10,1)</f>
        <v>4.7</v>
      </c>
      <c r="I22" s="4">
        <f>ROUND(T_i!AD10,1)</f>
        <v>0</v>
      </c>
    </row>
    <row r="23" spans="1:9" x14ac:dyDescent="0.25">
      <c r="B23" s="18" t="str">
        <f>IF(T_i!C10=".","-",(CONCATENATE("[",ROUND(T_i!C10,1),"; ",ROUND(T_i!D10,1),"]")))</f>
        <v>[0.1; 2.3]</v>
      </c>
      <c r="C23" s="18" t="str">
        <f>IF(T_i!G10=".","-",(CONCATENATE("[",ROUND(T_i!G10,1),"; ",ROUND(T_i!H10,1),"]")))</f>
        <v>[2; 6.3]</v>
      </c>
      <c r="D23" s="18" t="str">
        <f>IF(T_i!K10=".","-",(CONCATENATE("[",ROUND(T_i!K10,1),"; ",ROUND(T_i!L10,1),"]")))</f>
        <v>[1.3; 5.4]</v>
      </c>
      <c r="E23" s="18" t="str">
        <f>IF(T_i!O10=".","-",(CONCATENATE("[",ROUND(T_i!O10,1),"; ",ROUND(T_i!P10,1),"]")))</f>
        <v>[4.6; 54.9]</v>
      </c>
      <c r="F23" s="18" t="str">
        <f>IF(T_i!S10=".","-",(CONCATENATE("[",ROUND(T_i!S10,1),"; ",ROUND(T_i!T10,1),"]")))</f>
        <v>[3.9; 6.3]</v>
      </c>
      <c r="G23" s="18" t="str">
        <f>IF(T_i!W10=".","-",(CONCATENATE("[",ROUND(T_i!W10,1),"; ",ROUND(T_i!X10,1),"]")))</f>
        <v>[2.1; 23.6]</v>
      </c>
      <c r="H23" s="18" t="str">
        <f>IF(T_i!AA10=".","-",(CONCATENATE("[",ROUND(T_i!AA10,1),"; ",ROUND(T_i!AB10,1),"]")))</f>
        <v>[3.7; 5.8]</v>
      </c>
      <c r="I23" s="18" t="str">
        <f>IF(T_i!AE10=".","-",(CONCATENATE("[",ROUND(T_i!AE10,1),"; ",ROUND(T_i!AF10,1),"]")))</f>
        <v>-</v>
      </c>
    </row>
    <row r="24" spans="1:9" x14ac:dyDescent="0.25">
      <c r="A24" s="5" t="str">
        <f>T_i!A11</f>
        <v>Stocked out of QN</v>
      </c>
      <c r="B24" s="4">
        <f>ROUND(T_i!B11,1)</f>
        <v>5.6</v>
      </c>
      <c r="C24" s="4">
        <f>ROUND(T_i!F11,1)</f>
        <v>1.7</v>
      </c>
      <c r="D24" s="4">
        <f>ROUND(T_i!J11,1)</f>
        <v>2</v>
      </c>
      <c r="E24" s="4">
        <f>ROUND(T_i!N11,1)</f>
        <v>0</v>
      </c>
      <c r="F24" s="4">
        <f>ROUND(T_i!R11,1)</f>
        <v>4.2</v>
      </c>
      <c r="G24" s="4">
        <f>ROUND(T_i!V11,1)</f>
        <v>1.9</v>
      </c>
      <c r="H24" s="4">
        <f>ROUND(T_i!Z11,1)</f>
        <v>3.6</v>
      </c>
      <c r="I24" s="4">
        <f>ROUND(T_i!AD11,1)</f>
        <v>0</v>
      </c>
    </row>
    <row r="25" spans="1:9" x14ac:dyDescent="0.25">
      <c r="B25" s="18" t="str">
        <f>IF(T_i!C11=".","-",(CONCATENATE("[",ROUND(T_i!C11,1),"; ",ROUND(T_i!D11,1),"]")))</f>
        <v>[1.5; 18.5]</v>
      </c>
      <c r="C25" s="18" t="str">
        <f>IF(T_i!G11=".","-",(CONCATENATE("[",ROUND(T_i!G11,1),"; ",ROUND(T_i!H11,1),"]")))</f>
        <v>[0.8; 3.4]</v>
      </c>
      <c r="D25" s="18" t="str">
        <f>IF(T_i!K11=".","-",(CONCATENATE("[",ROUND(T_i!K11,1),"; ",ROUND(T_i!L11,1),"]")))</f>
        <v>[0.9; 4.5]</v>
      </c>
      <c r="E25" s="18" t="str">
        <f>IF(T_i!O11=".","-",(CONCATENATE("[",ROUND(T_i!O11,1),"; ",ROUND(T_i!P11,1),"]")))</f>
        <v>-</v>
      </c>
      <c r="F25" s="18" t="str">
        <f>IF(T_i!S11=".","-",(CONCATENATE("[",ROUND(T_i!S11,1),"; ",ROUND(T_i!T11,1),"]")))</f>
        <v>[3.2; 5.5]</v>
      </c>
      <c r="G25" s="18" t="str">
        <f>IF(T_i!W11=".","-",(CONCATENATE("[",ROUND(T_i!W11,1),"; ",ROUND(T_i!X11,1),"]")))</f>
        <v>[0.4; 9.3]</v>
      </c>
      <c r="H25" s="18" t="str">
        <f>IF(T_i!AA11=".","-",(CONCATENATE("[",ROUND(T_i!AA11,1),"; ",ROUND(T_i!AB11,1),"]")))</f>
        <v>[2.8; 4.8]</v>
      </c>
      <c r="I25" s="18" t="str">
        <f>IF(T_i!AE11=".","-",(CONCATENATE("[",ROUND(T_i!AE11,1),"; ",ROUND(T_i!AF11,1),"]")))</f>
        <v>-</v>
      </c>
    </row>
    <row r="26" spans="1:9" x14ac:dyDescent="0.25">
      <c r="A26" s="3" t="str">
        <f>T_i!A12</f>
        <v>Stocked out of SP</v>
      </c>
      <c r="B26" s="4">
        <f>ROUND(T_i!B12,1)</f>
        <v>18.100000000000001</v>
      </c>
      <c r="C26" s="4">
        <f>ROUND(T_i!F12,1)</f>
        <v>4.3</v>
      </c>
      <c r="D26" s="4">
        <f>ROUND(T_i!J12,1)</f>
        <v>1.3</v>
      </c>
      <c r="E26" s="4">
        <f>ROUND(T_i!N12,1)</f>
        <v>19.399999999999999</v>
      </c>
      <c r="F26" s="4">
        <f>ROUND(T_i!R12,1)</f>
        <v>8.6</v>
      </c>
      <c r="G26" s="4">
        <f>ROUND(T_i!V12,1)</f>
        <v>4.5</v>
      </c>
      <c r="H26" s="4">
        <f>ROUND(T_i!Z12,1)</f>
        <v>7.1</v>
      </c>
      <c r="I26" s="4">
        <f>ROUND(T_i!AD12,1)</f>
        <v>1.6</v>
      </c>
    </row>
    <row r="27" spans="1:9" x14ac:dyDescent="0.25">
      <c r="B27" s="18" t="str">
        <f>IF(T_i!C12=".","-",(CONCATENATE("[",ROUND(T_i!C12,1),"; ",ROUND(T_i!D12,1),"]")))</f>
        <v>[8.1; 35.4]</v>
      </c>
      <c r="C27" s="18" t="str">
        <f>IF(T_i!G12=".","-",(CONCATENATE("[",ROUND(T_i!G12,1),"; ",ROUND(T_i!H12,1),"]")))</f>
        <v>[2.3; 8]</v>
      </c>
      <c r="D27" s="18" t="str">
        <f>IF(T_i!K12=".","-",(CONCATENATE("[",ROUND(T_i!K12,1),"; ",ROUND(T_i!L12,1),"]")))</f>
        <v>[0.7; 2.3]</v>
      </c>
      <c r="E27" s="18" t="str">
        <f>IF(T_i!O12=".","-",(CONCATENATE("[",ROUND(T_i!O12,1),"; ",ROUND(T_i!P12,1),"]")))</f>
        <v>[4.6; 54.9]</v>
      </c>
      <c r="F27" s="18" t="str">
        <f>IF(T_i!S12=".","-",(CONCATENATE("[",ROUND(T_i!S12,1),"; ",ROUND(T_i!T12,1),"]")))</f>
        <v>[7.1; 10.5]</v>
      </c>
      <c r="G27" s="18" t="str">
        <f>IF(T_i!W12=".","-",(CONCATENATE("[",ROUND(T_i!W12,1),"; ",ROUND(T_i!X12,1),"]")))</f>
        <v>[1.4; 13.3]</v>
      </c>
      <c r="H27" s="18" t="str">
        <f>IF(T_i!AA12=".","-",(CONCATENATE("[",ROUND(T_i!AA12,1),"; ",ROUND(T_i!AB12,1),"]")))</f>
        <v>[5.8; 8.8]</v>
      </c>
      <c r="I27" s="18" t="str">
        <f>IF(T_i!AE12=".","-",(CONCATENATE("[",ROUND(T_i!AE12,1),"; ",ROUND(T_i!AF12,1),"]")))</f>
        <v>[0.6; 4.1]</v>
      </c>
    </row>
    <row r="28" spans="1:9" x14ac:dyDescent="0.25">
      <c r="A28" s="3" t="str">
        <f>T_i!A13</f>
        <v>Stocked out of RDT</v>
      </c>
      <c r="B28" s="4">
        <f>ROUND(T_i!B13,1)</f>
        <v>12.7</v>
      </c>
      <c r="C28" s="4">
        <f>ROUND(T_i!F13,1)</f>
        <v>21.3</v>
      </c>
      <c r="D28" s="4">
        <f>ROUND(T_i!J13,1)</f>
        <v>15.3</v>
      </c>
      <c r="E28" s="4">
        <f>ROUND(T_i!N13,1)</f>
        <v>33.799999999999997</v>
      </c>
      <c r="F28" s="4">
        <f>ROUND(T_i!R13,1)</f>
        <v>30.5</v>
      </c>
      <c r="G28" s="4">
        <f>ROUND(T_i!V13,1)</f>
        <v>18.8</v>
      </c>
      <c r="H28" s="4">
        <f>ROUND(T_i!Z13,1)</f>
        <v>27.4</v>
      </c>
      <c r="I28" s="4">
        <f>ROUND(T_i!AD13,1)</f>
        <v>4.9000000000000004</v>
      </c>
    </row>
    <row r="29" spans="1:9" x14ac:dyDescent="0.25">
      <c r="B29" s="18" t="str">
        <f>IF(T_i!C13=".","-",(CONCATENATE("[",ROUND(T_i!C13,1),"; ",ROUND(T_i!D13,1),"]")))</f>
        <v>[4.3; 31.6]</v>
      </c>
      <c r="C29" s="18" t="str">
        <f>IF(T_i!G13=".","-",(CONCATENATE("[",ROUND(T_i!G13,1),"; ",ROUND(T_i!H13,1),"]")))</f>
        <v>[9.7; 40.5]</v>
      </c>
      <c r="D29" s="18" t="str">
        <f>IF(T_i!K13=".","-",(CONCATENATE("[",ROUND(T_i!K13,1),"; ",ROUND(T_i!L13,1),"]")))</f>
        <v>[8.1; 26.8]</v>
      </c>
      <c r="E29" s="18" t="str">
        <f>IF(T_i!O13=".","-",(CONCATENATE("[",ROUND(T_i!O13,1),"; ",ROUND(T_i!P13,1),"]")))</f>
        <v>[7.6; 76]</v>
      </c>
      <c r="F29" s="18" t="str">
        <f>IF(T_i!S13=".","-",(CONCATENATE("[",ROUND(T_i!S13,1),"; ",ROUND(T_i!T13,1),"]")))</f>
        <v>[24.4; 37.5]</v>
      </c>
      <c r="G29" s="18" t="str">
        <f>IF(T_i!W13=".","-",(CONCATENATE("[",ROUND(T_i!W13,1),"; ",ROUND(T_i!X13,1),"]")))</f>
        <v>[3.9; 57]</v>
      </c>
      <c r="H29" s="18" t="str">
        <f>IF(T_i!AA13=".","-",(CONCATENATE("[",ROUND(T_i!AA13,1),"; ",ROUND(T_i!AB13,1),"]")))</f>
        <v>[21.3; 34.6]</v>
      </c>
      <c r="I29" s="18" t="str">
        <f>IF(T_i!AE13=".","-",(CONCATENATE("[",ROUND(T_i!AE13,1),"; ",ROUND(T_i!AF13,1),"]")))</f>
        <v>[1.4; 16.1]</v>
      </c>
    </row>
    <row r="30" spans="1:9" x14ac:dyDescent="0.25">
      <c r="A30" s="185"/>
      <c r="B30" s="4">
        <f>ROUND(T_i!B14,1)</f>
        <v>0</v>
      </c>
      <c r="C30" s="4">
        <f>ROUND(T_i!F14,1)</f>
        <v>0</v>
      </c>
      <c r="D30" s="4">
        <f>ROUND(T_i!J14,1)</f>
        <v>0</v>
      </c>
      <c r="E30" s="4">
        <f>ROUND(T_i!N14,1)</f>
        <v>0</v>
      </c>
      <c r="F30" s="4">
        <f>ROUND(T_i!R14,1)</f>
        <v>0</v>
      </c>
      <c r="G30" s="4">
        <f>ROUND(T_i!V14,1)</f>
        <v>0</v>
      </c>
      <c r="H30" s="4">
        <f>ROUND(T_i!Z14,1)</f>
        <v>0</v>
      </c>
      <c r="I30" s="4">
        <f>ROUND(T_i!AD14,1)</f>
        <v>0</v>
      </c>
    </row>
    <row r="31" spans="1:9" x14ac:dyDescent="0.25">
      <c r="A31" s="186"/>
      <c r="B31" s="18" t="str">
        <f>IF(T_i!C14=".","-",(CONCATENATE("[",ROUND(T_i!C14,1),"; ",ROUND(T_i!D14,1),"]")))</f>
        <v>[0; 0]</v>
      </c>
      <c r="C31" s="18" t="str">
        <f>IF(T_i!G14=".","-",(CONCATENATE("[",ROUND(T_i!G14,1),"; ",ROUND(T_i!H14,1),"]")))</f>
        <v>[0; 0]</v>
      </c>
      <c r="D31" s="18" t="str">
        <f>IF(T_i!K14=".","-",(CONCATENATE("[",ROUND(T_i!K14,1),"; ",ROUND(T_i!L14,1),"]")))</f>
        <v>[0; 0]</v>
      </c>
      <c r="E31" s="18" t="str">
        <f>IF(T_i!O14=".","-",(CONCATENATE("[",ROUND(T_i!O14,1),"; ",ROUND(T_i!P14,1),"]")))</f>
        <v>[0; 0]</v>
      </c>
      <c r="F31" s="18" t="str">
        <f>IF(T_i!S14=".","-",(CONCATENATE("[",ROUND(T_i!S14,1),"; ",ROUND(T_i!T14,1),"]")))</f>
        <v>[0; 0]</v>
      </c>
      <c r="G31" s="18" t="str">
        <f>IF(T_i!W14=".","-",(CONCATENATE("[",ROUND(T_i!W14,1),"; ",ROUND(T_i!X14,1),"]")))</f>
        <v>[0; 0]</v>
      </c>
      <c r="H31" s="18" t="str">
        <f>IF(T_i!AA14=".","-",(CONCATENATE("[",ROUND(T_i!AA14,1),"; ",ROUND(T_i!AB14,1),"]")))</f>
        <v>[0; 0]</v>
      </c>
      <c r="I31" s="18" t="str">
        <f>IF(T_i!AE14=".","-",(CONCATENATE("[",ROUND(T_i!AE14,1),"; ",ROUND(T_i!AF14,1),"]")))</f>
        <v>[0; 0]</v>
      </c>
    </row>
    <row r="32" spans="1:9" x14ac:dyDescent="0.25">
      <c r="A32" s="185"/>
      <c r="B32" s="4">
        <f>ROUND(T_i!B15,1)</f>
        <v>0</v>
      </c>
      <c r="C32" s="4">
        <f>ROUND(T_i!F15,1)</f>
        <v>0</v>
      </c>
      <c r="D32" s="4">
        <f>ROUND(T_i!J15,1)</f>
        <v>0</v>
      </c>
      <c r="E32" s="4">
        <f>ROUND(T_i!N15,1)</f>
        <v>0</v>
      </c>
      <c r="F32" s="4">
        <f>ROUND(T_i!R15,1)</f>
        <v>0</v>
      </c>
      <c r="G32" s="4">
        <f>ROUND(T_i!V15,1)</f>
        <v>0</v>
      </c>
      <c r="H32" s="4">
        <f>ROUND(T_i!Z15,1)</f>
        <v>0</v>
      </c>
      <c r="I32" s="4">
        <f>ROUND(T_i!AD15,1)</f>
        <v>0</v>
      </c>
    </row>
    <row r="33" spans="1:9" x14ac:dyDescent="0.25">
      <c r="A33" s="186"/>
      <c r="B33" s="18" t="str">
        <f>IF(T_i!C15=".","-",(CONCATENATE("[",ROUND(T_i!C15,1),"; ",ROUND(T_i!D15,1),"]")))</f>
        <v>[0; 0]</v>
      </c>
      <c r="C33" s="18" t="str">
        <f>IF(T_i!G15=".","-",(CONCATENATE("[",ROUND(T_i!G15,1),"; ",ROUND(T_i!H15,1),"]")))</f>
        <v>[0; 0]</v>
      </c>
      <c r="D33" s="18" t="str">
        <f>IF(T_i!K15=".","-",(CONCATENATE("[",ROUND(T_i!K15,1),"; ",ROUND(T_i!L15,1),"]")))</f>
        <v>[0; 0]</v>
      </c>
      <c r="E33" s="18" t="str">
        <f>IF(T_i!O15=".","-",(CONCATENATE("[",ROUND(T_i!O15,1),"; ",ROUND(T_i!P15,1),"]")))</f>
        <v>[0; 0]</v>
      </c>
      <c r="F33" s="18" t="str">
        <f>IF(T_i!S15=".","-",(CONCATENATE("[",ROUND(T_i!S15,1),"; ",ROUND(T_i!T15,1),"]")))</f>
        <v>[0; 0]</v>
      </c>
      <c r="G33" s="18" t="str">
        <f>IF(T_i!W15=".","-",(CONCATENATE("[",ROUND(T_i!W15,1),"; ",ROUND(T_i!X15,1),"]")))</f>
        <v>[0; 0]</v>
      </c>
      <c r="H33" s="18" t="str">
        <f>IF(T_i!AA15=".","-",(CONCATENATE("[",ROUND(T_i!AA15,1),"; ",ROUND(T_i!AB15,1),"]")))</f>
        <v>[0; 0]</v>
      </c>
      <c r="I33" s="18" t="str">
        <f>IF(T_i!AE15=".","-",(CONCATENATE("[",ROUND(T_i!AE15,1),"; ",ROUND(T_i!AF15,1),"]")))</f>
        <v>[0; 0]</v>
      </c>
    </row>
    <row r="34" spans="1:9" x14ac:dyDescent="0.25">
      <c r="A34" s="185"/>
      <c r="B34" s="4">
        <f>ROUND(T_i!B16,1)</f>
        <v>0</v>
      </c>
      <c r="C34" s="4">
        <f>ROUND(T_i!F16,1)</f>
        <v>0</v>
      </c>
      <c r="D34" s="4">
        <f>ROUND(T_i!J16,1)</f>
        <v>0</v>
      </c>
      <c r="E34" s="4">
        <f>ROUND(T_i!N16,1)</f>
        <v>0</v>
      </c>
      <c r="F34" s="4">
        <f>ROUND(T_i!R16,1)</f>
        <v>0</v>
      </c>
      <c r="G34" s="4">
        <f>ROUND(T_i!V16,1)</f>
        <v>0</v>
      </c>
      <c r="H34" s="4">
        <f>ROUND(T_i!Z16,1)</f>
        <v>0</v>
      </c>
      <c r="I34" s="4">
        <f>ROUND(T_i!AD16,1)</f>
        <v>0</v>
      </c>
    </row>
    <row r="35" spans="1:9" x14ac:dyDescent="0.25">
      <c r="A35" s="186"/>
      <c r="B35" s="18" t="str">
        <f>IF(T_i!C16=".","-",(CONCATENATE("[",ROUND(T_i!C16,1),"; ",ROUND(T_i!D16,1),"]")))</f>
        <v>[0; 0]</v>
      </c>
      <c r="C35" s="18" t="str">
        <f>IF(T_i!G16=".","-",(CONCATENATE("[",ROUND(T_i!G16,1),"; ",ROUND(T_i!H16,1),"]")))</f>
        <v>[0; 0]</v>
      </c>
      <c r="D35" s="18" t="str">
        <f>IF(T_i!K16=".","-",(CONCATENATE("[",ROUND(T_i!K16,1),"; ",ROUND(T_i!L16,1),"]")))</f>
        <v>[0; 0]</v>
      </c>
      <c r="E35" s="18" t="str">
        <f>IF(T_i!O16=".","-",(CONCATENATE("[",ROUND(T_i!O16,1),"; ",ROUND(T_i!P16,1),"]")))</f>
        <v>[0; 0]</v>
      </c>
      <c r="F35" s="18" t="str">
        <f>IF(T_i!S16=".","-",(CONCATENATE("[",ROUND(T_i!S16,1),"; ",ROUND(T_i!T16,1),"]")))</f>
        <v>[0; 0]</v>
      </c>
      <c r="G35" s="18" t="str">
        <f>IF(T_i!W16=".","-",(CONCATENATE("[",ROUND(T_i!W16,1),"; ",ROUND(T_i!X16,1),"]")))</f>
        <v>[0; 0]</v>
      </c>
      <c r="H35" s="18" t="str">
        <f>IF(T_i!AA16=".","-",(CONCATENATE("[",ROUND(T_i!AA16,1),"; ",ROUND(T_i!AB16,1),"]")))</f>
        <v>[0; 0]</v>
      </c>
      <c r="I35" s="18" t="str">
        <f>IF(T_i!AE16=".","-",(CONCATENATE("[",ROUND(T_i!AE16,1),"; ",ROUND(T_i!AF16,1),"]")))</f>
        <v>[0; 0]</v>
      </c>
    </row>
    <row r="36" spans="1:9" x14ac:dyDescent="0.25">
      <c r="A36" s="185"/>
      <c r="B36" s="4">
        <f>ROUND(T_i!B17,1)</f>
        <v>0</v>
      </c>
      <c r="C36" s="4">
        <f>ROUND(T_i!F17,1)</f>
        <v>0</v>
      </c>
      <c r="D36" s="4">
        <f>ROUND(T_i!J17,1)</f>
        <v>0</v>
      </c>
      <c r="E36" s="4">
        <f>ROUND(T_i!N17,1)</f>
        <v>0</v>
      </c>
      <c r="F36" s="4">
        <f>ROUND(T_i!R17,1)</f>
        <v>0</v>
      </c>
      <c r="G36" s="4">
        <f>ROUND(T_i!V17,1)</f>
        <v>0</v>
      </c>
      <c r="H36" s="4">
        <f>ROUND(T_i!Z17,1)</f>
        <v>0</v>
      </c>
      <c r="I36" s="4">
        <f>ROUND(T_i!AD17,1)</f>
        <v>0</v>
      </c>
    </row>
    <row r="37" spans="1:9" x14ac:dyDescent="0.25">
      <c r="A37" s="186"/>
      <c r="B37" s="18" t="str">
        <f>IF(T_i!C17=".","-",(CONCATENATE("[",ROUND(T_i!C17,1),"; ",ROUND(T_i!D17,1),"]")))</f>
        <v>[0; 0]</v>
      </c>
      <c r="C37" s="18" t="str">
        <f>IF(T_i!G17=".","-",(CONCATENATE("[",ROUND(T_i!G17,1),"; ",ROUND(T_i!H17,1),"]")))</f>
        <v>[0; 0]</v>
      </c>
      <c r="D37" s="18" t="str">
        <f>IF(T_i!K17=".","-",(CONCATENATE("[",ROUND(T_i!K17,1),"; ",ROUND(T_i!L17,1),"]")))</f>
        <v>[0; 0]</v>
      </c>
      <c r="E37" s="18" t="str">
        <f>IF(T_i!O17=".","-",(CONCATENATE("[",ROUND(T_i!O17,1),"; ",ROUND(T_i!P17,1),"]")))</f>
        <v>[0; 0]</v>
      </c>
      <c r="F37" s="18" t="str">
        <f>IF(T_i!S17=".","-",(CONCATENATE("[",ROUND(T_i!S17,1),"; ",ROUND(T_i!T17,1),"]")))</f>
        <v>[0; 0]</v>
      </c>
      <c r="G37" s="18" t="str">
        <f>IF(T_i!W17=".","-",(CONCATENATE("[",ROUND(T_i!W17,1),"; ",ROUND(T_i!X17,1),"]")))</f>
        <v>[0; 0]</v>
      </c>
      <c r="H37" s="18" t="str">
        <f>IF(T_i!AA17=".","-",(CONCATENATE("[",ROUND(T_i!AA17,1),"; ",ROUND(T_i!AB17,1),"]")))</f>
        <v>[0; 0]</v>
      </c>
      <c r="I37" s="18" t="str">
        <f>IF(T_i!AE17=".","-",(CONCATENATE("[",ROUND(T_i!AE17,1),"; ",ROUND(T_i!AF17,1),"]")))</f>
        <v>[0; 0]</v>
      </c>
    </row>
    <row r="38" spans="1:9" x14ac:dyDescent="0.25">
      <c r="A38" s="3"/>
      <c r="B38" s="4">
        <f>ROUND(T_i!B18,1)</f>
        <v>0</v>
      </c>
      <c r="C38" s="4">
        <f>ROUND(T_i!F18,1)</f>
        <v>0</v>
      </c>
      <c r="D38" s="4">
        <f>ROUND(T_i!J18,1)</f>
        <v>0</v>
      </c>
      <c r="E38" s="4">
        <f>ROUND(T_i!N18,1)</f>
        <v>0</v>
      </c>
      <c r="F38" s="4">
        <f>ROUND(T_i!R18,1)</f>
        <v>0</v>
      </c>
      <c r="G38" s="4">
        <f>ROUND(T_i!V18,1)</f>
        <v>0</v>
      </c>
      <c r="H38" s="4">
        <f>ROUND(T_i!Z18,1)</f>
        <v>0</v>
      </c>
      <c r="I38" s="4">
        <f>ROUND(T_i!AD18,1)</f>
        <v>0</v>
      </c>
    </row>
    <row r="39" spans="1:9" x14ac:dyDescent="0.25">
      <c r="A39" s="6"/>
      <c r="B39" s="18" t="str">
        <f>IF(T_i!C18=".","-",(CONCATENATE("[",ROUND(T_i!C18,1),"; ",ROUND(T_i!D18,1),"]")))</f>
        <v>[0; 0]</v>
      </c>
      <c r="C39" s="18" t="str">
        <f>IF(T_i!G18=".","-",(CONCATENATE("[",ROUND(T_i!G18,1),"; ",ROUND(T_i!H18,1),"]")))</f>
        <v>[0; 0]</v>
      </c>
      <c r="D39" s="18" t="str">
        <f>IF(T_i!K18=".","-",(CONCATENATE("[",ROUND(T_i!K18,1),"; ",ROUND(T_i!L18,1),"]")))</f>
        <v>[0; 0]</v>
      </c>
      <c r="E39" s="18" t="str">
        <f>IF(T_i!O18=".","-",(CONCATENATE("[",ROUND(T_i!O18,1),"; ",ROUND(T_i!P18,1),"]")))</f>
        <v>[0; 0]</v>
      </c>
      <c r="F39" s="18" t="str">
        <f>IF(T_i!S18=".","-",(CONCATENATE("[",ROUND(T_i!S18,1),"; ",ROUND(T_i!T18,1),"]")))</f>
        <v>[0; 0]</v>
      </c>
      <c r="G39" s="18" t="str">
        <f>IF(T_i!W18=".","-",(CONCATENATE("[",ROUND(T_i!W18,1),"; ",ROUND(T_i!X18,1),"]")))</f>
        <v>[0; 0]</v>
      </c>
      <c r="H39" s="18" t="str">
        <f>IF(T_i!AA18=".","-",(CONCATENATE("[",ROUND(T_i!AA18,1),"; ",ROUND(T_i!AB18,1),"]")))</f>
        <v>[0; 0]</v>
      </c>
      <c r="I39" s="18" t="str">
        <f>IF(T_i!AE18=".","-",(CONCATENATE("[",ROUND(T_i!AE18,1),"; ",ROUND(T_i!AF18,1),"]")))</f>
        <v>[0; 0]</v>
      </c>
    </row>
    <row r="40" spans="1:9" x14ac:dyDescent="0.25">
      <c r="A40" s="7"/>
      <c r="B40" s="4">
        <f>ROUND(T_i!B19,1)</f>
        <v>0</v>
      </c>
      <c r="C40" s="4">
        <f>ROUND(T_i!F19,1)</f>
        <v>0</v>
      </c>
      <c r="D40" s="4">
        <f>ROUND(T_i!J19,1)</f>
        <v>0</v>
      </c>
      <c r="E40" s="4">
        <f>ROUND(T_i!N19,1)</f>
        <v>0</v>
      </c>
      <c r="F40" s="4">
        <f>ROUND(T_i!R19,1)</f>
        <v>0</v>
      </c>
      <c r="G40" s="4">
        <f>ROUND(T_i!V19,1)</f>
        <v>0</v>
      </c>
      <c r="H40" s="4">
        <f>ROUND(T_i!Z19,1)</f>
        <v>0</v>
      </c>
      <c r="I40" s="4">
        <f>ROUND(T_i!AD19,1)</f>
        <v>0</v>
      </c>
    </row>
    <row r="41" spans="1:9" x14ac:dyDescent="0.25">
      <c r="A41" s="8"/>
      <c r="B41" s="18" t="str">
        <f>IF(T_i!C19=".","-",(CONCATENATE("[",ROUND(T_i!C19,1),"; ",ROUND(T_i!D19,1),"]")))</f>
        <v>[0; 0]</v>
      </c>
      <c r="C41" s="18" t="str">
        <f>IF(T_i!G19=".","-",(CONCATENATE("[",ROUND(T_i!G19,1),"; ",ROUND(T_i!H19,1),"]")))</f>
        <v>[0; 0]</v>
      </c>
      <c r="D41" s="18" t="str">
        <f>IF(T_i!K19=".","-",(CONCATENATE("[",ROUND(T_i!K19,1),"; ",ROUND(T_i!L19,1),"]")))</f>
        <v>[0; 0]</v>
      </c>
      <c r="E41" s="18" t="str">
        <f>IF(T_i!O19=".","-",(CONCATENATE("[",ROUND(T_i!O19,1),"; ",ROUND(T_i!P19,1),"]")))</f>
        <v>[0; 0]</v>
      </c>
      <c r="F41" s="18" t="str">
        <f>IF(T_i!S19=".","-",(CONCATENATE("[",ROUND(T_i!S19,1),"; ",ROUND(T_i!T19,1),"]")))</f>
        <v>[0; 0]</v>
      </c>
      <c r="G41" s="18" t="str">
        <f>IF(T_i!W19=".","-",(CONCATENATE("[",ROUND(T_i!W19,1),"; ",ROUND(T_i!X19,1),"]")))</f>
        <v>[0; 0]</v>
      </c>
      <c r="H41" s="18" t="str">
        <f>IF(T_i!AA19=".","-",(CONCATENATE("[",ROUND(T_i!AA19,1),"; ",ROUND(T_i!AB19,1),"]")))</f>
        <v>[0; 0]</v>
      </c>
      <c r="I41" s="18" t="str">
        <f>IF(T_i!AE19=".","-",(CONCATENATE("[",ROUND(T_i!AE19,1),"; ",ROUND(T_i!AF19,1),"]")))</f>
        <v>[0; 0]</v>
      </c>
    </row>
    <row r="42" spans="1:9" x14ac:dyDescent="0.25">
      <c r="A42" s="5"/>
      <c r="B42" s="4">
        <f>ROUND(T_i!B20,1)</f>
        <v>0</v>
      </c>
      <c r="C42" s="4">
        <f>ROUND(T_i!F20,1)</f>
        <v>0</v>
      </c>
      <c r="D42" s="4">
        <f>ROUND(T_i!J20,1)</f>
        <v>0</v>
      </c>
      <c r="E42" s="4">
        <f>ROUND(T_i!N20,1)</f>
        <v>0</v>
      </c>
      <c r="F42" s="4">
        <f>ROUND(T_i!R20,1)</f>
        <v>0</v>
      </c>
      <c r="G42" s="4">
        <f>ROUND(T_i!V20,1)</f>
        <v>0</v>
      </c>
      <c r="H42" s="4">
        <f>ROUND(T_i!Z20,1)</f>
        <v>0</v>
      </c>
      <c r="I42" s="4">
        <f>ROUND(T_i!AD20,1)</f>
        <v>0</v>
      </c>
    </row>
    <row r="43" spans="1:9" x14ac:dyDescent="0.25">
      <c r="A43" s="9"/>
      <c r="B43" s="18" t="str">
        <f>IF(T_i!C20=".","-",(CONCATENATE("[",ROUND(T_i!C20,1),"; ",ROUND(T_i!D20,1),"]")))</f>
        <v>[0; 0]</v>
      </c>
      <c r="C43" s="18" t="str">
        <f>IF(T_i!G20=".","-",(CONCATENATE("[",ROUND(T_i!G20,1),"; ",ROUND(T_i!H20,1),"]")))</f>
        <v>[0; 0]</v>
      </c>
      <c r="D43" s="18" t="str">
        <f>IF(T_i!K20=".","-",(CONCATENATE("[",ROUND(T_i!K20,1),"; ",ROUND(T_i!L20,1),"]")))</f>
        <v>[0; 0]</v>
      </c>
      <c r="E43" s="18" t="str">
        <f>IF(T_i!O20=".","-",(CONCATENATE("[",ROUND(T_i!O20,1),"; ",ROUND(T_i!P20,1),"]")))</f>
        <v>[0; 0]</v>
      </c>
      <c r="F43" s="18" t="str">
        <f>IF(T_i!S20=".","-",(CONCATENATE("[",ROUND(T_i!S20,1),"; ",ROUND(T_i!T20,1),"]")))</f>
        <v>[0; 0]</v>
      </c>
      <c r="G43" s="18" t="str">
        <f>IF(T_i!W20=".","-",(CONCATENATE("[",ROUND(T_i!W20,1),"; ",ROUND(T_i!X20,1),"]")))</f>
        <v>[0; 0]</v>
      </c>
      <c r="H43" s="18" t="str">
        <f>IF(T_i!AA20=".","-",(CONCATENATE("[",ROUND(T_i!AA20,1),"; ",ROUND(T_i!AB20,1),"]")))</f>
        <v>[0; 0]</v>
      </c>
      <c r="I43" s="18" t="str">
        <f>IF(T_i!AE20=".","-",(CONCATENATE("[",ROUND(T_i!AE20,1),"; ",ROUND(T_i!AF20,1),"]")))</f>
        <v>[0; 0]</v>
      </c>
    </row>
    <row r="44" spans="1:9" x14ac:dyDescent="0.25">
      <c r="A44" s="5"/>
      <c r="B44" s="4">
        <f>ROUND(T_i!B21,1)</f>
        <v>0</v>
      </c>
      <c r="C44" s="4">
        <f>ROUND(T_i!F21,1)</f>
        <v>0</v>
      </c>
      <c r="D44" s="4">
        <f>ROUND(T_i!J21,1)</f>
        <v>0</v>
      </c>
      <c r="E44" s="4">
        <f>ROUND(T_i!N21,1)</f>
        <v>0</v>
      </c>
      <c r="F44" s="4">
        <f>ROUND(T_i!R21,1)</f>
        <v>0</v>
      </c>
      <c r="G44" s="4">
        <f>ROUND(T_i!V21,1)</f>
        <v>0</v>
      </c>
      <c r="H44" s="4">
        <f>ROUND(T_i!Z21,1)</f>
        <v>0</v>
      </c>
      <c r="I44" s="4">
        <f>ROUND(T_i!AD21,1)</f>
        <v>0</v>
      </c>
    </row>
    <row r="45" spans="1:9" x14ac:dyDescent="0.25">
      <c r="A45" s="10"/>
      <c r="B45" s="18" t="str">
        <f>IF(T_i!C21=".","-",(CONCATENATE("[",ROUND(T_i!C21,1),"; ",ROUND(T_i!D21,1),"]")))</f>
        <v>[0; 0]</v>
      </c>
      <c r="C45" s="18" t="str">
        <f>IF(T_i!G21=".","-",(CONCATENATE("[",ROUND(T_i!G21,1),"; ",ROUND(T_i!H21,1),"]")))</f>
        <v>[0; 0]</v>
      </c>
      <c r="D45" s="18" t="str">
        <f>IF(T_i!K21=".","-",(CONCATENATE("[",ROUND(T_i!K21,1),"; ",ROUND(T_i!L21,1),"]")))</f>
        <v>[0; 0]</v>
      </c>
      <c r="E45" s="18" t="str">
        <f>IF(T_i!O21=".","-",(CONCATENATE("[",ROUND(T_i!O21,1),"; ",ROUND(T_i!P21,1),"]")))</f>
        <v>[0; 0]</v>
      </c>
      <c r="F45" s="18" t="str">
        <f>IF(T_i!S21=".","-",(CONCATENATE("[",ROUND(T_i!S21,1),"; ",ROUND(T_i!T21,1),"]")))</f>
        <v>[0; 0]</v>
      </c>
      <c r="G45" s="18" t="str">
        <f>IF(T_i!W21=".","-",(CONCATENATE("[",ROUND(T_i!W21,1),"; ",ROUND(T_i!X21,1),"]")))</f>
        <v>[0; 0]</v>
      </c>
      <c r="H45" s="18" t="str">
        <f>IF(T_i!AA21=".","-",(CONCATENATE("[",ROUND(T_i!AA21,1),"; ",ROUND(T_i!AB21,1),"]")))</f>
        <v>[0; 0]</v>
      </c>
      <c r="I45" s="18" t="str">
        <f>IF(T_i!AE21=".","-",(CONCATENATE("[",ROUND(T_i!AE21,1),"; ",ROUND(T_i!AF21,1),"]")))</f>
        <v>[0; 0]</v>
      </c>
    </row>
    <row r="46" spans="1:9" x14ac:dyDescent="0.25">
      <c r="A46" s="5"/>
      <c r="B46" s="4">
        <f>ROUND(T_i!B22,1)</f>
        <v>0</v>
      </c>
      <c r="C46" s="4">
        <f>ROUND(T_i!F22,1)</f>
        <v>0</v>
      </c>
      <c r="D46" s="4">
        <f>ROUND(T_i!J22,1)</f>
        <v>0</v>
      </c>
      <c r="E46" s="4">
        <f>ROUND(T_i!N22,1)</f>
        <v>0</v>
      </c>
      <c r="F46" s="4">
        <f>ROUND(T_i!R22,1)</f>
        <v>0</v>
      </c>
      <c r="G46" s="4">
        <f>ROUND(T_i!V22,1)</f>
        <v>0</v>
      </c>
      <c r="H46" s="4">
        <f>ROUND(T_i!Z22,1)</f>
        <v>0</v>
      </c>
      <c r="I46" s="4">
        <f>ROUND(T_i!AD22,1)</f>
        <v>0</v>
      </c>
    </row>
    <row r="47" spans="1:9" x14ac:dyDescent="0.25">
      <c r="A47" s="9"/>
      <c r="B47" s="18" t="str">
        <f>IF(T_i!C22=".","-",(CONCATENATE("[",ROUND(T_i!C22,1),"; ",ROUND(T_i!D22,1),"]")))</f>
        <v>[0; 0]</v>
      </c>
      <c r="C47" s="18" t="str">
        <f>IF(T_i!G22=".","-",(CONCATENATE("[",ROUND(T_i!G22,1),"; ",ROUND(T_i!H22,1),"]")))</f>
        <v>[0; 0]</v>
      </c>
      <c r="D47" s="18" t="str">
        <f>IF(T_i!K22=".","-",(CONCATENATE("[",ROUND(T_i!K22,1),"; ",ROUND(T_i!L22,1),"]")))</f>
        <v>[0; 0]</v>
      </c>
      <c r="E47" s="18" t="str">
        <f>IF(T_i!O22=".","-",(CONCATENATE("[",ROUND(T_i!O22,1),"; ",ROUND(T_i!P22,1),"]")))</f>
        <v>[0; 0]</v>
      </c>
      <c r="F47" s="18" t="str">
        <f>IF(T_i!S22=".","-",(CONCATENATE("[",ROUND(T_i!S22,1),"; ",ROUND(T_i!T22,1),"]")))</f>
        <v>[0; 0]</v>
      </c>
      <c r="G47" s="18" t="str">
        <f>IF(T_i!W22=".","-",(CONCATENATE("[",ROUND(T_i!W22,1),"; ",ROUND(T_i!X22,1),"]")))</f>
        <v>[0; 0]</v>
      </c>
      <c r="H47" s="18" t="str">
        <f>IF(T_i!AA22=".","-",(CONCATENATE("[",ROUND(T_i!AA22,1),"; ",ROUND(T_i!AB22,1),"]")))</f>
        <v>[0; 0]</v>
      </c>
      <c r="I47" s="18" t="str">
        <f>IF(T_i!AE22=".","-",(CONCATENATE("[",ROUND(T_i!AE22,1),"; ",ROUND(T_i!AF22,1),"]")))</f>
        <v>[0; 0]</v>
      </c>
    </row>
    <row r="48" spans="1:9" x14ac:dyDescent="0.25">
      <c r="A48" s="5"/>
      <c r="B48" s="4">
        <f>ROUND(T_i!B23,1)</f>
        <v>0</v>
      </c>
      <c r="C48" s="4">
        <f>ROUND(T_i!F23,1)</f>
        <v>0</v>
      </c>
      <c r="D48" s="4">
        <f>ROUND(T_i!J23,1)</f>
        <v>0</v>
      </c>
      <c r="E48" s="4">
        <f>ROUND(T_i!N23,1)</f>
        <v>0</v>
      </c>
      <c r="F48" s="4">
        <f>ROUND(T_i!R23,1)</f>
        <v>0</v>
      </c>
      <c r="G48" s="4">
        <f>ROUND(T_i!V23,1)</f>
        <v>0</v>
      </c>
      <c r="H48" s="4">
        <f>ROUND(T_i!Z23,1)</f>
        <v>0</v>
      </c>
      <c r="I48" s="4">
        <f>ROUND(T_i!AD23,1)</f>
        <v>0</v>
      </c>
    </row>
    <row r="49" spans="1:9" x14ac:dyDescent="0.25">
      <c r="A49" s="9"/>
      <c r="B49" s="18" t="str">
        <f>IF(T_i!C23=".","-",(CONCATENATE("[",ROUND(T_i!C23,1),"; ",ROUND(T_i!D23,1),"]")))</f>
        <v>[0; 0]</v>
      </c>
      <c r="C49" s="18" t="str">
        <f>IF(T_i!G23=".","-",(CONCATENATE("[",ROUND(T_i!G23,1),"; ",ROUND(T_i!H23,1),"]")))</f>
        <v>[0; 0]</v>
      </c>
      <c r="D49" s="18" t="str">
        <f>IF(T_i!K23=".","-",(CONCATENATE("[",ROUND(T_i!K23,1),"; ",ROUND(T_i!L23,1),"]")))</f>
        <v>[0; 0]</v>
      </c>
      <c r="E49" s="18" t="str">
        <f>IF(T_i!O23=".","-",(CONCATENATE("[",ROUND(T_i!O23,1),"; ",ROUND(T_i!P23,1),"]")))</f>
        <v>[0; 0]</v>
      </c>
      <c r="F49" s="18" t="str">
        <f>IF(T_i!S23=".","-",(CONCATENATE("[",ROUND(T_i!S23,1),"; ",ROUND(T_i!T23,1),"]")))</f>
        <v>[0; 0]</v>
      </c>
      <c r="G49" s="18" t="str">
        <f>IF(T_i!W23=".","-",(CONCATENATE("[",ROUND(T_i!W23,1),"; ",ROUND(T_i!X23,1),"]")))</f>
        <v>[0; 0]</v>
      </c>
      <c r="H49" s="18" t="str">
        <f>IF(T_i!AA23=".","-",(CONCATENATE("[",ROUND(T_i!AA23,1),"; ",ROUND(T_i!AB23,1),"]")))</f>
        <v>[0; 0]</v>
      </c>
      <c r="I49" s="18" t="str">
        <f>IF(T_i!AE23=".","-",(CONCATENATE("[",ROUND(T_i!AE23,1),"; ",ROUND(T_i!AF23,1),"]")))</f>
        <v>[0; 0]</v>
      </c>
    </row>
    <row r="50" spans="1:9" x14ac:dyDescent="0.25">
      <c r="A50" s="5"/>
      <c r="B50" s="4">
        <f>ROUND(T_i!B24,1)</f>
        <v>0</v>
      </c>
      <c r="C50" s="4">
        <f>ROUND(T_i!F24,1)</f>
        <v>0</v>
      </c>
      <c r="D50" s="4">
        <f>ROUND(T_i!J24,1)</f>
        <v>0</v>
      </c>
      <c r="E50" s="4">
        <f>ROUND(T_i!N24,1)</f>
        <v>0</v>
      </c>
      <c r="F50" s="4">
        <f>ROUND(T_i!R24,1)</f>
        <v>0</v>
      </c>
      <c r="G50" s="4">
        <f>ROUND(T_i!V24,1)</f>
        <v>0</v>
      </c>
      <c r="H50" s="4">
        <f>ROUND(T_i!Z24,1)</f>
        <v>0</v>
      </c>
      <c r="I50" s="4">
        <f>ROUND(T_i!AD24,1)</f>
        <v>0</v>
      </c>
    </row>
    <row r="51" spans="1:9" x14ac:dyDescent="0.25">
      <c r="A51" s="9"/>
      <c r="B51" s="18" t="str">
        <f>IF(T_i!C24=".","-",(CONCATENATE("[",ROUND(T_i!C24,1),"; ",ROUND(T_i!D24,1),"]")))</f>
        <v>[0; 0]</v>
      </c>
      <c r="C51" s="18" t="str">
        <f>IF(T_i!G24=".","-",(CONCATENATE("[",ROUND(T_i!G24,1),"; ",ROUND(T_i!H24,1),"]")))</f>
        <v>[0; 0]</v>
      </c>
      <c r="D51" s="18" t="str">
        <f>IF(T_i!K24=".","-",(CONCATENATE("[",ROUND(T_i!K24,1),"; ",ROUND(T_i!L24,1),"]")))</f>
        <v>[0; 0]</v>
      </c>
      <c r="E51" s="18" t="str">
        <f>IF(T_i!O24=".","-",(CONCATENATE("[",ROUND(T_i!O24,1),"; ",ROUND(T_i!P24,1),"]")))</f>
        <v>[0; 0]</v>
      </c>
      <c r="F51" s="18" t="str">
        <f>IF(T_i!S24=".","-",(CONCATENATE("[",ROUND(T_i!S24,1),"; ",ROUND(T_i!T24,1),"]")))</f>
        <v>[0; 0]</v>
      </c>
      <c r="G51" s="18" t="str">
        <f>IF(T_i!W24=".","-",(CONCATENATE("[",ROUND(T_i!W24,1),"; ",ROUND(T_i!X24,1),"]")))</f>
        <v>[0; 0]</v>
      </c>
      <c r="H51" s="18" t="str">
        <f>IF(T_i!AA24=".","-",(CONCATENATE("[",ROUND(T_i!AA24,1),"; ",ROUND(T_i!AB24,1),"]")))</f>
        <v>[0; 0]</v>
      </c>
      <c r="I51" s="18" t="str">
        <f>IF(T_i!AE24=".","-",(CONCATENATE("[",ROUND(T_i!AE24,1),"; ",ROUND(T_i!AF24,1),"]")))</f>
        <v>[0; 0]</v>
      </c>
    </row>
    <row r="52" spans="1:9" x14ac:dyDescent="0.25">
      <c r="A52" s="3"/>
      <c r="B52" s="4">
        <f>ROUND(T_i!B25,1)</f>
        <v>0</v>
      </c>
      <c r="C52" s="4">
        <f>ROUND(T_i!F25,1)</f>
        <v>0</v>
      </c>
      <c r="D52" s="4">
        <f>ROUND(T_i!J25,1)</f>
        <v>0</v>
      </c>
      <c r="E52" s="4">
        <f>ROUND(T_i!N25,1)</f>
        <v>0</v>
      </c>
      <c r="F52" s="4">
        <f>ROUND(T_i!R25,1)</f>
        <v>0</v>
      </c>
      <c r="G52" s="4">
        <f>ROUND(T_i!V25,1)</f>
        <v>0</v>
      </c>
      <c r="H52" s="4">
        <f>ROUND(T_i!Z25,1)</f>
        <v>0</v>
      </c>
      <c r="I52" s="4">
        <f>ROUND(T_i!AD25,1)</f>
        <v>0</v>
      </c>
    </row>
    <row r="53" spans="1:9" x14ac:dyDescent="0.25">
      <c r="A53" s="11"/>
      <c r="B53" s="18" t="str">
        <f>IF(T_i!C25=".","-",(CONCATENATE("[",ROUND(T_i!C25,1),"; ",ROUND(T_i!D25,1),"]")))</f>
        <v>[0; 0]</v>
      </c>
      <c r="C53" s="18" t="str">
        <f>IF(T_i!G25=".","-",(CONCATENATE("[",ROUND(T_i!G25,1),"; ",ROUND(T_i!H25,1),"]")))</f>
        <v>[0; 0]</v>
      </c>
      <c r="D53" s="18" t="str">
        <f>IF(T_i!K25=".","-",(CONCATENATE("[",ROUND(T_i!K25,1),"; ",ROUND(T_i!L25,1),"]")))</f>
        <v>[0; 0]</v>
      </c>
      <c r="E53" s="18" t="str">
        <f>IF(T_i!O25=".","-",(CONCATENATE("[",ROUND(T_i!O25,1),"; ",ROUND(T_i!P25,1),"]")))</f>
        <v>[0; 0]</v>
      </c>
      <c r="F53" s="18" t="str">
        <f>IF(T_i!S25=".","-",(CONCATENATE("[",ROUND(T_i!S25,1),"; ",ROUND(T_i!T25,1),"]")))</f>
        <v>[0; 0]</v>
      </c>
      <c r="G53" s="18" t="str">
        <f>IF(T_i!W25=".","-",(CONCATENATE("[",ROUND(T_i!W25,1),"; ",ROUND(T_i!X25,1),"]")))</f>
        <v>[0; 0]</v>
      </c>
      <c r="H53" s="18" t="str">
        <f>IF(T_i!AA25=".","-",(CONCATENATE("[",ROUND(T_i!AA25,1),"; ",ROUND(T_i!AB25,1),"]")))</f>
        <v>[0; 0]</v>
      </c>
      <c r="I53" s="18" t="str">
        <f>IF(T_i!AE25=".","-",(CONCATENATE("[",ROUND(T_i!AE25,1),"; ",ROUND(T_i!AF25,1),"]")))</f>
        <v>[0; 0]</v>
      </c>
    </row>
    <row r="54" spans="1:9" x14ac:dyDescent="0.25">
      <c r="A54" s="3"/>
      <c r="B54" s="4">
        <f>ROUND(T_i!B26,1)</f>
        <v>0</v>
      </c>
      <c r="C54" s="4">
        <f>ROUND(T_i!F26,1)</f>
        <v>0</v>
      </c>
      <c r="D54" s="4">
        <f>ROUND(T_i!J26,1)</f>
        <v>0</v>
      </c>
      <c r="E54" s="4">
        <f>ROUND(T_i!N26,1)</f>
        <v>0</v>
      </c>
      <c r="F54" s="4">
        <f>ROUND(T_i!R26,1)</f>
        <v>0</v>
      </c>
      <c r="G54" s="4">
        <f>ROUND(T_i!V26,1)</f>
        <v>0</v>
      </c>
      <c r="H54" s="4">
        <f>ROUND(T_i!Z26,1)</f>
        <v>0</v>
      </c>
      <c r="I54" s="4">
        <f>ROUND(T_i!AD26,1)</f>
        <v>0</v>
      </c>
    </row>
    <row r="55" spans="1:9" x14ac:dyDescent="0.25">
      <c r="A55" s="9"/>
      <c r="B55" s="18" t="str">
        <f>IF(T_i!C26=".","-",(CONCATENATE("[",ROUND(T_i!C26,1),"; ",ROUND(T_i!D26,1),"]")))</f>
        <v>[0; 0]</v>
      </c>
      <c r="C55" s="18" t="str">
        <f>IF(T_i!G26=".","-",(CONCATENATE("[",ROUND(T_i!G26,1),"; ",ROUND(T_i!H26,1),"]")))</f>
        <v>[0; 0]</v>
      </c>
      <c r="D55" s="18" t="str">
        <f>IF(T_i!K26=".","-",(CONCATENATE("[",ROUND(T_i!K26,1),"; ",ROUND(T_i!L26,1),"]")))</f>
        <v>[0; 0]</v>
      </c>
      <c r="E55" s="18" t="str">
        <f>IF(T_i!O26=".","-",(CONCATENATE("[",ROUND(T_i!O26,1),"; ",ROUND(T_i!P26,1),"]")))</f>
        <v>[0; 0]</v>
      </c>
      <c r="F55" s="18" t="str">
        <f>IF(T_i!S26=".","-",(CONCATENATE("[",ROUND(T_i!S26,1),"; ",ROUND(T_i!T26,1),"]")))</f>
        <v>[0; 0]</v>
      </c>
      <c r="G55" s="18" t="str">
        <f>IF(T_i!W26=".","-",(CONCATENATE("[",ROUND(T_i!W26,1),"; ",ROUND(T_i!X26,1),"]")))</f>
        <v>[0; 0]</v>
      </c>
      <c r="H55" s="18" t="str">
        <f>IF(T_i!AA26=".","-",(CONCATENATE("[",ROUND(T_i!AA26,1),"; ",ROUND(T_i!AB26,1),"]")))</f>
        <v>[0; 0]</v>
      </c>
      <c r="I55" s="18" t="str">
        <f>IF(T_i!AE26=".","-",(CONCATENATE("[",ROUND(T_i!AE26,1),"; ",ROUND(T_i!AF26,1),"]")))</f>
        <v>[0; 0]</v>
      </c>
    </row>
    <row r="56" spans="1:9" x14ac:dyDescent="0.25">
      <c r="A56" s="5"/>
      <c r="B56" s="4">
        <f>ROUND(T_i!B27,1)</f>
        <v>0</v>
      </c>
      <c r="C56" s="4">
        <f>ROUND(T_i!F27,1)</f>
        <v>0</v>
      </c>
      <c r="D56" s="4">
        <f>ROUND(T_i!J27,1)</f>
        <v>0</v>
      </c>
      <c r="E56" s="4">
        <f>ROUND(T_i!N27,1)</f>
        <v>0</v>
      </c>
      <c r="F56" s="4">
        <f>ROUND(T_i!R27,1)</f>
        <v>0</v>
      </c>
      <c r="G56" s="4">
        <f>ROUND(T_i!V27,1)</f>
        <v>0</v>
      </c>
      <c r="H56" s="4">
        <f>ROUND(T_i!Z27,1)</f>
        <v>0</v>
      </c>
      <c r="I56" s="4">
        <f>ROUND(T_i!AD27,1)</f>
        <v>0</v>
      </c>
    </row>
    <row r="57" spans="1:9" x14ac:dyDescent="0.25">
      <c r="A57" s="9"/>
      <c r="B57" s="18" t="str">
        <f>IF(T_i!C27=".","-",(CONCATENATE("[",ROUND(T_i!C27,1),"; ",ROUND(T_i!D27,1),"]")))</f>
        <v>[0; 0]</v>
      </c>
      <c r="C57" s="18" t="str">
        <f>IF(T_i!G27=".","-",(CONCATENATE("[",ROUND(T_i!G27,1),"; ",ROUND(T_i!H27,1),"]")))</f>
        <v>[0; 0]</v>
      </c>
      <c r="D57" s="18" t="str">
        <f>IF(T_i!K27=".","-",(CONCATENATE("[",ROUND(T_i!K27,1),"; ",ROUND(T_i!L27,1),"]")))</f>
        <v>[0; 0]</v>
      </c>
      <c r="E57" s="18" t="str">
        <f>IF(T_i!O27=".","-",(CONCATENATE("[",ROUND(T_i!O27,1),"; ",ROUND(T_i!P27,1),"]")))</f>
        <v>[0; 0]</v>
      </c>
      <c r="F57" s="18" t="str">
        <f>IF(T_i!S27=".","-",(CONCATENATE("[",ROUND(T_i!S27,1),"; ",ROUND(T_i!T27,1),"]")))</f>
        <v>[0; 0]</v>
      </c>
      <c r="G57" s="18" t="str">
        <f>IF(T_i!W27=".","-",(CONCATENATE("[",ROUND(T_i!W27,1),"; ",ROUND(T_i!X27,1),"]")))</f>
        <v>[0; 0]</v>
      </c>
      <c r="H57" s="18" t="str">
        <f>IF(T_i!AA27=".","-",(CONCATENATE("[",ROUND(T_i!AA27,1),"; ",ROUND(T_i!AB27,1),"]")))</f>
        <v>[0; 0]</v>
      </c>
      <c r="I57" s="18" t="str">
        <f>IF(T_i!AE27=".","-",(CONCATENATE("[",ROUND(T_i!AE27,1),"; ",ROUND(T_i!AF27,1),"]")))</f>
        <v>[0; 0]</v>
      </c>
    </row>
    <row r="58" spans="1:9" x14ac:dyDescent="0.25">
      <c r="A58" s="5"/>
      <c r="B58" s="4">
        <f>ROUND(T_i!B28,1)</f>
        <v>0</v>
      </c>
      <c r="C58" s="4">
        <f>ROUND(T_i!F28,1)</f>
        <v>0</v>
      </c>
      <c r="D58" s="4">
        <f>ROUND(T_i!J28,1)</f>
        <v>0</v>
      </c>
      <c r="E58" s="4">
        <f>ROUND(T_i!N28,1)</f>
        <v>0</v>
      </c>
      <c r="F58" s="4">
        <f>ROUND(T_i!R28,1)</f>
        <v>0</v>
      </c>
      <c r="G58" s="4">
        <f>ROUND(T_i!V28,1)</f>
        <v>0</v>
      </c>
      <c r="H58" s="4">
        <f>ROUND(T_i!Z28,1)</f>
        <v>0</v>
      </c>
      <c r="I58" s="4">
        <f>ROUND(T_i!AD28,1)</f>
        <v>0</v>
      </c>
    </row>
    <row r="59" spans="1:9" x14ac:dyDescent="0.25">
      <c r="A59" s="10"/>
      <c r="B59" s="18" t="str">
        <f>IF(T_i!C28=".","-",(CONCATENATE("[",ROUND(T_i!C28,1),"; ",ROUND(T_i!D28,1),"]")))</f>
        <v>[0; 0]</v>
      </c>
      <c r="C59" s="18" t="str">
        <f>IF(T_i!G28=".","-",(CONCATENATE("[",ROUND(T_i!G28,1),"; ",ROUND(T_i!H28,1),"]")))</f>
        <v>[0; 0]</v>
      </c>
      <c r="D59" s="18" t="str">
        <f>IF(T_i!K28=".","-",(CONCATENATE("[",ROUND(T_i!K28,1),"; ",ROUND(T_i!L28,1),"]")))</f>
        <v>[0; 0]</v>
      </c>
      <c r="E59" s="18" t="str">
        <f>IF(T_i!O28=".","-",(CONCATENATE("[",ROUND(T_i!O28,1),"; ",ROUND(T_i!P28,1),"]")))</f>
        <v>[0; 0]</v>
      </c>
      <c r="F59" s="18" t="str">
        <f>IF(T_i!S28=".","-",(CONCATENATE("[",ROUND(T_i!S28,1),"; ",ROUND(T_i!T28,1),"]")))</f>
        <v>[0; 0]</v>
      </c>
      <c r="G59" s="18" t="str">
        <f>IF(T_i!W28=".","-",(CONCATENATE("[",ROUND(T_i!W28,1),"; ",ROUND(T_i!X28,1),"]")))</f>
        <v>[0; 0]</v>
      </c>
      <c r="H59" s="18" t="str">
        <f>IF(T_i!AA28=".","-",(CONCATENATE("[",ROUND(T_i!AA28,1),"; ",ROUND(T_i!AB28,1),"]")))</f>
        <v>[0; 0]</v>
      </c>
      <c r="I59" s="18" t="str">
        <f>IF(T_i!AE28=".","-",(CONCATENATE("[",ROUND(T_i!AE28,1),"; ",ROUND(T_i!AF28,1),"]")))</f>
        <v>[0; 0]</v>
      </c>
    </row>
    <row r="60" spans="1:9" x14ac:dyDescent="0.25">
      <c r="A60" s="5"/>
      <c r="B60" s="4">
        <f>ROUND(T_i!B29,1)</f>
        <v>0</v>
      </c>
      <c r="C60" s="4">
        <f>ROUND(T_i!F29,1)</f>
        <v>0</v>
      </c>
      <c r="D60" s="4">
        <f>ROUND(T_i!J29,1)</f>
        <v>0</v>
      </c>
      <c r="E60" s="4">
        <f>ROUND(T_i!N29,1)</f>
        <v>0</v>
      </c>
      <c r="F60" s="4">
        <f>ROUND(T_i!R29,1)</f>
        <v>0</v>
      </c>
      <c r="G60" s="4">
        <f>ROUND(T_i!V29,1)</f>
        <v>0</v>
      </c>
      <c r="H60" s="4">
        <f>ROUND(T_i!Z29,1)</f>
        <v>0</v>
      </c>
      <c r="I60" s="4">
        <f>ROUND(T_i!AD29,1)</f>
        <v>0</v>
      </c>
    </row>
    <row r="61" spans="1:9" x14ac:dyDescent="0.25">
      <c r="A61" s="12"/>
      <c r="B61" s="18" t="str">
        <f>IF(T_i!C29=".","-",(CONCATENATE("[",ROUND(T_i!C29,1),"; ",ROUND(T_i!D29,1),"]")))</f>
        <v>[0; 0]</v>
      </c>
      <c r="C61" s="18" t="str">
        <f>IF(T_i!G29=".","-",(CONCATENATE("[",ROUND(T_i!G29,1),"; ",ROUND(T_i!H29,1),"]")))</f>
        <v>[0; 0]</v>
      </c>
      <c r="D61" s="18" t="str">
        <f>IF(T_i!K29=".","-",(CONCATENATE("[",ROUND(T_i!K29,1),"; ",ROUND(T_i!L29,1),"]")))</f>
        <v>[0; 0]</v>
      </c>
      <c r="E61" s="18" t="str">
        <f>IF(T_i!O29=".","-",(CONCATENATE("[",ROUND(T_i!O29,1),"; ",ROUND(T_i!P29,1),"]")))</f>
        <v>[0; 0]</v>
      </c>
      <c r="F61" s="18" t="str">
        <f>IF(T_i!S29=".","-",(CONCATENATE("[",ROUND(T_i!S29,1),"; ",ROUND(T_i!T29,1),"]")))</f>
        <v>[0; 0]</v>
      </c>
      <c r="G61" s="18" t="str">
        <f>IF(T_i!W29=".","-",(CONCATENATE("[",ROUND(T_i!W29,1),"; ",ROUND(T_i!X29,1),"]")))</f>
        <v>[0; 0]</v>
      </c>
      <c r="H61" s="18" t="str">
        <f>IF(T_i!AA29=".","-",(CONCATENATE("[",ROUND(T_i!AA29,1),"; ",ROUND(T_i!AB29,1),"]")))</f>
        <v>[0; 0]</v>
      </c>
      <c r="I61" s="18" t="str">
        <f>IF(T_i!AE29=".","-",(CONCATENATE("[",ROUND(T_i!AE29,1),"; ",ROUND(T_i!AF29,1),"]")))</f>
        <v>[0; 0]</v>
      </c>
    </row>
    <row r="62" spans="1:9" x14ac:dyDescent="0.25">
      <c r="A62" s="5"/>
      <c r="B62" s="4">
        <f>ROUND(T_i!B30,1)</f>
        <v>0</v>
      </c>
      <c r="C62" s="4">
        <f>ROUND(T_i!F30,1)</f>
        <v>0</v>
      </c>
      <c r="D62" s="4">
        <f>ROUND(T_i!J30,1)</f>
        <v>0</v>
      </c>
      <c r="E62" s="4">
        <f>ROUND(T_i!N30,1)</f>
        <v>0</v>
      </c>
      <c r="F62" s="4">
        <f>ROUND(T_i!R30,1)</f>
        <v>0</v>
      </c>
      <c r="G62" s="4">
        <f>ROUND(T_i!V30,1)</f>
        <v>0</v>
      </c>
      <c r="H62" s="4">
        <f>ROUND(T_i!Z30,1)</f>
        <v>0</v>
      </c>
      <c r="I62" s="4">
        <f>ROUND(T_i!AD30,1)</f>
        <v>0</v>
      </c>
    </row>
    <row r="63" spans="1:9" x14ac:dyDescent="0.25">
      <c r="A63" s="12"/>
      <c r="B63" s="18" t="str">
        <f>IF(T_i!C30=".","-",(CONCATENATE("[",ROUND(T_i!C30,1),"; ",ROUND(T_i!D30,1),"]")))</f>
        <v>[0; 0]</v>
      </c>
      <c r="C63" s="18" t="str">
        <f>IF(T_i!G30=".","-",(CONCATENATE("[",ROUND(T_i!G30,1),"; ",ROUND(T_i!H30,1),"]")))</f>
        <v>[0; 0]</v>
      </c>
      <c r="D63" s="18" t="str">
        <f>IF(T_i!K30=".","-",(CONCATENATE("[",ROUND(T_i!K30,1),"; ",ROUND(T_i!L30,1),"]")))</f>
        <v>[0; 0]</v>
      </c>
      <c r="E63" s="18" t="str">
        <f>IF(T_i!O30=".","-",(CONCATENATE("[",ROUND(T_i!O30,1),"; ",ROUND(T_i!P30,1),"]")))</f>
        <v>[0; 0]</v>
      </c>
      <c r="F63" s="18" t="str">
        <f>IF(T_i!S30=".","-",(CONCATENATE("[",ROUND(T_i!S30,1),"; ",ROUND(T_i!T30,1),"]")))</f>
        <v>[0; 0]</v>
      </c>
      <c r="G63" s="18" t="str">
        <f>IF(T_i!W30=".","-",(CONCATENATE("[",ROUND(T_i!W30,1),"; ",ROUND(T_i!X30,1),"]")))</f>
        <v>[0; 0]</v>
      </c>
      <c r="H63" s="18" t="str">
        <f>IF(T_i!AA30=".","-",(CONCATENATE("[",ROUND(T_i!AA30,1),"; ",ROUND(T_i!AB30,1),"]")))</f>
        <v>[0; 0]</v>
      </c>
      <c r="I63" s="18" t="str">
        <f>IF(T_i!AE30=".","-",(CONCATENATE("[",ROUND(T_i!AE30,1),"; ",ROUND(T_i!AF30,1),"]")))</f>
        <v>[0; 0]</v>
      </c>
    </row>
    <row r="64" spans="1:9" x14ac:dyDescent="0.25">
      <c r="A64" s="5"/>
      <c r="B64" s="4">
        <f>ROUND(T_i!B31,1)</f>
        <v>0</v>
      </c>
      <c r="C64" s="4">
        <f>ROUND(T_i!F31,1)</f>
        <v>0</v>
      </c>
      <c r="D64" s="4">
        <f>ROUND(T_i!J31,1)</f>
        <v>0</v>
      </c>
      <c r="E64" s="4">
        <f>ROUND(T_i!N31,1)</f>
        <v>0</v>
      </c>
      <c r="F64" s="4">
        <f>ROUND(T_i!R31,1)</f>
        <v>0</v>
      </c>
      <c r="G64" s="4">
        <f>ROUND(T_i!V31,1)</f>
        <v>0</v>
      </c>
      <c r="H64" s="4">
        <f>ROUND(T_i!Z31,1)</f>
        <v>0</v>
      </c>
      <c r="I64" s="4">
        <f>ROUND(T_i!AD31,1)</f>
        <v>0</v>
      </c>
    </row>
    <row r="65" spans="1:9" x14ac:dyDescent="0.25">
      <c r="A65" s="12"/>
      <c r="B65" s="18" t="str">
        <f>IF(T_i!C31=".","-",(CONCATENATE("[",ROUND(T_i!C31,1),"; ",ROUND(T_i!D31,1),"]")))</f>
        <v>[0; 0]</v>
      </c>
      <c r="C65" s="18" t="str">
        <f>IF(T_i!G31=".","-",(CONCATENATE("[",ROUND(T_i!G31,1),"; ",ROUND(T_i!H31,1),"]")))</f>
        <v>[0; 0]</v>
      </c>
      <c r="D65" s="18" t="str">
        <f>IF(T_i!K31=".","-",(CONCATENATE("[",ROUND(T_i!K31,1),"; ",ROUND(T_i!L31,1),"]")))</f>
        <v>[0; 0]</v>
      </c>
      <c r="E65" s="18" t="str">
        <f>IF(T_i!O31=".","-",(CONCATENATE("[",ROUND(T_i!O31,1),"; ",ROUND(T_i!P31,1),"]")))</f>
        <v>[0; 0]</v>
      </c>
      <c r="F65" s="18" t="str">
        <f>IF(T_i!S31=".","-",(CONCATENATE("[",ROUND(T_i!S31,1),"; ",ROUND(T_i!T31,1),"]")))</f>
        <v>[0; 0]</v>
      </c>
      <c r="G65" s="18" t="str">
        <f>IF(T_i!W31=".","-",(CONCATENATE("[",ROUND(T_i!W31,1),"; ",ROUND(T_i!X31,1),"]")))</f>
        <v>[0; 0]</v>
      </c>
      <c r="H65" s="18" t="str">
        <f>IF(T_i!AA31=".","-",(CONCATENATE("[",ROUND(T_i!AA31,1),"; ",ROUND(T_i!AB31,1),"]")))</f>
        <v>[0; 0]</v>
      </c>
      <c r="I65" s="18" t="str">
        <f>IF(T_i!AE31=".","-",(CONCATENATE("[",ROUND(T_i!AE31,1),"; ",ROUND(T_i!AF31,1),"]")))</f>
        <v>[0; 0]</v>
      </c>
    </row>
    <row r="66" spans="1:9" x14ac:dyDescent="0.25">
      <c r="A66" s="5"/>
      <c r="B66" s="4">
        <f>ROUND(T_i!B32,1)</f>
        <v>0</v>
      </c>
      <c r="C66" s="4">
        <f>ROUND(T_i!F32,1)</f>
        <v>0</v>
      </c>
      <c r="D66" s="4">
        <f>ROUND(T_i!J32,1)</f>
        <v>0</v>
      </c>
      <c r="E66" s="4">
        <f>ROUND(T_i!N32,1)</f>
        <v>0</v>
      </c>
      <c r="F66" s="4">
        <f>ROUND(T_i!R32,1)</f>
        <v>0</v>
      </c>
      <c r="G66" s="4">
        <f>ROUND(T_i!V32,1)</f>
        <v>0</v>
      </c>
      <c r="H66" s="4">
        <f>ROUND(T_i!Z32,1)</f>
        <v>0</v>
      </c>
      <c r="I66" s="4">
        <f>ROUND(T_i!AD32,1)</f>
        <v>0</v>
      </c>
    </row>
    <row r="67" spans="1:9" x14ac:dyDescent="0.25">
      <c r="A67" s="12"/>
      <c r="B67" s="18" t="str">
        <f>IF(T_i!C32=".","-",(CONCATENATE("[",ROUND(T_i!C32,1),"; ",ROUND(T_i!D32,1),"]")))</f>
        <v>[0; 0]</v>
      </c>
      <c r="C67" s="18" t="str">
        <f>IF(T_i!G32=".","-",(CONCATENATE("[",ROUND(T_i!G32,1),"; ",ROUND(T_i!H32,1),"]")))</f>
        <v>[0; 0]</v>
      </c>
      <c r="D67" s="18" t="str">
        <f>IF(T_i!K32=".","-",(CONCATENATE("[",ROUND(T_i!K32,1),"; ",ROUND(T_i!L32,1),"]")))</f>
        <v>[0; 0]</v>
      </c>
      <c r="E67" s="18" t="str">
        <f>IF(T_i!O32=".","-",(CONCATENATE("[",ROUND(T_i!O32,1),"; ",ROUND(T_i!P32,1),"]")))</f>
        <v>[0; 0]</v>
      </c>
      <c r="F67" s="18" t="str">
        <f>IF(T_i!S32=".","-",(CONCATENATE("[",ROUND(T_i!S32,1),"; ",ROUND(T_i!T32,1),"]")))</f>
        <v>[0; 0]</v>
      </c>
      <c r="G67" s="18" t="str">
        <f>IF(T_i!W32=".","-",(CONCATENATE("[",ROUND(T_i!W32,1),"; ",ROUND(T_i!X32,1),"]")))</f>
        <v>[0; 0]</v>
      </c>
      <c r="H67" s="18" t="str">
        <f>IF(T_i!AA32=".","-",(CONCATENATE("[",ROUND(T_i!AA32,1),"; ",ROUND(T_i!AB32,1),"]")))</f>
        <v>[0; 0]</v>
      </c>
      <c r="I67" s="18" t="str">
        <f>IF(T_i!AE32=".","-",(CONCATENATE("[",ROUND(T_i!AE32,1),"; ",ROUND(T_i!AF32,1),"]")))</f>
        <v>[0; 0]</v>
      </c>
    </row>
    <row r="68" spans="1:9" ht="30.75" customHeight="1" thickBot="1" x14ac:dyDescent="0.3">
      <c r="A68" s="187" t="str">
        <f>T_i!C1</f>
        <v xml:space="preserve">Footnote - N screened outlets with stockout data: Private not for profit=29; private not for profit=187; pharmacy=490; PPMV=3200; informal=110; labs = 4; wholesalers= 51. Outlets that met screening criteria for a full interview but did not complete the interview and have stockout data = 0; screened outlets with no AM stockout data = 151 </v>
      </c>
      <c r="B68" s="187"/>
      <c r="C68" s="187"/>
      <c r="D68" s="187"/>
      <c r="E68" s="187"/>
      <c r="F68" s="187"/>
      <c r="G68" s="187"/>
      <c r="H68" s="187"/>
      <c r="I68" s="187"/>
    </row>
  </sheetData>
  <mergeCells count="7">
    <mergeCell ref="A5:I5"/>
    <mergeCell ref="A36:A37"/>
    <mergeCell ref="A68:I68"/>
    <mergeCell ref="A32:A33"/>
    <mergeCell ref="A34:A35"/>
    <mergeCell ref="A6:A9"/>
    <mergeCell ref="A30:A31"/>
  </mergeCells>
  <conditionalFormatting sqref="A1:I2 K1:XFD2">
    <cfRule type="cellIs" dxfId="15" priority="3" operator="equal">
      <formula>1</formula>
    </cfRule>
  </conditionalFormatting>
  <conditionalFormatting sqref="A3:XFD4">
    <cfRule type="cellIs" dxfId="14" priority="1" operator="equal">
      <formula>1</formula>
    </cfRule>
  </conditionalFormatting>
  <conditionalFormatting sqref="B10">
    <cfRule type="expression" dxfId="13" priority="6">
      <formula>"(RIGHT(B4, LEN(B4)-2)*1)&lt;50"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98204-1FF7-438C-B719-6AC04E04E3A9}">
  <sheetPr>
    <tabColor rgb="FFFFFF00"/>
  </sheetPr>
  <dimension ref="A1:R71"/>
  <sheetViews>
    <sheetView showGridLines="0" zoomScale="90" zoomScaleNormal="90" workbookViewId="0">
      <selection activeCell="I74" sqref="I74"/>
    </sheetView>
  </sheetViews>
  <sheetFormatPr defaultColWidth="9.140625" defaultRowHeight="15" x14ac:dyDescent="0.25"/>
  <cols>
    <col min="1" max="1" width="59.28515625" style="2" bestFit="1" customWidth="1"/>
    <col min="2" max="3" width="16.85546875" style="13" customWidth="1"/>
    <col min="4" max="5" width="16.85546875" style="2" customWidth="1"/>
    <col min="6" max="6" width="16.85546875" style="13" customWidth="1"/>
    <col min="7" max="7" width="16.85546875" style="2" customWidth="1"/>
    <col min="8" max="8" width="16.85546875" style="13" customWidth="1"/>
    <col min="9" max="17" width="16.85546875" style="2" customWidth="1"/>
    <col min="19" max="16384" width="9.140625" style="2"/>
  </cols>
  <sheetData>
    <row r="1" spans="1:17" x14ac:dyDescent="0.25">
      <c r="A1" s="26" t="s">
        <v>43</v>
      </c>
      <c r="B1" s="13">
        <f t="shared" ref="B1:Q1" si="0">IFERROR(IF((RIGHT(B9,LEN(B9)-2)*1)&gt;50,0,1), "")</f>
        <v>1</v>
      </c>
      <c r="C1" s="13">
        <f t="shared" si="0"/>
        <v>1</v>
      </c>
      <c r="D1" s="2">
        <f t="shared" si="0"/>
        <v>0</v>
      </c>
      <c r="E1" s="2">
        <f t="shared" si="0"/>
        <v>1</v>
      </c>
      <c r="F1" s="13">
        <f t="shared" si="0"/>
        <v>0</v>
      </c>
      <c r="G1" s="2">
        <f t="shared" si="0"/>
        <v>1</v>
      </c>
      <c r="H1" s="13">
        <f t="shared" si="0"/>
        <v>0</v>
      </c>
      <c r="I1" s="2">
        <f t="shared" si="0"/>
        <v>1</v>
      </c>
      <c r="J1" s="2">
        <f t="shared" si="0"/>
        <v>1</v>
      </c>
      <c r="K1" s="2">
        <f t="shared" si="0"/>
        <v>0</v>
      </c>
      <c r="L1" s="2">
        <f t="shared" si="0"/>
        <v>0</v>
      </c>
      <c r="M1" s="2">
        <f t="shared" si="0"/>
        <v>1</v>
      </c>
      <c r="N1" s="2">
        <f t="shared" si="0"/>
        <v>0</v>
      </c>
      <c r="O1" s="2">
        <f t="shared" si="0"/>
        <v>0</v>
      </c>
      <c r="P1" s="2">
        <f t="shared" si="0"/>
        <v>0</v>
      </c>
      <c r="Q1" s="2">
        <f t="shared" si="0"/>
        <v>1</v>
      </c>
    </row>
    <row r="3" spans="1:17" x14ac:dyDescent="0.25">
      <c r="A3" s="2" t="s">
        <v>104</v>
      </c>
    </row>
    <row r="4" spans="1:17" ht="15.75" thickBot="1" x14ac:dyDescent="0.3"/>
    <row r="5" spans="1:17" s="129" customFormat="1" ht="12.75" x14ac:dyDescent="0.2">
      <c r="A5" s="194" t="str">
        <f>'[1]Quantitative Indicators '!$B$23</f>
        <v xml:space="preserve">Stock outs of antimalarials </v>
      </c>
      <c r="B5" s="194"/>
      <c r="C5" s="194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4"/>
      <c r="Q5" s="194"/>
    </row>
    <row r="6" spans="1:17" s="130" customFormat="1" ht="12.75" x14ac:dyDescent="0.2">
      <c r="A6" s="195" t="s">
        <v>20</v>
      </c>
      <c r="B6" s="195"/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5"/>
      <c r="Q6" s="195"/>
    </row>
    <row r="7" spans="1:17" s="166" customFormat="1" ht="12.75" x14ac:dyDescent="0.2">
      <c r="A7" s="165"/>
      <c r="B7" s="196" t="s">
        <v>22</v>
      </c>
      <c r="C7" s="196"/>
      <c r="D7" s="196"/>
      <c r="E7" s="196"/>
      <c r="F7" s="196"/>
      <c r="G7" s="196"/>
      <c r="H7" s="196"/>
      <c r="I7" s="197"/>
      <c r="J7" s="196" t="s">
        <v>21</v>
      </c>
      <c r="K7" s="196"/>
      <c r="L7" s="196"/>
      <c r="M7" s="196"/>
      <c r="N7" s="196"/>
      <c r="O7" s="196"/>
      <c r="P7" s="196"/>
      <c r="Q7" s="196"/>
    </row>
    <row r="8" spans="1:17" ht="23.25" x14ac:dyDescent="0.25">
      <c r="A8" s="191" t="str">
        <f>'[1]Quantitative Indicators '!$C$23</f>
        <v>Proportion of outlets reporting stockouts of antimalarials by type on the day of survey, among all antimalarial-stocking outlets</v>
      </c>
      <c r="B8" s="119" t="str">
        <f>IF(T_ii!B2="","",T_ii!B2)</f>
        <v>Private Not For-Profit Facility</v>
      </c>
      <c r="C8" s="119" t="str">
        <f>IF(T_ii!F2="","",T_ii!F2)</f>
        <v>Private For-Profit Facility</v>
      </c>
      <c r="D8" s="119" t="str">
        <f>IF(T_ii!J2="","",T_ii!J2)</f>
        <v>Pharmacy</v>
      </c>
      <c r="E8" s="119" t="str">
        <f>IF(T_ii!N2="","",T_ii!N2)</f>
        <v>Laboratory</v>
      </c>
      <c r="F8" s="119" t="str">
        <f>IF(T_ii!R2="","",T_ii!R2)</f>
        <v>Drug store</v>
      </c>
      <c r="G8" s="119" t="str">
        <f>IF(T_ii!V2="","",T_ii!V2)</f>
        <v>Informal TOTAL</v>
      </c>
      <c r="H8" s="119" t="str">
        <f>IF(T_ii!Z2="","",T_ii!Z2)</f>
        <v>Retail TOTAL</v>
      </c>
      <c r="I8" s="119" t="str">
        <f>IF(T_ii!AD2="","",T_ii!AD2)</f>
        <v>Wholesale</v>
      </c>
      <c r="J8" s="120" t="str">
        <f>IF(T_ii!AH2="","",T_ii!AH2)</f>
        <v>Private Not For-Profit Facility</v>
      </c>
      <c r="K8" s="119" t="str">
        <f>IF(T_ii!AL2="","",T_ii!AL2)</f>
        <v>Private For-Profit Facility</v>
      </c>
      <c r="L8" s="119" t="str">
        <f>IF(T_ii!AP2="","",T_ii!AP2)</f>
        <v>Pharmacy</v>
      </c>
      <c r="M8" s="119" t="str">
        <f>IF(T_ii!AT2="","",T_ii!AT2)</f>
        <v>Laboratory</v>
      </c>
      <c r="N8" s="119" t="str">
        <f>IF(T_ii!AX2="","",T_ii!AX2)</f>
        <v>Drug store</v>
      </c>
      <c r="O8" s="119" t="str">
        <f>IF(T_ii!BB2="","",T_ii!BB2)</f>
        <v>Informal TOTAL</v>
      </c>
      <c r="P8" s="119" t="str">
        <f>IF(T_ii!BF2="","",T_ii!BF2)</f>
        <v>Retail TOTAL</v>
      </c>
      <c r="Q8" s="119" t="str">
        <f>IF(T_ii!BJ2="","",T_ii!BJ2)</f>
        <v>Wholesale</v>
      </c>
    </row>
    <row r="9" spans="1:17" x14ac:dyDescent="0.25">
      <c r="A9" s="192"/>
      <c r="B9" s="121" t="str">
        <f>CONCATENATE("N=",T_ii!E4)</f>
        <v>N=4</v>
      </c>
      <c r="C9" s="121" t="str">
        <f>CONCATENATE("N=",T_ii!I4)</f>
        <v>N=23</v>
      </c>
      <c r="D9" s="121" t="str">
        <f>CONCATENATE("N=",T_ii!M4)</f>
        <v>N=72</v>
      </c>
      <c r="E9" s="121" t="str">
        <f>CONCATENATE("N=",T_ii!Q4)</f>
        <v>N=0</v>
      </c>
      <c r="F9" s="121" t="str">
        <f>CONCATENATE("N=",T_ii!U4)</f>
        <v>N=768</v>
      </c>
      <c r="G9" s="121" t="str">
        <f>CONCATENATE("N=",T_ii!Y4)</f>
        <v>N=30</v>
      </c>
      <c r="H9" s="121" t="str">
        <f>CONCATENATE("N=",T_ii!AC4)</f>
        <v>N=897</v>
      </c>
      <c r="I9" s="121" t="str">
        <f>CONCATENATE("N=",T_ii!AG4)</f>
        <v>N=11</v>
      </c>
      <c r="J9" s="122" t="str">
        <f>CONCATENATE("N=",T_ii!AK4)</f>
        <v>N=25</v>
      </c>
      <c r="K9" s="121" t="str">
        <f>CONCATENATE("N=",T_ii!AO4)</f>
        <v>N=164</v>
      </c>
      <c r="L9" s="121" t="str">
        <f>CONCATENATE("N=",T_ii!AS4)</f>
        <v>N=418</v>
      </c>
      <c r="M9" s="121" t="str">
        <f>CONCATENATE("N=",T_ii!AW4)</f>
        <v>N=4</v>
      </c>
      <c r="N9" s="121" t="str">
        <f>CONCATENATE("N=",T_ii!BA4)</f>
        <v>N=2432</v>
      </c>
      <c r="O9" s="121" t="str">
        <f>CONCATENATE("N=",T_ii!BE4)</f>
        <v>N=80</v>
      </c>
      <c r="P9" s="121" t="str">
        <f>CONCATENATE("N=",T_ii!BI4)</f>
        <v>N=3123</v>
      </c>
      <c r="Q9" s="121" t="str">
        <f>CONCATENATE("N=",T_ii!BM4)</f>
        <v>N=40</v>
      </c>
    </row>
    <row r="10" spans="1:17" x14ac:dyDescent="0.25">
      <c r="A10" s="192"/>
      <c r="B10" s="123" t="str">
        <f t="shared" ref="B10:Q10" si="1">"%"</f>
        <v>%</v>
      </c>
      <c r="C10" s="123" t="str">
        <f t="shared" si="1"/>
        <v>%</v>
      </c>
      <c r="D10" s="123" t="str">
        <f t="shared" si="1"/>
        <v>%</v>
      </c>
      <c r="E10" s="123" t="str">
        <f t="shared" si="1"/>
        <v>%</v>
      </c>
      <c r="F10" s="123" t="str">
        <f t="shared" si="1"/>
        <v>%</v>
      </c>
      <c r="G10" s="123" t="str">
        <f t="shared" si="1"/>
        <v>%</v>
      </c>
      <c r="H10" s="123" t="str">
        <f t="shared" si="1"/>
        <v>%</v>
      </c>
      <c r="I10" s="123" t="str">
        <f t="shared" si="1"/>
        <v>%</v>
      </c>
      <c r="J10" s="124" t="str">
        <f t="shared" si="1"/>
        <v>%</v>
      </c>
      <c r="K10" s="123" t="str">
        <f t="shared" si="1"/>
        <v>%</v>
      </c>
      <c r="L10" s="123" t="str">
        <f t="shared" si="1"/>
        <v>%</v>
      </c>
      <c r="M10" s="123" t="str">
        <f t="shared" si="1"/>
        <v>%</v>
      </c>
      <c r="N10" s="123" t="str">
        <f t="shared" si="1"/>
        <v>%</v>
      </c>
      <c r="O10" s="123" t="str">
        <f t="shared" si="1"/>
        <v>%</v>
      </c>
      <c r="P10" s="123" t="str">
        <f t="shared" si="1"/>
        <v>%</v>
      </c>
      <c r="Q10" s="123" t="str">
        <f t="shared" si="1"/>
        <v>%</v>
      </c>
    </row>
    <row r="11" spans="1:17" x14ac:dyDescent="0.25">
      <c r="A11" s="193"/>
      <c r="B11" s="125" t="str">
        <f t="shared" ref="B11:Q11" si="2">"[95% CI]"</f>
        <v>[95% CI]</v>
      </c>
      <c r="C11" s="125" t="str">
        <f t="shared" si="2"/>
        <v>[95% CI]</v>
      </c>
      <c r="D11" s="125" t="str">
        <f t="shared" si="2"/>
        <v>[95% CI]</v>
      </c>
      <c r="E11" s="125" t="str">
        <f t="shared" si="2"/>
        <v>[95% CI]</v>
      </c>
      <c r="F11" s="125" t="str">
        <f t="shared" si="2"/>
        <v>[95% CI]</v>
      </c>
      <c r="G11" s="125" t="str">
        <f t="shared" si="2"/>
        <v>[95% CI]</v>
      </c>
      <c r="H11" s="125" t="str">
        <f t="shared" si="2"/>
        <v>[95% CI]</v>
      </c>
      <c r="I11" s="125" t="str">
        <f t="shared" si="2"/>
        <v>[95% CI]</v>
      </c>
      <c r="J11" s="126" t="str">
        <f t="shared" si="2"/>
        <v>[95% CI]</v>
      </c>
      <c r="K11" s="125" t="str">
        <f t="shared" si="2"/>
        <v>[95% CI]</v>
      </c>
      <c r="L11" s="125" t="str">
        <f t="shared" si="2"/>
        <v>[95% CI]</v>
      </c>
      <c r="M11" s="125" t="str">
        <f t="shared" si="2"/>
        <v>[95% CI]</v>
      </c>
      <c r="N11" s="125" t="str">
        <f t="shared" si="2"/>
        <v>[95% CI]</v>
      </c>
      <c r="O11" s="125" t="str">
        <f t="shared" si="2"/>
        <v>[95% CI]</v>
      </c>
      <c r="P11" s="125" t="str">
        <f t="shared" si="2"/>
        <v>[95% CI]</v>
      </c>
      <c r="Q11" s="125" t="str">
        <f t="shared" si="2"/>
        <v>[95% CI]</v>
      </c>
    </row>
    <row r="12" spans="1:17" x14ac:dyDescent="0.25">
      <c r="A12" s="3" t="s">
        <v>44</v>
      </c>
      <c r="B12" s="4">
        <f>ROUND(T_ii!B4,1)</f>
        <v>50.7</v>
      </c>
      <c r="C12" s="4">
        <f>ROUND(T_ii!F4,1)</f>
        <v>3.4</v>
      </c>
      <c r="D12" s="4">
        <f>ROUND(T_ii!J4,1)</f>
        <v>0</v>
      </c>
      <c r="E12" s="4">
        <f>ROUND(T_ii!N4,1)</f>
        <v>0</v>
      </c>
      <c r="F12" s="4">
        <f>ROUND(T_ii!R4,1)</f>
        <v>12.9</v>
      </c>
      <c r="G12" s="4">
        <f>ROUND(T_ii!V4,1)</f>
        <v>18.3</v>
      </c>
      <c r="H12" s="4">
        <f>ROUND(T_ii!Z4,1)</f>
        <v>12.4</v>
      </c>
      <c r="I12" s="4">
        <f>ROUND(T_ii!AD4,1)</f>
        <v>0</v>
      </c>
      <c r="J12" s="65">
        <f>ROUND(T_ii!AH4,1)</f>
        <v>9.3000000000000007</v>
      </c>
      <c r="K12" s="4">
        <f>ROUND(T_ii!AL4,1)</f>
        <v>4.4000000000000004</v>
      </c>
      <c r="L12" s="4">
        <f>ROUND(T_ii!AP4,1)</f>
        <v>0</v>
      </c>
      <c r="M12" s="4">
        <f>ROUND(T_ii!AT4,1)</f>
        <v>0</v>
      </c>
      <c r="N12" s="4">
        <f>ROUND(T_ii!AX4,1)</f>
        <v>1.8</v>
      </c>
      <c r="O12" s="4">
        <f>ROUND(T_ii!BB4,1)</f>
        <v>14.7</v>
      </c>
      <c r="P12" s="4">
        <f>ROUND(T_ii!BF4,1)</f>
        <v>2.4</v>
      </c>
      <c r="Q12" s="4">
        <f>ROUND(T_ii!BJ4,1)</f>
        <v>0</v>
      </c>
    </row>
    <row r="13" spans="1:17" x14ac:dyDescent="0.25">
      <c r="B13" s="18" t="str">
        <f>IF(T_ii!C4=".","-",(CONCATENATE("[",ROUND(T_ii!C4,1),"; ",ROUND(T_ii!D4,1),"]")))</f>
        <v>[18.9; 82]</v>
      </c>
      <c r="C13" s="18" t="str">
        <f>IF(T_ii!G4=".","-",(CONCATENATE("[",ROUND(T_ii!G4,1),"; ",ROUND(T_ii!H4,1),"]")))</f>
        <v>[0.7; 14.1]</v>
      </c>
      <c r="D13" s="18" t="str">
        <f>IF(T_ii!K4=".","-",(IF(T_ii!K4="","-",(CONCATENATE("[",ROUND(T_ii!K4,1),"; ",ROUND(T_ii!L4,1),"]")))))</f>
        <v>-</v>
      </c>
      <c r="E13" s="18" t="str">
        <f>IF(T_ii!O4=".","-",(CONCATENATE("[",ROUND(T_ii!O4,1),"; ",ROUND(T_ii!P4,1),"]")))</f>
        <v>-</v>
      </c>
      <c r="F13" s="18" t="str">
        <f>IF(T_ii!S4=".","-",(CONCATENATE("[",ROUND(T_ii!S4,1),"; ",ROUND(T_ii!T4,1),"]")))</f>
        <v>[7.6; 21.2]</v>
      </c>
      <c r="G13" s="18" t="str">
        <f>IF(T_ii!W4=".","-",(CONCATENATE("[",ROUND(T_ii!W4,1),"; ",ROUND(T_ii!X4,1),"]")))</f>
        <v>[8.4; 35.5]</v>
      </c>
      <c r="H13" s="18" t="str">
        <f>IF(T_ii!AA4=".","-",(CONCATENATE("[",ROUND(T_ii!AA4,1),"; ",ROUND(T_ii!AB4,1),"]")))</f>
        <v>[7.5; 19.7]</v>
      </c>
      <c r="I13" s="18" t="str">
        <f>IF(T_ii!AE4=".","-",(CONCATENATE("[",ROUND(T_ii!AE4,1),"; ",ROUND(T_ii!AF4,1),"]")))</f>
        <v>-</v>
      </c>
      <c r="J13" s="114" t="str">
        <f>IF(T_ii!AI4=".","-",(CONCATENATE("[",ROUND(T_ii!AI4,1),"; ",ROUND(T_ii!AJ4,1),"]")))</f>
        <v>[3.6; 22.2]</v>
      </c>
      <c r="K13" s="18" t="str">
        <f>IF(T_ii!AM4=".","-",(CONCATENATE("[",ROUND(T_ii!AM4,1),"; ",ROUND(T_ii!AN4,1),"]")))</f>
        <v>[1.2; 14.3]</v>
      </c>
      <c r="L13" s="18" t="str">
        <f>IF(T_ii!AQ4=".","-",(CONCATENATE("[",ROUND(T_ii!AQ4,1),"; ",ROUND(T_ii!AR4,1),"]")))</f>
        <v>-</v>
      </c>
      <c r="M13" s="18" t="str">
        <f>IF(T_ii!AU4=".","-",(CONCATENATE("[",ROUND(T_ii!AU4,1),"; ",ROUND(T_ii!AV4,1),"]")))</f>
        <v>-</v>
      </c>
      <c r="N13" s="18" t="str">
        <f>IF(T_ii!AY4=".","-",(CONCATENATE("[",ROUND(T_ii!AY4,1),"; ",ROUND(T_ii!AZ4,1),"]")))</f>
        <v>[0.8; 4.1]</v>
      </c>
      <c r="O13" s="18" t="str">
        <f>IF(T_ii!BC4=".","-",(CONCATENATE("[",ROUND(T_ii!BC4,1),"; ",ROUND(T_ii!BD4,1),"]")))</f>
        <v>[7.5; 26.7]</v>
      </c>
      <c r="P13" s="18" t="str">
        <f>IF(T_ii!BG4=".","-",(CONCATENATE("[",ROUND(T_ii!BG4,1),"; ",ROUND(T_ii!BH4,1),"]")))</f>
        <v>[1.3; 4.6]</v>
      </c>
      <c r="Q13" s="18" t="str">
        <f>IF(T_ii!BK4=".","-",(CONCATENATE("[",ROUND(T_ii!BK4,1),"; ",ROUND(T_ii!BL4,1),"]")))</f>
        <v>-</v>
      </c>
    </row>
    <row r="14" spans="1:17" x14ac:dyDescent="0.25">
      <c r="A14" s="3" t="s">
        <v>45</v>
      </c>
      <c r="B14" s="4">
        <f>ROUND(T_ii!B5,1)</f>
        <v>20.399999999999999</v>
      </c>
      <c r="C14" s="4">
        <f>ROUND(T_ii!F5,1)</f>
        <v>11.4</v>
      </c>
      <c r="D14" s="4">
        <f>ROUND(T_ii!J5,1)</f>
        <v>9</v>
      </c>
      <c r="E14" s="4">
        <f>ROUND(T_ii!N5,1)</f>
        <v>0</v>
      </c>
      <c r="F14" s="4">
        <f>ROUND(T_ii!R5,1)</f>
        <v>6.1</v>
      </c>
      <c r="G14" s="4">
        <f>ROUND(T_ii!V5,1)</f>
        <v>0</v>
      </c>
      <c r="H14" s="4">
        <f>ROUND(T_ii!Z5,1)</f>
        <v>6.1</v>
      </c>
      <c r="I14" s="4">
        <f>ROUND(T_ii!AD5,1)</f>
        <v>0</v>
      </c>
      <c r="J14" s="65">
        <f>ROUND(T_ii!AH5,1)</f>
        <v>10.3</v>
      </c>
      <c r="K14" s="4">
        <f>ROUND(T_ii!AL5,1)</f>
        <v>12.1</v>
      </c>
      <c r="L14" s="4">
        <f>ROUND(T_ii!AP5,1)</f>
        <v>0.7</v>
      </c>
      <c r="M14" s="4">
        <f>ROUND(T_ii!AT5,1)</f>
        <v>0</v>
      </c>
      <c r="N14" s="4">
        <f>ROUND(T_ii!AX5,1)</f>
        <v>3.2</v>
      </c>
      <c r="O14" s="4">
        <f>ROUND(T_ii!BB5,1)</f>
        <v>13.9</v>
      </c>
      <c r="P14" s="4">
        <f>ROUND(T_ii!BF5,1)</f>
        <v>3.9</v>
      </c>
      <c r="Q14" s="4">
        <f>ROUND(T_ii!BJ5,1)</f>
        <v>0</v>
      </c>
    </row>
    <row r="15" spans="1:17" x14ac:dyDescent="0.25">
      <c r="B15" s="18" t="str">
        <f>IF(T_ii!C5=".","-",(CONCATENATE("[",ROUND(T_ii!C5,1),"; ",ROUND(T_ii!D5,1),"]")))</f>
        <v>[4.8; 56.4]</v>
      </c>
      <c r="C15" s="18" t="str">
        <f>IF(T_ii!G5=".","-",(CONCATENATE("[",ROUND(T_ii!G5,1),"; ",ROUND(T_ii!H5,1),"]")))</f>
        <v>[3.6; 30.4]</v>
      </c>
      <c r="D15" s="18" t="str">
        <f>IF(T_ii!K5=".","-",(CONCATENATE("[",ROUND(T_ii!K5,1),"; ",ROUND(T_ii!L5,1),"]")))</f>
        <v>[2.6; 26.7]</v>
      </c>
      <c r="E15" s="18" t="str">
        <f>IF(T_ii!O5=".","-",(CONCATENATE("[",ROUND(T_ii!O5,1),"; ",ROUND(T_ii!P5,1),"]")))</f>
        <v>-</v>
      </c>
      <c r="F15" s="18" t="str">
        <f>IF(T_ii!S5=".","-",(CONCATENATE("[",ROUND(T_ii!S5,1),"; ",ROUND(T_ii!T5,1),"]")))</f>
        <v>[4.4; 8.4]</v>
      </c>
      <c r="G15" s="18" t="str">
        <f>IF(T_ii!W5=".","-",(CONCATENATE("[",ROUND(T_ii!W5,1),"; ",ROUND(T_ii!X5,1),"]")))</f>
        <v>-</v>
      </c>
      <c r="H15" s="18" t="str">
        <f>IF(T_ii!AA5=".","-",(CONCATENATE("[",ROUND(T_ii!AA5,1),"; ",ROUND(T_ii!AB5,1),"]")))</f>
        <v>[4.6; 8.1]</v>
      </c>
      <c r="I15" s="18" t="str">
        <f>IF(T_ii!AE5=".","-",(CONCATENATE("[",ROUND(T_ii!AE5,1),"; ",ROUND(T_ii!AF5,1),"]")))</f>
        <v>-</v>
      </c>
      <c r="J15" s="114" t="str">
        <f>IF(T_ii!AI5=".","-",(CONCATENATE("[",ROUND(T_ii!AI5,1),"; ",ROUND(T_ii!AJ5,1),"]")))</f>
        <v>[4; 23.9]</v>
      </c>
      <c r="K15" s="18" t="str">
        <f>IF(T_ii!AM5=".","-",(CONCATENATE("[",ROUND(T_ii!AM5,1),"; ",ROUND(T_ii!AN5,1),"]")))</f>
        <v>[4.7; 27.4]</v>
      </c>
      <c r="L15" s="18" t="str">
        <f>IF(T_ii!AQ5=".","-",(CONCATENATE("[",ROUND(T_ii!AQ5,1),"; ",ROUND(T_ii!AR5,1),"]")))</f>
        <v>[0.2; 2.7]</v>
      </c>
      <c r="M15" s="18" t="str">
        <f>IF(T_ii!AU5=".","-",(CONCATENATE("[",ROUND(T_ii!AU5,1),"; ",ROUND(T_ii!AV5,1),"]")))</f>
        <v>-</v>
      </c>
      <c r="N15" s="18" t="str">
        <f>IF(T_ii!AY5=".","-",(CONCATENATE("[",ROUND(T_ii!AY5,1),"; ",ROUND(T_ii!AZ5,1),"]")))</f>
        <v>[2.1; 4.8]</v>
      </c>
      <c r="O15" s="18" t="str">
        <f>IF(T_ii!BC5=".","-",(CONCATENATE("[",ROUND(T_ii!BC5,1),"; ",ROUND(T_ii!BD5,1),"]")))</f>
        <v>[6.5; 27.3]</v>
      </c>
      <c r="P15" s="18" t="str">
        <f>IF(T_ii!BG5=".","-",(CONCATENATE("[",ROUND(T_ii!BG5,1),"; ",ROUND(T_ii!BH5,1),"]")))</f>
        <v>[2.3; 6.6]</v>
      </c>
      <c r="Q15" s="18" t="str">
        <f>IF(T_ii!BK5=".","-",(CONCATENATE("[",ROUND(T_ii!BK5,1),"; ",ROUND(T_ii!BL5,1),"]")))</f>
        <v>-</v>
      </c>
    </row>
    <row r="16" spans="1:17" x14ac:dyDescent="0.25">
      <c r="A16" s="5" t="s">
        <v>46</v>
      </c>
      <c r="B16" s="4">
        <f>ROUND(T_ii!B6,1)</f>
        <v>20.399999999999999</v>
      </c>
      <c r="C16" s="4">
        <f>ROUND(T_ii!F6,1)</f>
        <v>3.4</v>
      </c>
      <c r="D16" s="4">
        <f>ROUND(T_ii!J6,1)</f>
        <v>0.4</v>
      </c>
      <c r="E16" s="4">
        <f>ROUND(T_ii!N6,1)</f>
        <v>0</v>
      </c>
      <c r="F16" s="4">
        <f>ROUND(T_ii!R6,1)</f>
        <v>4.4000000000000004</v>
      </c>
      <c r="G16" s="4">
        <f>ROUND(T_ii!V6,1)</f>
        <v>0</v>
      </c>
      <c r="H16" s="4">
        <f>ROUND(T_ii!Z6,1)</f>
        <v>4</v>
      </c>
      <c r="I16" s="4">
        <f>ROUND(T_ii!AD6,1)</f>
        <v>0</v>
      </c>
      <c r="J16" s="65">
        <f>ROUND(T_ii!AH6,1)</f>
        <v>3</v>
      </c>
      <c r="K16" s="4">
        <f>ROUND(T_ii!AL6,1)</f>
        <v>0.9</v>
      </c>
      <c r="L16" s="4">
        <f>ROUND(T_ii!AP6,1)</f>
        <v>0.7</v>
      </c>
      <c r="M16" s="4">
        <f>ROUND(T_ii!AT6,1)</f>
        <v>19.399999999999999</v>
      </c>
      <c r="N16" s="4">
        <f>ROUND(T_ii!AX6,1)</f>
        <v>1.9</v>
      </c>
      <c r="O16" s="4">
        <f>ROUND(T_ii!BB6,1)</f>
        <v>0</v>
      </c>
      <c r="P16" s="4">
        <f>ROUND(T_ii!BF6,1)</f>
        <v>1.5</v>
      </c>
      <c r="Q16" s="4">
        <f>ROUND(T_ii!BJ6,1)</f>
        <v>4.4000000000000004</v>
      </c>
    </row>
    <row r="17" spans="1:17" x14ac:dyDescent="0.25">
      <c r="B17" s="18" t="str">
        <f>IF(T_ii!C6=".","-",(CONCATENATE("[",ROUND(T_ii!C6,1),"; ",ROUND(T_ii!D6,1),"]")))</f>
        <v>[4.8; 56.4]</v>
      </c>
      <c r="C17" s="18" t="str">
        <f>IF(T_ii!G6=".","-",(CONCATENATE("[",ROUND(T_ii!G6,1),"; ",ROUND(T_ii!H6,1),"]")))</f>
        <v>[0.7; 14.1]</v>
      </c>
      <c r="D17" s="18" t="str">
        <f>IF(T_ii!K6=".","-",(CONCATENATE("[",ROUND(T_ii!K6,1),"; ",ROUND(T_ii!L6,1),"]")))</f>
        <v>[0.1; 1.6]</v>
      </c>
      <c r="E17" s="18" t="str">
        <f>IF(T_ii!O6=".","-",(CONCATENATE("[",ROUND(T_ii!O6,1),"; ",ROUND(T_ii!P6,1),"]")))</f>
        <v>-</v>
      </c>
      <c r="F17" s="18" t="str">
        <f>IF(T_ii!S6=".","-",(CONCATENATE("[",ROUND(T_ii!S6,1),"; ",ROUND(T_ii!T6,1),"]")))</f>
        <v>[2.7; 7]</v>
      </c>
      <c r="G17" s="18" t="str">
        <f>IF(T_ii!W6=".","-",(CONCATENATE("[",ROUND(T_ii!W6,1),"; ",ROUND(T_ii!X6,1),"]")))</f>
        <v>-</v>
      </c>
      <c r="H17" s="18" t="str">
        <f>IF(T_ii!AA6=".","-",(CONCATENATE("[",ROUND(T_ii!AA6,1),"; ",ROUND(T_ii!AB6,1),"]")))</f>
        <v>[2.5; 6.3]</v>
      </c>
      <c r="I17" s="18" t="str">
        <f>IF(T_ii!AE6=".","-",(CONCATENATE("[",ROUND(T_ii!AE6,1),"; ",ROUND(T_ii!AF6,1),"]")))</f>
        <v>-</v>
      </c>
      <c r="J17" s="114" t="str">
        <f>IF(T_ii!AI6=".","-",(CONCATENATE("[",ROUND(T_ii!AI6,1),"; ",ROUND(T_ii!AJ6,1),"]")))</f>
        <v>[0.9; 9.7]</v>
      </c>
      <c r="K17" s="18" t="str">
        <f>IF(T_ii!AM6=".","-",(CONCATENATE("[",ROUND(T_ii!AM6,1),"; ",ROUND(T_ii!AN6,1),"]")))</f>
        <v>[0.3; 2.8]</v>
      </c>
      <c r="L17" s="18" t="str">
        <f>IF(T_ii!AQ6=".","-",(CONCATENATE("[",ROUND(T_ii!AQ6,1),"; ",ROUND(T_ii!AR6,1),"]")))</f>
        <v>[0.3; 1.6]</v>
      </c>
      <c r="M17" s="18" t="str">
        <f>IF(T_ii!AU6=".","-",(CONCATENATE("[",ROUND(T_ii!AU6,1),"; ",ROUND(T_ii!AV6,1),"]")))</f>
        <v>[4.6; 54.9]</v>
      </c>
      <c r="N17" s="18" t="str">
        <f>IF(T_ii!AY6=".","-",(CONCATENATE("[",ROUND(T_ii!AY6,1),"; ",ROUND(T_ii!AZ6,1),"]")))</f>
        <v>[1.4; 2.7]</v>
      </c>
      <c r="O17" s="18" t="str">
        <f>IF(T_ii!BC6=".","-",(CONCATENATE("[",ROUND(T_ii!BC6,1),"; ",ROUND(T_ii!BD6,1),"]")))</f>
        <v>-</v>
      </c>
      <c r="P17" s="18" t="str">
        <f>IF(T_ii!BG6=".","-",(CONCATENATE("[",ROUND(T_ii!BG6,1),"; ",ROUND(T_ii!BH6,1),"]")))</f>
        <v>[1; 2.1]</v>
      </c>
      <c r="Q17" s="18" t="str">
        <f>IF(T_ii!BK6=".","-",(CONCATENATE("[",ROUND(T_ii!BK6,1),"; ",ROUND(T_ii!BL6,1),"]")))</f>
        <v>[2.6; 7.5]</v>
      </c>
    </row>
    <row r="18" spans="1:17" x14ac:dyDescent="0.25">
      <c r="A18" s="5" t="s">
        <v>47</v>
      </c>
      <c r="B18" s="4">
        <f>ROUND(T_ii!B7,1)</f>
        <v>0</v>
      </c>
      <c r="C18" s="4">
        <f>ROUND(T_ii!F7,1)</f>
        <v>2.6</v>
      </c>
      <c r="D18" s="4">
        <f>ROUND(T_ii!J7,1)</f>
        <v>0</v>
      </c>
      <c r="E18" s="4">
        <f>ROUND(T_ii!N7,1)</f>
        <v>0</v>
      </c>
      <c r="F18" s="4">
        <f>ROUND(T_ii!R7,1)</f>
        <v>2.4</v>
      </c>
      <c r="G18" s="4">
        <f>ROUND(T_ii!V7,1)</f>
        <v>0</v>
      </c>
      <c r="H18" s="4">
        <f>ROUND(T_ii!Z7,1)</f>
        <v>2.2000000000000002</v>
      </c>
      <c r="I18" s="4">
        <f>ROUND(T_ii!AD7,1)</f>
        <v>0</v>
      </c>
      <c r="J18" s="65">
        <f>ROUND(T_ii!AH7,1)</f>
        <v>17.899999999999999</v>
      </c>
      <c r="K18" s="4">
        <f>ROUND(T_ii!AL7,1)</f>
        <v>1.2</v>
      </c>
      <c r="L18" s="4">
        <f>ROUND(T_ii!AP7,1)</f>
        <v>1.4</v>
      </c>
      <c r="M18" s="4">
        <f>ROUND(T_ii!AT7,1)</f>
        <v>19.399999999999999</v>
      </c>
      <c r="N18" s="4">
        <f>ROUND(T_ii!AX7,1)</f>
        <v>1.5</v>
      </c>
      <c r="O18" s="4">
        <f>ROUND(T_ii!BB7,1)</f>
        <v>0</v>
      </c>
      <c r="P18" s="4">
        <f>ROUND(T_ii!BF7,1)</f>
        <v>1.5</v>
      </c>
      <c r="Q18" s="4">
        <f>ROUND(T_ii!BJ7,1)</f>
        <v>2.7</v>
      </c>
    </row>
    <row r="19" spans="1:17" x14ac:dyDescent="0.25">
      <c r="B19" s="18" t="str">
        <f>IF(T_ii!C7=".","-",(CONCATENATE("[",ROUND(T_ii!C7,1),"; ",ROUND(T_ii!D7,1),"]")))</f>
        <v>-</v>
      </c>
      <c r="C19" s="18" t="str">
        <f>IF(T_ii!G7=".","-",(CONCATENATE("[",ROUND(T_ii!G7,1),"; ",ROUND(T_ii!H7,1),"]")))</f>
        <v>[0.5; 12.6]</v>
      </c>
      <c r="D19" s="18" t="str">
        <f>IF(T_ii!K7=".","-",(CONCATENATE("[",ROUND(T_ii!K7,1),"; ",ROUND(T_ii!L7,1),"]")))</f>
        <v>-</v>
      </c>
      <c r="E19" s="18" t="str">
        <f>IF(T_ii!O7=".","-",(CONCATENATE("[",ROUND(T_ii!O7,1),"; ",ROUND(T_ii!P7,1),"]")))</f>
        <v>-</v>
      </c>
      <c r="F19" s="18" t="str">
        <f>IF(T_ii!S7=".","-",(CONCATENATE("[",ROUND(T_ii!S7,1),"; ",ROUND(T_ii!T7,1),"]")))</f>
        <v>[1.6; 3.6]</v>
      </c>
      <c r="G19" s="18" t="str">
        <f>IF(T_ii!W7=".","-",(CONCATENATE("[",ROUND(T_ii!W7,1),"; ",ROUND(T_ii!X7,1),"]")))</f>
        <v>-</v>
      </c>
      <c r="H19" s="18" t="str">
        <f>IF(T_ii!AA7=".","-",(CONCATENATE("[",ROUND(T_ii!AA7,1),"; ",ROUND(T_ii!AB7,1),"]")))</f>
        <v>[1.5; 3.2]</v>
      </c>
      <c r="I19" s="18" t="str">
        <f>IF(T_ii!AE7=".","-",(CONCATENATE("[",ROUND(T_ii!AE7,1),"; ",ROUND(T_ii!AF7,1),"]")))</f>
        <v>-</v>
      </c>
      <c r="J19" s="114" t="str">
        <f>IF(T_ii!AI7=".","-",(CONCATENATE("[",ROUND(T_ii!AI7,1),"; ",ROUND(T_ii!AJ7,1),"]")))</f>
        <v>[8.2; 34.8]</v>
      </c>
      <c r="K19" s="18" t="str">
        <f>IF(T_ii!AM7=".","-",(CONCATENATE("[",ROUND(T_ii!AM7,1),"; ",ROUND(T_ii!AN7,1),"]")))</f>
        <v>[0.5; 2.6]</v>
      </c>
      <c r="L19" s="18" t="str">
        <f>IF(T_ii!AQ7=".","-",(CONCATENATE("[",ROUND(T_ii!AQ7,1),"; ",ROUND(T_ii!AR7,1),"]")))</f>
        <v>[0.4; 5.4]</v>
      </c>
      <c r="M19" s="18" t="str">
        <f>IF(T_ii!AU7=".","-",(CONCATENATE("[",ROUND(T_ii!AU7,1),"; ",ROUND(T_ii!AV7,1),"]")))</f>
        <v>[4.6; 54.9]</v>
      </c>
      <c r="N19" s="18" t="str">
        <f>IF(T_ii!AY7=".","-",(CONCATENATE("[",ROUND(T_ii!AY7,1),"; ",ROUND(T_ii!AZ7,1),"]")))</f>
        <v>[1; 2.1]</v>
      </c>
      <c r="O19" s="18" t="str">
        <f>IF(T_ii!BC7=".","-",(CONCATENATE("[",ROUND(T_ii!BC7,1),"; ",ROUND(T_ii!BD7,1),"]")))</f>
        <v>-</v>
      </c>
      <c r="P19" s="18" t="str">
        <f>IF(T_ii!BG7=".","-",(CONCATENATE("[",ROUND(T_ii!BG7,1),"; ",ROUND(T_ii!BH7,1),"]")))</f>
        <v>[1; 2.2]</v>
      </c>
      <c r="Q19" s="18" t="str">
        <f>IF(T_ii!BK7=".","-",(CONCATENATE("[",ROUND(T_ii!BK7,1),"; ",ROUND(T_ii!BL7,1),"]")))</f>
        <v>[1.5; 5.1]</v>
      </c>
    </row>
    <row r="20" spans="1:17" x14ac:dyDescent="0.25">
      <c r="A20" s="5" t="s">
        <v>48</v>
      </c>
      <c r="B20" s="4">
        <f>ROUND(T_ii!B8,1)</f>
        <v>0</v>
      </c>
      <c r="C20" s="4">
        <f>ROUND(T_ii!F8,1)</f>
        <v>4.4000000000000004</v>
      </c>
      <c r="D20" s="4">
        <f>ROUND(T_ii!J8,1)</f>
        <v>0.1</v>
      </c>
      <c r="E20" s="4">
        <f>ROUND(T_ii!N8,1)</f>
        <v>0</v>
      </c>
      <c r="F20" s="4">
        <f>ROUND(T_ii!R8,1)</f>
        <v>8.3000000000000007</v>
      </c>
      <c r="G20" s="4">
        <f>ROUND(T_ii!V8,1)</f>
        <v>8.4</v>
      </c>
      <c r="H20" s="4">
        <f>ROUND(T_ii!Z8,1)</f>
        <v>7.7</v>
      </c>
      <c r="I20" s="4">
        <f>ROUND(T_ii!AD8,1)</f>
        <v>0</v>
      </c>
      <c r="J20" s="65">
        <f>ROUND(T_ii!AH8,1)</f>
        <v>3.5</v>
      </c>
      <c r="K20" s="4">
        <f>ROUND(T_ii!AL8,1)</f>
        <v>2.2000000000000002</v>
      </c>
      <c r="L20" s="4">
        <f>ROUND(T_ii!AP8,1)</f>
        <v>2.2000000000000002</v>
      </c>
      <c r="M20" s="4">
        <f>ROUND(T_ii!AT8,1)</f>
        <v>20.399999999999999</v>
      </c>
      <c r="N20" s="4">
        <f>ROUND(T_ii!AX8,1)</f>
        <v>8.1</v>
      </c>
      <c r="O20" s="4">
        <f>ROUND(T_ii!BB8,1)</f>
        <v>7.3</v>
      </c>
      <c r="P20" s="4">
        <f>ROUND(T_ii!BF8,1)</f>
        <v>6.4</v>
      </c>
      <c r="Q20" s="4">
        <f>ROUND(T_ii!BJ8,1)</f>
        <v>9.1999999999999993</v>
      </c>
    </row>
    <row r="21" spans="1:17" x14ac:dyDescent="0.25">
      <c r="B21" s="18" t="str">
        <f>IF(T_ii!C8=".","-",(CONCATENATE("[",ROUND(T_ii!C8,1),"; ",ROUND(T_ii!D8,1),"]")))</f>
        <v>-</v>
      </c>
      <c r="C21" s="18" t="str">
        <f>IF(T_ii!G8=".","-",(CONCATENATE("[",ROUND(T_ii!G8,1),"; ",ROUND(T_ii!H8,1),"]")))</f>
        <v>[1.2; 14.6]</v>
      </c>
      <c r="D21" s="18" t="str">
        <f>IF(T_ii!K8=".","-",(CONCATENATE("[",ROUND(T_ii!K8,1),"; ",ROUND(T_ii!L8,1),"]")))</f>
        <v>[0; 0.7]</v>
      </c>
      <c r="E21" s="18" t="str">
        <f>IF(T_ii!O8=".","-",(CONCATENATE("[",ROUND(T_ii!O8,1),"; ",ROUND(T_ii!P8,1),"]")))</f>
        <v>-</v>
      </c>
      <c r="F21" s="18" t="str">
        <f>IF(T_ii!S8=".","-",(CONCATENATE("[",ROUND(T_ii!S8,1),"; ",ROUND(T_ii!T8,1),"]")))</f>
        <v>[5.3; 12.7]</v>
      </c>
      <c r="G21" s="18" t="str">
        <f>IF(T_ii!W8=".","-",(CONCATENATE("[",ROUND(T_ii!W8,1),"; ",ROUND(T_ii!X8,1),"]")))</f>
        <v>[3.1; 21.1]</v>
      </c>
      <c r="H21" s="18" t="str">
        <f>IF(T_ii!AA8=".","-",(CONCATENATE("[",ROUND(T_ii!AA8,1),"; ",ROUND(T_ii!AB8,1),"]")))</f>
        <v>[5; 11.6]</v>
      </c>
      <c r="I21" s="18" t="str">
        <f>IF(T_ii!AE8=".","-",(CONCATENATE("[",ROUND(T_ii!AE8,1),"; ",ROUND(T_ii!AF8,1),"]")))</f>
        <v>-</v>
      </c>
      <c r="J21" s="114" t="str">
        <f>IF(T_ii!AI8=".","-",(CONCATENATE("[",ROUND(T_ii!AI8,1),"; ",ROUND(T_ii!AJ8,1),"]")))</f>
        <v>[1; 11.4]</v>
      </c>
      <c r="K21" s="18" t="str">
        <f>IF(T_ii!AM8=".","-",(CONCATENATE("[",ROUND(T_ii!AM8,1),"; ",ROUND(T_ii!AN8,1),"]")))</f>
        <v>[1.1; 4.5]</v>
      </c>
      <c r="L21" s="18" t="str">
        <f>IF(T_ii!AQ8=".","-",(CONCATENATE("[",ROUND(T_ii!AQ8,1),"; ",ROUND(T_ii!AR8,1),"]")))</f>
        <v>[1.1; 4.4]</v>
      </c>
      <c r="M21" s="18" t="str">
        <f>IF(T_ii!AU8=".","-",(CONCATENATE("[",ROUND(T_ii!AU8,1),"; ",ROUND(T_ii!AV8,1),"]")))</f>
        <v>[4.4; 58.9]</v>
      </c>
      <c r="N21" s="18" t="str">
        <f>IF(T_ii!AY8=".","-",(CONCATENATE("[",ROUND(T_ii!AY8,1),"; ",ROUND(T_ii!AZ8,1),"]")))</f>
        <v>[6.3; 10.4]</v>
      </c>
      <c r="O21" s="18" t="str">
        <f>IF(T_ii!BC8=".","-",(CONCATENATE("[",ROUND(T_ii!BC8,1),"; ",ROUND(T_ii!BD8,1),"]")))</f>
        <v>[3.7; 13.7]</v>
      </c>
      <c r="P21" s="18" t="str">
        <f>IF(T_ii!BG8=".","-",(CONCATENATE("[",ROUND(T_ii!BG8,1),"; ",ROUND(T_ii!BH8,1),"]")))</f>
        <v>[4.7; 8.6]</v>
      </c>
      <c r="Q21" s="18" t="str">
        <f>IF(T_ii!BK8=".","-",(CONCATENATE("[",ROUND(T_ii!BK8,1),"; ",ROUND(T_ii!BL8,1),"]")))</f>
        <v>[5.4; 15.1]</v>
      </c>
    </row>
    <row r="22" spans="1:17" x14ac:dyDescent="0.25">
      <c r="A22" s="5" t="s">
        <v>49</v>
      </c>
      <c r="B22" s="4">
        <f>ROUND(T_ii!B9,1)</f>
        <v>0</v>
      </c>
      <c r="C22" s="4">
        <f>ROUND(T_ii!F9,1)</f>
        <v>7.2</v>
      </c>
      <c r="D22" s="4">
        <f>ROUND(T_ii!J9,1)</f>
        <v>0</v>
      </c>
      <c r="E22" s="4">
        <f>ROUND(T_ii!N9,1)</f>
        <v>0</v>
      </c>
      <c r="F22" s="4">
        <f>ROUND(T_ii!R9,1)</f>
        <v>13.1</v>
      </c>
      <c r="G22" s="4">
        <f>ROUND(T_ii!V9,1)</f>
        <v>5.3</v>
      </c>
      <c r="H22" s="4">
        <f>ROUND(T_ii!Z9,1)</f>
        <v>11.8</v>
      </c>
      <c r="I22" s="4">
        <f>ROUND(T_ii!AD9,1)</f>
        <v>0</v>
      </c>
      <c r="J22" s="65">
        <f>ROUND(T_ii!AH9,1)</f>
        <v>1.1000000000000001</v>
      </c>
      <c r="K22" s="4">
        <f>ROUND(T_ii!AL9,1)</f>
        <v>4.7</v>
      </c>
      <c r="L22" s="4">
        <f>ROUND(T_ii!AP9,1)</f>
        <v>5.5</v>
      </c>
      <c r="M22" s="4">
        <f>ROUND(T_ii!AT9,1)</f>
        <v>20.399999999999999</v>
      </c>
      <c r="N22" s="4">
        <f>ROUND(T_ii!AX9,1)</f>
        <v>4.4000000000000004</v>
      </c>
      <c r="O22" s="4">
        <f>ROUND(T_ii!BB9,1)</f>
        <v>7.1</v>
      </c>
      <c r="P22" s="4">
        <f>ROUND(T_ii!BF9,1)</f>
        <v>4.8</v>
      </c>
      <c r="Q22" s="4">
        <f>ROUND(T_ii!BJ9,1)</f>
        <v>7.2</v>
      </c>
    </row>
    <row r="23" spans="1:17" x14ac:dyDescent="0.25">
      <c r="B23" s="18" t="str">
        <f>IF(T_ii!C9=".","-",(CONCATENATE("[",ROUND(T_ii!C9,1),"; ",ROUND(T_ii!D9,1),"]")))</f>
        <v>-</v>
      </c>
      <c r="C23" s="18" t="str">
        <f>IF(T_ii!G9=".","-",(CONCATENATE("[",ROUND(T_ii!G9,1),"; ",ROUND(T_ii!H9,1),"]")))</f>
        <v>[1.4; 29.4]</v>
      </c>
      <c r="D23" s="18" t="str">
        <f>IF(T_ii!K9=".","-",(CONCATENATE("[",ROUND(T_ii!K9,1),"; ",ROUND(T_ii!L9,1),"]")))</f>
        <v>-</v>
      </c>
      <c r="E23" s="18" t="str">
        <f>IF(T_ii!O9=".","-",(CONCATENATE("[",ROUND(T_ii!O9,1),"; ",ROUND(T_ii!P9,1),"]")))</f>
        <v>-</v>
      </c>
      <c r="F23" s="18" t="str">
        <f>IF(T_ii!S9=".","-",(CONCATENATE("[",ROUND(T_ii!S9,1),"; ",ROUND(T_ii!T9,1),"]")))</f>
        <v>[10.2; 16.6]</v>
      </c>
      <c r="G23" s="18" t="str">
        <f>IF(T_ii!W9=".","-",(CONCATENATE("[",ROUND(T_ii!W9,1),"; ",ROUND(T_ii!X9,1),"]")))</f>
        <v>[1.2; 20.2]</v>
      </c>
      <c r="H23" s="18" t="str">
        <f>IF(T_ii!AA9=".","-",(CONCATENATE("[",ROUND(T_ii!AA9,1),"; ",ROUND(T_ii!AB9,1),"]")))</f>
        <v>[9.2; 15]</v>
      </c>
      <c r="I23" s="18" t="str">
        <f>IF(T_ii!AE9=".","-",(CONCATENATE("[",ROUND(T_ii!AE9,1),"; ",ROUND(T_ii!AF9,1),"]")))</f>
        <v>-</v>
      </c>
      <c r="J23" s="114" t="str">
        <f>IF(T_ii!AI9=".","-",(CONCATENATE("[",ROUND(T_ii!AI9,1),"; ",ROUND(T_ii!AJ9,1),"]")))</f>
        <v>[0.3; 3.5]</v>
      </c>
      <c r="K23" s="18" t="str">
        <f>IF(T_ii!AM9=".","-",(CONCATENATE("[",ROUND(T_ii!AM9,1),"; ",ROUND(T_ii!AN9,1),"]")))</f>
        <v>[2.7; 8.1]</v>
      </c>
      <c r="L23" s="18" t="str">
        <f>IF(T_ii!AQ9=".","-",(CONCATENATE("[",ROUND(T_ii!AQ9,1),"; ",ROUND(T_ii!AR9,1),"]")))</f>
        <v>[2.9; 10.2]</v>
      </c>
      <c r="M23" s="18" t="str">
        <f>IF(T_ii!AU9=".","-",(CONCATENATE("[",ROUND(T_ii!AU9,1),"; ",ROUND(T_ii!AV9,1),"]")))</f>
        <v>[4.4; 58.9]</v>
      </c>
      <c r="N23" s="18" t="str">
        <f>IF(T_ii!AY9=".","-",(CONCATENATE("[",ROUND(T_ii!AY9,1),"; ",ROUND(T_ii!AZ9,1),"]")))</f>
        <v>[3.4; 5.7]</v>
      </c>
      <c r="O23" s="18" t="str">
        <f>IF(T_ii!BC9=".","-",(CONCATENATE("[",ROUND(T_ii!BC9,1),"; ",ROUND(T_ii!BD9,1),"]")))</f>
        <v>[3.5; 13.9]</v>
      </c>
      <c r="P23" s="18" t="str">
        <f>IF(T_ii!BG9=".","-",(CONCATENATE("[",ROUND(T_ii!BG9,1),"; ",ROUND(T_ii!BH9,1),"]")))</f>
        <v>[3.9; 6]</v>
      </c>
      <c r="Q23" s="18" t="str">
        <f>IF(T_ii!BK9=".","-",(CONCATENATE("[",ROUND(T_ii!BK9,1),"; ",ROUND(T_ii!BL9,1),"]")))</f>
        <v>[4.6; 11]</v>
      </c>
    </row>
    <row r="24" spans="1:17" x14ac:dyDescent="0.25">
      <c r="A24" s="5" t="s">
        <v>50</v>
      </c>
      <c r="B24" s="4">
        <f>ROUND(T_ii!B10,1)</f>
        <v>0</v>
      </c>
      <c r="C24" s="4">
        <f>ROUND(T_ii!F10,1)</f>
        <v>2.2000000000000002</v>
      </c>
      <c r="D24" s="4">
        <f>ROUND(T_ii!J10,1)</f>
        <v>0</v>
      </c>
      <c r="E24" s="4">
        <f>ROUND(T_ii!N10,1)</f>
        <v>0</v>
      </c>
      <c r="F24" s="4">
        <f>ROUND(T_ii!R10,1)</f>
        <v>7.1</v>
      </c>
      <c r="G24" s="4">
        <f>ROUND(T_ii!V10,1)</f>
        <v>19.399999999999999</v>
      </c>
      <c r="H24" s="4">
        <f>ROUND(T_ii!Z10,1)</f>
        <v>7.1</v>
      </c>
      <c r="I24" s="4">
        <f>ROUND(T_ii!AD10,1)</f>
        <v>0</v>
      </c>
      <c r="J24" s="65">
        <f>ROUND(T_ii!AH10,1)</f>
        <v>0.7</v>
      </c>
      <c r="K24" s="4">
        <f>ROUND(T_ii!AL10,1)</f>
        <v>3.9</v>
      </c>
      <c r="L24" s="4">
        <f>ROUND(T_ii!AP10,1)</f>
        <v>3.2</v>
      </c>
      <c r="M24" s="4">
        <f>ROUND(T_ii!AT10,1)</f>
        <v>19.399999999999999</v>
      </c>
      <c r="N24" s="4">
        <f>ROUND(T_ii!AX10,1)</f>
        <v>2.9</v>
      </c>
      <c r="O24" s="4">
        <f>ROUND(T_ii!BB10,1)</f>
        <v>0.9</v>
      </c>
      <c r="P24" s="4">
        <f>ROUND(T_ii!BF10,1)</f>
        <v>2.9</v>
      </c>
      <c r="Q24" s="4">
        <f>ROUND(T_ii!BJ10,1)</f>
        <v>0</v>
      </c>
    </row>
    <row r="25" spans="1:17" x14ac:dyDescent="0.25">
      <c r="B25" s="18" t="str">
        <f>IF(T_ii!C10=".","-",(CONCATENATE("[",ROUND(T_ii!C10,1),"; ",ROUND(T_ii!D10,1),"]")))</f>
        <v>-</v>
      </c>
      <c r="C25" s="18" t="str">
        <f>IF(T_ii!G10=".","-",(CONCATENATE("[",ROUND(T_ii!G10,1),"; ",ROUND(T_ii!H10,1),"]")))</f>
        <v>[0.5; 8.1]</v>
      </c>
      <c r="D25" s="18" t="str">
        <f>IF(T_ii!K10=".","-",(CONCATENATE("[",ROUND(T_ii!K10,1),"; ",ROUND(T_ii!L10,1),"]")))</f>
        <v>-</v>
      </c>
      <c r="E25" s="18" t="str">
        <f>IF(T_ii!O10=".","-",(CONCATENATE("[",ROUND(T_ii!O10,1),"; ",ROUND(T_ii!P10,1),"]")))</f>
        <v>-</v>
      </c>
      <c r="F25" s="18" t="str">
        <f>IF(T_ii!S10=".","-",(CONCATENATE("[",ROUND(T_ii!S10,1),"; ",ROUND(T_ii!T10,1),"]")))</f>
        <v>[5.4; 9.3]</v>
      </c>
      <c r="G25" s="18" t="str">
        <f>IF(T_ii!W10=".","-",(CONCATENATE("[",ROUND(T_ii!W10,1),"; ",ROUND(T_ii!X10,1),"]")))</f>
        <v>[6.4; 45.7]</v>
      </c>
      <c r="H25" s="18" t="str">
        <f>IF(T_ii!AA10=".","-",(CONCATENATE("[",ROUND(T_ii!AA10,1),"; ",ROUND(T_ii!AB10,1),"]")))</f>
        <v>[5.4; 9.3]</v>
      </c>
      <c r="I25" s="18" t="str">
        <f>IF(T_ii!AE10=".","-",(CONCATENATE("[",ROUND(T_ii!AE10,1),"; ",ROUND(T_ii!AF10,1),"]")))</f>
        <v>-</v>
      </c>
      <c r="J25" s="114" t="str">
        <f>IF(T_ii!AI10=".","-",(CONCATENATE("[",ROUND(T_ii!AI10,1),"; ",ROUND(T_ii!AJ10,1),"]")))</f>
        <v>[0.1; 3.2]</v>
      </c>
      <c r="K25" s="18" t="str">
        <f>IF(T_ii!AM10=".","-",(CONCATENATE("[",ROUND(T_ii!AM10,1),"; ",ROUND(T_ii!AN10,1),"]")))</f>
        <v>[2.1; 7.4]</v>
      </c>
      <c r="L25" s="18" t="str">
        <f>IF(T_ii!AQ10=".","-",(CONCATENATE("[",ROUND(T_ii!AQ10,1),"; ",ROUND(T_ii!AR10,1),"]")))</f>
        <v>[1.6; 6.3]</v>
      </c>
      <c r="M25" s="18" t="str">
        <f>IF(T_ii!AU10=".","-",(CONCATENATE("[",ROUND(T_ii!AU10,1),"; ",ROUND(T_ii!AV10,1),"]")))</f>
        <v>[4.6; 54.9]</v>
      </c>
      <c r="N25" s="18" t="str">
        <f>IF(T_ii!AY10=".","-",(CONCATENATE("[",ROUND(T_ii!AY10,1),"; ",ROUND(T_ii!AZ10,1),"]")))</f>
        <v>[2.2; 3.8]</v>
      </c>
      <c r="O25" s="18" t="str">
        <f>IF(T_ii!BC10=".","-",(CONCATENATE("[",ROUND(T_ii!BC10,1),"; ",ROUND(T_ii!BD10,1),"]")))</f>
        <v>[0.2; 3.9]</v>
      </c>
      <c r="P25" s="18" t="str">
        <f>IF(T_ii!BG10=".","-",(CONCATENATE("[",ROUND(T_ii!BG10,1),"; ",ROUND(T_ii!BH10,1),"]")))</f>
        <v>[2.1; 3.9]</v>
      </c>
      <c r="Q25" s="18" t="str">
        <f>IF(T_ii!BK10=".","-",(CONCATENATE("[",ROUND(T_ii!BK10,1),"; ",ROUND(T_ii!BL10,1),"]")))</f>
        <v>-</v>
      </c>
    </row>
    <row r="26" spans="1:17" x14ac:dyDescent="0.25">
      <c r="A26" s="5" t="s">
        <v>51</v>
      </c>
      <c r="B26" s="4">
        <f>ROUND(T_ii!B11,1)</f>
        <v>20.399999999999999</v>
      </c>
      <c r="C26" s="4">
        <f>ROUND(T_ii!F11,1)</f>
        <v>2.2000000000000002</v>
      </c>
      <c r="D26" s="4">
        <f>ROUND(T_ii!J11,1)</f>
        <v>0.4</v>
      </c>
      <c r="E26" s="4">
        <f>ROUND(T_ii!N11,1)</f>
        <v>0</v>
      </c>
      <c r="F26" s="4">
        <f>ROUND(T_ii!R11,1)</f>
        <v>6.9</v>
      </c>
      <c r="G26" s="4">
        <f>ROUND(T_ii!V11,1)</f>
        <v>5.3</v>
      </c>
      <c r="H26" s="4">
        <f>ROUND(T_ii!Z11,1)</f>
        <v>6.4</v>
      </c>
      <c r="I26" s="4">
        <f>ROUND(T_ii!AD11,1)</f>
        <v>0</v>
      </c>
      <c r="J26" s="65">
        <f>ROUND(T_ii!AH11,1)</f>
        <v>0.7</v>
      </c>
      <c r="K26" s="4">
        <f>ROUND(T_ii!AL11,1)</f>
        <v>1.5</v>
      </c>
      <c r="L26" s="4">
        <f>ROUND(T_ii!AP11,1)</f>
        <v>2.2999999999999998</v>
      </c>
      <c r="M26" s="4">
        <f>ROUND(T_ii!AT11,1)</f>
        <v>0</v>
      </c>
      <c r="N26" s="4">
        <f>ROUND(T_ii!AX11,1)</f>
        <v>1.6</v>
      </c>
      <c r="O26" s="4">
        <f>ROUND(T_ii!BB11,1)</f>
        <v>0</v>
      </c>
      <c r="P26" s="4">
        <f>ROUND(T_ii!BF11,1)</f>
        <v>1.7</v>
      </c>
      <c r="Q26" s="4">
        <f>ROUND(T_ii!BJ11,1)</f>
        <v>0</v>
      </c>
    </row>
    <row r="27" spans="1:17" x14ac:dyDescent="0.25">
      <c r="B27" s="18" t="str">
        <f>IF(T_ii!C11=".","-",(CONCATENATE("[",ROUND(T_ii!C11,1),"; ",ROUND(T_ii!D11,1),"]")))</f>
        <v>[4.8; 56.4]</v>
      </c>
      <c r="C27" s="18" t="str">
        <f>IF(T_ii!G11=".","-",(CONCATENATE("[",ROUND(T_ii!G11,1),"; ",ROUND(T_ii!H11,1),"]")))</f>
        <v>[0.5; 8.1]</v>
      </c>
      <c r="D27" s="18" t="str">
        <f>IF(T_ii!K11=".","-",(CONCATENATE("[",ROUND(T_ii!K11,1),"; ",ROUND(T_ii!L11,1),"]")))</f>
        <v>[0.1; 1.6]</v>
      </c>
      <c r="E27" s="18" t="str">
        <f>IF(T_ii!O11=".","-",(CONCATENATE("[",ROUND(T_ii!O11,1),"; ",ROUND(T_ii!P11,1),"]")))</f>
        <v>-</v>
      </c>
      <c r="F27" s="18" t="str">
        <f>IF(T_ii!S11=".","-",(CONCATENATE("[",ROUND(T_ii!S11,1),"; ",ROUND(T_ii!T11,1),"]")))</f>
        <v>[5.1; 9.3]</v>
      </c>
      <c r="G27" s="18" t="str">
        <f>IF(T_ii!W11=".","-",(CONCATENATE("[",ROUND(T_ii!W11,1),"; ",ROUND(T_ii!X11,1),"]")))</f>
        <v>[1.2; 20.2]</v>
      </c>
      <c r="H27" s="18" t="str">
        <f>IF(T_ii!AA11=".","-",(CONCATENATE("[",ROUND(T_ii!AA11,1),"; ",ROUND(T_ii!AB11,1),"]")))</f>
        <v>[4.7; 8.7]</v>
      </c>
      <c r="I27" s="18" t="str">
        <f>IF(T_ii!AE11=".","-",(CONCATENATE("[",ROUND(T_ii!AE11,1),"; ",ROUND(T_ii!AF11,1),"]")))</f>
        <v>-</v>
      </c>
      <c r="J27" s="114" t="str">
        <f>IF(T_ii!AI11=".","-",(CONCATENATE("[",ROUND(T_ii!AI11,1),"; ",ROUND(T_ii!AJ11,1),"]")))</f>
        <v>[0.1; 3.2]</v>
      </c>
      <c r="K27" s="18" t="str">
        <f>IF(T_ii!AM11=".","-",(CONCATENATE("[",ROUND(T_ii!AM11,1),"; ",ROUND(T_ii!AN11,1),"]")))</f>
        <v>[0.6; 3.6]</v>
      </c>
      <c r="L27" s="18" t="str">
        <f>IF(T_ii!AQ11=".","-",(CONCATENATE("[",ROUND(T_ii!AQ11,1),"; ",ROUND(T_ii!AR11,1),"]")))</f>
        <v>[1; 5.1]</v>
      </c>
      <c r="M27" s="18" t="str">
        <f>IF(T_ii!AU11=".","-",(CONCATENATE("[",ROUND(T_ii!AU11,1),"; ",ROUND(T_ii!AV11,1),"]")))</f>
        <v>-</v>
      </c>
      <c r="N27" s="18" t="str">
        <f>IF(T_ii!AY11=".","-",(CONCATENATE("[",ROUND(T_ii!AY11,1),"; ",ROUND(T_ii!AZ11,1),"]")))</f>
        <v>[1.2; 2.2]</v>
      </c>
      <c r="O27" s="18" t="str">
        <f>IF(T_ii!BC11=".","-",(CONCATENATE("[",ROUND(T_ii!BC11,1),"; ",ROUND(T_ii!BD11,1),"]")))</f>
        <v>-</v>
      </c>
      <c r="P27" s="18" t="str">
        <f>IF(T_ii!BG11=".","-",(CONCATENATE("[",ROUND(T_ii!BG11,1),"; ",ROUND(T_ii!BH11,1),"]")))</f>
        <v>[1.2; 2.4]</v>
      </c>
      <c r="Q27" s="18" t="str">
        <f>IF(T_ii!BK11=".","-",(CONCATENATE("[",ROUND(T_ii!BK11,1),"; ",ROUND(T_ii!BL11,1),"]")))</f>
        <v>-</v>
      </c>
    </row>
    <row r="28" spans="1:17" x14ac:dyDescent="0.25">
      <c r="A28" s="3" t="s">
        <v>52</v>
      </c>
      <c r="B28" s="4">
        <f>ROUND(T_ii!B12,1)</f>
        <v>47.6</v>
      </c>
      <c r="C28" s="4">
        <f>ROUND(T_ii!F12,1)</f>
        <v>4.9000000000000004</v>
      </c>
      <c r="D28" s="4">
        <f>ROUND(T_ii!J12,1)</f>
        <v>0.4</v>
      </c>
      <c r="E28" s="4">
        <f>ROUND(T_ii!N12,1)</f>
        <v>0</v>
      </c>
      <c r="F28" s="4">
        <f>ROUND(T_ii!R12,1)</f>
        <v>13</v>
      </c>
      <c r="G28" s="4">
        <f>ROUND(T_ii!V12,1)</f>
        <v>10.199999999999999</v>
      </c>
      <c r="H28" s="4">
        <f>ROUND(T_ii!Z12,1)</f>
        <v>12.1</v>
      </c>
      <c r="I28" s="4">
        <f>ROUND(T_ii!AD12,1)</f>
        <v>0</v>
      </c>
      <c r="J28" s="65">
        <f>ROUND(T_ii!AH12,1)</f>
        <v>8.1</v>
      </c>
      <c r="K28" s="4">
        <f>ROUND(T_ii!AL12,1)</f>
        <v>4.0999999999999996</v>
      </c>
      <c r="L28" s="4">
        <f>ROUND(T_ii!AP12,1)</f>
        <v>1.4</v>
      </c>
      <c r="M28" s="4">
        <f>ROUND(T_ii!AT12,1)</f>
        <v>19.399999999999999</v>
      </c>
      <c r="N28" s="4">
        <f>ROUND(T_ii!AX12,1)</f>
        <v>4.5</v>
      </c>
      <c r="O28" s="4">
        <f>ROUND(T_ii!BB12,1)</f>
        <v>1.3</v>
      </c>
      <c r="P28" s="4">
        <f>ROUND(T_ii!BF12,1)</f>
        <v>3.6</v>
      </c>
      <c r="Q28" s="4">
        <f>ROUND(T_ii!BJ12,1)</f>
        <v>2.7</v>
      </c>
    </row>
    <row r="29" spans="1:17" x14ac:dyDescent="0.25">
      <c r="B29" s="18" t="str">
        <f>IF(T_ii!C12=".","-",(CONCATENATE("[",ROUND(T_ii!C12,1),"; ",ROUND(T_ii!D12,1),"]")))</f>
        <v>[17; 80]</v>
      </c>
      <c r="C29" s="18" t="str">
        <f>IF(T_ii!G12=".","-",(CONCATENATE("[",ROUND(T_ii!G12,1),"; ",ROUND(T_ii!H12,1),"]")))</f>
        <v>[1.6; 14.2]</v>
      </c>
      <c r="D29" s="18" t="str">
        <f>IF(T_ii!K12=".","-",(CONCATENATE("[",ROUND(T_ii!K12,1),"; ",ROUND(T_ii!L12,1),"]")))</f>
        <v>[0.1; 1.6]</v>
      </c>
      <c r="E29" s="18" t="str">
        <f>IF(T_ii!O12=".","-",(CONCATENATE("[",ROUND(T_ii!O12,1),"; ",ROUND(T_ii!P12,1),"]")))</f>
        <v>-</v>
      </c>
      <c r="F29" s="18" t="str">
        <f>IF(T_ii!S12=".","-",(CONCATENATE("[",ROUND(T_ii!S12,1),"; ",ROUND(T_ii!T12,1),"]")))</f>
        <v>[10.3; 16.3]</v>
      </c>
      <c r="G29" s="18" t="str">
        <f>IF(T_ii!W12=".","-",(CONCATENATE("[",ROUND(T_ii!W12,1),"; ",ROUND(T_ii!X12,1),"]")))</f>
        <v>[3.7; 24.9]</v>
      </c>
      <c r="H29" s="18" t="str">
        <f>IF(T_ii!AA12=".","-",(CONCATENATE("[",ROUND(T_ii!AA12,1),"; ",ROUND(T_ii!AB12,1),"]")))</f>
        <v>[9.5; 15.2]</v>
      </c>
      <c r="I29" s="18" t="str">
        <f>IF(T_ii!AE12=".","-",(CONCATENATE("[",ROUND(T_ii!AE12,1),"; ",ROUND(T_ii!AF12,1),"]")))</f>
        <v>-</v>
      </c>
      <c r="J29" s="114" t="str">
        <f>IF(T_ii!AI12=".","-",(CONCATENATE("[",ROUND(T_ii!AI12,1),"; ",ROUND(T_ii!AJ12,1),"]")))</f>
        <v>[2.8; 21.2]</v>
      </c>
      <c r="K29" s="18" t="str">
        <f>IF(T_ii!AM12=".","-",(CONCATENATE("[",ROUND(T_ii!AM12,1),"; ",ROUND(T_ii!AN12,1),"]")))</f>
        <v>[1.9; 8.8]</v>
      </c>
      <c r="L29" s="18" t="str">
        <f>IF(T_ii!AQ12=".","-",(CONCATENATE("[",ROUND(T_ii!AQ12,1),"; ",ROUND(T_ii!AR12,1),"]")))</f>
        <v>[0.7; 2.7]</v>
      </c>
      <c r="M29" s="18" t="str">
        <f>IF(T_ii!AU12=".","-",(CONCATENATE("[",ROUND(T_ii!AU12,1),"; ",ROUND(T_ii!AV12,1),"]")))</f>
        <v>[4.6; 54.9]</v>
      </c>
      <c r="N29" s="18" t="str">
        <f>IF(T_ii!AY12=".","-",(CONCATENATE("[",ROUND(T_ii!AY12,1),"; ",ROUND(T_ii!AZ12,1),"]")))</f>
        <v>[3.6; 5.7]</v>
      </c>
      <c r="O29" s="18" t="str">
        <f>IF(T_ii!BC12=".","-",(CONCATENATE("[",ROUND(T_ii!BC12,1),"; ",ROUND(T_ii!BD12,1),"]")))</f>
        <v>[0.3; 6.8]</v>
      </c>
      <c r="P29" s="18" t="str">
        <f>IF(T_ii!BG12=".","-",(CONCATENATE("[",ROUND(T_ii!BG12,1),"; ",ROUND(T_ii!BH12,1),"]")))</f>
        <v>[2.8; 4.8]</v>
      </c>
      <c r="Q29" s="18" t="str">
        <f>IF(T_ii!BK12=".","-",(CONCATENATE("[",ROUND(T_ii!BK12,1),"; ",ROUND(T_ii!BL12,1),"]")))</f>
        <v>[1.5; 5.1]</v>
      </c>
    </row>
    <row r="30" spans="1:17" x14ac:dyDescent="0.25">
      <c r="A30" s="3" t="s">
        <v>53</v>
      </c>
      <c r="B30" s="4">
        <f>ROUND(T_ii!B13,1)</f>
        <v>30.4</v>
      </c>
      <c r="C30" s="4">
        <f>ROUND(T_ii!F13,1)</f>
        <v>52</v>
      </c>
      <c r="D30" s="4">
        <f>ROUND(T_ii!J13,1)</f>
        <v>30.6</v>
      </c>
      <c r="E30" s="4">
        <f>ROUND(T_ii!N13,1)</f>
        <v>0</v>
      </c>
      <c r="F30" s="4">
        <f>ROUND(T_ii!R13,1)</f>
        <v>33.700000000000003</v>
      </c>
      <c r="G30" s="4">
        <f>ROUND(T_ii!V13,1)</f>
        <v>20.9</v>
      </c>
      <c r="H30" s="4">
        <f>ROUND(T_ii!Z13,1)</f>
        <v>34.1</v>
      </c>
      <c r="I30" s="4">
        <f>ROUND(T_ii!AD13,1)</f>
        <v>0</v>
      </c>
      <c r="J30" s="65">
        <f>ROUND(T_ii!AH13,1)</f>
        <v>5.9</v>
      </c>
      <c r="K30" s="4">
        <f>ROUND(T_ii!AL13,1)</f>
        <v>8.5</v>
      </c>
      <c r="L30" s="4">
        <f>ROUND(T_ii!AP13,1)</f>
        <v>12.8</v>
      </c>
      <c r="M30" s="4">
        <f>ROUND(T_ii!AT13,1)</f>
        <v>33.799999999999997</v>
      </c>
      <c r="N30" s="4">
        <f>ROUND(T_ii!AX13,1)</f>
        <v>20</v>
      </c>
      <c r="O30" s="4">
        <f>ROUND(T_ii!BB13,1)</f>
        <v>0</v>
      </c>
      <c r="P30" s="4">
        <f>ROUND(T_ii!BF13,1)</f>
        <v>14.9</v>
      </c>
      <c r="Q30" s="4">
        <f>ROUND(T_ii!BJ13,1)</f>
        <v>10.5</v>
      </c>
    </row>
    <row r="31" spans="1:17" x14ac:dyDescent="0.25">
      <c r="B31" s="18" t="str">
        <f>IF(T_ii!C13=".","-",(CONCATENATE("[",ROUND(T_ii!C13,1),"; ",ROUND(T_ii!D13,1),"]")))</f>
        <v>[7.2; 70.9]</v>
      </c>
      <c r="C31" s="18" t="str">
        <f>IF(T_ii!G13=".","-",(CONCATENATE("[",ROUND(T_ii!G13,1),"; ",ROUND(T_ii!H13,1),"]")))</f>
        <v>[19.9; 82.5]</v>
      </c>
      <c r="D31" s="18" t="str">
        <f>IF(T_ii!K13=".","-",(CONCATENATE("[",ROUND(T_ii!K13,1),"; ",ROUND(T_ii!L13,1),"]")))</f>
        <v>[12; 58.9]</v>
      </c>
      <c r="E31" s="18" t="str">
        <f>IF(T_ii!O13=".","-",(CONCATENATE("[",ROUND(T_ii!O13,1),"; ",ROUND(T_ii!P13,1),"]")))</f>
        <v>-</v>
      </c>
      <c r="F31" s="18" t="str">
        <f>IF(T_ii!S13=".","-",(CONCATENATE("[",ROUND(T_ii!S13,1),"; ",ROUND(T_ii!T13,1),"]")))</f>
        <v>[26.1; 42.1]</v>
      </c>
      <c r="G31" s="18" t="str">
        <f>IF(T_ii!W13=".","-",(CONCATENATE("[",ROUND(T_ii!W13,1),"; ",ROUND(T_ii!X13,1),"]")))</f>
        <v>[4.2; 61.5]</v>
      </c>
      <c r="H31" s="18" t="str">
        <f>IF(T_ii!AA13=".","-",(CONCATENATE("[",ROUND(T_ii!AA13,1),"; ",ROUND(T_ii!AB13,1),"]")))</f>
        <v>[25.9; 43.5]</v>
      </c>
      <c r="I31" s="18" t="str">
        <f>IF(T_ii!AE13=".","-",(CONCATENATE("[",ROUND(T_ii!AE13,1),"; ",ROUND(T_ii!AF13,1),"]")))</f>
        <v>-</v>
      </c>
      <c r="J31" s="114" t="str">
        <f>IF(T_ii!AI13=".","-",(CONCATENATE("[",ROUND(T_ii!AI13,1),"; ",ROUND(T_ii!AJ13,1),"]")))</f>
        <v>[1.8; 17.4]</v>
      </c>
      <c r="K31" s="18" t="str">
        <f>IF(T_ii!AM13=".","-",(CONCATENATE("[",ROUND(T_ii!AM13,1),"; ",ROUND(T_ii!AN13,1),"]")))</f>
        <v>[4.1; 16.6]</v>
      </c>
      <c r="L31" s="18" t="str">
        <f>IF(T_ii!AQ13=".","-",(CONCATENATE("[",ROUND(T_ii!AQ13,1),"; ",ROUND(T_ii!AR13,1),"]")))</f>
        <v>[5.9; 25.3]</v>
      </c>
      <c r="M31" s="18" t="str">
        <f>IF(T_ii!AU13=".","-",(CONCATENATE("[",ROUND(T_ii!AU13,1),"; ",ROUND(T_ii!AV13,1),"]")))</f>
        <v>[7.6; 76]</v>
      </c>
      <c r="N31" s="18" t="str">
        <f>IF(T_ii!AY13=".","-",(CONCATENATE("[",ROUND(T_ii!AY13,1),"; ",ROUND(T_ii!AZ13,1),"]")))</f>
        <v>[16.4; 24.1]</v>
      </c>
      <c r="O31" s="18" t="str">
        <f>IF(T_ii!BC13=".","-",(CONCATENATE("[",ROUND(T_ii!BC13,1),"; ",ROUND(T_ii!BD13,1),"]")))</f>
        <v>-</v>
      </c>
      <c r="P31" s="18" t="str">
        <f>IF(T_ii!BG13=".","-",(CONCATENATE("[",ROUND(T_ii!BG13,1),"; ",ROUND(T_ii!BH13,1),"]")))</f>
        <v>[12; 18.3]</v>
      </c>
      <c r="Q31" s="18" t="str">
        <f>IF(T_ii!BK13=".","-",(CONCATENATE("[",ROUND(T_ii!BK13,1),"; ",ROUND(T_ii!BL13,1),"]")))</f>
        <v>[2.8; 32.3]</v>
      </c>
    </row>
    <row r="32" spans="1:17" x14ac:dyDescent="0.25">
      <c r="A32" s="185" t="s">
        <v>54</v>
      </c>
      <c r="B32" s="4">
        <f>ROUND(T_ii!B14,1)</f>
        <v>0</v>
      </c>
      <c r="C32" s="4">
        <f>ROUND(T_ii!F14,1)</f>
        <v>0</v>
      </c>
      <c r="D32" s="4">
        <f>ROUND(T_ii!J14,1)</f>
        <v>0</v>
      </c>
      <c r="E32" s="4">
        <f>ROUND(T_ii!N14,1)</f>
        <v>0</v>
      </c>
      <c r="F32" s="4">
        <f>ROUND(T_ii!R14,1)</f>
        <v>0</v>
      </c>
      <c r="G32" s="4">
        <f>ROUND(T_ii!V14,1)</f>
        <v>0</v>
      </c>
      <c r="H32" s="4">
        <f>ROUND(T_ii!Z14,1)</f>
        <v>0</v>
      </c>
      <c r="I32" s="4">
        <f>ROUND(T_ii!AD14,1)</f>
        <v>0</v>
      </c>
      <c r="J32" s="65">
        <f>ROUND(T_ii!AH14,1)</f>
        <v>0</v>
      </c>
      <c r="K32" s="4">
        <f>ROUND(T_ii!AL14,1)</f>
        <v>0</v>
      </c>
      <c r="L32" s="4">
        <f>ROUND(T_ii!AP14,1)</f>
        <v>0</v>
      </c>
      <c r="M32" s="4">
        <f>ROUND(T_ii!AT14,1)</f>
        <v>0</v>
      </c>
      <c r="N32" s="4">
        <f>ROUND(T_ii!AX14,1)</f>
        <v>0</v>
      </c>
      <c r="O32" s="4">
        <f>ROUND(T_ii!BB14,1)</f>
        <v>0</v>
      </c>
      <c r="P32" s="4">
        <f>ROUND(T_ii!BF14,1)</f>
        <v>0</v>
      </c>
      <c r="Q32" s="4">
        <f>ROUND(T_ii!BJ14,1)</f>
        <v>0</v>
      </c>
    </row>
    <row r="33" spans="1:17" x14ac:dyDescent="0.25">
      <c r="A33" s="186"/>
      <c r="B33" s="18" t="str">
        <f>IF(T_ii!C14=".","-",(CONCATENATE("[",ROUND(T_ii!C14,1),"; ",ROUND(T_ii!D14,1),"]")))</f>
        <v>[0; 0]</v>
      </c>
      <c r="C33" s="18" t="str">
        <f>IF(T_ii!G14=".","-",(CONCATENATE("[",ROUND(T_ii!G14,1),"; ",ROUND(T_ii!H14,1),"]")))</f>
        <v>[0; 0]</v>
      </c>
      <c r="D33" s="18" t="str">
        <f>IF(T_ii!K14=".","-",(CONCATENATE("[",ROUND(T_ii!K14,1),"; ",ROUND(T_ii!L14,1),"]")))</f>
        <v>[0; 0]</v>
      </c>
      <c r="E33" s="18" t="str">
        <f>IF(T_ii!O14=".","-",(CONCATENATE("[",ROUND(T_ii!O14,1),"; ",ROUND(T_ii!P14,1),"]")))</f>
        <v>-</v>
      </c>
      <c r="F33" s="18" t="str">
        <f>IF(T_ii!S14=".","-",(CONCATENATE("[",ROUND(T_ii!S14,1),"; ",ROUND(T_ii!T14,1),"]")))</f>
        <v>[0; 0]</v>
      </c>
      <c r="G33" s="18" t="str">
        <f>IF(T_ii!W14=".","-",(CONCATENATE("[",ROUND(T_ii!W14,1),"; ",ROUND(T_ii!X14,1),"]")))</f>
        <v>[0; 0]</v>
      </c>
      <c r="H33" s="18" t="str">
        <f>IF(T_ii!AA14=".","-",(CONCATENATE("[",ROUND(T_ii!AA14,1),"; ",ROUND(T_ii!AB14,1),"]")))</f>
        <v>[0; 0]</v>
      </c>
      <c r="I33" s="18" t="str">
        <f>IF(T_ii!AE14=".","-",(CONCATENATE("[",ROUND(T_ii!AE14,1),"; ",ROUND(T_ii!AF14,1),"]")))</f>
        <v>[0; 0]</v>
      </c>
      <c r="J33" s="114" t="str">
        <f>IF(T_ii!AI14=".","-",(CONCATENATE("[",ROUND(T_ii!AI14,1),"; ",ROUND(T_ii!AJ14,1),"]")))</f>
        <v>[0; 0]</v>
      </c>
      <c r="K33" s="18" t="str">
        <f>IF(T_ii!AM14=".","-",(CONCATENATE("[",ROUND(T_ii!AM14,1),"; ",ROUND(T_ii!AN14,1),"]")))</f>
        <v>[0; 0]</v>
      </c>
      <c r="L33" s="18" t="str">
        <f>IF(T_ii!AQ14=".","-",(CONCATENATE("[",ROUND(T_ii!AQ14,1),"; ",ROUND(T_ii!AR14,1),"]")))</f>
        <v>[0; 0]</v>
      </c>
      <c r="M33" s="18" t="str">
        <f>IF(T_ii!AU14=".","-",(CONCATENATE("[",ROUND(T_ii!AU14,1),"; ",ROUND(T_ii!AV14,1),"]")))</f>
        <v>[0; 0]</v>
      </c>
      <c r="N33" s="18" t="str">
        <f>IF(T_ii!AY14=".","-",(CONCATENATE("[",ROUND(T_ii!AY14,1),"; ",ROUND(T_ii!AZ14,1),"]")))</f>
        <v>[0; 0]</v>
      </c>
      <c r="O33" s="18" t="str">
        <f>IF(T_ii!BC14=".","-",(CONCATENATE("[",ROUND(T_ii!BC14,1),"; ",ROUND(T_ii!BD14,1),"]")))</f>
        <v>[0; 0]</v>
      </c>
      <c r="P33" s="18" t="str">
        <f>IF(T_ii!BG14=".","-",(CONCATENATE("[",ROUND(T_ii!BG14,1),"; ",ROUND(T_ii!BH14,1),"]")))</f>
        <v>[0; 0]</v>
      </c>
      <c r="Q33" s="18" t="str">
        <f>IF(T_ii!BK14=".","-",(CONCATENATE("[",ROUND(T_ii!BK14,1),"; ",ROUND(T_ii!BL14,1),"]")))</f>
        <v>[0; 0]</v>
      </c>
    </row>
    <row r="34" spans="1:17" x14ac:dyDescent="0.25">
      <c r="A34" s="185" t="s">
        <v>55</v>
      </c>
      <c r="B34" s="4">
        <f>ROUND(T_ii!B15,1)</f>
        <v>0</v>
      </c>
      <c r="C34" s="4">
        <f>ROUND(T_ii!F15,1)</f>
        <v>0</v>
      </c>
      <c r="D34" s="4">
        <f>ROUND(T_ii!J15,1)</f>
        <v>0</v>
      </c>
      <c r="E34" s="4">
        <f>ROUND(T_ii!N15,1)</f>
        <v>0</v>
      </c>
      <c r="F34" s="4">
        <f>ROUND(T_ii!R15,1)</f>
        <v>0</v>
      </c>
      <c r="G34" s="4">
        <f>ROUND(T_ii!V15,1)</f>
        <v>0</v>
      </c>
      <c r="H34" s="4">
        <f>ROUND(T_ii!Z15,1)</f>
        <v>0</v>
      </c>
      <c r="I34" s="4">
        <f>ROUND(T_ii!AD15,1)</f>
        <v>0</v>
      </c>
      <c r="J34" s="65">
        <f>ROUND(T_ii!AH15,1)</f>
        <v>0</v>
      </c>
      <c r="K34" s="4">
        <f>ROUND(T_ii!AL15,1)</f>
        <v>0</v>
      </c>
      <c r="L34" s="4">
        <f>ROUND(T_ii!AP15,1)</f>
        <v>0</v>
      </c>
      <c r="M34" s="4">
        <f>ROUND(T_ii!AT15,1)</f>
        <v>0</v>
      </c>
      <c r="N34" s="4">
        <f>ROUND(T_ii!AX15,1)</f>
        <v>0</v>
      </c>
      <c r="O34" s="4">
        <f>ROUND(T_ii!BB15,1)</f>
        <v>0</v>
      </c>
      <c r="P34" s="4">
        <f>ROUND(T_ii!BF15,1)</f>
        <v>0</v>
      </c>
      <c r="Q34" s="4">
        <f>ROUND(T_ii!BJ15,1)</f>
        <v>0</v>
      </c>
    </row>
    <row r="35" spans="1:17" x14ac:dyDescent="0.25">
      <c r="A35" s="186"/>
      <c r="B35" s="18" t="str">
        <f>IF(T_ii!C15=".","-",(CONCATENATE("[",ROUND(T_ii!C15,1),"; ",ROUND(T_ii!D15,1),"]")))</f>
        <v>[0; 0]</v>
      </c>
      <c r="C35" s="18" t="str">
        <f>IF(T_ii!G15=".","-",(CONCATENATE("[",ROUND(T_ii!G15,1),"; ",ROUND(T_ii!H15,1),"]")))</f>
        <v>[0; 0]</v>
      </c>
      <c r="D35" s="18" t="str">
        <f>IF(T_ii!K15=".","-",(CONCATENATE("[",ROUND(T_ii!K15,1),"; ",ROUND(T_ii!L15,1),"]")))</f>
        <v>[0; 0]</v>
      </c>
      <c r="E35" s="18" t="str">
        <f>IF(T_ii!O15=".","-",(CONCATENATE("[",ROUND(T_ii!O15,1),"; ",ROUND(T_ii!P15,1),"]")))</f>
        <v>[0; 0]</v>
      </c>
      <c r="F35" s="18" t="str">
        <f>IF(T_ii!S15=".","-",(CONCATENATE("[",ROUND(T_ii!S15,1),"; ",ROUND(T_ii!T15,1),"]")))</f>
        <v>[0; 0]</v>
      </c>
      <c r="G35" s="18" t="str">
        <f>IF(T_ii!W15=".","-",(CONCATENATE("[",ROUND(T_ii!W15,1),"; ",ROUND(T_ii!X15,1),"]")))</f>
        <v>[0; 0]</v>
      </c>
      <c r="H35" s="18" t="str">
        <f>IF(T_ii!AA15=".","-",(CONCATENATE("[",ROUND(T_ii!AA15,1),"; ",ROUND(T_ii!AB15,1),"]")))</f>
        <v>[0; 0]</v>
      </c>
      <c r="I35" s="18" t="str">
        <f>IF(T_ii!AE15=".","-",(CONCATENATE("[",ROUND(T_ii!AE15,1),"; ",ROUND(T_ii!AF15,1),"]")))</f>
        <v>[0; 0]</v>
      </c>
      <c r="J35" s="114" t="str">
        <f>IF(T_ii!AI15=".","-",(CONCATENATE("[",ROUND(T_ii!AI15,1),"; ",ROUND(T_ii!AJ15,1),"]")))</f>
        <v>[0; 0]</v>
      </c>
      <c r="K35" s="18" t="str">
        <f>IF(T_ii!AM15=".","-",(CONCATENATE("[",ROUND(T_ii!AM15,1),"; ",ROUND(T_ii!AN15,1),"]")))</f>
        <v>[0; 0]</v>
      </c>
      <c r="L35" s="18" t="str">
        <f>IF(T_ii!AQ15=".","-",(CONCATENATE("[",ROUND(T_ii!AQ15,1),"; ",ROUND(T_ii!AR15,1),"]")))</f>
        <v>[0; 0]</v>
      </c>
      <c r="M35" s="18" t="str">
        <f>IF(T_ii!AU15=".","-",(CONCATENATE("[",ROUND(T_ii!AU15,1),"; ",ROUND(T_ii!AV15,1),"]")))</f>
        <v>[0; 0]</v>
      </c>
      <c r="N35" s="18" t="str">
        <f>IF(T_ii!AY15=".","-",(CONCATENATE("[",ROUND(T_ii!AY15,1),"; ",ROUND(T_ii!AZ15,1),"]")))</f>
        <v>[0; 0]</v>
      </c>
      <c r="O35" s="18" t="str">
        <f>IF(T_ii!BC15=".","-",(CONCATENATE("[",ROUND(T_ii!BC15,1),"; ",ROUND(T_ii!BD15,1),"]")))</f>
        <v>[0; 0]</v>
      </c>
      <c r="P35" s="18" t="str">
        <f>IF(T_ii!BG15=".","-",(CONCATENATE("[",ROUND(T_ii!BG15,1),"; ",ROUND(T_ii!BH15,1),"]")))</f>
        <v>[0; 0]</v>
      </c>
      <c r="Q35" s="18" t="str">
        <f>IF(T_ii!BK15=".","-",(CONCATENATE("[",ROUND(T_ii!BK15,1),"; ",ROUND(T_ii!BL15,1),"]")))</f>
        <v>[0; 0]</v>
      </c>
    </row>
    <row r="36" spans="1:17" x14ac:dyDescent="0.25">
      <c r="A36" s="185" t="s">
        <v>56</v>
      </c>
      <c r="B36" s="4">
        <f>ROUND(T_ii!B16,1)</f>
        <v>0</v>
      </c>
      <c r="C36" s="4">
        <f>ROUND(T_ii!F16,1)</f>
        <v>0</v>
      </c>
      <c r="D36" s="4">
        <f>ROUND(T_ii!J16,1)</f>
        <v>0</v>
      </c>
      <c r="E36" s="4">
        <f>ROUND(T_ii!N16,1)</f>
        <v>0</v>
      </c>
      <c r="F36" s="4">
        <f>ROUND(T_ii!R16,1)</f>
        <v>0</v>
      </c>
      <c r="G36" s="4">
        <f>ROUND(T_ii!V16,1)</f>
        <v>0</v>
      </c>
      <c r="H36" s="4">
        <f>ROUND(T_ii!Z16,1)</f>
        <v>0</v>
      </c>
      <c r="I36" s="4">
        <f>ROUND(T_ii!AD16,1)</f>
        <v>0</v>
      </c>
      <c r="J36" s="65">
        <f>ROUND(T_ii!AH16,1)</f>
        <v>0</v>
      </c>
      <c r="K36" s="4">
        <f>ROUND(T_ii!AL16,1)</f>
        <v>0</v>
      </c>
      <c r="L36" s="4">
        <f>ROUND(T_ii!AP16,1)</f>
        <v>0</v>
      </c>
      <c r="M36" s="4">
        <f>ROUND(T_ii!AT16,1)</f>
        <v>0</v>
      </c>
      <c r="N36" s="4">
        <f>ROUND(T_ii!AX16,1)</f>
        <v>0</v>
      </c>
      <c r="O36" s="4">
        <f>ROUND(T_ii!BB16,1)</f>
        <v>0</v>
      </c>
      <c r="P36" s="4">
        <f>ROUND(T_ii!BF16,1)</f>
        <v>0</v>
      </c>
      <c r="Q36" s="4">
        <f>ROUND(T_ii!BJ16,1)</f>
        <v>0</v>
      </c>
    </row>
    <row r="37" spans="1:17" x14ac:dyDescent="0.25">
      <c r="A37" s="186"/>
      <c r="B37" s="18" t="str">
        <f>IF(T_ii!C16=".","-",(CONCATENATE("[",ROUND(T_ii!C16,1),"; ",ROUND(T_ii!D16,1),"]")))</f>
        <v>[0; 0]</v>
      </c>
      <c r="C37" s="18" t="str">
        <f>IF(T_ii!G16=".","-",(CONCATENATE("[",ROUND(T_ii!G16,1),"; ",ROUND(T_ii!H16,1),"]")))</f>
        <v>[0; 0]</v>
      </c>
      <c r="D37" s="18" t="str">
        <f>IF(T_ii!K16=".","-",(CONCATENATE("[",ROUND(T_ii!K16,1),"; ",ROUND(T_ii!L16,1),"]")))</f>
        <v>[0; 0]</v>
      </c>
      <c r="E37" s="18" t="str">
        <f>IF(T_ii!O16=".","-",(CONCATENATE("[",ROUND(T_ii!O16,1),"; ",ROUND(T_ii!P16,1),"]")))</f>
        <v>[0; 0]</v>
      </c>
      <c r="F37" s="18" t="str">
        <f>IF(T_ii!S16=".","-",(CONCATENATE("[",ROUND(T_ii!S16,1),"; ",ROUND(T_ii!T16,1),"]")))</f>
        <v>[0; 0]</v>
      </c>
      <c r="G37" s="18" t="str">
        <f>IF(T_ii!W16=".","-",(CONCATENATE("[",ROUND(T_ii!W16,1),"; ",ROUND(T_ii!X16,1),"]")))</f>
        <v>[0; 0]</v>
      </c>
      <c r="H37" s="18" t="str">
        <f>IF(T_ii!AA16=".","-",(CONCATENATE("[",ROUND(T_ii!AA16,1),"; ",ROUND(T_ii!AB16,1),"]")))</f>
        <v>[0; 0]</v>
      </c>
      <c r="I37" s="18" t="str">
        <f>IF(T_ii!AE16=".","-",(CONCATENATE("[",ROUND(T_ii!AE16,1),"; ",ROUND(T_ii!AF16,1),"]")))</f>
        <v>[0; 0]</v>
      </c>
      <c r="J37" s="114" t="str">
        <f>IF(T_ii!AI16=".","-",(CONCATENATE("[",ROUND(T_ii!AI16,1),"; ",ROUND(T_ii!AJ16,1),"]")))</f>
        <v>[0; 0]</v>
      </c>
      <c r="K37" s="18" t="str">
        <f>IF(T_ii!AM16=".","-",(CONCATENATE("[",ROUND(T_ii!AM16,1),"; ",ROUND(T_ii!AN16,1),"]")))</f>
        <v>[0; 0]</v>
      </c>
      <c r="L37" s="18" t="str">
        <f>IF(T_ii!AQ16=".","-",(CONCATENATE("[",ROUND(T_ii!AQ16,1),"; ",ROUND(T_ii!AR16,1),"]")))</f>
        <v>[0; 0]</v>
      </c>
      <c r="M37" s="18" t="str">
        <f>IF(T_ii!AU16=".","-",(CONCATENATE("[",ROUND(T_ii!AU16,1),"; ",ROUND(T_ii!AV16,1),"]")))</f>
        <v>[0; 0]</v>
      </c>
      <c r="N37" s="18" t="str">
        <f>IF(T_ii!AY16=".","-",(CONCATENATE("[",ROUND(T_ii!AY16,1),"; ",ROUND(T_ii!AZ16,1),"]")))</f>
        <v>[0; 0]</v>
      </c>
      <c r="O37" s="18" t="str">
        <f>IF(T_ii!BC16=".","-",(CONCATENATE("[",ROUND(T_ii!BC16,1),"; ",ROUND(T_ii!BD16,1),"]")))</f>
        <v>[0; 0]</v>
      </c>
      <c r="P37" s="18" t="str">
        <f>IF(T_ii!BG16=".","-",(CONCATENATE("[",ROUND(T_ii!BG16,1),"; ",ROUND(T_ii!BH16,1),"]")))</f>
        <v>[0; 0]</v>
      </c>
      <c r="Q37" s="18" t="str">
        <f>IF(T_ii!BK16=".","-",(CONCATENATE("[",ROUND(T_ii!BK16,1),"; ",ROUND(T_ii!BL16,1),"]")))</f>
        <v>[0; 0]</v>
      </c>
    </row>
    <row r="38" spans="1:17" x14ac:dyDescent="0.25">
      <c r="A38" s="185" t="s">
        <v>57</v>
      </c>
      <c r="B38" s="4">
        <f>ROUND(T_ii!B17,1)</f>
        <v>0</v>
      </c>
      <c r="C38" s="4">
        <f>ROUND(T_ii!F17,1)</f>
        <v>0</v>
      </c>
      <c r="D38" s="4">
        <f>ROUND(T_ii!J17,1)</f>
        <v>0</v>
      </c>
      <c r="E38" s="4">
        <f>ROUND(T_ii!N17,1)</f>
        <v>0</v>
      </c>
      <c r="F38" s="4">
        <f>ROUND(T_ii!R17,1)</f>
        <v>0</v>
      </c>
      <c r="G38" s="4">
        <f>ROUND(T_ii!V17,1)</f>
        <v>0</v>
      </c>
      <c r="H38" s="4">
        <f>ROUND(T_ii!Z17,1)</f>
        <v>0</v>
      </c>
      <c r="I38" s="4">
        <f>ROUND(T_ii!AD17,1)</f>
        <v>0</v>
      </c>
      <c r="J38" s="65">
        <f>ROUND(T_ii!AH17,1)</f>
        <v>0</v>
      </c>
      <c r="K38" s="4">
        <f>ROUND(T_ii!AL17,1)</f>
        <v>0</v>
      </c>
      <c r="L38" s="4">
        <f>ROUND(T_ii!AP17,1)</f>
        <v>0</v>
      </c>
      <c r="M38" s="4">
        <f>ROUND(T_ii!AT17,1)</f>
        <v>0</v>
      </c>
      <c r="N38" s="4">
        <f>ROUND(T_ii!AX17,1)</f>
        <v>0</v>
      </c>
      <c r="O38" s="4">
        <f>ROUND(T_ii!BB17,1)</f>
        <v>0</v>
      </c>
      <c r="P38" s="4">
        <f>ROUND(T_ii!BF17,1)</f>
        <v>0</v>
      </c>
      <c r="Q38" s="4">
        <f>ROUND(T_ii!BJ17,1)</f>
        <v>0</v>
      </c>
    </row>
    <row r="39" spans="1:17" x14ac:dyDescent="0.25">
      <c r="A39" s="186"/>
      <c r="B39" s="18" t="str">
        <f>IF(T_ii!C17=".","-",(CONCATENATE("[",ROUND(T_ii!C17,1),"; ",ROUND(T_ii!D17,1),"]")))</f>
        <v>[0; 0]</v>
      </c>
      <c r="C39" s="18" t="str">
        <f>IF(T_ii!G17=".","-",(CONCATENATE("[",ROUND(T_ii!G17,1),"; ",ROUND(T_ii!H17,1),"]")))</f>
        <v>[0; 0]</v>
      </c>
      <c r="D39" s="18" t="str">
        <f>IF(T_ii!K17=".","-",(CONCATENATE("[",ROUND(T_ii!K17,1),"; ",ROUND(T_ii!L17,1),"]")))</f>
        <v>[0; 0]</v>
      </c>
      <c r="E39" s="18" t="str">
        <f>IF(T_ii!O17=".","-",(CONCATENATE("[",ROUND(T_ii!O17,1),"; ",ROUND(T_ii!P17,1),"]")))</f>
        <v>[0; 0]</v>
      </c>
      <c r="F39" s="18" t="str">
        <f>IF(T_ii!S17=".","-",(CONCATENATE("[",ROUND(T_ii!S17,1),"; ",ROUND(T_ii!T17,1),"]")))</f>
        <v>[0; 0]</v>
      </c>
      <c r="G39" s="18" t="str">
        <f>IF(T_ii!W17=".","-",(CONCATENATE("[",ROUND(T_ii!W17,1),"; ",ROUND(T_ii!X17,1),"]")))</f>
        <v>[0; 0]</v>
      </c>
      <c r="H39" s="18" t="str">
        <f>IF(T_ii!AA17=".","-",(CONCATENATE("[",ROUND(T_ii!AA17,1),"; ",ROUND(T_ii!AB17,1),"]")))</f>
        <v>[0; 0]</v>
      </c>
      <c r="I39" s="18" t="str">
        <f>IF(T_ii!AE17=".","-",(CONCATENATE("[",ROUND(T_ii!AE17,1),"; ",ROUND(T_ii!AF17,1),"]")))</f>
        <v>[0; 0]</v>
      </c>
      <c r="J39" s="114" t="str">
        <f>IF(T_ii!AI17=".","-",(CONCATENATE("[",ROUND(T_ii!AI17,1),"; ",ROUND(T_ii!AJ17,1),"]")))</f>
        <v>[0; 0]</v>
      </c>
      <c r="K39" s="18" t="str">
        <f>IF(T_ii!AM17=".","-",(CONCATENATE("[",ROUND(T_ii!AM17,1),"; ",ROUND(T_ii!AN17,1),"]")))</f>
        <v>[0; 0]</v>
      </c>
      <c r="L39" s="18" t="str">
        <f>IF(T_ii!AQ17=".","-",(CONCATENATE("[",ROUND(T_ii!AQ17,1),"; ",ROUND(T_ii!AR17,1),"]")))</f>
        <v>[0; 0]</v>
      </c>
      <c r="M39" s="18" t="str">
        <f>IF(T_ii!AU17=".","-",(CONCATENATE("[",ROUND(T_ii!AU17,1),"; ",ROUND(T_ii!AV17,1),"]")))</f>
        <v>[0; 0]</v>
      </c>
      <c r="N39" s="18" t="str">
        <f>IF(T_ii!AY17=".","-",(CONCATENATE("[",ROUND(T_ii!AY17,1),"; ",ROUND(T_ii!AZ17,1),"]")))</f>
        <v>[0; 0]</v>
      </c>
      <c r="O39" s="18" t="str">
        <f>IF(T_ii!BC17=".","-",(CONCATENATE("[",ROUND(T_ii!BC17,1),"; ",ROUND(T_ii!BD17,1),"]")))</f>
        <v>[0; 0]</v>
      </c>
      <c r="P39" s="18" t="str">
        <f>IF(T_ii!BG17=".","-",(CONCATENATE("[",ROUND(T_ii!BG17,1),"; ",ROUND(T_ii!BH17,1),"]")))</f>
        <v>[0; 0]</v>
      </c>
      <c r="Q39" s="18" t="str">
        <f>IF(T_ii!BK17=".","-",(CONCATENATE("[",ROUND(T_ii!BK17,1),"; ",ROUND(T_ii!BL17,1),"]")))</f>
        <v>[0; 0]</v>
      </c>
    </row>
    <row r="40" spans="1:17" x14ac:dyDescent="0.25">
      <c r="A40" s="3" t="s">
        <v>58</v>
      </c>
      <c r="B40" s="4">
        <f>ROUND(T_ii!B18,1)</f>
        <v>0</v>
      </c>
      <c r="C40" s="4">
        <f>ROUND(T_ii!F18,1)</f>
        <v>0</v>
      </c>
      <c r="D40" s="4">
        <f>ROUND(T_ii!J18,1)</f>
        <v>0</v>
      </c>
      <c r="E40" s="4">
        <f>ROUND(T_ii!N18,1)</f>
        <v>0</v>
      </c>
      <c r="F40" s="4">
        <f>ROUND(T_ii!R18,1)</f>
        <v>0</v>
      </c>
      <c r="G40" s="4">
        <f>ROUND(T_ii!V18,1)</f>
        <v>0</v>
      </c>
      <c r="H40" s="4">
        <f>ROUND(T_ii!Z18,1)</f>
        <v>0</v>
      </c>
      <c r="I40" s="4">
        <f>ROUND(T_ii!AD18,1)</f>
        <v>0</v>
      </c>
      <c r="J40" s="65">
        <f>ROUND(T_ii!AH18,1)</f>
        <v>0</v>
      </c>
      <c r="K40" s="4">
        <f>ROUND(T_ii!AL18,1)</f>
        <v>0</v>
      </c>
      <c r="L40" s="4">
        <f>ROUND(T_ii!AP18,1)</f>
        <v>0</v>
      </c>
      <c r="M40" s="4">
        <f>ROUND(T_ii!AT18,1)</f>
        <v>0</v>
      </c>
      <c r="N40" s="4">
        <f>ROUND(T_ii!AX18,1)</f>
        <v>0</v>
      </c>
      <c r="O40" s="4">
        <f>ROUND(T_ii!BB18,1)</f>
        <v>0</v>
      </c>
      <c r="P40" s="4">
        <f>ROUND(T_ii!BF18,1)</f>
        <v>0</v>
      </c>
      <c r="Q40" s="4">
        <f>ROUND(T_ii!BJ18,1)</f>
        <v>0</v>
      </c>
    </row>
    <row r="41" spans="1:17" x14ac:dyDescent="0.25">
      <c r="A41" s="6"/>
      <c r="B41" s="18" t="str">
        <f>IF(T_ii!C18=".","-",(CONCATENATE("[",ROUND(T_ii!C18,1),"; ",ROUND(T_ii!D18,1),"]")))</f>
        <v>[0; 0]</v>
      </c>
      <c r="C41" s="18" t="str">
        <f>IF(T_ii!G18=".","-",(CONCATENATE("[",ROUND(T_ii!G18,1),"; ",ROUND(T_ii!H18,1),"]")))</f>
        <v>[0; 0]</v>
      </c>
      <c r="D41" s="18" t="str">
        <f>IF(T_ii!K18=".","-",(CONCATENATE("[",ROUND(T_ii!K18,1),"; ",ROUND(T_ii!L18,1),"]")))</f>
        <v>[0; 0]</v>
      </c>
      <c r="E41" s="18" t="str">
        <f>IF(T_ii!O18=".","-",(CONCATENATE("[",ROUND(T_ii!O18,1),"; ",ROUND(T_ii!P18,1),"]")))</f>
        <v>[0; 0]</v>
      </c>
      <c r="F41" s="18" t="str">
        <f>IF(T_ii!S18=".","-",(CONCATENATE("[",ROUND(T_ii!S18,1),"; ",ROUND(T_ii!T18,1),"]")))</f>
        <v>[0; 0]</v>
      </c>
      <c r="G41" s="18" t="str">
        <f>IF(T_ii!W18=".","-",(CONCATENATE("[",ROUND(T_ii!W18,1),"; ",ROUND(T_ii!X18,1),"]")))</f>
        <v>[0; 0]</v>
      </c>
      <c r="H41" s="18" t="str">
        <f>IF(T_ii!AA18=".","-",(CONCATENATE("[",ROUND(T_ii!AA18,1),"; ",ROUND(T_ii!AB18,1),"]")))</f>
        <v>[0; 0]</v>
      </c>
      <c r="I41" s="18" t="str">
        <f>IF(T_ii!AE18=".","-",(CONCATENATE("[",ROUND(T_ii!AE18,1),"; ",ROUND(T_ii!AF18,1),"]")))</f>
        <v>[0; 0]</v>
      </c>
      <c r="J41" s="114" t="str">
        <f>IF(T_ii!AI18=".","-",(CONCATENATE("[",ROUND(T_ii!AI18,1),"; ",ROUND(T_ii!AJ18,1),"]")))</f>
        <v>[0; 0]</v>
      </c>
      <c r="K41" s="18" t="str">
        <f>IF(T_ii!AM18=".","-",(CONCATENATE("[",ROUND(T_ii!AM18,1),"; ",ROUND(T_ii!AN18,1),"]")))</f>
        <v>[0; 0]</v>
      </c>
      <c r="L41" s="18" t="str">
        <f>IF(T_ii!AQ18=".","-",(CONCATENATE("[",ROUND(T_ii!AQ18,1),"; ",ROUND(T_ii!AR18,1),"]")))</f>
        <v>[0; 0]</v>
      </c>
      <c r="M41" s="18" t="str">
        <f>IF(T_ii!AU18=".","-",(CONCATENATE("[",ROUND(T_ii!AU18,1),"; ",ROUND(T_ii!AV18,1),"]")))</f>
        <v>[0; 0]</v>
      </c>
      <c r="N41" s="18" t="str">
        <f>IF(T_ii!AY18=".","-",(CONCATENATE("[",ROUND(T_ii!AY18,1),"; ",ROUND(T_ii!AZ18,1),"]")))</f>
        <v>[0; 0]</v>
      </c>
      <c r="O41" s="18" t="str">
        <f>IF(T_ii!BC18=".","-",(CONCATENATE("[",ROUND(T_ii!BC18,1),"; ",ROUND(T_ii!BD18,1),"]")))</f>
        <v>[0; 0]</v>
      </c>
      <c r="P41" s="18" t="str">
        <f>IF(T_ii!BG18=".","-",(CONCATENATE("[",ROUND(T_ii!BG18,1),"; ",ROUND(T_ii!BH18,1),"]")))</f>
        <v>[0; 0]</v>
      </c>
      <c r="Q41" s="18" t="str">
        <f>IF(T_ii!BK18=".","-",(CONCATENATE("[",ROUND(T_ii!BK18,1),"; ",ROUND(T_ii!BL18,1),"]")))</f>
        <v>[0; 0]</v>
      </c>
    </row>
    <row r="42" spans="1:17" x14ac:dyDescent="0.25">
      <c r="A42" s="7" t="s">
        <v>59</v>
      </c>
      <c r="B42" s="4">
        <f>ROUND(T_ii!B19,1)</f>
        <v>0</v>
      </c>
      <c r="C42" s="4">
        <f>ROUND(T_ii!F19,1)</f>
        <v>0</v>
      </c>
      <c r="D42" s="4">
        <f>ROUND(T_ii!J19,1)</f>
        <v>0</v>
      </c>
      <c r="E42" s="4">
        <f>ROUND(T_ii!N19,1)</f>
        <v>0</v>
      </c>
      <c r="F42" s="4">
        <f>ROUND(T_ii!R19,1)</f>
        <v>0</v>
      </c>
      <c r="G42" s="4">
        <f>ROUND(T_ii!V19,1)</f>
        <v>0</v>
      </c>
      <c r="H42" s="4">
        <f>ROUND(T_ii!Z19,1)</f>
        <v>0</v>
      </c>
      <c r="I42" s="4">
        <f>ROUND(T_ii!AD19,1)</f>
        <v>0</v>
      </c>
      <c r="J42" s="65">
        <f>ROUND(T_ii!AH19,1)</f>
        <v>0</v>
      </c>
      <c r="K42" s="4">
        <f>ROUND(T_ii!AL19,1)</f>
        <v>0</v>
      </c>
      <c r="L42" s="4">
        <f>ROUND(T_ii!AP19,1)</f>
        <v>0</v>
      </c>
      <c r="M42" s="4">
        <f>ROUND(T_ii!AT19,1)</f>
        <v>0</v>
      </c>
      <c r="N42" s="4">
        <f>ROUND(T_ii!AX19,1)</f>
        <v>0</v>
      </c>
      <c r="O42" s="4">
        <f>ROUND(T_ii!BB19,1)</f>
        <v>0</v>
      </c>
      <c r="P42" s="4">
        <f>ROUND(T_ii!BF19,1)</f>
        <v>0</v>
      </c>
      <c r="Q42" s="4">
        <f>ROUND(T_ii!BJ19,1)</f>
        <v>0</v>
      </c>
    </row>
    <row r="43" spans="1:17" x14ac:dyDescent="0.25">
      <c r="A43" s="8"/>
      <c r="B43" s="18" t="str">
        <f>IF(T_ii!C19=".","-",(CONCATENATE("[",ROUND(T_ii!C19,1),"; ",ROUND(T_ii!D19,1),"]")))</f>
        <v>[0; 0]</v>
      </c>
      <c r="C43" s="18" t="str">
        <f>IF(T_ii!G19=".","-",(CONCATENATE("[",ROUND(T_ii!G19,1),"; ",ROUND(T_ii!H19,1),"]")))</f>
        <v>[0; 0]</v>
      </c>
      <c r="D43" s="18" t="str">
        <f>IF(T_ii!K19=".","-",(CONCATENATE("[",ROUND(T_ii!K19,1),"; ",ROUND(T_ii!L19,1),"]")))</f>
        <v>[0; 0]</v>
      </c>
      <c r="E43" s="18" t="str">
        <f>IF(T_ii!O19=".","-",(CONCATENATE("[",ROUND(T_ii!O19,1),"; ",ROUND(T_ii!P19,1),"]")))</f>
        <v>[0; 0]</v>
      </c>
      <c r="F43" s="18" t="str">
        <f>IF(T_ii!S19=".","-",(CONCATENATE("[",ROUND(T_ii!S19,1),"; ",ROUND(T_ii!T19,1),"]")))</f>
        <v>[0; 0]</v>
      </c>
      <c r="G43" s="18" t="str">
        <f>IF(T_ii!W19=".","-",(CONCATENATE("[",ROUND(T_ii!W19,1),"; ",ROUND(T_ii!X19,1),"]")))</f>
        <v>[0; 0]</v>
      </c>
      <c r="H43" s="18" t="str">
        <f>IF(T_ii!AA19=".","-",(CONCATENATE("[",ROUND(T_ii!AA19,1),"; ",ROUND(T_ii!AB19,1),"]")))</f>
        <v>[0; 0]</v>
      </c>
      <c r="I43" s="18" t="str">
        <f>IF(T_ii!AE19=".","-",(CONCATENATE("[",ROUND(T_ii!AE19,1),"; ",ROUND(T_ii!AF19,1),"]")))</f>
        <v>[0; 0]</v>
      </c>
      <c r="J43" s="114" t="str">
        <f>IF(T_ii!AI19=".","-",(CONCATENATE("[",ROUND(T_ii!AI19,1),"; ",ROUND(T_ii!AJ19,1),"]")))</f>
        <v>[0; 0]</v>
      </c>
      <c r="K43" s="18" t="str">
        <f>IF(T_ii!AM19=".","-",(CONCATENATE("[",ROUND(T_ii!AM19,1),"; ",ROUND(T_ii!AN19,1),"]")))</f>
        <v>[0; 0]</v>
      </c>
      <c r="L43" s="18" t="str">
        <f>IF(T_ii!AQ19=".","-",(CONCATENATE("[",ROUND(T_ii!AQ19,1),"; ",ROUND(T_ii!AR19,1),"]")))</f>
        <v>[0; 0]</v>
      </c>
      <c r="M43" s="18" t="str">
        <f>IF(T_ii!AU19=".","-",(CONCATENATE("[",ROUND(T_ii!AU19,1),"; ",ROUND(T_ii!AV19,1),"]")))</f>
        <v>[0; 0]</v>
      </c>
      <c r="N43" s="18" t="str">
        <f>IF(T_ii!AY19=".","-",(CONCATENATE("[",ROUND(T_ii!AY19,1),"; ",ROUND(T_ii!AZ19,1),"]")))</f>
        <v>[0; 0]</v>
      </c>
      <c r="O43" s="18" t="str">
        <f>IF(T_ii!BC19=".","-",(CONCATENATE("[",ROUND(T_ii!BC19,1),"; ",ROUND(T_ii!BD19,1),"]")))</f>
        <v>[0; 0]</v>
      </c>
      <c r="P43" s="18" t="str">
        <f>IF(T_ii!BG19=".","-",(CONCATENATE("[",ROUND(T_ii!BG19,1),"; ",ROUND(T_ii!BH19,1),"]")))</f>
        <v>[0; 0]</v>
      </c>
      <c r="Q43" s="18" t="str">
        <f>IF(T_ii!BK19=".","-",(CONCATENATE("[",ROUND(T_ii!BK19,1),"; ",ROUND(T_ii!BL19,1),"]")))</f>
        <v>[0; 0]</v>
      </c>
    </row>
    <row r="44" spans="1:17" x14ac:dyDescent="0.25">
      <c r="A44" s="5" t="s">
        <v>60</v>
      </c>
      <c r="B44" s="4">
        <f>ROUND(T_ii!B20,1)</f>
        <v>0</v>
      </c>
      <c r="C44" s="4">
        <f>ROUND(T_ii!F20,1)</f>
        <v>0</v>
      </c>
      <c r="D44" s="4">
        <f>ROUND(T_ii!J20,1)</f>
        <v>0</v>
      </c>
      <c r="E44" s="4">
        <f>ROUND(T_ii!N20,1)</f>
        <v>0</v>
      </c>
      <c r="F44" s="4">
        <f>ROUND(T_ii!R20,1)</f>
        <v>0</v>
      </c>
      <c r="G44" s="4">
        <f>ROUND(T_ii!V20,1)</f>
        <v>0</v>
      </c>
      <c r="H44" s="4">
        <f>ROUND(T_ii!Z20,1)</f>
        <v>0</v>
      </c>
      <c r="I44" s="4">
        <f>ROUND(T_ii!AD20,1)</f>
        <v>0</v>
      </c>
      <c r="J44" s="65">
        <f>ROUND(T_ii!AH20,1)</f>
        <v>0</v>
      </c>
      <c r="K44" s="4">
        <f>ROUND(T_ii!AL20,1)</f>
        <v>0</v>
      </c>
      <c r="L44" s="4">
        <f>ROUND(T_ii!AP20,1)</f>
        <v>0</v>
      </c>
      <c r="M44" s="4">
        <f>ROUND(T_ii!AT20,1)</f>
        <v>0</v>
      </c>
      <c r="N44" s="4">
        <f>ROUND(T_ii!AX20,1)</f>
        <v>0</v>
      </c>
      <c r="O44" s="4">
        <f>ROUND(T_ii!BB20,1)</f>
        <v>0</v>
      </c>
      <c r="P44" s="4">
        <f>ROUND(T_ii!BF20,1)</f>
        <v>0</v>
      </c>
      <c r="Q44" s="4">
        <f>ROUND(T_ii!BJ20,1)</f>
        <v>0</v>
      </c>
    </row>
    <row r="45" spans="1:17" x14ac:dyDescent="0.25">
      <c r="A45" s="9"/>
      <c r="B45" s="18" t="str">
        <f>IF(T_ii!C20=".","-",(CONCATENATE("[",ROUND(T_ii!C20,1),"; ",ROUND(T_ii!D20,1),"]")))</f>
        <v>[0; 0]</v>
      </c>
      <c r="C45" s="18" t="str">
        <f>IF(T_ii!G20=".","-",(CONCATENATE("[",ROUND(T_ii!G20,1),"; ",ROUND(T_ii!H20,1),"]")))</f>
        <v>[0; 0]</v>
      </c>
      <c r="D45" s="18" t="str">
        <f>IF(T_ii!K20=".","-",(CONCATENATE("[",ROUND(T_ii!K20,1),"; ",ROUND(T_ii!L20,1),"]")))</f>
        <v>[0; 0]</v>
      </c>
      <c r="E45" s="18" t="str">
        <f>IF(T_ii!O20=".","-",(CONCATENATE("[",ROUND(T_ii!O20,1),"; ",ROUND(T_ii!P20,1),"]")))</f>
        <v>[0; 0]</v>
      </c>
      <c r="F45" s="18" t="str">
        <f>IF(T_ii!S20=".","-",(CONCATENATE("[",ROUND(T_ii!S20,1),"; ",ROUND(T_ii!T20,1),"]")))</f>
        <v>[0; 0]</v>
      </c>
      <c r="G45" s="18" t="str">
        <f>IF(T_ii!W20=".","-",(CONCATENATE("[",ROUND(T_ii!W20,1),"; ",ROUND(T_ii!X20,1),"]")))</f>
        <v>[0; 0]</v>
      </c>
      <c r="H45" s="18" t="str">
        <f>IF(T_ii!AA20=".","-",(CONCATENATE("[",ROUND(T_ii!AA20,1),"; ",ROUND(T_ii!AB20,1),"]")))</f>
        <v>[0; 0]</v>
      </c>
      <c r="I45" s="18" t="str">
        <f>IF(T_ii!AE20=".","-",(CONCATENATE("[",ROUND(T_ii!AE20,1),"; ",ROUND(T_ii!AF20,1),"]")))</f>
        <v>[0; 0]</v>
      </c>
      <c r="J45" s="114" t="str">
        <f>IF(T_ii!AI20=".","-",(CONCATENATE("[",ROUND(T_ii!AI20,1),"; ",ROUND(T_ii!AJ20,1),"]")))</f>
        <v>[0; 0]</v>
      </c>
      <c r="K45" s="18" t="str">
        <f>IF(T_ii!AM20=".","-",(CONCATENATE("[",ROUND(T_ii!AM20,1),"; ",ROUND(T_ii!AN20,1),"]")))</f>
        <v>[0; 0]</v>
      </c>
      <c r="L45" s="18" t="str">
        <f>IF(T_ii!AQ20=".","-",(CONCATENATE("[",ROUND(T_ii!AQ20,1),"; ",ROUND(T_ii!AR20,1),"]")))</f>
        <v>[0; 0]</v>
      </c>
      <c r="M45" s="18" t="str">
        <f>IF(T_ii!AU20=".","-",(CONCATENATE("[",ROUND(T_ii!AU20,1),"; ",ROUND(T_ii!AV20,1),"]")))</f>
        <v>[0; 0]</v>
      </c>
      <c r="N45" s="18" t="str">
        <f>IF(T_ii!AY20=".","-",(CONCATENATE("[",ROUND(T_ii!AY20,1),"; ",ROUND(T_ii!AZ20,1),"]")))</f>
        <v>[0; 0]</v>
      </c>
      <c r="O45" s="18" t="str">
        <f>IF(T_ii!BC20=".","-",(CONCATENATE("[",ROUND(T_ii!BC20,1),"; ",ROUND(T_ii!BD20,1),"]")))</f>
        <v>[0; 0]</v>
      </c>
      <c r="P45" s="18" t="str">
        <f>IF(T_ii!BG20=".","-",(CONCATENATE("[",ROUND(T_ii!BG20,1),"; ",ROUND(T_ii!BH20,1),"]")))</f>
        <v>[0; 0]</v>
      </c>
      <c r="Q45" s="18" t="str">
        <f>IF(T_ii!BK20=".","-",(CONCATENATE("[",ROUND(T_ii!BK20,1),"; ",ROUND(T_ii!BL20,1),"]")))</f>
        <v>[0; 0]</v>
      </c>
    </row>
    <row r="46" spans="1:17" x14ac:dyDescent="0.25">
      <c r="A46" s="5" t="s">
        <v>61</v>
      </c>
      <c r="B46" s="4">
        <f>ROUND(T_ii!B21,1)</f>
        <v>0</v>
      </c>
      <c r="C46" s="4">
        <f>ROUND(T_ii!F21,1)</f>
        <v>0</v>
      </c>
      <c r="D46" s="4">
        <f>ROUND(T_ii!J21,1)</f>
        <v>0</v>
      </c>
      <c r="E46" s="4">
        <f>ROUND(T_ii!N21,1)</f>
        <v>0</v>
      </c>
      <c r="F46" s="4">
        <f>ROUND(T_ii!R21,1)</f>
        <v>0</v>
      </c>
      <c r="G46" s="4">
        <f>ROUND(T_ii!V21,1)</f>
        <v>0</v>
      </c>
      <c r="H46" s="4">
        <f>ROUND(T_ii!Z21,1)</f>
        <v>0</v>
      </c>
      <c r="I46" s="4">
        <f>ROUND(T_ii!AD21,1)</f>
        <v>0</v>
      </c>
      <c r="J46" s="65">
        <f>ROUND(T_ii!AH21,1)</f>
        <v>0</v>
      </c>
      <c r="K46" s="4">
        <f>ROUND(T_ii!AL21,1)</f>
        <v>0</v>
      </c>
      <c r="L46" s="4">
        <f>ROUND(T_ii!AP21,1)</f>
        <v>0</v>
      </c>
      <c r="M46" s="4">
        <f>ROUND(T_ii!AT21,1)</f>
        <v>0</v>
      </c>
      <c r="N46" s="4">
        <f>ROUND(T_ii!AX21,1)</f>
        <v>0</v>
      </c>
      <c r="O46" s="4">
        <f>ROUND(T_ii!BB21,1)</f>
        <v>0</v>
      </c>
      <c r="P46" s="4">
        <f>ROUND(T_ii!BF21,1)</f>
        <v>0</v>
      </c>
      <c r="Q46" s="4">
        <f>ROUND(T_ii!BJ21,1)</f>
        <v>0</v>
      </c>
    </row>
    <row r="47" spans="1:17" x14ac:dyDescent="0.25">
      <c r="A47" s="10"/>
      <c r="B47" s="18" t="str">
        <f>IF(T_ii!C21=".","-",(CONCATENATE("[",ROUND(T_ii!C21,1),"; ",ROUND(T_ii!D21,1),"]")))</f>
        <v>[0; 0]</v>
      </c>
      <c r="C47" s="18" t="str">
        <f>IF(T_ii!G21=".","-",(CONCATENATE("[",ROUND(T_ii!G21,1),"; ",ROUND(T_ii!H21,1),"]")))</f>
        <v>[0; 0]</v>
      </c>
      <c r="D47" s="18" t="str">
        <f>IF(T_ii!K21=".","-",(CONCATENATE("[",ROUND(T_ii!K21,1),"; ",ROUND(T_ii!L21,1),"]")))</f>
        <v>[0; 0]</v>
      </c>
      <c r="E47" s="18" t="str">
        <f>IF(T_ii!O21=".","-",(CONCATENATE("[",ROUND(T_ii!O21,1),"; ",ROUND(T_ii!P21,1),"]")))</f>
        <v>[0; 0]</v>
      </c>
      <c r="F47" s="18" t="str">
        <f>IF(T_ii!S21=".","-",(CONCATENATE("[",ROUND(T_ii!S21,1),"; ",ROUND(T_ii!T21,1),"]")))</f>
        <v>[0; 0]</v>
      </c>
      <c r="G47" s="18" t="str">
        <f>IF(T_ii!W21=".","-",(CONCATENATE("[",ROUND(T_ii!W21,1),"; ",ROUND(T_ii!X21,1),"]")))</f>
        <v>[0; 0]</v>
      </c>
      <c r="H47" s="18" t="str">
        <f>IF(T_ii!AA21=".","-",(CONCATENATE("[",ROUND(T_ii!AA21,1),"; ",ROUND(T_ii!AB21,1),"]")))</f>
        <v>[0; 0]</v>
      </c>
      <c r="I47" s="18" t="str">
        <f>IF(T_ii!AE21=".","-",(CONCATENATE("[",ROUND(T_ii!AE21,1),"; ",ROUND(T_ii!AF21,1),"]")))</f>
        <v>[0; 0]</v>
      </c>
      <c r="J47" s="114" t="str">
        <f>IF(T_ii!AI21=".","-",(CONCATENATE("[",ROUND(T_ii!AI21,1),"; ",ROUND(T_ii!AJ21,1),"]")))</f>
        <v>[0; 0]</v>
      </c>
      <c r="K47" s="18" t="str">
        <f>IF(T_ii!AM21=".","-",(CONCATENATE("[",ROUND(T_ii!AM21,1),"; ",ROUND(T_ii!AN21,1),"]")))</f>
        <v>[0; 0]</v>
      </c>
      <c r="L47" s="18" t="str">
        <f>IF(T_ii!AQ21=".","-",(CONCATENATE("[",ROUND(T_ii!AQ21,1),"; ",ROUND(T_ii!AR21,1),"]")))</f>
        <v>[0; 0]</v>
      </c>
      <c r="M47" s="18" t="str">
        <f>IF(T_ii!AU21=".","-",(CONCATENATE("[",ROUND(T_ii!AU21,1),"; ",ROUND(T_ii!AV21,1),"]")))</f>
        <v>[0; 0]</v>
      </c>
      <c r="N47" s="18" t="str">
        <f>IF(T_ii!AY21=".","-",(CONCATENATE("[",ROUND(T_ii!AY21,1),"; ",ROUND(T_ii!AZ21,1),"]")))</f>
        <v>[0; 0]</v>
      </c>
      <c r="O47" s="18" t="str">
        <f>IF(T_ii!BC21=".","-",(CONCATENATE("[",ROUND(T_ii!BC21,1),"; ",ROUND(T_ii!BD21,1),"]")))</f>
        <v>[0; 0]</v>
      </c>
      <c r="P47" s="18" t="str">
        <f>IF(T_ii!BG21=".","-",(CONCATENATE("[",ROUND(T_ii!BG21,1),"; ",ROUND(T_ii!BH21,1),"]")))</f>
        <v>[0; 0]</v>
      </c>
      <c r="Q47" s="18" t="str">
        <f>IF(T_ii!BK21=".","-",(CONCATENATE("[",ROUND(T_ii!BK21,1),"; ",ROUND(T_ii!BL21,1),"]")))</f>
        <v>[0; 0]</v>
      </c>
    </row>
    <row r="48" spans="1:17" x14ac:dyDescent="0.25">
      <c r="A48" s="5" t="s">
        <v>62</v>
      </c>
      <c r="B48" s="4">
        <f>ROUND(T_ii!B22,1)</f>
        <v>0</v>
      </c>
      <c r="C48" s="4">
        <f>ROUND(T_ii!F22,1)</f>
        <v>0</v>
      </c>
      <c r="D48" s="4">
        <f>ROUND(T_ii!J22,1)</f>
        <v>0</v>
      </c>
      <c r="E48" s="4">
        <f>ROUND(T_ii!N22,1)</f>
        <v>0</v>
      </c>
      <c r="F48" s="4">
        <f>ROUND(T_ii!R22,1)</f>
        <v>0</v>
      </c>
      <c r="G48" s="4">
        <f>ROUND(T_ii!V22,1)</f>
        <v>0</v>
      </c>
      <c r="H48" s="4">
        <f>ROUND(T_ii!Z22,1)</f>
        <v>0</v>
      </c>
      <c r="I48" s="4">
        <f>ROUND(T_ii!AD22,1)</f>
        <v>0</v>
      </c>
      <c r="J48" s="65">
        <f>ROUND(T_ii!AH22,1)</f>
        <v>0</v>
      </c>
      <c r="K48" s="4">
        <f>ROUND(T_ii!AL22,1)</f>
        <v>0</v>
      </c>
      <c r="L48" s="4">
        <f>ROUND(T_ii!AP22,1)</f>
        <v>0</v>
      </c>
      <c r="M48" s="4">
        <f>ROUND(T_ii!AT22,1)</f>
        <v>0</v>
      </c>
      <c r="N48" s="4">
        <f>ROUND(T_ii!AX22,1)</f>
        <v>0</v>
      </c>
      <c r="O48" s="4">
        <f>ROUND(T_ii!BB22,1)</f>
        <v>0</v>
      </c>
      <c r="P48" s="4">
        <f>ROUND(T_ii!BF22,1)</f>
        <v>0</v>
      </c>
      <c r="Q48" s="4">
        <f>ROUND(T_ii!BJ22,1)</f>
        <v>0</v>
      </c>
    </row>
    <row r="49" spans="1:17" x14ac:dyDescent="0.25">
      <c r="A49" s="9"/>
      <c r="B49" s="18" t="str">
        <f>IF(T_ii!C22=".","-",(CONCATENATE("[",ROUND(T_ii!C22,1),"; ",ROUND(T_ii!D22,1),"]")))</f>
        <v>[0; 0]</v>
      </c>
      <c r="C49" s="18" t="str">
        <f>IF(T_ii!G22=".","-",(CONCATENATE("[",ROUND(T_ii!G22,1),"; ",ROUND(T_ii!H22,1),"]")))</f>
        <v>[0; 0]</v>
      </c>
      <c r="D49" s="18" t="str">
        <f>IF(T_ii!K22=".","-",(CONCATENATE("[",ROUND(T_ii!K22,1),"; ",ROUND(T_ii!L22,1),"]")))</f>
        <v>[0; 0]</v>
      </c>
      <c r="E49" s="18" t="str">
        <f>IF(T_ii!O22=".","-",(CONCATENATE("[",ROUND(T_ii!O22,1),"; ",ROUND(T_ii!P22,1),"]")))</f>
        <v>[0; 0]</v>
      </c>
      <c r="F49" s="18" t="str">
        <f>IF(T_ii!S22=".","-",(CONCATENATE("[",ROUND(T_ii!S22,1),"; ",ROUND(T_ii!T22,1),"]")))</f>
        <v>[0; 0]</v>
      </c>
      <c r="G49" s="18" t="str">
        <f>IF(T_ii!W22=".","-",(CONCATENATE("[",ROUND(T_ii!W22,1),"; ",ROUND(T_ii!X22,1),"]")))</f>
        <v>[0; 0]</v>
      </c>
      <c r="H49" s="18" t="str">
        <f>IF(T_ii!AA22=".","-",(CONCATENATE("[",ROUND(T_ii!AA22,1),"; ",ROUND(T_ii!AB22,1),"]")))</f>
        <v>[0; 0]</v>
      </c>
      <c r="I49" s="18" t="str">
        <f>IF(T_ii!AE22=".","-",(CONCATENATE("[",ROUND(T_ii!AE22,1),"; ",ROUND(T_ii!AF22,1),"]")))</f>
        <v>[0; 0]</v>
      </c>
      <c r="J49" s="114" t="str">
        <f>IF(T_ii!AI22=".","-",(CONCATENATE("[",ROUND(T_ii!AI22,1),"; ",ROUND(T_ii!AJ22,1),"]")))</f>
        <v>[0; 0]</v>
      </c>
      <c r="K49" s="18" t="str">
        <f>IF(T_ii!AM22=".","-",(CONCATENATE("[",ROUND(T_ii!AM22,1),"; ",ROUND(T_ii!AN22,1),"]")))</f>
        <v>[0; 0]</v>
      </c>
      <c r="L49" s="18" t="str">
        <f>IF(T_ii!AQ22=".","-",(CONCATENATE("[",ROUND(T_ii!AQ22,1),"; ",ROUND(T_ii!AR22,1),"]")))</f>
        <v>[0; 0]</v>
      </c>
      <c r="M49" s="18" t="str">
        <f>IF(T_ii!AU22=".","-",(CONCATENATE("[",ROUND(T_ii!AU22,1),"; ",ROUND(T_ii!AV22,1),"]")))</f>
        <v>[0; 0]</v>
      </c>
      <c r="N49" s="18" t="str">
        <f>IF(T_ii!AY22=".","-",(CONCATENATE("[",ROUND(T_ii!AY22,1),"; ",ROUND(T_ii!AZ22,1),"]")))</f>
        <v>[0; 0]</v>
      </c>
      <c r="O49" s="18" t="str">
        <f>IF(T_ii!BC22=".","-",(CONCATENATE("[",ROUND(T_ii!BC22,1),"; ",ROUND(T_ii!BD22,1),"]")))</f>
        <v>[0; 0]</v>
      </c>
      <c r="P49" s="18" t="str">
        <f>IF(T_ii!BG22=".","-",(CONCATENATE("[",ROUND(T_ii!BG22,1),"; ",ROUND(T_ii!BH22,1),"]")))</f>
        <v>[0; 0]</v>
      </c>
      <c r="Q49" s="18" t="str">
        <f>IF(T_ii!BK22=".","-",(CONCATENATE("[",ROUND(T_ii!BK22,1),"; ",ROUND(T_ii!BL22,1),"]")))</f>
        <v>[0; 0]</v>
      </c>
    </row>
    <row r="50" spans="1:17" x14ac:dyDescent="0.25">
      <c r="A50" s="5" t="s">
        <v>63</v>
      </c>
      <c r="B50" s="4">
        <f>ROUND(T_ii!B23,1)</f>
        <v>0</v>
      </c>
      <c r="C50" s="4">
        <f>ROUND(T_ii!F23,1)</f>
        <v>0</v>
      </c>
      <c r="D50" s="4">
        <f>ROUND(T_ii!J23,1)</f>
        <v>0</v>
      </c>
      <c r="E50" s="4">
        <f>ROUND(T_ii!N23,1)</f>
        <v>0</v>
      </c>
      <c r="F50" s="4">
        <f>ROUND(T_ii!R23,1)</f>
        <v>0</v>
      </c>
      <c r="G50" s="4">
        <f>ROUND(T_ii!V23,1)</f>
        <v>0</v>
      </c>
      <c r="H50" s="4">
        <f>ROUND(T_ii!Z23,1)</f>
        <v>0</v>
      </c>
      <c r="I50" s="4">
        <f>ROUND(T_ii!AD23,1)</f>
        <v>0</v>
      </c>
      <c r="J50" s="65">
        <f>ROUND(T_ii!AH23,1)</f>
        <v>0</v>
      </c>
      <c r="K50" s="4">
        <f>ROUND(T_ii!AL23,1)</f>
        <v>0</v>
      </c>
      <c r="L50" s="4">
        <f>ROUND(T_ii!AP23,1)</f>
        <v>0</v>
      </c>
      <c r="M50" s="4">
        <f>ROUND(T_ii!AT23,1)</f>
        <v>0</v>
      </c>
      <c r="N50" s="4">
        <f>ROUND(T_ii!AX23,1)</f>
        <v>0</v>
      </c>
      <c r="O50" s="4">
        <f>ROUND(T_ii!BB23,1)</f>
        <v>0</v>
      </c>
      <c r="P50" s="4">
        <f>ROUND(T_ii!BF23,1)</f>
        <v>0</v>
      </c>
      <c r="Q50" s="4">
        <f>ROUND(T_ii!BJ23,1)</f>
        <v>0</v>
      </c>
    </row>
    <row r="51" spans="1:17" x14ac:dyDescent="0.25">
      <c r="A51" s="9"/>
      <c r="B51" s="18" t="str">
        <f>IF(T_ii!C23=".","-",(CONCATENATE("[",ROUND(T_ii!C23,1),"; ",ROUND(T_ii!D23,1),"]")))</f>
        <v>[0; 0]</v>
      </c>
      <c r="C51" s="18" t="str">
        <f>IF(T_ii!G23=".","-",(CONCATENATE("[",ROUND(T_ii!G23,1),"; ",ROUND(T_ii!H23,1),"]")))</f>
        <v>[0; 0]</v>
      </c>
      <c r="D51" s="18" t="str">
        <f>IF(T_ii!K23=".","-",(CONCATENATE("[",ROUND(T_ii!K23,1),"; ",ROUND(T_ii!L23,1),"]")))</f>
        <v>[0; 0]</v>
      </c>
      <c r="E51" s="18" t="str">
        <f>IF(T_ii!O23=".","-",(CONCATENATE("[",ROUND(T_ii!O23,1),"; ",ROUND(T_ii!P23,1),"]")))</f>
        <v>[0; 0]</v>
      </c>
      <c r="F51" s="18" t="str">
        <f>IF(T_ii!S23=".","-",(CONCATENATE("[",ROUND(T_ii!S23,1),"; ",ROUND(T_ii!T23,1),"]")))</f>
        <v>[0; 0]</v>
      </c>
      <c r="G51" s="18" t="str">
        <f>IF(T_ii!W23=".","-",(CONCATENATE("[",ROUND(T_ii!W23,1),"; ",ROUND(T_ii!X23,1),"]")))</f>
        <v>[0; 0]</v>
      </c>
      <c r="H51" s="18" t="str">
        <f>IF(T_ii!AA23=".","-",(CONCATENATE("[",ROUND(T_ii!AA23,1),"; ",ROUND(T_ii!AB23,1),"]")))</f>
        <v>[0; 0]</v>
      </c>
      <c r="I51" s="18" t="str">
        <f>IF(T_ii!AE23=".","-",(CONCATENATE("[",ROUND(T_ii!AE23,1),"; ",ROUND(T_ii!AF23,1),"]")))</f>
        <v>[0; 0]</v>
      </c>
      <c r="J51" s="114" t="str">
        <f>IF(T_ii!AI23=".","-",(CONCATENATE("[",ROUND(T_ii!AI23,1),"; ",ROUND(T_ii!AJ23,1),"]")))</f>
        <v>[0; 0]</v>
      </c>
      <c r="K51" s="18" t="str">
        <f>IF(T_ii!AM23=".","-",(CONCATENATE("[",ROUND(T_ii!AM23,1),"; ",ROUND(T_ii!AN23,1),"]")))</f>
        <v>[0; 0]</v>
      </c>
      <c r="L51" s="18" t="str">
        <f>IF(T_ii!AQ23=".","-",(CONCATENATE("[",ROUND(T_ii!AQ23,1),"; ",ROUND(T_ii!AR23,1),"]")))</f>
        <v>[0; 0]</v>
      </c>
      <c r="M51" s="18" t="str">
        <f>IF(T_ii!AU23=".","-",(CONCATENATE("[",ROUND(T_ii!AU23,1),"; ",ROUND(T_ii!AV23,1),"]")))</f>
        <v>[0; 0]</v>
      </c>
      <c r="N51" s="18" t="str">
        <f>IF(T_ii!AY23=".","-",(CONCATENATE("[",ROUND(T_ii!AY23,1),"; ",ROUND(T_ii!AZ23,1),"]")))</f>
        <v>[0; 0]</v>
      </c>
      <c r="O51" s="18" t="str">
        <f>IF(T_ii!BC23=".","-",(CONCATENATE("[",ROUND(T_ii!BC23,1),"; ",ROUND(T_ii!BD23,1),"]")))</f>
        <v>[0; 0]</v>
      </c>
      <c r="P51" s="18" t="str">
        <f>IF(T_ii!BG23=".","-",(CONCATENATE("[",ROUND(T_ii!BG23,1),"; ",ROUND(T_ii!BH23,1),"]")))</f>
        <v>[0; 0]</v>
      </c>
      <c r="Q51" s="18" t="str">
        <f>IF(T_ii!BK23=".","-",(CONCATENATE("[",ROUND(T_ii!BK23,1),"; ",ROUND(T_ii!BL23,1),"]")))</f>
        <v>[0; 0]</v>
      </c>
    </row>
    <row r="52" spans="1:17" x14ac:dyDescent="0.25">
      <c r="A52" s="5" t="s">
        <v>64</v>
      </c>
      <c r="B52" s="4">
        <f>ROUND(T_ii!B24,1)</f>
        <v>0</v>
      </c>
      <c r="C52" s="4">
        <f>ROUND(T_ii!F24,1)</f>
        <v>0</v>
      </c>
      <c r="D52" s="4">
        <f>ROUND(T_ii!J24,1)</f>
        <v>0</v>
      </c>
      <c r="E52" s="4">
        <f>ROUND(T_ii!N24,1)</f>
        <v>0</v>
      </c>
      <c r="F52" s="4">
        <f>ROUND(T_ii!R24,1)</f>
        <v>0</v>
      </c>
      <c r="G52" s="4">
        <f>ROUND(T_ii!V24,1)</f>
        <v>0</v>
      </c>
      <c r="H52" s="4">
        <f>ROUND(T_ii!Z24,1)</f>
        <v>0</v>
      </c>
      <c r="I52" s="4">
        <f>ROUND(T_ii!AD24,1)</f>
        <v>0</v>
      </c>
      <c r="J52" s="65">
        <f>ROUND(T_ii!AH24,1)</f>
        <v>0</v>
      </c>
      <c r="K52" s="4">
        <f>ROUND(T_ii!AL24,1)</f>
        <v>0</v>
      </c>
      <c r="L52" s="4">
        <f>ROUND(T_ii!AP24,1)</f>
        <v>0</v>
      </c>
      <c r="M52" s="4">
        <f>ROUND(T_ii!AT24,1)</f>
        <v>0</v>
      </c>
      <c r="N52" s="4">
        <f>ROUND(T_ii!AX24,1)</f>
        <v>0</v>
      </c>
      <c r="O52" s="4">
        <f>ROUND(T_ii!BB24,1)</f>
        <v>0</v>
      </c>
      <c r="P52" s="4">
        <f>ROUND(T_ii!BF24,1)</f>
        <v>0</v>
      </c>
      <c r="Q52" s="4">
        <f>ROUND(T_ii!BJ24,1)</f>
        <v>0</v>
      </c>
    </row>
    <row r="53" spans="1:17" x14ac:dyDescent="0.25">
      <c r="A53" s="9"/>
      <c r="B53" s="18" t="str">
        <f>IF(T_ii!C24=".","-",(CONCATENATE("[",ROUND(T_ii!C24,1),"; ",ROUND(T_ii!D24,1),"]")))</f>
        <v>[0; 0]</v>
      </c>
      <c r="C53" s="18" t="str">
        <f>IF(T_ii!G24=".","-",(CONCATENATE("[",ROUND(T_ii!G24,1),"; ",ROUND(T_ii!H24,1),"]")))</f>
        <v>[0; 0]</v>
      </c>
      <c r="D53" s="18" t="str">
        <f>IF(T_ii!K24=".","-",(CONCATENATE("[",ROUND(T_ii!K24,1),"; ",ROUND(T_ii!L24,1),"]")))</f>
        <v>[0; 0]</v>
      </c>
      <c r="E53" s="18" t="str">
        <f>IF(T_ii!O24=".","-",(CONCATENATE("[",ROUND(T_ii!O24,1),"; ",ROUND(T_ii!P24,1),"]")))</f>
        <v>[0; 0]</v>
      </c>
      <c r="F53" s="18" t="str">
        <f>IF(T_ii!S24=".","-",(CONCATENATE("[",ROUND(T_ii!S24,1),"; ",ROUND(T_ii!T24,1),"]")))</f>
        <v>[0; 0]</v>
      </c>
      <c r="G53" s="18" t="str">
        <f>IF(T_ii!W24=".","-",(CONCATENATE("[",ROUND(T_ii!W24,1),"; ",ROUND(T_ii!X24,1),"]")))</f>
        <v>[0; 0]</v>
      </c>
      <c r="H53" s="18" t="str">
        <f>IF(T_ii!AA24=".","-",(CONCATENATE("[",ROUND(T_ii!AA24,1),"; ",ROUND(T_ii!AB24,1),"]")))</f>
        <v>[0; 0]</v>
      </c>
      <c r="I53" s="18" t="str">
        <f>IF(T_ii!AE24=".","-",(CONCATENATE("[",ROUND(T_ii!AE24,1),"; ",ROUND(T_ii!AF24,1),"]")))</f>
        <v>[0; 0]</v>
      </c>
      <c r="J53" s="114" t="str">
        <f>IF(T_ii!AI24=".","-",(CONCATENATE("[",ROUND(T_ii!AI24,1),"; ",ROUND(T_ii!AJ24,1),"]")))</f>
        <v>[0; 0]</v>
      </c>
      <c r="K53" s="18" t="str">
        <f>IF(T_ii!AM24=".","-",(CONCATENATE("[",ROUND(T_ii!AM24,1),"; ",ROUND(T_ii!AN24,1),"]")))</f>
        <v>[0; 0]</v>
      </c>
      <c r="L53" s="18" t="str">
        <f>IF(T_ii!AQ24=".","-",(CONCATENATE("[",ROUND(T_ii!AQ24,1),"; ",ROUND(T_ii!AR24,1),"]")))</f>
        <v>[0; 0]</v>
      </c>
      <c r="M53" s="18" t="str">
        <f>IF(T_ii!AU24=".","-",(CONCATENATE("[",ROUND(T_ii!AU24,1),"; ",ROUND(T_ii!AV24,1),"]")))</f>
        <v>[0; 0]</v>
      </c>
      <c r="N53" s="18" t="str">
        <f>IF(T_ii!AY24=".","-",(CONCATENATE("[",ROUND(T_ii!AY24,1),"; ",ROUND(T_ii!AZ24,1),"]")))</f>
        <v>[0; 0]</v>
      </c>
      <c r="O53" s="18" t="str">
        <f>IF(T_ii!BC24=".","-",(CONCATENATE("[",ROUND(T_ii!BC24,1),"; ",ROUND(T_ii!BD24,1),"]")))</f>
        <v>[0; 0]</v>
      </c>
      <c r="P53" s="18" t="str">
        <f>IF(T_ii!BG24=".","-",(CONCATENATE("[",ROUND(T_ii!BG24,1),"; ",ROUND(T_ii!BH24,1),"]")))</f>
        <v>[0; 0]</v>
      </c>
      <c r="Q53" s="18" t="str">
        <f>IF(T_ii!BK24=".","-",(CONCATENATE("[",ROUND(T_ii!BK24,1),"; ",ROUND(T_ii!BL24,1),"]")))</f>
        <v>[0; 0]</v>
      </c>
    </row>
    <row r="54" spans="1:17" x14ac:dyDescent="0.25">
      <c r="A54" s="3" t="s">
        <v>65</v>
      </c>
      <c r="B54" s="4">
        <f>ROUND(T_ii!B25,1)</f>
        <v>0</v>
      </c>
      <c r="C54" s="4">
        <f>ROUND(T_ii!F25,1)</f>
        <v>0</v>
      </c>
      <c r="D54" s="4">
        <f>ROUND(T_ii!J25,1)</f>
        <v>0</v>
      </c>
      <c r="E54" s="4">
        <f>ROUND(T_ii!N25,1)</f>
        <v>0</v>
      </c>
      <c r="F54" s="4">
        <f>ROUND(T_ii!R25,1)</f>
        <v>0</v>
      </c>
      <c r="G54" s="4">
        <f>ROUND(T_ii!V25,1)</f>
        <v>0</v>
      </c>
      <c r="H54" s="4">
        <f>ROUND(T_ii!Z25,1)</f>
        <v>0</v>
      </c>
      <c r="I54" s="4">
        <f>ROUND(T_ii!AD25,1)</f>
        <v>0</v>
      </c>
      <c r="J54" s="65">
        <f>ROUND(T_ii!AH25,1)</f>
        <v>0</v>
      </c>
      <c r="K54" s="4">
        <f>ROUND(T_ii!AL25,1)</f>
        <v>0</v>
      </c>
      <c r="L54" s="4">
        <f>ROUND(T_ii!AP25,1)</f>
        <v>0</v>
      </c>
      <c r="M54" s="4">
        <f>ROUND(T_ii!AT25,1)</f>
        <v>0</v>
      </c>
      <c r="N54" s="4">
        <f>ROUND(T_ii!AX25,1)</f>
        <v>0</v>
      </c>
      <c r="O54" s="4">
        <f>ROUND(T_ii!BB25,1)</f>
        <v>0</v>
      </c>
      <c r="P54" s="4">
        <f>ROUND(T_ii!BF25,1)</f>
        <v>0</v>
      </c>
      <c r="Q54" s="4">
        <f>ROUND(T_ii!BJ25,1)</f>
        <v>0</v>
      </c>
    </row>
    <row r="55" spans="1:17" x14ac:dyDescent="0.25">
      <c r="A55" s="11"/>
      <c r="B55" s="18" t="str">
        <f>IF(T_ii!C25=".","-",(CONCATENATE("[",ROUND(T_ii!C25,1),"; ",ROUND(T_ii!D25,1),"]")))</f>
        <v>[0; 0]</v>
      </c>
      <c r="C55" s="18" t="str">
        <f>IF(T_ii!G25=".","-",(CONCATENATE("[",ROUND(T_ii!G25,1),"; ",ROUND(T_ii!H25,1),"]")))</f>
        <v>[0; 0]</v>
      </c>
      <c r="D55" s="18" t="str">
        <f>IF(T_ii!K25=".","-",(CONCATENATE("[",ROUND(T_ii!K25,1),"; ",ROUND(T_ii!L25,1),"]")))</f>
        <v>[0; 0]</v>
      </c>
      <c r="E55" s="18" t="str">
        <f>IF(T_ii!O25=".","-",(CONCATENATE("[",ROUND(T_ii!O25,1),"; ",ROUND(T_ii!P25,1),"]")))</f>
        <v>[0; 0]</v>
      </c>
      <c r="F55" s="18" t="str">
        <f>IF(T_ii!S25=".","-",(CONCATENATE("[",ROUND(T_ii!S25,1),"; ",ROUND(T_ii!T25,1),"]")))</f>
        <v>[0; 0]</v>
      </c>
      <c r="G55" s="18" t="str">
        <f>IF(T_ii!W25=".","-",(CONCATENATE("[",ROUND(T_ii!W25,1),"; ",ROUND(T_ii!X25,1),"]")))</f>
        <v>[0; 0]</v>
      </c>
      <c r="H55" s="18" t="str">
        <f>IF(T_ii!AA25=".","-",(CONCATENATE("[",ROUND(T_ii!AA25,1),"; ",ROUND(T_ii!AB25,1),"]")))</f>
        <v>[0; 0]</v>
      </c>
      <c r="I55" s="18" t="str">
        <f>IF(T_ii!AE25=".","-",(CONCATENATE("[",ROUND(T_ii!AE25,1),"; ",ROUND(T_ii!AF25,1),"]")))</f>
        <v>[0; 0]</v>
      </c>
      <c r="J55" s="114" t="str">
        <f>IF(T_ii!AI25=".","-",(CONCATENATE("[",ROUND(T_ii!AI25,1),"; ",ROUND(T_ii!AJ25,1),"]")))</f>
        <v>[0; 0]</v>
      </c>
      <c r="K55" s="18" t="str">
        <f>IF(T_ii!AM25=".","-",(CONCATENATE("[",ROUND(T_ii!AM25,1),"; ",ROUND(T_ii!AN25,1),"]")))</f>
        <v>[0; 0]</v>
      </c>
      <c r="L55" s="18" t="str">
        <f>IF(T_ii!AQ25=".","-",(CONCATENATE("[",ROUND(T_ii!AQ25,1),"; ",ROUND(T_ii!AR25,1),"]")))</f>
        <v>[0; 0]</v>
      </c>
      <c r="M55" s="18" t="str">
        <f>IF(T_ii!AU25=".","-",(CONCATENATE("[",ROUND(T_ii!AU25,1),"; ",ROUND(T_ii!AV25,1),"]")))</f>
        <v>[0; 0]</v>
      </c>
      <c r="N55" s="18" t="str">
        <f>IF(T_ii!AY25=".","-",(CONCATENATE("[",ROUND(T_ii!AY25,1),"; ",ROUND(T_ii!AZ25,1),"]")))</f>
        <v>[0; 0]</v>
      </c>
      <c r="O55" s="18" t="str">
        <f>IF(T_ii!BC25=".","-",(CONCATENATE("[",ROUND(T_ii!BC25,1),"; ",ROUND(T_ii!BD25,1),"]")))</f>
        <v>[0; 0]</v>
      </c>
      <c r="P55" s="18" t="str">
        <f>IF(T_ii!BG25=".","-",(CONCATENATE("[",ROUND(T_ii!BG25,1),"; ",ROUND(T_ii!BH25,1),"]")))</f>
        <v>[0; 0]</v>
      </c>
      <c r="Q55" s="18" t="str">
        <f>IF(T_ii!BK25=".","-",(CONCATENATE("[",ROUND(T_ii!BK25,1),"; ",ROUND(T_ii!BL25,1),"]")))</f>
        <v>[0; 0]</v>
      </c>
    </row>
    <row r="56" spans="1:17" x14ac:dyDescent="0.25">
      <c r="A56" s="3" t="s">
        <v>66</v>
      </c>
      <c r="B56" s="4">
        <f>ROUND(T_ii!B26,1)</f>
        <v>0</v>
      </c>
      <c r="C56" s="4">
        <f>ROUND(T_ii!F26,1)</f>
        <v>0</v>
      </c>
      <c r="D56" s="4">
        <f>ROUND(T_ii!J26,1)</f>
        <v>0</v>
      </c>
      <c r="E56" s="4">
        <f>ROUND(T_ii!N26,1)</f>
        <v>0</v>
      </c>
      <c r="F56" s="4">
        <f>ROUND(T_ii!R26,1)</f>
        <v>0</v>
      </c>
      <c r="G56" s="4">
        <f>ROUND(T_ii!V26,1)</f>
        <v>0</v>
      </c>
      <c r="H56" s="4">
        <f>ROUND(T_ii!Z26,1)</f>
        <v>0</v>
      </c>
      <c r="I56" s="4">
        <f>ROUND(T_ii!AD26,1)</f>
        <v>0</v>
      </c>
      <c r="J56" s="65">
        <f>ROUND(T_ii!AH26,1)</f>
        <v>0</v>
      </c>
      <c r="K56" s="4">
        <f>ROUND(T_ii!AL26,1)</f>
        <v>0</v>
      </c>
      <c r="L56" s="4">
        <f>ROUND(T_ii!AP26,1)</f>
        <v>0</v>
      </c>
      <c r="M56" s="4">
        <f>ROUND(T_ii!AT26,1)</f>
        <v>0</v>
      </c>
      <c r="N56" s="4">
        <f>ROUND(T_ii!AX26,1)</f>
        <v>0</v>
      </c>
      <c r="O56" s="4">
        <f>ROUND(T_ii!BB26,1)</f>
        <v>0</v>
      </c>
      <c r="P56" s="4">
        <f>ROUND(T_ii!BF26,1)</f>
        <v>0</v>
      </c>
      <c r="Q56" s="4">
        <f>ROUND(T_ii!BJ26,1)</f>
        <v>0</v>
      </c>
    </row>
    <row r="57" spans="1:17" x14ac:dyDescent="0.25">
      <c r="A57" s="9"/>
      <c r="B57" s="18" t="str">
        <f>IF(T_ii!C26=".","-",(CONCATENATE("[",ROUND(T_ii!C26,1),"; ",ROUND(T_ii!D26,1),"]")))</f>
        <v>[0; 0]</v>
      </c>
      <c r="C57" s="18" t="str">
        <f>IF(T_ii!G26=".","-",(CONCATENATE("[",ROUND(T_ii!G26,1),"; ",ROUND(T_ii!H26,1),"]")))</f>
        <v>[0; 0]</v>
      </c>
      <c r="D57" s="18" t="str">
        <f>IF(T_ii!K26=".","-",(CONCATENATE("[",ROUND(T_ii!K26,1),"; ",ROUND(T_ii!L26,1),"]")))</f>
        <v>[0; 0]</v>
      </c>
      <c r="E57" s="18" t="str">
        <f>IF(T_ii!O26=".","-",(CONCATENATE("[",ROUND(T_ii!O26,1),"; ",ROUND(T_ii!P26,1),"]")))</f>
        <v>[0; 0]</v>
      </c>
      <c r="F57" s="18" t="str">
        <f>IF(T_ii!S26=".","-",(CONCATENATE("[",ROUND(T_ii!S26,1),"; ",ROUND(T_ii!T26,1),"]")))</f>
        <v>[0; 0]</v>
      </c>
      <c r="G57" s="18" t="str">
        <f>IF(T_ii!W26=".","-",(CONCATENATE("[",ROUND(T_ii!W26,1),"; ",ROUND(T_ii!X26,1),"]")))</f>
        <v>[0; 0]</v>
      </c>
      <c r="H57" s="18" t="str">
        <f>IF(T_ii!AA26=".","-",(CONCATENATE("[",ROUND(T_ii!AA26,1),"; ",ROUND(T_ii!AB26,1),"]")))</f>
        <v>[0; 0]</v>
      </c>
      <c r="I57" s="18" t="str">
        <f>IF(T_ii!AE26=".","-",(CONCATENATE("[",ROUND(T_ii!AE26,1),"; ",ROUND(T_ii!AF26,1),"]")))</f>
        <v>[0; 0]</v>
      </c>
      <c r="J57" s="114" t="str">
        <f>IF(T_ii!AI26=".","-",(CONCATENATE("[",ROUND(T_ii!AI26,1),"; ",ROUND(T_ii!AJ26,1),"]")))</f>
        <v>[0; 0]</v>
      </c>
      <c r="K57" s="18" t="str">
        <f>IF(T_ii!AM26=".","-",(CONCATENATE("[",ROUND(T_ii!AM26,1),"; ",ROUND(T_ii!AN26,1),"]")))</f>
        <v>[0; 0]</v>
      </c>
      <c r="L57" s="18" t="str">
        <f>IF(T_ii!AQ26=".","-",(CONCATENATE("[",ROUND(T_ii!AQ26,1),"; ",ROUND(T_ii!AR26,1),"]")))</f>
        <v>[0; 0]</v>
      </c>
      <c r="M57" s="18" t="str">
        <f>IF(T_ii!AU26=".","-",(CONCATENATE("[",ROUND(T_ii!AU26,1),"; ",ROUND(T_ii!AV26,1),"]")))</f>
        <v>[0; 0]</v>
      </c>
      <c r="N57" s="18" t="str">
        <f>IF(T_ii!AY26=".","-",(CONCATENATE("[",ROUND(T_ii!AY26,1),"; ",ROUND(T_ii!AZ26,1),"]")))</f>
        <v>[0; 0]</v>
      </c>
      <c r="O57" s="18" t="str">
        <f>IF(T_ii!BC26=".","-",(CONCATENATE("[",ROUND(T_ii!BC26,1),"; ",ROUND(T_ii!BD26,1),"]")))</f>
        <v>[0; 0]</v>
      </c>
      <c r="P57" s="18" t="str">
        <f>IF(T_ii!BG26=".","-",(CONCATENATE("[",ROUND(T_ii!BG26,1),"; ",ROUND(T_ii!BH26,1),"]")))</f>
        <v>[0; 0]</v>
      </c>
      <c r="Q57" s="18" t="str">
        <f>IF(T_ii!BK26=".","-",(CONCATENATE("[",ROUND(T_ii!BK26,1),"; ",ROUND(T_ii!BL26,1),"]")))</f>
        <v>[0; 0]</v>
      </c>
    </row>
    <row r="58" spans="1:17" x14ac:dyDescent="0.25">
      <c r="A58" s="5" t="s">
        <v>67</v>
      </c>
      <c r="B58" s="4">
        <f>ROUND(T_ii!B27,1)</f>
        <v>0</v>
      </c>
      <c r="C58" s="4">
        <f>ROUND(T_ii!F27,1)</f>
        <v>0</v>
      </c>
      <c r="D58" s="4">
        <f>ROUND(T_ii!J27,1)</f>
        <v>0</v>
      </c>
      <c r="E58" s="4">
        <f>ROUND(T_ii!N27,1)</f>
        <v>0</v>
      </c>
      <c r="F58" s="4">
        <f>ROUND(T_ii!R27,1)</f>
        <v>0</v>
      </c>
      <c r="G58" s="4">
        <f>ROUND(T_ii!V27,1)</f>
        <v>0</v>
      </c>
      <c r="H58" s="4">
        <f>ROUND(T_ii!Z27,1)</f>
        <v>0</v>
      </c>
      <c r="I58" s="4">
        <f>ROUND(T_ii!AD27,1)</f>
        <v>0</v>
      </c>
      <c r="J58" s="65">
        <f>ROUND(T_ii!AH27,1)</f>
        <v>0</v>
      </c>
      <c r="K58" s="4">
        <f>ROUND(T_ii!AL27,1)</f>
        <v>0</v>
      </c>
      <c r="L58" s="4">
        <f>ROUND(T_ii!AP27,1)</f>
        <v>0</v>
      </c>
      <c r="M58" s="4">
        <f>ROUND(T_ii!AT27,1)</f>
        <v>0</v>
      </c>
      <c r="N58" s="4">
        <f>ROUND(T_ii!AX27,1)</f>
        <v>0</v>
      </c>
      <c r="O58" s="4">
        <f>ROUND(T_ii!BB27,1)</f>
        <v>0</v>
      </c>
      <c r="P58" s="4">
        <f>ROUND(T_ii!BF27,1)</f>
        <v>0</v>
      </c>
      <c r="Q58" s="4">
        <f>ROUND(T_ii!BJ27,1)</f>
        <v>0</v>
      </c>
    </row>
    <row r="59" spans="1:17" x14ac:dyDescent="0.25">
      <c r="A59" s="9"/>
      <c r="B59" s="18" t="str">
        <f>IF(T_ii!C27=".","-",(CONCATENATE("[",ROUND(T_ii!C27,1),"; ",ROUND(T_ii!D27,1),"]")))</f>
        <v>[0; 0]</v>
      </c>
      <c r="C59" s="18" t="str">
        <f>IF(T_ii!G27=".","-",(CONCATENATE("[",ROUND(T_ii!G27,1),"; ",ROUND(T_ii!H27,1),"]")))</f>
        <v>[0; 0]</v>
      </c>
      <c r="D59" s="18" t="str">
        <f>IF(T_ii!K27=".","-",(CONCATENATE("[",ROUND(T_ii!K27,1),"; ",ROUND(T_ii!L27,1),"]")))</f>
        <v>[0; 0]</v>
      </c>
      <c r="E59" s="18" t="str">
        <f>IF(T_ii!O27=".","-",(CONCATENATE("[",ROUND(T_ii!O27,1),"; ",ROUND(T_ii!P27,1),"]")))</f>
        <v>[0; 0]</v>
      </c>
      <c r="F59" s="18" t="str">
        <f>IF(T_ii!S27=".","-",(CONCATENATE("[",ROUND(T_ii!S27,1),"; ",ROUND(T_ii!T27,1),"]")))</f>
        <v>[0; 0]</v>
      </c>
      <c r="G59" s="18" t="str">
        <f>IF(T_ii!W27=".","-",(CONCATENATE("[",ROUND(T_ii!W27,1),"; ",ROUND(T_ii!X27,1),"]")))</f>
        <v>[0; 0]</v>
      </c>
      <c r="H59" s="18" t="str">
        <f>IF(T_ii!AA27=".","-",(CONCATENATE("[",ROUND(T_ii!AA27,1),"; ",ROUND(T_ii!AB27,1),"]")))</f>
        <v>[0; 0]</v>
      </c>
      <c r="I59" s="18" t="str">
        <f>IF(T_ii!AE27=".","-",(CONCATENATE("[",ROUND(T_ii!AE27,1),"; ",ROUND(T_ii!AF27,1),"]")))</f>
        <v>[0; 0]</v>
      </c>
      <c r="J59" s="114" t="str">
        <f>IF(T_ii!AI27=".","-",(CONCATENATE("[",ROUND(T_ii!AI27,1),"; ",ROUND(T_ii!AJ27,1),"]")))</f>
        <v>[0; 0]</v>
      </c>
      <c r="K59" s="18" t="str">
        <f>IF(T_ii!AM27=".","-",(CONCATENATE("[",ROUND(T_ii!AM27,1),"; ",ROUND(T_ii!AN27,1),"]")))</f>
        <v>[0; 0]</v>
      </c>
      <c r="L59" s="18" t="str">
        <f>IF(T_ii!AQ27=".","-",(CONCATENATE("[",ROUND(T_ii!AQ27,1),"; ",ROUND(T_ii!AR27,1),"]")))</f>
        <v>[0; 0]</v>
      </c>
      <c r="M59" s="18" t="str">
        <f>IF(T_ii!AU27=".","-",(CONCATENATE("[",ROUND(T_ii!AU27,1),"; ",ROUND(T_ii!AV27,1),"]")))</f>
        <v>[0; 0]</v>
      </c>
      <c r="N59" s="18" t="str">
        <f>IF(T_ii!AY27=".","-",(CONCATENATE("[",ROUND(T_ii!AY27,1),"; ",ROUND(T_ii!AZ27,1),"]")))</f>
        <v>[0; 0]</v>
      </c>
      <c r="O59" s="18" t="str">
        <f>IF(T_ii!BC27=".","-",(CONCATENATE("[",ROUND(T_ii!BC27,1),"; ",ROUND(T_ii!BD27,1),"]")))</f>
        <v>[0; 0]</v>
      </c>
      <c r="P59" s="18" t="str">
        <f>IF(T_ii!BG27=".","-",(CONCATENATE("[",ROUND(T_ii!BG27,1),"; ",ROUND(T_ii!BH27,1),"]")))</f>
        <v>[0; 0]</v>
      </c>
      <c r="Q59" s="18" t="str">
        <f>IF(T_ii!BK27=".","-",(CONCATENATE("[",ROUND(T_ii!BK27,1),"; ",ROUND(T_ii!BL27,1),"]")))</f>
        <v>[0; 0]</v>
      </c>
    </row>
    <row r="60" spans="1:17" x14ac:dyDescent="0.25">
      <c r="A60" s="5" t="s">
        <v>68</v>
      </c>
      <c r="B60" s="4">
        <f>ROUND(T_ii!B28,1)</f>
        <v>0</v>
      </c>
      <c r="C60" s="4">
        <f>ROUND(T_ii!F28,1)</f>
        <v>0</v>
      </c>
      <c r="D60" s="4">
        <f>ROUND(T_ii!J28,1)</f>
        <v>0</v>
      </c>
      <c r="E60" s="4">
        <f>ROUND(T_ii!N28,1)</f>
        <v>0</v>
      </c>
      <c r="F60" s="4">
        <f>ROUND(T_ii!R28,1)</f>
        <v>0</v>
      </c>
      <c r="G60" s="4">
        <f>ROUND(T_ii!V28,1)</f>
        <v>0</v>
      </c>
      <c r="H60" s="4">
        <f>ROUND(T_ii!Z28,1)</f>
        <v>0</v>
      </c>
      <c r="I60" s="4">
        <f>ROUND(T_ii!AD28,1)</f>
        <v>0</v>
      </c>
      <c r="J60" s="65">
        <f>ROUND(T_ii!AH28,1)</f>
        <v>0</v>
      </c>
      <c r="K60" s="4">
        <f>ROUND(T_ii!AL28,1)</f>
        <v>0</v>
      </c>
      <c r="L60" s="4">
        <f>ROUND(T_ii!AP28,1)</f>
        <v>0</v>
      </c>
      <c r="M60" s="4">
        <f>ROUND(T_ii!AT28,1)</f>
        <v>0</v>
      </c>
      <c r="N60" s="4">
        <f>ROUND(T_ii!AX28,1)</f>
        <v>0</v>
      </c>
      <c r="O60" s="4">
        <f>ROUND(T_ii!BB28,1)</f>
        <v>0</v>
      </c>
      <c r="P60" s="4">
        <f>ROUND(T_ii!BF28,1)</f>
        <v>0</v>
      </c>
      <c r="Q60" s="4">
        <f>ROUND(T_ii!BJ28,1)</f>
        <v>0</v>
      </c>
    </row>
    <row r="61" spans="1:17" x14ac:dyDescent="0.25">
      <c r="A61" s="10"/>
      <c r="B61" s="18" t="str">
        <f>IF(T_ii!C28=".","-",(CONCATENATE("[",ROUND(T_ii!C28,1),"; ",ROUND(T_ii!D28,1),"]")))</f>
        <v>[0; 0]</v>
      </c>
      <c r="C61" s="18" t="str">
        <f>IF(T_ii!G28=".","-",(CONCATENATE("[",ROUND(T_ii!G28,1),"; ",ROUND(T_ii!H28,1),"]")))</f>
        <v>[0; 0]</v>
      </c>
      <c r="D61" s="18" t="str">
        <f>IF(T_ii!K28=".","-",(CONCATENATE("[",ROUND(T_ii!K28,1),"; ",ROUND(T_ii!L28,1),"]")))</f>
        <v>[0; 0]</v>
      </c>
      <c r="E61" s="18" t="str">
        <f>IF(T_ii!O28=".","-",(CONCATENATE("[",ROUND(T_ii!O28,1),"; ",ROUND(T_ii!P28,1),"]")))</f>
        <v>[0; 0]</v>
      </c>
      <c r="F61" s="18" t="str">
        <f>IF(T_ii!S28=".","-",(CONCATENATE("[",ROUND(T_ii!S28,1),"; ",ROUND(T_ii!T28,1),"]")))</f>
        <v>[0; 0]</v>
      </c>
      <c r="G61" s="18" t="str">
        <f>IF(T_ii!W28=".","-",(CONCATENATE("[",ROUND(T_ii!W28,1),"; ",ROUND(T_ii!X28,1),"]")))</f>
        <v>[0; 0]</v>
      </c>
      <c r="H61" s="18" t="str">
        <f>IF(T_ii!AA28=".","-",(CONCATENATE("[",ROUND(T_ii!AA28,1),"; ",ROUND(T_ii!AB28,1),"]")))</f>
        <v>[0; 0]</v>
      </c>
      <c r="I61" s="18" t="str">
        <f>IF(T_ii!AE28=".","-",(CONCATENATE("[",ROUND(T_ii!AE28,1),"; ",ROUND(T_ii!AF28,1),"]")))</f>
        <v>[0; 0]</v>
      </c>
      <c r="J61" s="114" t="str">
        <f>IF(T_ii!AI28=".","-",(CONCATENATE("[",ROUND(T_ii!AI28,1),"; ",ROUND(T_ii!AJ28,1),"]")))</f>
        <v>[0; 0]</v>
      </c>
      <c r="K61" s="18" t="str">
        <f>IF(T_ii!AM28=".","-",(CONCATENATE("[",ROUND(T_ii!AM28,1),"; ",ROUND(T_ii!AN28,1),"]")))</f>
        <v>[0; 0]</v>
      </c>
      <c r="L61" s="18" t="str">
        <f>IF(T_ii!AQ28=".","-",(CONCATENATE("[",ROUND(T_ii!AQ28,1),"; ",ROUND(T_ii!AR28,1),"]")))</f>
        <v>[0; 0]</v>
      </c>
      <c r="M61" s="18" t="str">
        <f>IF(T_ii!AU28=".","-",(CONCATENATE("[",ROUND(T_ii!AU28,1),"; ",ROUND(T_ii!AV28,1),"]")))</f>
        <v>[0; 0]</v>
      </c>
      <c r="N61" s="18" t="str">
        <f>IF(T_ii!AY28=".","-",(CONCATENATE("[",ROUND(T_ii!AY28,1),"; ",ROUND(T_ii!AZ28,1),"]")))</f>
        <v>[0; 0]</v>
      </c>
      <c r="O61" s="18" t="str">
        <f>IF(T_ii!BC28=".","-",(CONCATENATE("[",ROUND(T_ii!BC28,1),"; ",ROUND(T_ii!BD28,1),"]")))</f>
        <v>[0; 0]</v>
      </c>
      <c r="P61" s="18" t="str">
        <f>IF(T_ii!BG28=".","-",(CONCATENATE("[",ROUND(T_ii!BG28,1),"; ",ROUND(T_ii!BH28,1),"]")))</f>
        <v>[0; 0]</v>
      </c>
      <c r="Q61" s="18" t="str">
        <f>IF(T_ii!BK28=".","-",(CONCATENATE("[",ROUND(T_ii!BK28,1),"; ",ROUND(T_ii!BL28,1),"]")))</f>
        <v>[0; 0]</v>
      </c>
    </row>
    <row r="62" spans="1:17" x14ac:dyDescent="0.25">
      <c r="A62" s="5" t="s">
        <v>69</v>
      </c>
      <c r="B62" s="4">
        <f>ROUND(T_ii!B29,1)</f>
        <v>0</v>
      </c>
      <c r="C62" s="4">
        <f>ROUND(T_ii!F29,1)</f>
        <v>0</v>
      </c>
      <c r="D62" s="4">
        <f>ROUND(T_ii!J29,1)</f>
        <v>0</v>
      </c>
      <c r="E62" s="4">
        <f>ROUND(T_ii!N29,1)</f>
        <v>0</v>
      </c>
      <c r="F62" s="4">
        <f>ROUND(T_ii!R29,1)</f>
        <v>0</v>
      </c>
      <c r="G62" s="4">
        <f>ROUND(T_ii!V29,1)</f>
        <v>0</v>
      </c>
      <c r="H62" s="4">
        <f>ROUND(T_ii!Z29,1)</f>
        <v>0</v>
      </c>
      <c r="I62" s="4">
        <f>ROUND(T_ii!AD29,1)</f>
        <v>0</v>
      </c>
      <c r="J62" s="65">
        <f>ROUND(T_ii!AH29,1)</f>
        <v>0</v>
      </c>
      <c r="K62" s="4">
        <f>ROUND(T_ii!AL29,1)</f>
        <v>0</v>
      </c>
      <c r="L62" s="4">
        <f>ROUND(T_ii!AP29,1)</f>
        <v>0</v>
      </c>
      <c r="M62" s="4">
        <f>ROUND(T_ii!AT29,1)</f>
        <v>0</v>
      </c>
      <c r="N62" s="4">
        <f>ROUND(T_ii!AX29,1)</f>
        <v>0</v>
      </c>
      <c r="O62" s="4">
        <f>ROUND(T_ii!BB29,1)</f>
        <v>0</v>
      </c>
      <c r="P62" s="4">
        <f>ROUND(T_ii!BF29,1)</f>
        <v>0</v>
      </c>
      <c r="Q62" s="4">
        <f>ROUND(T_ii!BJ29,1)</f>
        <v>0</v>
      </c>
    </row>
    <row r="63" spans="1:17" x14ac:dyDescent="0.25">
      <c r="A63" s="12"/>
      <c r="B63" s="18" t="str">
        <f>IF(T_ii!C29=".","-",(CONCATENATE("[",ROUND(T_ii!C29,1),"; ",ROUND(T_ii!D29,1),"]")))</f>
        <v>[0; 0]</v>
      </c>
      <c r="C63" s="18" t="str">
        <f>IF(T_ii!G29=".","-",(CONCATENATE("[",ROUND(T_ii!G29,1),"; ",ROUND(T_ii!H29,1),"]")))</f>
        <v>[0; 0]</v>
      </c>
      <c r="D63" s="18" t="str">
        <f>IF(T_ii!K29=".","-",(CONCATENATE("[",ROUND(T_ii!K29,1),"; ",ROUND(T_ii!L29,1),"]")))</f>
        <v>[0; 0]</v>
      </c>
      <c r="E63" s="18" t="str">
        <f>IF(T_ii!O29=".","-",(CONCATENATE("[",ROUND(T_ii!O29,1),"; ",ROUND(T_ii!P29,1),"]")))</f>
        <v>[0; 0]</v>
      </c>
      <c r="F63" s="18" t="str">
        <f>IF(T_ii!S29=".","-",(CONCATENATE("[",ROUND(T_ii!S29,1),"; ",ROUND(T_ii!T29,1),"]")))</f>
        <v>[0; 0]</v>
      </c>
      <c r="G63" s="18" t="str">
        <f>IF(T_ii!W29=".","-",(CONCATENATE("[",ROUND(T_ii!W29,1),"; ",ROUND(T_ii!X29,1),"]")))</f>
        <v>[0; 0]</v>
      </c>
      <c r="H63" s="18" t="str">
        <f>IF(T_ii!AA29=".","-",(CONCATENATE("[",ROUND(T_ii!AA29,1),"; ",ROUND(T_ii!AB29,1),"]")))</f>
        <v>[0; 0]</v>
      </c>
      <c r="I63" s="18" t="str">
        <f>IF(T_ii!AE29=".","-",(CONCATENATE("[",ROUND(T_ii!AE29,1),"; ",ROUND(T_ii!AF29,1),"]")))</f>
        <v>[0; 0]</v>
      </c>
      <c r="J63" s="114" t="str">
        <f>IF(T_ii!AI29=".","-",(CONCATENATE("[",ROUND(T_ii!AI29,1),"; ",ROUND(T_ii!AJ29,1),"]")))</f>
        <v>[0; 0]</v>
      </c>
      <c r="K63" s="18" t="str">
        <f>IF(T_ii!AM29=".","-",(CONCATENATE("[",ROUND(T_ii!AM29,1),"; ",ROUND(T_ii!AN29,1),"]")))</f>
        <v>[0; 0]</v>
      </c>
      <c r="L63" s="18" t="str">
        <f>IF(T_ii!AQ29=".","-",(CONCATENATE("[",ROUND(T_ii!AQ29,1),"; ",ROUND(T_ii!AR29,1),"]")))</f>
        <v>[0; 0]</v>
      </c>
      <c r="M63" s="18" t="str">
        <f>IF(T_ii!AU29=".","-",(CONCATENATE("[",ROUND(T_ii!AU29,1),"; ",ROUND(T_ii!AV29,1),"]")))</f>
        <v>[0; 0]</v>
      </c>
      <c r="N63" s="18" t="str">
        <f>IF(T_ii!AY29=".","-",(CONCATENATE("[",ROUND(T_ii!AY29,1),"; ",ROUND(T_ii!AZ29,1),"]")))</f>
        <v>[0; 0]</v>
      </c>
      <c r="O63" s="18" t="str">
        <f>IF(T_ii!BC29=".","-",(CONCATENATE("[",ROUND(T_ii!BC29,1),"; ",ROUND(T_ii!BD29,1),"]")))</f>
        <v>[0; 0]</v>
      </c>
      <c r="P63" s="18" t="str">
        <f>IF(T_ii!BG29=".","-",(CONCATENATE("[",ROUND(T_ii!BG29,1),"; ",ROUND(T_ii!BH29,1),"]")))</f>
        <v>[0; 0]</v>
      </c>
      <c r="Q63" s="18" t="str">
        <f>IF(T_ii!BK29=".","-",(CONCATENATE("[",ROUND(T_ii!BK29,1),"; ",ROUND(T_ii!BL29,1),"]")))</f>
        <v>[0; 0]</v>
      </c>
    </row>
    <row r="64" spans="1:17" x14ac:dyDescent="0.25">
      <c r="A64" s="5" t="s">
        <v>70</v>
      </c>
      <c r="B64" s="4">
        <f>ROUND(T_ii!B30,1)</f>
        <v>0</v>
      </c>
      <c r="C64" s="4">
        <f>ROUND(T_ii!F30,1)</f>
        <v>0</v>
      </c>
      <c r="D64" s="4">
        <f>ROUND(T_ii!J30,1)</f>
        <v>0</v>
      </c>
      <c r="E64" s="4">
        <f>ROUND(T_ii!N30,1)</f>
        <v>0</v>
      </c>
      <c r="F64" s="4">
        <f>ROUND(T_ii!R30,1)</f>
        <v>0</v>
      </c>
      <c r="G64" s="4">
        <f>ROUND(T_ii!V30,1)</f>
        <v>0</v>
      </c>
      <c r="H64" s="4">
        <f>ROUND(T_ii!Z30,1)</f>
        <v>0</v>
      </c>
      <c r="I64" s="4">
        <f>ROUND(T_ii!AD30,1)</f>
        <v>0</v>
      </c>
      <c r="J64" s="65">
        <f>ROUND(T_ii!AH30,1)</f>
        <v>0</v>
      </c>
      <c r="K64" s="4">
        <f>ROUND(T_ii!AL30,1)</f>
        <v>0</v>
      </c>
      <c r="L64" s="4">
        <f>ROUND(T_ii!AP30,1)</f>
        <v>0</v>
      </c>
      <c r="M64" s="4">
        <f>ROUND(T_ii!AT30,1)</f>
        <v>0</v>
      </c>
      <c r="N64" s="4">
        <f>ROUND(T_ii!AX30,1)</f>
        <v>0</v>
      </c>
      <c r="O64" s="4">
        <f>ROUND(T_ii!BB30,1)</f>
        <v>0</v>
      </c>
      <c r="P64" s="4">
        <f>ROUND(T_ii!BF30,1)</f>
        <v>0</v>
      </c>
      <c r="Q64" s="4">
        <f>ROUND(T_ii!BJ30,1)</f>
        <v>0</v>
      </c>
    </row>
    <row r="65" spans="1:17" x14ac:dyDescent="0.25">
      <c r="A65" s="12"/>
      <c r="B65" s="18" t="str">
        <f>IF(T_ii!C30=".","-",(CONCATENATE("[",ROUND(T_ii!C30,1),"; ",ROUND(T_ii!D30,1),"]")))</f>
        <v>[0; 0]</v>
      </c>
      <c r="C65" s="18" t="str">
        <f>IF(T_ii!G30=".","-",(CONCATENATE("[",ROUND(T_ii!G30,1),"; ",ROUND(T_ii!H30,1),"]")))</f>
        <v>[0; 0]</v>
      </c>
      <c r="D65" s="18" t="str">
        <f>IF(T_ii!K30=".","-",(CONCATENATE("[",ROUND(T_ii!K30,1),"; ",ROUND(T_ii!L30,1),"]")))</f>
        <v>[0; 0]</v>
      </c>
      <c r="E65" s="18" t="str">
        <f>IF(T_ii!O30=".","-",(CONCATENATE("[",ROUND(T_ii!O30,1),"; ",ROUND(T_ii!P30,1),"]")))</f>
        <v>[0; 0]</v>
      </c>
      <c r="F65" s="18" t="str">
        <f>IF(T_ii!S30=".","-",(CONCATENATE("[",ROUND(T_ii!S30,1),"; ",ROUND(T_ii!T30,1),"]")))</f>
        <v>[0; 0]</v>
      </c>
      <c r="G65" s="18" t="str">
        <f>IF(T_ii!W30=".","-",(CONCATENATE("[",ROUND(T_ii!W30,1),"; ",ROUND(T_ii!X30,1),"]")))</f>
        <v>[0; 0]</v>
      </c>
      <c r="H65" s="18" t="str">
        <f>IF(T_ii!AA30=".","-",(CONCATENATE("[",ROUND(T_ii!AA30,1),"; ",ROUND(T_ii!AB30,1),"]")))</f>
        <v>[0; 0]</v>
      </c>
      <c r="I65" s="18" t="str">
        <f>IF(T_ii!AE30=".","-",(CONCATENATE("[",ROUND(T_ii!AE30,1),"; ",ROUND(T_ii!AF30,1),"]")))</f>
        <v>[0; 0]</v>
      </c>
      <c r="J65" s="114" t="str">
        <f>IF(T_ii!AI30=".","-",(CONCATENATE("[",ROUND(T_ii!AI30,1),"; ",ROUND(T_ii!AJ30,1),"]")))</f>
        <v>[0; 0]</v>
      </c>
      <c r="K65" s="18" t="str">
        <f>IF(T_ii!AM30=".","-",(CONCATENATE("[",ROUND(T_ii!AM30,1),"; ",ROUND(T_ii!AN30,1),"]")))</f>
        <v>[0; 0]</v>
      </c>
      <c r="L65" s="18" t="str">
        <f>IF(T_ii!AQ30=".","-",(CONCATENATE("[",ROUND(T_ii!AQ30,1),"; ",ROUND(T_ii!AR30,1),"]")))</f>
        <v>[0; 0]</v>
      </c>
      <c r="M65" s="18" t="str">
        <f>IF(T_ii!AU30=".","-",(CONCATENATE("[",ROUND(T_ii!AU30,1),"; ",ROUND(T_ii!AV30,1),"]")))</f>
        <v>[0; 0]</v>
      </c>
      <c r="N65" s="18" t="str">
        <f>IF(T_ii!AY30=".","-",(CONCATENATE("[",ROUND(T_ii!AY30,1),"; ",ROUND(T_ii!AZ30,1),"]")))</f>
        <v>[0; 0]</v>
      </c>
      <c r="O65" s="18" t="str">
        <f>IF(T_ii!BC30=".","-",(CONCATENATE("[",ROUND(T_ii!BC30,1),"; ",ROUND(T_ii!BD30,1),"]")))</f>
        <v>[0; 0]</v>
      </c>
      <c r="P65" s="18" t="str">
        <f>IF(T_ii!BG30=".","-",(CONCATENATE("[",ROUND(T_ii!BG30,1),"; ",ROUND(T_ii!BH30,1),"]")))</f>
        <v>[0; 0]</v>
      </c>
      <c r="Q65" s="18" t="str">
        <f>IF(T_ii!BK30=".","-",(CONCATENATE("[",ROUND(T_ii!BK30,1),"; ",ROUND(T_ii!BL30,1),"]")))</f>
        <v>[0; 0]</v>
      </c>
    </row>
    <row r="66" spans="1:17" x14ac:dyDescent="0.25">
      <c r="A66" s="5" t="s">
        <v>71</v>
      </c>
      <c r="B66" s="4">
        <f>ROUND(T_ii!B31,1)</f>
        <v>0</v>
      </c>
      <c r="C66" s="4">
        <f>ROUND(T_ii!F31,1)</f>
        <v>0</v>
      </c>
      <c r="D66" s="4">
        <f>ROUND(T_ii!J31,1)</f>
        <v>0</v>
      </c>
      <c r="E66" s="4">
        <f>ROUND(T_ii!N31,1)</f>
        <v>0</v>
      </c>
      <c r="F66" s="4">
        <f>ROUND(T_ii!R31,1)</f>
        <v>0</v>
      </c>
      <c r="G66" s="4">
        <f>ROUND(T_ii!V31,1)</f>
        <v>0</v>
      </c>
      <c r="H66" s="4">
        <f>ROUND(T_ii!Z31,1)</f>
        <v>0</v>
      </c>
      <c r="I66" s="4">
        <f>ROUND(T_ii!AD31,1)</f>
        <v>0</v>
      </c>
      <c r="J66" s="65">
        <f>ROUND(T_ii!AH31,1)</f>
        <v>0</v>
      </c>
      <c r="K66" s="4">
        <f>ROUND(T_ii!AL31,1)</f>
        <v>0</v>
      </c>
      <c r="L66" s="4">
        <f>ROUND(T_ii!AP31,1)</f>
        <v>0</v>
      </c>
      <c r="M66" s="4">
        <f>ROUND(T_ii!AT31,1)</f>
        <v>0</v>
      </c>
      <c r="N66" s="4">
        <f>ROUND(T_ii!AX31,1)</f>
        <v>0</v>
      </c>
      <c r="O66" s="4">
        <f>ROUND(T_ii!BB31,1)</f>
        <v>0</v>
      </c>
      <c r="P66" s="4">
        <f>ROUND(T_ii!BF31,1)</f>
        <v>0</v>
      </c>
      <c r="Q66" s="4">
        <f>ROUND(T_ii!BJ31,1)</f>
        <v>0</v>
      </c>
    </row>
    <row r="67" spans="1:17" x14ac:dyDescent="0.25">
      <c r="A67" s="12"/>
      <c r="B67" s="18" t="str">
        <f>IF(T_ii!C31=".","-",(CONCATENATE("[",ROUND(T_ii!C31,1),"; ",ROUND(T_ii!D31,1),"]")))</f>
        <v>[0; 0]</v>
      </c>
      <c r="C67" s="18" t="str">
        <f>IF(T_ii!G31=".","-",(CONCATENATE("[",ROUND(T_ii!G31,1),"; ",ROUND(T_ii!H31,1),"]")))</f>
        <v>[0; 0]</v>
      </c>
      <c r="D67" s="18" t="str">
        <f>IF(T_ii!K31=".","-",(CONCATENATE("[",ROUND(T_ii!K31,1),"; ",ROUND(T_ii!L31,1),"]")))</f>
        <v>[0; 0]</v>
      </c>
      <c r="E67" s="18" t="str">
        <f>IF(T_ii!O31=".","-",(CONCATENATE("[",ROUND(T_ii!O31,1),"; ",ROUND(T_ii!P31,1),"]")))</f>
        <v>[0; 0]</v>
      </c>
      <c r="F67" s="18" t="str">
        <f>IF(T_ii!S31=".","-",(CONCATENATE("[",ROUND(T_ii!S31,1),"; ",ROUND(T_ii!T31,1),"]")))</f>
        <v>[0; 0]</v>
      </c>
      <c r="G67" s="18" t="str">
        <f>IF(T_ii!W31=".","-",(CONCATENATE("[",ROUND(T_ii!W31,1),"; ",ROUND(T_ii!X31,1),"]")))</f>
        <v>[0; 0]</v>
      </c>
      <c r="H67" s="18" t="str">
        <f>IF(T_ii!AA31=".","-",(CONCATENATE("[",ROUND(T_ii!AA31,1),"; ",ROUND(T_ii!AB31,1),"]")))</f>
        <v>[0; 0]</v>
      </c>
      <c r="I67" s="18" t="str">
        <f>IF(T_ii!AE31=".","-",(CONCATENATE("[",ROUND(T_ii!AE31,1),"; ",ROUND(T_ii!AF31,1),"]")))</f>
        <v>[0; 0]</v>
      </c>
      <c r="J67" s="114" t="str">
        <f>IF(T_ii!AI31=".","-",(CONCATENATE("[",ROUND(T_ii!AI31,1),"; ",ROUND(T_ii!AJ31,1),"]")))</f>
        <v>[0; 0]</v>
      </c>
      <c r="K67" s="18" t="str">
        <f>IF(T_ii!AM31=".","-",(CONCATENATE("[",ROUND(T_ii!AM31,1),"; ",ROUND(T_ii!AN31,1),"]")))</f>
        <v>[0; 0]</v>
      </c>
      <c r="L67" s="18" t="str">
        <f>IF(T_ii!AQ31=".","-",(CONCATENATE("[",ROUND(T_ii!AQ31,1),"; ",ROUND(T_ii!AR31,1),"]")))</f>
        <v>[0; 0]</v>
      </c>
      <c r="M67" s="18" t="str">
        <f>IF(T_ii!AU31=".","-",(CONCATENATE("[",ROUND(T_ii!AU31,1),"; ",ROUND(T_ii!AV31,1),"]")))</f>
        <v>[0; 0]</v>
      </c>
      <c r="N67" s="18" t="str">
        <f>IF(T_ii!AY31=".","-",(CONCATENATE("[",ROUND(T_ii!AY31,1),"; ",ROUND(T_ii!AZ31,1),"]")))</f>
        <v>[0; 0]</v>
      </c>
      <c r="O67" s="18" t="str">
        <f>IF(T_ii!BC31=".","-",(CONCATENATE("[",ROUND(T_ii!BC31,1),"; ",ROUND(T_ii!BD31,1),"]")))</f>
        <v>[0; 0]</v>
      </c>
      <c r="P67" s="18" t="str">
        <f>IF(T_ii!BG31=".","-",(CONCATENATE("[",ROUND(T_ii!BG31,1),"; ",ROUND(T_ii!BH31,1),"]")))</f>
        <v>[0; 0]</v>
      </c>
      <c r="Q67" s="18" t="str">
        <f>IF(T_ii!BK31=".","-",(CONCATENATE("[",ROUND(T_ii!BK31,1),"; ",ROUND(T_ii!BL31,1),"]")))</f>
        <v>[0; 0]</v>
      </c>
    </row>
    <row r="68" spans="1:17" x14ac:dyDescent="0.25">
      <c r="A68" s="5" t="s">
        <v>72</v>
      </c>
      <c r="B68" s="4">
        <f>ROUND(T_ii!B32,1)</f>
        <v>0</v>
      </c>
      <c r="C68" s="4">
        <f>ROUND(T_ii!F32,1)</f>
        <v>0</v>
      </c>
      <c r="D68" s="4">
        <f>ROUND(T_ii!J32,1)</f>
        <v>0</v>
      </c>
      <c r="E68" s="4">
        <f>ROUND(T_ii!N32,1)</f>
        <v>0</v>
      </c>
      <c r="F68" s="4">
        <f>ROUND(T_ii!R32,1)</f>
        <v>0</v>
      </c>
      <c r="G68" s="4">
        <f>ROUND(T_ii!V32,1)</f>
        <v>0</v>
      </c>
      <c r="H68" s="4">
        <f>ROUND(T_ii!Z32,1)</f>
        <v>0</v>
      </c>
      <c r="I68" s="4">
        <f>ROUND(T_ii!AD32,1)</f>
        <v>0</v>
      </c>
      <c r="J68" s="65">
        <f>ROUND(T_ii!AH32,1)</f>
        <v>0</v>
      </c>
      <c r="K68" s="4">
        <f>ROUND(T_ii!AL32,1)</f>
        <v>0</v>
      </c>
      <c r="L68" s="4">
        <f>ROUND(T_ii!AP32,1)</f>
        <v>0</v>
      </c>
      <c r="M68" s="4">
        <f>ROUND(T_ii!AT32,1)</f>
        <v>0</v>
      </c>
      <c r="N68" s="4">
        <f>ROUND(T_ii!AX32,1)</f>
        <v>0</v>
      </c>
      <c r="O68" s="4">
        <f>ROUND(T_ii!BB32,1)</f>
        <v>0</v>
      </c>
      <c r="P68" s="4">
        <f>ROUND(T_ii!BF32,1)</f>
        <v>0</v>
      </c>
      <c r="Q68" s="4">
        <f>ROUND(T_ii!BJ32,1)</f>
        <v>0</v>
      </c>
    </row>
    <row r="69" spans="1:17" x14ac:dyDescent="0.25">
      <c r="A69" s="12"/>
      <c r="B69" s="18" t="str">
        <f>IF(T_ii!C32=".","-",(CONCATENATE("[",ROUND(T_ii!C32,1),"; ",ROUND(T_ii!D32,1),"]")))</f>
        <v>[0; 0]</v>
      </c>
      <c r="C69" s="18" t="str">
        <f>IF(T_ii!G32=".","-",(CONCATENATE("[",ROUND(T_ii!G32,1),"; ",ROUND(T_ii!H32,1),"]")))</f>
        <v>[0; 0]</v>
      </c>
      <c r="D69" s="18" t="str">
        <f>IF(T_ii!K32=".","-",(CONCATENATE("[",ROUND(T_ii!K32,1),"; ",ROUND(T_ii!L32,1),"]")))</f>
        <v>[0; 0]</v>
      </c>
      <c r="E69" s="18" t="str">
        <f>IF(T_ii!O32=".","-",(CONCATENATE("[",ROUND(T_ii!O32,1),"; ",ROUND(T_ii!P32,1),"]")))</f>
        <v>[0; 0]</v>
      </c>
      <c r="F69" s="18" t="str">
        <f>IF(T_ii!S32=".","-",(CONCATENATE("[",ROUND(T_ii!S32,1),"; ",ROUND(T_ii!T32,1),"]")))</f>
        <v>[0; 0]</v>
      </c>
      <c r="G69" s="18" t="str">
        <f>IF(T_ii!W32=".","-",(CONCATENATE("[",ROUND(T_ii!W32,1),"; ",ROUND(T_ii!X32,1),"]")))</f>
        <v>[0; 0]</v>
      </c>
      <c r="H69" s="18" t="str">
        <f>IF(T_ii!AA32=".","-",(CONCATENATE("[",ROUND(T_ii!AA32,1),"; ",ROUND(T_ii!AB32,1),"]")))</f>
        <v>[0; 0]</v>
      </c>
      <c r="I69" s="18" t="str">
        <f>IF(T_ii!AE32=".","-",(CONCATENATE("[",ROUND(T_ii!AE32,1),"; ",ROUND(T_ii!AF32,1),"]")))</f>
        <v>[0; 0]</v>
      </c>
      <c r="J69" s="114" t="str">
        <f>IF(T_ii!AI32=".","-",(CONCATENATE("[",ROUND(T_ii!AI32,1),"; ",ROUND(T_ii!AJ32,1),"]")))</f>
        <v>[0; 0]</v>
      </c>
      <c r="K69" s="18" t="str">
        <f>IF(T_ii!AM32=".","-",(CONCATENATE("[",ROUND(T_ii!AM32,1),"; ",ROUND(T_ii!AN32,1),"]")))</f>
        <v>[0; 0]</v>
      </c>
      <c r="L69" s="18" t="str">
        <f>IF(T_ii!AQ32=".","-",(CONCATENATE("[",ROUND(T_ii!AQ32,1),"; ",ROUND(T_ii!AR32,1),"]")))</f>
        <v>[0; 0]</v>
      </c>
      <c r="M69" s="18" t="str">
        <f>IF(T_ii!AU32=".","-",(CONCATENATE("[",ROUND(T_ii!AU32,1),"; ",ROUND(T_ii!AV32,1),"]")))</f>
        <v>[0; 0]</v>
      </c>
      <c r="N69" s="18" t="str">
        <f>IF(T_ii!AY32=".","-",(CONCATENATE("[",ROUND(T_ii!AY32,1),"; ",ROUND(T_ii!AZ32,1),"]")))</f>
        <v>[0; 0]</v>
      </c>
      <c r="O69" s="18" t="str">
        <f>IF(T_ii!BC32=".","-",(CONCATENATE("[",ROUND(T_ii!BC32,1),"; ",ROUND(T_ii!BD32,1),"]")))</f>
        <v>[0; 0]</v>
      </c>
      <c r="P69" s="18" t="str">
        <f>IF(T_ii!BG32=".","-",(CONCATENATE("[",ROUND(T_ii!BG32,1),"; ",ROUND(T_ii!BH32,1),"]")))</f>
        <v>[0; 0]</v>
      </c>
      <c r="Q69" s="18" t="str">
        <f>IF(T_ii!BK32=".","-",(CONCATENATE("[",ROUND(T_ii!BK32,1),"; ",ROUND(T_ii!BL32,1),"]")))</f>
        <v>[0; 0]</v>
      </c>
    </row>
    <row r="70" spans="1:17" s="26" customFormat="1" ht="11.25" x14ac:dyDescent="0.2">
      <c r="A70" s="198" t="str">
        <f>T_ii!C1</f>
        <v xml:space="preserve">Rural Footnote - N screened outlets with stockout data: Private not for profit=4; private not for profit=23; pharmacy=72; PPMV=768; informal=30; labs = 0; wholesalers= 11. Outlets that met screening criteria for a full interview but did not complete the interview and have stockout data = 0; screened outlets with no AM stockout data = 29 </v>
      </c>
      <c r="B70" s="198"/>
      <c r="C70" s="198"/>
      <c r="D70" s="198"/>
      <c r="E70" s="198"/>
      <c r="F70" s="198"/>
      <c r="G70" s="198"/>
      <c r="H70" s="198"/>
      <c r="I70" s="198"/>
      <c r="J70" s="198"/>
      <c r="K70" s="198"/>
      <c r="L70" s="198"/>
      <c r="M70" s="198"/>
      <c r="N70" s="198"/>
      <c r="O70" s="198"/>
      <c r="P70" s="198"/>
      <c r="Q70" s="198"/>
    </row>
    <row r="71" spans="1:17" s="127" customFormat="1" ht="12" thickBot="1" x14ac:dyDescent="0.25">
      <c r="A71" s="187" t="str">
        <f>T_ii!D1</f>
        <v xml:space="preserve">Urban Footnote - N screened outlets with stockout data: Private not for profit=25; private not for profit=164; pharmacy=418; PPMV=2432; informal=80; labs = 4; wholesalers= 40. Outlets that met screening criteria for a full interview but did not complete the interview and have stockout data = 0; screened outlets with no AM stockout data = 122 </v>
      </c>
      <c r="B71" s="187"/>
      <c r="C71" s="187"/>
      <c r="D71" s="187"/>
      <c r="E71" s="187"/>
      <c r="F71" s="187"/>
      <c r="G71" s="187"/>
      <c r="H71" s="187"/>
      <c r="I71" s="187"/>
      <c r="J71" s="187"/>
      <c r="K71" s="187"/>
      <c r="L71" s="187"/>
      <c r="M71" s="187"/>
      <c r="N71" s="187"/>
      <c r="O71" s="187"/>
      <c r="P71" s="187"/>
      <c r="Q71" s="187"/>
    </row>
  </sheetData>
  <mergeCells count="11">
    <mergeCell ref="A5:Q5"/>
    <mergeCell ref="A6:Q6"/>
    <mergeCell ref="B7:I7"/>
    <mergeCell ref="J7:Q7"/>
    <mergeCell ref="A70:Q70"/>
    <mergeCell ref="A71:Q71"/>
    <mergeCell ref="A8:A11"/>
    <mergeCell ref="A32:A33"/>
    <mergeCell ref="A34:A35"/>
    <mergeCell ref="A36:A37"/>
    <mergeCell ref="A38:A39"/>
  </mergeCells>
  <conditionalFormatting sqref="A1:Q3 S1:XFD3">
    <cfRule type="cellIs" dxfId="12" priority="2" operator="equal">
      <formula>1</formula>
    </cfRule>
  </conditionalFormatting>
  <conditionalFormatting sqref="B12">
    <cfRule type="expression" dxfId="11" priority="3">
      <formula>"(RIGHT(B4, LEN(B4)-2)*1)&lt;50"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05DC3-7FB9-47C9-AB44-1838CD9EC0FA}">
  <sheetPr>
    <tabColor rgb="FFFFFF00"/>
  </sheetPr>
  <dimension ref="A1:BB68"/>
  <sheetViews>
    <sheetView showGridLines="0" topLeftCell="G1" workbookViewId="0">
      <selection activeCell="W6" sqref="W6:W9"/>
    </sheetView>
  </sheetViews>
  <sheetFormatPr defaultColWidth="9.140625" defaultRowHeight="15" x14ac:dyDescent="0.25"/>
  <cols>
    <col min="1" max="1" width="65.85546875" style="2" bestFit="1" customWidth="1"/>
    <col min="2" max="3" width="14.7109375" style="13" customWidth="1"/>
    <col min="4" max="5" width="14.7109375" style="2" customWidth="1"/>
    <col min="6" max="6" width="14.7109375" style="13" customWidth="1"/>
    <col min="7" max="7" width="14.7109375" style="2" customWidth="1"/>
    <col min="8" max="8" width="14.7109375" style="13" customWidth="1"/>
    <col min="9" max="9" width="14.7109375" style="2" customWidth="1"/>
    <col min="11" max="11" width="9.140625" style="2"/>
    <col min="12" max="12" width="66.7109375" style="2" bestFit="1" customWidth="1"/>
    <col min="13" max="20" width="14.7109375" style="2" customWidth="1"/>
    <col min="21" max="22" width="9.140625" style="2"/>
    <col min="23" max="23" width="68.140625" style="2" bestFit="1" customWidth="1"/>
    <col min="24" max="31" width="14.7109375" style="2" customWidth="1"/>
    <col min="32" max="16384" width="9.140625" style="2"/>
  </cols>
  <sheetData>
    <row r="1" spans="1:54" x14ac:dyDescent="0.25">
      <c r="A1" s="26" t="s">
        <v>43</v>
      </c>
      <c r="B1" s="13">
        <f t="shared" ref="B1:I1" si="0">IFERROR(IF((RIGHT(B7,LEN(B7)-2)*1)&gt;50,0,1), "")</f>
        <v>1</v>
      </c>
      <c r="C1" s="13">
        <f t="shared" si="0"/>
        <v>1</v>
      </c>
      <c r="D1" s="2">
        <f t="shared" si="0"/>
        <v>0</v>
      </c>
      <c r="E1" s="2">
        <f t="shared" si="0"/>
        <v>1</v>
      </c>
      <c r="F1" s="13">
        <f t="shared" si="0"/>
        <v>0</v>
      </c>
      <c r="G1" s="2">
        <f t="shared" si="0"/>
        <v>1</v>
      </c>
      <c r="H1" s="13">
        <f t="shared" si="0"/>
        <v>0</v>
      </c>
      <c r="I1" s="2">
        <f t="shared" si="0"/>
        <v>1</v>
      </c>
      <c r="K1" s="2" t="str">
        <f t="shared" ref="K1:AS1" si="1">IFERROR(IF((RIGHT(K7,LEN(K7)-2)*1)&gt;50,0,1), "")</f>
        <v/>
      </c>
      <c r="L1" s="2" t="str">
        <f t="shared" si="1"/>
        <v/>
      </c>
      <c r="M1" s="2">
        <f t="shared" si="1"/>
        <v>1</v>
      </c>
      <c r="N1" s="2">
        <f t="shared" si="1"/>
        <v>0</v>
      </c>
      <c r="O1" s="2">
        <f t="shared" si="1"/>
        <v>0</v>
      </c>
      <c r="P1" s="2">
        <f t="shared" si="1"/>
        <v>1</v>
      </c>
      <c r="Q1" s="2">
        <f t="shared" si="1"/>
        <v>0</v>
      </c>
      <c r="R1" s="2">
        <f t="shared" si="1"/>
        <v>1</v>
      </c>
      <c r="S1" s="2">
        <f t="shared" si="1"/>
        <v>0</v>
      </c>
      <c r="T1" s="2">
        <f t="shared" si="1"/>
        <v>1</v>
      </c>
      <c r="U1" s="2" t="str">
        <f t="shared" si="1"/>
        <v/>
      </c>
      <c r="V1" s="2" t="str">
        <f t="shared" si="1"/>
        <v/>
      </c>
      <c r="W1" s="2" t="str">
        <f t="shared" si="1"/>
        <v/>
      </c>
      <c r="X1" s="2">
        <f t="shared" si="1"/>
        <v>1</v>
      </c>
      <c r="Y1" s="2">
        <f t="shared" si="1"/>
        <v>0</v>
      </c>
      <c r="Z1" s="2">
        <f t="shared" si="1"/>
        <v>0</v>
      </c>
      <c r="AA1" s="2">
        <f t="shared" si="1"/>
        <v>1</v>
      </c>
      <c r="AB1" s="2">
        <f t="shared" si="1"/>
        <v>0</v>
      </c>
      <c r="AC1" s="2">
        <f t="shared" si="1"/>
        <v>0</v>
      </c>
      <c r="AD1" s="2">
        <f t="shared" si="1"/>
        <v>0</v>
      </c>
      <c r="AE1" s="2">
        <f t="shared" si="1"/>
        <v>1</v>
      </c>
      <c r="AF1" s="2" t="str">
        <f t="shared" si="1"/>
        <v/>
      </c>
      <c r="AG1" s="2" t="str">
        <f t="shared" si="1"/>
        <v/>
      </c>
      <c r="AH1" s="2" t="str">
        <f t="shared" si="1"/>
        <v/>
      </c>
      <c r="AI1" s="2" t="str">
        <f t="shared" si="1"/>
        <v/>
      </c>
      <c r="AJ1" s="2" t="str">
        <f t="shared" si="1"/>
        <v/>
      </c>
      <c r="AK1" s="2" t="str">
        <f t="shared" si="1"/>
        <v/>
      </c>
      <c r="AL1" s="2" t="str">
        <f t="shared" si="1"/>
        <v/>
      </c>
      <c r="AM1" s="2" t="str">
        <f t="shared" si="1"/>
        <v/>
      </c>
      <c r="AN1" s="2" t="str">
        <f t="shared" si="1"/>
        <v/>
      </c>
      <c r="AO1" s="2" t="str">
        <f t="shared" si="1"/>
        <v/>
      </c>
      <c r="AP1" s="2" t="str">
        <f t="shared" si="1"/>
        <v/>
      </c>
      <c r="AQ1" s="2" t="str">
        <f t="shared" si="1"/>
        <v/>
      </c>
      <c r="AR1" s="2" t="str">
        <f t="shared" si="1"/>
        <v/>
      </c>
      <c r="AS1" s="2" t="str">
        <f t="shared" si="1"/>
        <v/>
      </c>
      <c r="AT1" s="2" t="str">
        <f t="shared" ref="AT1:BB1" si="2">IFERROR(IF((RIGHT(AT7,LEN(AT7)-2)*1)&gt;50,1,0), "")</f>
        <v/>
      </c>
      <c r="AU1" s="2" t="str">
        <f t="shared" si="2"/>
        <v/>
      </c>
      <c r="AV1" s="2" t="str">
        <f t="shared" si="2"/>
        <v/>
      </c>
      <c r="AW1" s="2" t="str">
        <f t="shared" si="2"/>
        <v/>
      </c>
      <c r="AX1" s="2" t="str">
        <f t="shared" si="2"/>
        <v/>
      </c>
      <c r="AY1" s="2" t="str">
        <f t="shared" si="2"/>
        <v/>
      </c>
      <c r="AZ1" s="2" t="str">
        <f t="shared" si="2"/>
        <v/>
      </c>
      <c r="BA1" s="2" t="str">
        <f t="shared" si="2"/>
        <v/>
      </c>
      <c r="BB1" s="2" t="str">
        <f t="shared" si="2"/>
        <v/>
      </c>
    </row>
    <row r="3" spans="1:54" x14ac:dyDescent="0.25">
      <c r="A3" s="2" t="str">
        <f>T_iii_strat1!A1</f>
        <v>T_iii_strat1</v>
      </c>
      <c r="L3" s="2" t="str">
        <f>T_iii_strat2!A1</f>
        <v>T_iii_strat2</v>
      </c>
      <c r="W3" s="2" t="str">
        <f>T_iii_strat3!A1</f>
        <v>T_iii_strat3</v>
      </c>
    </row>
    <row r="4" spans="1:54" ht="15.75" thickBot="1" x14ac:dyDescent="0.3"/>
    <row r="5" spans="1:54" s="129" customFormat="1" ht="12.75" x14ac:dyDescent="0.2">
      <c r="A5" s="184" t="str">
        <f>_xlfn.CONCAT(UPPER(RIGHT(A3,LEN(A3)-6)),": ",'[1]Quantitative Indicators '!$B$23)</f>
        <v xml:space="preserve">STRAT1: Stock outs of antimalarials </v>
      </c>
      <c r="B5" s="184"/>
      <c r="C5" s="184"/>
      <c r="D5" s="184"/>
      <c r="E5" s="184"/>
      <c r="F5" s="184"/>
      <c r="G5" s="184"/>
      <c r="H5" s="184"/>
      <c r="I5" s="184"/>
      <c r="L5" s="184" t="str">
        <f>_xlfn.CONCAT(UPPER(RIGHT(L3,LEN(L3)-6)),": ",'[1]Quantitative Indicators '!$B$23)</f>
        <v xml:space="preserve">STRAT2: Stock outs of antimalarials </v>
      </c>
      <c r="M5" s="184"/>
      <c r="N5" s="184"/>
      <c r="O5" s="184"/>
      <c r="P5" s="184"/>
      <c r="Q5" s="184"/>
      <c r="R5" s="184"/>
      <c r="S5" s="184"/>
      <c r="T5" s="184"/>
      <c r="W5" s="184" t="str">
        <f>_xlfn.CONCAT(UPPER(RIGHT(W3,LEN(W3)-6)),": ",'[1]Quantitative Indicators '!$B$23)</f>
        <v xml:space="preserve">STRAT3: Stock outs of antimalarials </v>
      </c>
      <c r="X5" s="184"/>
      <c r="Y5" s="184"/>
      <c r="Z5" s="184"/>
      <c r="AA5" s="184"/>
      <c r="AB5" s="184"/>
      <c r="AC5" s="184"/>
      <c r="AD5" s="184"/>
      <c r="AE5" s="184"/>
    </row>
    <row r="6" spans="1:54" ht="23.25" x14ac:dyDescent="0.25">
      <c r="A6" s="202" t="str">
        <f>'[1]Quantitative Indicators '!$C$23</f>
        <v>Proportion of outlets reporting stockouts of antimalarials by type on the day of survey, among all antimalarial-stocking outlets</v>
      </c>
      <c r="B6" s="32" t="str">
        <f>IF(T_iii_strat1!B2="","",T_iii_strat1!B2)</f>
        <v>Private Not For-Profit Facility</v>
      </c>
      <c r="C6" s="32" t="str">
        <f>IF(T_iii_strat1!F2="","",T_iii_strat1!F2)</f>
        <v>Private For-Profit Facility</v>
      </c>
      <c r="D6" s="32" t="str">
        <f>IF(T_iii_strat1!J2="","",T_iii_strat1!J2)</f>
        <v>Pharmacy</v>
      </c>
      <c r="E6" s="32" t="str">
        <f>IF(T_iii_strat1!N2="","",T_iii_strat1!N2)</f>
        <v>Laboratory</v>
      </c>
      <c r="F6" s="32" t="str">
        <f>IF(T_iii_strat1!R2="","",T_iii_strat1!R2)</f>
        <v>Drug store</v>
      </c>
      <c r="G6" s="32" t="str">
        <f>IF(T_iii_strat1!V2="","",T_iii_strat1!V2)</f>
        <v>Informal</v>
      </c>
      <c r="H6" s="32" t="str">
        <f>IF(T_iii_strat1!Z2="","",T_iii_strat1!Z2)</f>
        <v>Retail total</v>
      </c>
      <c r="I6" s="32" t="str">
        <f>IF(T_iii_strat1!AD2="","",T_iii_strat1!AD2)</f>
        <v>Wholesale</v>
      </c>
      <c r="L6" s="205" t="str">
        <f>A6</f>
        <v>Proportion of outlets reporting stockouts of antimalarials by type on the day of survey, among all antimalarial-stocking outlets</v>
      </c>
      <c r="M6" s="36" t="str">
        <f>IF(T_iii_strat2!B2="","",T_iii_strat2!B2)</f>
        <v>Private Not For-Profit Facility</v>
      </c>
      <c r="N6" s="36" t="str">
        <f>IF(T_iii_strat2!F2="","",T_iii_strat2!F2)</f>
        <v>Private For-Profit Facility</v>
      </c>
      <c r="O6" s="36" t="str">
        <f>IF(T_iii_strat2!J2="","",T_iii_strat2!J2)</f>
        <v>Pharmacy</v>
      </c>
      <c r="P6" s="36" t="str">
        <f>IF(T_iii_strat2!N2="","",T_iii_strat2!N2)</f>
        <v>Laboratory</v>
      </c>
      <c r="Q6" s="36" t="str">
        <f>IF(T_iii_strat2!R2="","",T_iii_strat2!R2)</f>
        <v>Drug store</v>
      </c>
      <c r="R6" s="36" t="str">
        <f>IF(T_iii_strat2!V2="","",T_iii_strat2!V2)</f>
        <v>Informal</v>
      </c>
      <c r="S6" s="36" t="str">
        <f>IF(T_iii_strat2!Z2="","",T_iii_strat2!Z2)</f>
        <v>Retail total</v>
      </c>
      <c r="T6" s="36" t="str">
        <f>IF(T_iii_strat2!AD2="","",T_iii_strat2!AD2)</f>
        <v>Wholesale</v>
      </c>
      <c r="W6" s="199" t="str">
        <f>A6</f>
        <v>Proportion of outlets reporting stockouts of antimalarials by type on the day of survey, among all antimalarial-stocking outlets</v>
      </c>
      <c r="X6" s="40" t="str">
        <f>IF(T_iii_strat3!B2="","",T_iii_strat3!B2)</f>
        <v>Private Not For-Profit Facility</v>
      </c>
      <c r="Y6" s="40" t="str">
        <f>IF(T_iii_strat3!F2="","",T_iii_strat3!F2)</f>
        <v>Private For-Profit Facility</v>
      </c>
      <c r="Z6" s="40" t="str">
        <f>IF(T_iii_strat3!J2="","",T_iii_strat3!J2)</f>
        <v>Pharmacy</v>
      </c>
      <c r="AA6" s="40" t="str">
        <f>IF(T_iii_strat3!N2="","",T_iii_strat3!N2)</f>
        <v>Laboratory</v>
      </c>
      <c r="AB6" s="40" t="str">
        <f>IF(T_iii_strat3!R2="","",T_iii_strat3!R2)</f>
        <v>Drug store</v>
      </c>
      <c r="AC6" s="40" t="str">
        <f>IF(T_iii_strat3!V2="","",T_iii_strat3!V2)</f>
        <v>Informal</v>
      </c>
      <c r="AD6" s="40" t="str">
        <f>IF(T_iii_strat3!Z2="","",T_iii_strat3!Z2)</f>
        <v>Retail total</v>
      </c>
      <c r="AE6" s="40" t="str">
        <f>IF(T_iii_strat3!AD2="","",T_iii_strat3!AD2)</f>
        <v>Wholesale</v>
      </c>
    </row>
    <row r="7" spans="1:54" x14ac:dyDescent="0.25">
      <c r="A7" s="203"/>
      <c r="B7" s="33" t="str">
        <f>CONCATENATE("N=",T_iii_strat1!E4)</f>
        <v>N=15</v>
      </c>
      <c r="C7" s="33" t="str">
        <f>CONCATENATE("N=",T_iii_strat1!I4)</f>
        <v>N=16</v>
      </c>
      <c r="D7" s="33" t="str">
        <f>CONCATENATE("N=",T_iii_strat1!M4)</f>
        <v>N=52</v>
      </c>
      <c r="E7" s="33" t="str">
        <f>CONCATENATE("N=",T_iii_strat1!Q4)</f>
        <v>N=2</v>
      </c>
      <c r="F7" s="33" t="str">
        <f>CONCATENATE("N=",T_iii_strat1!U4)</f>
        <v>N=1312</v>
      </c>
      <c r="G7" s="33" t="str">
        <f>CONCATENATE("N=",T_iii_strat1!Y4)</f>
        <v>N=11</v>
      </c>
      <c r="H7" s="33" t="str">
        <f>CONCATENATE("N=",T_iii_strat1!AC4)</f>
        <v>N=1408</v>
      </c>
      <c r="I7" s="33" t="str">
        <f>CONCATENATE("N=",T_iii_strat1!AG4)</f>
        <v>N=29</v>
      </c>
      <c r="L7" s="206"/>
      <c r="M7" s="37" t="str">
        <f>CONCATENATE("N=",T_iii_strat2!E4)</f>
        <v>N=9</v>
      </c>
      <c r="N7" s="37" t="str">
        <f>CONCATENATE("N=",T_iii_strat2!I4)</f>
        <v>N=84</v>
      </c>
      <c r="O7" s="37" t="str">
        <f>CONCATENATE("N=",T_iii_strat2!M4)</f>
        <v>N=126</v>
      </c>
      <c r="P7" s="37" t="str">
        <f>CONCATENATE("N=",T_iii_strat2!Q4)</f>
        <v>N=2</v>
      </c>
      <c r="Q7" s="37" t="str">
        <f>CONCATENATE("N=",T_iii_strat2!U4)</f>
        <v>N=1340</v>
      </c>
      <c r="R7" s="37" t="str">
        <f>CONCATENATE("N=",T_iii_strat2!Y4)</f>
        <v>N=42</v>
      </c>
      <c r="S7" s="37" t="str">
        <f>CONCATENATE("N=",T_iii_strat2!AC4)</f>
        <v>N=1603</v>
      </c>
      <c r="T7" s="37" t="str">
        <f>CONCATENATE("N=",T_iii_strat2!AG4)</f>
        <v>N=19</v>
      </c>
      <c r="W7" s="200"/>
      <c r="X7" s="41" t="str">
        <f>CONCATENATE("N=",T_iii_strat3!E4)</f>
        <v>N=3</v>
      </c>
      <c r="Y7" s="41" t="str">
        <f>CONCATENATE("N=",T_iii_strat3!I4)</f>
        <v>N=72</v>
      </c>
      <c r="Z7" s="41" t="str">
        <f>CONCATENATE("N=",T_iii_strat3!M4)</f>
        <v>N=310</v>
      </c>
      <c r="AA7" s="41" t="str">
        <f>CONCATENATE("N=",T_iii_strat3!Q4)</f>
        <v>N=0</v>
      </c>
      <c r="AB7" s="41" t="str">
        <f>CONCATENATE("N=",T_iii_strat3!U4)</f>
        <v>N=486</v>
      </c>
      <c r="AC7" s="41" t="str">
        <f>CONCATENATE("N=",T_iii_strat3!Y4)</f>
        <v>N=55</v>
      </c>
      <c r="AD7" s="41" t="str">
        <f>CONCATENATE("N=",T_iii_strat3!AC4)</f>
        <v>N=926</v>
      </c>
      <c r="AE7" s="41" t="str">
        <f>CONCATENATE("N=",T_iii_strat3!AG4)</f>
        <v>N=3</v>
      </c>
    </row>
    <row r="8" spans="1:54" x14ac:dyDescent="0.25">
      <c r="A8" s="203"/>
      <c r="B8" s="34" t="str">
        <f t="shared" ref="B8:I8" si="3">"%"</f>
        <v>%</v>
      </c>
      <c r="C8" s="34" t="str">
        <f t="shared" si="3"/>
        <v>%</v>
      </c>
      <c r="D8" s="34" t="str">
        <f t="shared" si="3"/>
        <v>%</v>
      </c>
      <c r="E8" s="34" t="str">
        <f t="shared" si="3"/>
        <v>%</v>
      </c>
      <c r="F8" s="34" t="str">
        <f t="shared" si="3"/>
        <v>%</v>
      </c>
      <c r="G8" s="34" t="str">
        <f t="shared" si="3"/>
        <v>%</v>
      </c>
      <c r="H8" s="34" t="str">
        <f t="shared" si="3"/>
        <v>%</v>
      </c>
      <c r="I8" s="34" t="str">
        <f t="shared" si="3"/>
        <v>%</v>
      </c>
      <c r="L8" s="206"/>
      <c r="M8" s="38" t="str">
        <f t="shared" ref="M8:T8" si="4">"%"</f>
        <v>%</v>
      </c>
      <c r="N8" s="38" t="str">
        <f t="shared" si="4"/>
        <v>%</v>
      </c>
      <c r="O8" s="38" t="str">
        <f t="shared" si="4"/>
        <v>%</v>
      </c>
      <c r="P8" s="38" t="str">
        <f t="shared" si="4"/>
        <v>%</v>
      </c>
      <c r="Q8" s="38" t="str">
        <f t="shared" si="4"/>
        <v>%</v>
      </c>
      <c r="R8" s="38" t="str">
        <f t="shared" si="4"/>
        <v>%</v>
      </c>
      <c r="S8" s="38" t="str">
        <f t="shared" si="4"/>
        <v>%</v>
      </c>
      <c r="T8" s="38" t="str">
        <f t="shared" si="4"/>
        <v>%</v>
      </c>
      <c r="W8" s="200"/>
      <c r="X8" s="42" t="str">
        <f t="shared" ref="X8:AE8" si="5">"%"</f>
        <v>%</v>
      </c>
      <c r="Y8" s="42" t="str">
        <f t="shared" si="5"/>
        <v>%</v>
      </c>
      <c r="Z8" s="42" t="str">
        <f t="shared" si="5"/>
        <v>%</v>
      </c>
      <c r="AA8" s="42" t="str">
        <f t="shared" si="5"/>
        <v>%</v>
      </c>
      <c r="AB8" s="42" t="str">
        <f t="shared" si="5"/>
        <v>%</v>
      </c>
      <c r="AC8" s="42" t="str">
        <f t="shared" si="5"/>
        <v>%</v>
      </c>
      <c r="AD8" s="42" t="str">
        <f t="shared" si="5"/>
        <v>%</v>
      </c>
      <c r="AE8" s="42" t="str">
        <f t="shared" si="5"/>
        <v>%</v>
      </c>
    </row>
    <row r="9" spans="1:54" x14ac:dyDescent="0.25">
      <c r="A9" s="204"/>
      <c r="B9" s="35" t="str">
        <f t="shared" ref="B9:I9" si="6">"[95% CI]"</f>
        <v>[95% CI]</v>
      </c>
      <c r="C9" s="35" t="str">
        <f t="shared" si="6"/>
        <v>[95% CI]</v>
      </c>
      <c r="D9" s="35" t="str">
        <f t="shared" si="6"/>
        <v>[95% CI]</v>
      </c>
      <c r="E9" s="35" t="str">
        <f t="shared" si="6"/>
        <v>[95% CI]</v>
      </c>
      <c r="F9" s="35" t="str">
        <f t="shared" si="6"/>
        <v>[95% CI]</v>
      </c>
      <c r="G9" s="35" t="str">
        <f t="shared" si="6"/>
        <v>[95% CI]</v>
      </c>
      <c r="H9" s="35" t="str">
        <f t="shared" si="6"/>
        <v>[95% CI]</v>
      </c>
      <c r="I9" s="35" t="str">
        <f t="shared" si="6"/>
        <v>[95% CI]</v>
      </c>
      <c r="L9" s="207"/>
      <c r="M9" s="39" t="str">
        <f t="shared" ref="M9:T9" si="7">"[95% CI]"</f>
        <v>[95% CI]</v>
      </c>
      <c r="N9" s="39" t="str">
        <f t="shared" si="7"/>
        <v>[95% CI]</v>
      </c>
      <c r="O9" s="39" t="str">
        <f t="shared" si="7"/>
        <v>[95% CI]</v>
      </c>
      <c r="P9" s="39" t="str">
        <f t="shared" si="7"/>
        <v>[95% CI]</v>
      </c>
      <c r="Q9" s="39" t="str">
        <f t="shared" si="7"/>
        <v>[95% CI]</v>
      </c>
      <c r="R9" s="39" t="str">
        <f t="shared" si="7"/>
        <v>[95% CI]</v>
      </c>
      <c r="S9" s="39" t="str">
        <f t="shared" si="7"/>
        <v>[95% CI]</v>
      </c>
      <c r="T9" s="39" t="str">
        <f t="shared" si="7"/>
        <v>[95% CI]</v>
      </c>
      <c r="W9" s="201"/>
      <c r="X9" s="43" t="str">
        <f t="shared" ref="X9:AE9" si="8">"[95% CI]"</f>
        <v>[95% CI]</v>
      </c>
      <c r="Y9" s="43" t="str">
        <f t="shared" si="8"/>
        <v>[95% CI]</v>
      </c>
      <c r="Z9" s="43" t="str">
        <f t="shared" si="8"/>
        <v>[95% CI]</v>
      </c>
      <c r="AA9" s="43" t="str">
        <f t="shared" si="8"/>
        <v>[95% CI]</v>
      </c>
      <c r="AB9" s="43" t="str">
        <f t="shared" si="8"/>
        <v>[95% CI]</v>
      </c>
      <c r="AC9" s="43" t="str">
        <f t="shared" si="8"/>
        <v>[95% CI]</v>
      </c>
      <c r="AD9" s="43" t="str">
        <f t="shared" si="8"/>
        <v>[95% CI]</v>
      </c>
      <c r="AE9" s="43" t="str">
        <f t="shared" si="8"/>
        <v>[95% CI]</v>
      </c>
    </row>
    <row r="10" spans="1:54" x14ac:dyDescent="0.25">
      <c r="A10" s="3" t="s">
        <v>44</v>
      </c>
      <c r="B10" s="4">
        <f>ROUND(T_iii_strat1!B4,1)</f>
        <v>0</v>
      </c>
      <c r="C10" s="4">
        <f>ROUND(T_iii_strat1!F4,1)</f>
        <v>0</v>
      </c>
      <c r="D10" s="4">
        <f>ROUND(T_iii_strat1!J4,1)</f>
        <v>0</v>
      </c>
      <c r="E10" s="4">
        <f>ROUND(T_iii_strat1!N4,1)</f>
        <v>0</v>
      </c>
      <c r="F10" s="4">
        <f>ROUND(T_iii_strat1!R4,1)</f>
        <v>0.2</v>
      </c>
      <c r="G10" s="4">
        <f>ROUND(T_iii_strat1!V4,1)</f>
        <v>0</v>
      </c>
      <c r="H10" s="4">
        <f>ROUND(T_iii_strat1!Z4,1)</f>
        <v>0.2</v>
      </c>
      <c r="I10" s="4">
        <f>ROUND(T_iii_strat1!AD4,1)</f>
        <v>0</v>
      </c>
      <c r="L10" s="3" t="s">
        <v>44</v>
      </c>
      <c r="M10" s="4">
        <f>ROUND(T_iii_strat2!B4,1)</f>
        <v>27.7</v>
      </c>
      <c r="N10" s="4">
        <f>ROUND(T_iii_strat2!F4,1)</f>
        <v>2.2000000000000002</v>
      </c>
      <c r="O10" s="4">
        <f>ROUND(T_iii_strat2!J4,1)</f>
        <v>0</v>
      </c>
      <c r="P10" s="4">
        <f>ROUND(T_iii_strat2!N4,1)</f>
        <v>0</v>
      </c>
      <c r="Q10" s="4">
        <f>ROUND(T_iii_strat2!R4,1)</f>
        <v>12.6</v>
      </c>
      <c r="R10" s="4">
        <f>ROUND(T_iii_strat2!V4,1)</f>
        <v>22.2</v>
      </c>
      <c r="S10" s="4">
        <f>ROUND(T_iii_strat2!Z4,1)</f>
        <v>12.3</v>
      </c>
      <c r="T10" s="4">
        <f>ROUND(T_iii_strat2!AD4,1)</f>
        <v>0</v>
      </c>
      <c r="W10" s="3" t="s">
        <v>44</v>
      </c>
      <c r="X10" s="4">
        <f>ROUND(T_iii_strat3!B4,1)</f>
        <v>0</v>
      </c>
      <c r="Y10" s="4">
        <f>ROUND(T_iii_strat3!F4,1)</f>
        <v>4.4000000000000004</v>
      </c>
      <c r="Z10" s="4">
        <f>ROUND(T_iii_strat3!J4,1)</f>
        <v>0</v>
      </c>
      <c r="AA10" s="4">
        <f>ROUND(T_iii_strat3!N4,1)</f>
        <v>0</v>
      </c>
      <c r="AB10" s="4">
        <f>ROUND(T_iii_strat3!R4,1)</f>
        <v>1.7</v>
      </c>
      <c r="AC10" s="4">
        <f>ROUND(T_iii_strat3!V4,1)</f>
        <v>13.9</v>
      </c>
      <c r="AD10" s="4">
        <f>ROUND(T_iii_strat3!Z4,1)</f>
        <v>2.5</v>
      </c>
      <c r="AE10" s="4">
        <f>ROUND(T_iii_strat3!AD4,1)</f>
        <v>0</v>
      </c>
    </row>
    <row r="11" spans="1:54" s="17" customFormat="1" ht="8.25" x14ac:dyDescent="0.15">
      <c r="B11" s="18" t="str">
        <f>IF(T_iii_strat1!C4=".","-",(CONCATENATE("[",ROUND(T_iii_strat1!C4,1),"; ",ROUND(T_iii_strat1!D4,1),"]")))</f>
        <v>-</v>
      </c>
      <c r="C11" s="18" t="str">
        <f>IF(T_iii_strat1!G4=".","-",(CONCATENATE("[",ROUND(T_iii_strat1!G4,1),"; ",ROUND(T_iii_strat1!H4,1),"]")))</f>
        <v>-</v>
      </c>
      <c r="D11" s="18" t="str">
        <f>IF(T_iii_strat1!K4=".","-",(IF(T_iii_strat1!K4="","-",(CONCATENATE("[",ROUND(T_iii_strat1!K4,1),"; ",ROUND(T_iii_strat1!L4,1),"]")))))</f>
        <v>-</v>
      </c>
      <c r="E11" s="18" t="str">
        <f>IF(T_iii_strat1!O4=".","-",(CONCATENATE("[",ROUND(T_iii_strat1!O4,1),"; ",ROUND(T_iii_strat1!P4,1),"]")))</f>
        <v>-</v>
      </c>
      <c r="F11" s="18" t="str">
        <f>IF(T_iii_strat1!S4=".","-",(CONCATENATE("[",ROUND(T_iii_strat1!S4,1),"; ",ROUND(T_iii_strat1!T4,1),"]")))</f>
        <v>[0; 1.6]</v>
      </c>
      <c r="G11" s="18" t="str">
        <f>IF(T_iii_strat1!W4=".","-",(CONCATENATE("[",ROUND(T_iii_strat1!W4,1),"; ",ROUND(T_iii_strat1!X4,1),"]")))</f>
        <v>-</v>
      </c>
      <c r="H11" s="18" t="str">
        <f>IF(T_iii_strat1!AA4=".","-",(CONCATENATE("[",ROUND(T_iii_strat1!AA4,1),"; ",ROUND(T_iii_strat1!AB4,1),"]")))</f>
        <v>[0; 1.5]</v>
      </c>
      <c r="I11" s="18" t="str">
        <f>IF(T_iii_strat1!AE4=".","-",(CONCATENATE("[",ROUND(T_iii_strat1!AE4,1),"; ",ROUND(T_iii_strat1!AF4,1),"]")))</f>
        <v>-</v>
      </c>
      <c r="M11" s="18" t="str">
        <f>IF(T_iii_strat2!C4=".","-",(CONCATENATE("[",ROUND(T_iii_strat2!C4,1),"; ",ROUND(T_iii_strat2!D4,1),"]")))</f>
        <v>[4.2; 76.8]</v>
      </c>
      <c r="N11" s="18" t="str">
        <f>IF(T_iii_strat2!G4=".","-",(CONCATENATE("[",ROUND(T_iii_strat2!G4,1),"; ",ROUND(T_iii_strat2!H4,1),"]")))</f>
        <v>[0.8; 5.6]</v>
      </c>
      <c r="O11" s="18" t="str">
        <f>IF(T_iii_strat2!K4=".","-",(CONCATENATE("[",ROUND(T_iii_strat2!K4,1),"; ",ROUND(T_iii_strat2!L4,1),"]")))</f>
        <v>-</v>
      </c>
      <c r="P11" s="18" t="str">
        <f>IF(T_iii_strat2!O4=".","-",(CONCATENATE("[",ROUND(T_iii_strat2!O4,1),"; ",ROUND(T_iii_strat2!P4,1),"]")))</f>
        <v>-</v>
      </c>
      <c r="Q11" s="18" t="str">
        <f>IF(T_iii_strat2!S4=".","-",(CONCATENATE("[",ROUND(T_iii_strat2!S4,1),"; ",ROUND(T_iii_strat2!T4,1),"]")))</f>
        <v>[7.2; 21.2]</v>
      </c>
      <c r="R11" s="18" t="str">
        <f>IF(T_iii_strat2!W4=".","-",(CONCATENATE("[",ROUND(T_iii_strat2!W4,1),"; ",ROUND(T_iii_strat2!X4,1),"]")))</f>
        <v>[8.8; 45.5]</v>
      </c>
      <c r="S11" s="18" t="str">
        <f>IF(T_iii_strat2!AA4=".","-",(CONCATENATE("[",ROUND(T_iii_strat2!AA4,1),"; ",ROUND(T_iii_strat2!AB4,1),"]")))</f>
        <v>[7.2; 20.2]</v>
      </c>
      <c r="T11" s="18" t="str">
        <f>IF(T_iii_strat2!AE4=".","-",(CONCATENATE("[",ROUND(T_iii_strat2!AE4,1),"; ",ROUND(T_iii_strat2!AF4,1),"]")))</f>
        <v>-</v>
      </c>
      <c r="X11" s="18" t="str">
        <f>IF(T_iii_strat3!C4=".","-",(CONCATENATE("[",ROUND(T_iii_strat3!C4,1),"; ",ROUND(T_iii_strat3!D4,1),"]")))</f>
        <v>-</v>
      </c>
      <c r="Y11" s="18" t="str">
        <f>IF(T_iii_strat3!G4=".","-",(CONCATENATE("[",ROUND(T_iii_strat3!G4,1),"; ",ROUND(T_iii_strat3!H4,1),"]")))</f>
        <v>[0.7; 22.8]</v>
      </c>
      <c r="Z11" s="18" t="str">
        <f>IF(T_iii_strat3!K4=".","-",(CONCATENATE("[",ROUND(T_iii_strat3!K4,1),"; ",ROUND(T_iii_strat3!L4,1),"]")))</f>
        <v>-</v>
      </c>
      <c r="AA11" s="18" t="str">
        <f>IF(T_iii_strat3!O4=".","-",(CONCATENATE("[",ROUND(T_iii_strat3!O4,1),"; ",ROUND(T_iii_strat3!P4,1),"]")))</f>
        <v>-</v>
      </c>
      <c r="AB11" s="18" t="str">
        <f>IF(T_iii_strat3!S4=".","-",(CONCATENATE("[",ROUND(T_iii_strat3!S4,1),"; ",ROUND(T_iii_strat3!T4,1),"]")))</f>
        <v>[0.3; 10.3]</v>
      </c>
      <c r="AC11" s="18" t="str">
        <f>IF(T_iii_strat3!W4=".","-",(CONCATENATE("[",ROUND(T_iii_strat3!W4,1),"; ",ROUND(T_iii_strat3!X4,1),"]")))</f>
        <v>[6.1; 28.5]</v>
      </c>
      <c r="AD11" s="18" t="str">
        <f>IF(T_iii_strat3!AA4=".","-",(CONCATENATE("[",ROUND(T_iii_strat3!AA4,1),"; ",ROUND(T_iii_strat3!AB4,1),"]")))</f>
        <v>[0.9; 6.8]</v>
      </c>
      <c r="AE11" s="18" t="str">
        <f>IF(T_iii_strat3!AE4=".","-",(CONCATENATE("[",ROUND(T_iii_strat3!AE4,1),"; ",ROUND(T_iii_strat3!AF4,1),"]")))</f>
        <v>-</v>
      </c>
    </row>
    <row r="12" spans="1:54" x14ac:dyDescent="0.25">
      <c r="A12" s="3" t="s">
        <v>45</v>
      </c>
      <c r="B12" s="4">
        <f>ROUND(T_iii_strat1!B5,1)</f>
        <v>4.2</v>
      </c>
      <c r="C12" s="4">
        <f>ROUND(T_iii_strat1!F5,1)</f>
        <v>0</v>
      </c>
      <c r="D12" s="4">
        <f>ROUND(T_iii_strat1!J5,1)</f>
        <v>0</v>
      </c>
      <c r="E12" s="4">
        <f>ROUND(T_iii_strat1!N5,1)</f>
        <v>0</v>
      </c>
      <c r="F12" s="4">
        <f>ROUND(T_iii_strat1!R5,1)</f>
        <v>0.7</v>
      </c>
      <c r="G12" s="4">
        <f>ROUND(T_iii_strat1!V5,1)</f>
        <v>0</v>
      </c>
      <c r="H12" s="4">
        <f>ROUND(T_iii_strat1!Z5,1)</f>
        <v>0.7</v>
      </c>
      <c r="I12" s="4">
        <f>ROUND(T_iii_strat1!AD5,1)</f>
        <v>0</v>
      </c>
      <c r="L12" s="3" t="s">
        <v>45</v>
      </c>
      <c r="M12" s="4">
        <f>ROUND(T_iii_strat2!B5,1)</f>
        <v>0</v>
      </c>
      <c r="N12" s="4">
        <f>ROUND(T_iii_strat2!F5,1)</f>
        <v>3.4</v>
      </c>
      <c r="O12" s="4">
        <f>ROUND(T_iii_strat2!J5,1)</f>
        <v>0</v>
      </c>
      <c r="P12" s="4">
        <f>ROUND(T_iii_strat2!N5,1)</f>
        <v>0</v>
      </c>
      <c r="Q12" s="4">
        <f>ROUND(T_iii_strat2!R5,1)</f>
        <v>5.4</v>
      </c>
      <c r="R12" s="4">
        <f>ROUND(T_iii_strat2!V5,1)</f>
        <v>0</v>
      </c>
      <c r="S12" s="4">
        <f>ROUND(T_iii_strat2!Z5,1)</f>
        <v>4.8</v>
      </c>
      <c r="T12" s="4">
        <f>ROUND(T_iii_strat2!AD5,1)</f>
        <v>0</v>
      </c>
      <c r="W12" s="3" t="s">
        <v>45</v>
      </c>
      <c r="X12" s="4">
        <f>ROUND(T_iii_strat3!B5,1)</f>
        <v>0</v>
      </c>
      <c r="Y12" s="4">
        <f>ROUND(T_iii_strat3!F5,1)</f>
        <v>14.9</v>
      </c>
      <c r="Z12" s="4">
        <f>ROUND(T_iii_strat3!J5,1)</f>
        <v>0</v>
      </c>
      <c r="AA12" s="4">
        <f>ROUND(T_iii_strat3!N5,1)</f>
        <v>0</v>
      </c>
      <c r="AB12" s="4">
        <f>ROUND(T_iii_strat3!R5,1)</f>
        <v>0.4</v>
      </c>
      <c r="AC12" s="4">
        <f>ROUND(T_iii_strat3!V5,1)</f>
        <v>7</v>
      </c>
      <c r="AD12" s="4">
        <f>ROUND(T_iii_strat3!Z5,1)</f>
        <v>1.9</v>
      </c>
      <c r="AE12" s="4">
        <f>ROUND(T_iii_strat3!AD5,1)</f>
        <v>0</v>
      </c>
    </row>
    <row r="13" spans="1:54" s="17" customFormat="1" ht="8.25" x14ac:dyDescent="0.15">
      <c r="B13" s="18" t="str">
        <f>IF(T_iii_strat1!C5=".","-",(CONCATENATE("[",ROUND(T_iii_strat1!C5,1),"; ",ROUND(T_iii_strat1!D5,1),"]")))</f>
        <v>[0.6; 24.2]</v>
      </c>
      <c r="C13" s="18" t="str">
        <f>IF(T_iii_strat1!G5=".","-",(CONCATENATE("[",ROUND(T_iii_strat1!G5,1),"; ",ROUND(T_iii_strat1!H5,1),"]")))</f>
        <v>-</v>
      </c>
      <c r="D13" s="18" t="str">
        <f>IF(T_iii_strat1!K5=".","-",(CONCATENATE("[",ROUND(T_iii_strat1!K5,1),"; ",ROUND(T_iii_strat1!L5,1),"]")))</f>
        <v>-</v>
      </c>
      <c r="E13" s="18" t="str">
        <f>IF(T_iii_strat1!O5=".","-",(CONCATENATE("[",ROUND(T_iii_strat1!O5,1),"; ",ROUND(T_iii_strat1!P5,1),"]")))</f>
        <v>-</v>
      </c>
      <c r="F13" s="18" t="str">
        <f>IF(T_iii_strat1!S5=".","-",(CONCATENATE("[",ROUND(T_iii_strat1!S5,1),"; ",ROUND(T_iii_strat1!T5,1),"]")))</f>
        <v>[0.3; 1.6]</v>
      </c>
      <c r="G13" s="18" t="str">
        <f>IF(T_iii_strat1!W5=".","-",(CONCATENATE("[",ROUND(T_iii_strat1!W5,1),"; ",ROUND(T_iii_strat1!X5,1),"]")))</f>
        <v>-</v>
      </c>
      <c r="H13" s="18" t="str">
        <f>IF(T_iii_strat1!AA5=".","-",(CONCATENATE("[",ROUND(T_iii_strat1!AA5,1),"; ",ROUND(T_iii_strat1!AB5,1),"]")))</f>
        <v>[0.4; 1.5]</v>
      </c>
      <c r="I13" s="18" t="str">
        <f>IF(T_iii_strat1!AE5=".","-",(CONCATENATE("[",ROUND(T_iii_strat1!AE5,1),"; ",ROUND(T_iii_strat1!AF5,1),"]")))</f>
        <v>-</v>
      </c>
      <c r="M13" s="18" t="str">
        <f>IF(T_iii_strat2!C5=".","-",(CONCATENATE("[",ROUND(T_iii_strat2!C5,1),"; ",ROUND(T_iii_strat2!D5,1),"]")))</f>
        <v>-</v>
      </c>
      <c r="N13" s="18" t="str">
        <f>IF(T_iii_strat2!G5=".","-",(CONCATENATE("[",ROUND(T_iii_strat2!G5,1),"; ",ROUND(T_iii_strat2!H5,1),"]")))</f>
        <v>[1.2; 9.4]</v>
      </c>
      <c r="O13" s="18" t="str">
        <f>IF(T_iii_strat2!K5=".","-",(CONCATENATE("[",ROUND(T_iii_strat2!K5,1),"; ",ROUND(T_iii_strat2!L5,1),"]")))</f>
        <v>-</v>
      </c>
      <c r="P13" s="18" t="str">
        <f>IF(T_iii_strat2!O5=".","-",(CONCATENATE("[",ROUND(T_iii_strat2!O5,1),"; ",ROUND(T_iii_strat2!P5,1),"]")))</f>
        <v>-</v>
      </c>
      <c r="Q13" s="18" t="str">
        <f>IF(T_iii_strat2!S5=".","-",(CONCATENATE("[",ROUND(T_iii_strat2!S5,1),"; ",ROUND(T_iii_strat2!T5,1),"]")))</f>
        <v>[3.7; 7.9]</v>
      </c>
      <c r="R13" s="18" t="str">
        <f>IF(T_iii_strat2!W5=".","-",(CONCATENATE("[",ROUND(T_iii_strat2!W5,1),"; ",ROUND(T_iii_strat2!X5,1),"]")))</f>
        <v>-</v>
      </c>
      <c r="S13" s="18" t="str">
        <f>IF(T_iii_strat2!AA5=".","-",(CONCATENATE("[",ROUND(T_iii_strat2!AA5,1),"; ",ROUND(T_iii_strat2!AB5,1),"]")))</f>
        <v>[3.2; 6.9]</v>
      </c>
      <c r="T13" s="18" t="str">
        <f>IF(T_iii_strat2!AE5=".","-",(CONCATENATE("[",ROUND(T_iii_strat2!AE5,1),"; ",ROUND(T_iii_strat2!AF5,1),"]")))</f>
        <v>-</v>
      </c>
      <c r="X13" s="18" t="str">
        <f>IF(T_iii_strat3!C5=".","-",(CONCATENATE("[",ROUND(T_iii_strat3!C5,1),"; ",ROUND(T_iii_strat3!D5,1),"]")))</f>
        <v>-</v>
      </c>
      <c r="Y13" s="18" t="str">
        <f>IF(T_iii_strat3!G5=".","-",(CONCATENATE("[",ROUND(T_iii_strat3!G5,1),"; ",ROUND(T_iii_strat3!H5,1),"]")))</f>
        <v>[4.8; 37.9]</v>
      </c>
      <c r="Z13" s="18" t="str">
        <f>IF(T_iii_strat3!K5=".","-",(CONCATENATE("[",ROUND(T_iii_strat3!K5,1),"; ",ROUND(T_iii_strat3!L5,1),"]")))</f>
        <v>-</v>
      </c>
      <c r="AA13" s="18" t="str">
        <f>IF(T_iii_strat3!O5=".","-",(CONCATENATE("[",ROUND(T_iii_strat3!O5,1),"; ",ROUND(T_iii_strat3!P5,1),"]")))</f>
        <v>-</v>
      </c>
      <c r="AB13" s="18" t="str">
        <f>IF(T_iii_strat3!S5=".","-",(CONCATENATE("[",ROUND(T_iii_strat3!S5,1),"; ",ROUND(T_iii_strat3!T5,1),"]")))</f>
        <v>[0.1; 2.9]</v>
      </c>
      <c r="AC13" s="18" t="str">
        <f>IF(T_iii_strat3!W5=".","-",(CONCATENATE("[",ROUND(T_iii_strat3!W5,1),"; ",ROUND(T_iii_strat3!X5,1),"]")))</f>
        <v>[3.1; 14.7]</v>
      </c>
      <c r="AD13" s="18" t="str">
        <f>IF(T_iii_strat3!AA5=".","-",(CONCATENATE("[",ROUND(T_iii_strat3!AA5,1),"; ",ROUND(T_iii_strat3!AB5,1),"]")))</f>
        <v>[0.9; 4]</v>
      </c>
      <c r="AE13" s="18" t="str">
        <f>IF(T_iii_strat3!AE5=".","-",(CONCATENATE("[",ROUND(T_iii_strat3!AE5,1),"; ",ROUND(T_iii_strat3!AF5,1),"]")))</f>
        <v>-</v>
      </c>
    </row>
    <row r="14" spans="1:54" x14ac:dyDescent="0.25">
      <c r="A14" s="5" t="s">
        <v>46</v>
      </c>
      <c r="B14" s="4">
        <f>ROUND(T_iii_strat1!B6,1)</f>
        <v>13.8</v>
      </c>
      <c r="C14" s="4">
        <f>ROUND(T_iii_strat1!F6,1)</f>
        <v>12.8</v>
      </c>
      <c r="D14" s="4">
        <f>ROUND(T_iii_strat1!J6,1)</f>
        <v>3.8</v>
      </c>
      <c r="E14" s="4">
        <f>ROUND(T_iii_strat1!N6,1)</f>
        <v>37.200000000000003</v>
      </c>
      <c r="F14" s="4">
        <f>ROUND(T_iii_strat1!R6,1)</f>
        <v>3.7</v>
      </c>
      <c r="G14" s="4">
        <f>ROUND(T_iii_strat1!V6,1)</f>
        <v>0</v>
      </c>
      <c r="H14" s="4">
        <f>ROUND(T_iii_strat1!Z6,1)</f>
        <v>3.9</v>
      </c>
      <c r="I14" s="4">
        <f>ROUND(T_iii_strat1!AD6,1)</f>
        <v>3.7</v>
      </c>
      <c r="L14" s="5" t="s">
        <v>46</v>
      </c>
      <c r="M14" s="4">
        <f>ROUND(T_iii_strat2!B6,1)</f>
        <v>1.8</v>
      </c>
      <c r="N14" s="4">
        <f>ROUND(T_iii_strat2!F6,1)</f>
        <v>3.1</v>
      </c>
      <c r="O14" s="4">
        <f>ROUND(T_iii_strat2!J6,1)</f>
        <v>0.2</v>
      </c>
      <c r="P14" s="4">
        <f>ROUND(T_iii_strat2!N6,1)</f>
        <v>0</v>
      </c>
      <c r="Q14" s="4">
        <f>ROUND(T_iii_strat2!R6,1)</f>
        <v>4.3</v>
      </c>
      <c r="R14" s="4">
        <f>ROUND(T_iii_strat2!V6,1)</f>
        <v>0</v>
      </c>
      <c r="S14" s="4">
        <f>ROUND(T_iii_strat2!Z6,1)</f>
        <v>3.8</v>
      </c>
      <c r="T14" s="4">
        <f>ROUND(T_iii_strat2!AD6,1)</f>
        <v>2.1</v>
      </c>
      <c r="W14" s="5" t="s">
        <v>46</v>
      </c>
      <c r="X14" s="4">
        <f>ROUND(T_iii_strat3!B6,1)</f>
        <v>0</v>
      </c>
      <c r="Y14" s="4">
        <f>ROUND(T_iii_strat3!F6,1)</f>
        <v>0</v>
      </c>
      <c r="Z14" s="4">
        <f>ROUND(T_iii_strat3!J6,1)</f>
        <v>0.2</v>
      </c>
      <c r="AA14" s="4">
        <f>ROUND(T_iii_strat3!N6,1)</f>
        <v>0</v>
      </c>
      <c r="AB14" s="4">
        <f>ROUND(T_iii_strat3!R6,1)</f>
        <v>0.5</v>
      </c>
      <c r="AC14" s="4">
        <f>ROUND(T_iii_strat3!V6,1)</f>
        <v>0</v>
      </c>
      <c r="AD14" s="4">
        <f>ROUND(T_iii_strat3!Z6,1)</f>
        <v>0.3</v>
      </c>
      <c r="AE14" s="4">
        <f>ROUND(T_iii_strat3!AD6,1)</f>
        <v>0</v>
      </c>
    </row>
    <row r="15" spans="1:54" s="17" customFormat="1" ht="8.25" x14ac:dyDescent="0.15">
      <c r="B15" s="18" t="str">
        <f>IF(T_iii_strat1!C6=".","-",(CONCATENATE("[",ROUND(T_iii_strat1!C6,1),"; ",ROUND(T_iii_strat1!D6,1),"]")))</f>
        <v>[3; 45.3]</v>
      </c>
      <c r="C15" s="18" t="str">
        <f>IF(T_iii_strat1!G6=".","-",(CONCATENATE("[",ROUND(T_iii_strat1!G6,1),"; ",ROUND(T_iii_strat1!H6,1),"]")))</f>
        <v>[2; 50.9]</v>
      </c>
      <c r="D15" s="18" t="str">
        <f>IF(T_iii_strat1!K6=".","-",(CONCATENATE("[",ROUND(T_iii_strat1!K6,1),"; ",ROUND(T_iii_strat1!L6,1),"]")))</f>
        <v>[2; 7.2]</v>
      </c>
      <c r="E15" s="18" t="str">
        <f>IF(T_iii_strat1!O6=".","-",(CONCATENATE("[",ROUND(T_iii_strat1!O6,1),"; ",ROUND(T_iii_strat1!P6,1),"]")))</f>
        <v>[4.2; 89]</v>
      </c>
      <c r="F15" s="18" t="str">
        <f>IF(T_iii_strat1!S6=".","-",(CONCATENATE("[",ROUND(T_iii_strat1!S6,1),"; ",ROUND(T_iii_strat1!T6,1),"]")))</f>
        <v>[2.8; 4.9]</v>
      </c>
      <c r="G15" s="18" t="str">
        <f>IF(T_iii_strat1!W6=".","-",(CONCATENATE("[",ROUND(T_iii_strat1!W6,1),"; ",ROUND(T_iii_strat1!X6,1),"]")))</f>
        <v>-</v>
      </c>
      <c r="H15" s="18" t="str">
        <f>IF(T_iii_strat1!AA6=".","-",(CONCATENATE("[",ROUND(T_iii_strat1!AA6,1),"; ",ROUND(T_iii_strat1!AB6,1),"]")))</f>
        <v>[2.9; 5.2]</v>
      </c>
      <c r="I15" s="18" t="str">
        <f>IF(T_iii_strat1!AE6=".","-",(CONCATENATE("[",ROUND(T_iii_strat1!AE6,1),"; ",ROUND(T_iii_strat1!AF6,1),"]")))</f>
        <v>[2.2; 6]</v>
      </c>
      <c r="M15" s="18" t="str">
        <f>IF(T_iii_strat2!C6=".","-",(CONCATENATE("[",ROUND(T_iii_strat2!C6,1),"; ",ROUND(T_iii_strat2!D6,1),"]")))</f>
        <v>[0.2; 13.4]</v>
      </c>
      <c r="N15" s="18" t="str">
        <f>IF(T_iii_strat2!G6=".","-",(CONCATENATE("[",ROUND(T_iii_strat2!G6,1),"; ",ROUND(T_iii_strat2!H6,1),"]")))</f>
        <v>[0.8; 11.8]</v>
      </c>
      <c r="O15" s="18" t="str">
        <f>IF(T_iii_strat2!K6=".","-",(CONCATENATE("[",ROUND(T_iii_strat2!K6,1),"; ",ROUND(T_iii_strat2!L6,1),"]")))</f>
        <v>[0; 1.4]</v>
      </c>
      <c r="P15" s="18" t="str">
        <f>IF(T_iii_strat2!O6=".","-",(CONCATENATE("[",ROUND(T_iii_strat2!O6,1),"; ",ROUND(T_iii_strat2!P6,1),"]")))</f>
        <v>-</v>
      </c>
      <c r="Q15" s="18" t="str">
        <f>IF(T_iii_strat2!S6=".","-",(CONCATENATE("[",ROUND(T_iii_strat2!S6,1),"; ",ROUND(T_iii_strat2!T6,1),"]")))</f>
        <v>[2.1; 8.5]</v>
      </c>
      <c r="R15" s="18" t="str">
        <f>IF(T_iii_strat2!W6=".","-",(CONCATENATE("[",ROUND(T_iii_strat2!W6,1),"; ",ROUND(T_iii_strat2!X6,1),"]")))</f>
        <v>-</v>
      </c>
      <c r="S15" s="18" t="str">
        <f>IF(T_iii_strat2!AA6=".","-",(CONCATENATE("[",ROUND(T_iii_strat2!AA6,1),"; ",ROUND(T_iii_strat2!AB6,1),"]")))</f>
        <v>[1.9; 7.4]</v>
      </c>
      <c r="T15" s="18" t="str">
        <f>IF(T_iii_strat2!AE6=".","-",(CONCATENATE("[",ROUND(T_iii_strat2!AE6,1),"; ",ROUND(T_iii_strat2!AF6,1),"]")))</f>
        <v>[0.3; 13.5]</v>
      </c>
      <c r="X15" s="18" t="str">
        <f>IF(T_iii_strat3!C6=".","-",(CONCATENATE("[",ROUND(T_iii_strat3!C6,1),"; ",ROUND(T_iii_strat3!D6,1),"]")))</f>
        <v>-</v>
      </c>
      <c r="Y15" s="18" t="str">
        <f>IF(T_iii_strat3!G6=".","-",(CONCATENATE("[",ROUND(T_iii_strat3!G6,1),"; ",ROUND(T_iii_strat3!H6,1),"]")))</f>
        <v>-</v>
      </c>
      <c r="Z15" s="18" t="str">
        <f>IF(T_iii_strat3!K6=".","-",(CONCATENATE("[",ROUND(T_iii_strat3!K6,1),"; ",ROUND(T_iii_strat3!L6,1),"]")))</f>
        <v>[0; 0.8]</v>
      </c>
      <c r="AA15" s="18" t="str">
        <f>IF(T_iii_strat3!O6=".","-",(CONCATENATE("[",ROUND(T_iii_strat3!O6,1),"; ",ROUND(T_iii_strat3!P6,1),"]")))</f>
        <v>-</v>
      </c>
      <c r="AB15" s="18" t="str">
        <f>IF(T_iii_strat3!S6=".","-",(CONCATENATE("[",ROUND(T_iii_strat3!S6,1),"; ",ROUND(T_iii_strat3!T6,1),"]")))</f>
        <v>[0.1; 1.8]</v>
      </c>
      <c r="AC15" s="18" t="str">
        <f>IF(T_iii_strat3!W6=".","-",(CONCATENATE("[",ROUND(T_iii_strat3!W6,1),"; ",ROUND(T_iii_strat3!X6,1),"]")))</f>
        <v>-</v>
      </c>
      <c r="AD15" s="18" t="str">
        <f>IF(T_iii_strat3!AA6=".","-",(CONCATENATE("[",ROUND(T_iii_strat3!AA6,1),"; ",ROUND(T_iii_strat3!AB6,1),"]")))</f>
        <v>[0.1; 0.9]</v>
      </c>
      <c r="AE15" s="18" t="str">
        <f>IF(T_iii_strat3!AE6=".","-",(CONCATENATE("[",ROUND(T_iii_strat3!AE6,1),"; ",ROUND(T_iii_strat3!AF6,1),"]")))</f>
        <v>-</v>
      </c>
    </row>
    <row r="16" spans="1:54" x14ac:dyDescent="0.25">
      <c r="A16" s="5" t="s">
        <v>47</v>
      </c>
      <c r="B16" s="4">
        <f>ROUND(T_iii_strat1!B7,1)</f>
        <v>25.8</v>
      </c>
      <c r="C16" s="4">
        <f>ROUND(T_iii_strat1!F7,1)</f>
        <v>0</v>
      </c>
      <c r="D16" s="4">
        <f>ROUND(T_iii_strat1!J7,1)</f>
        <v>0</v>
      </c>
      <c r="E16" s="4">
        <f>ROUND(T_iii_strat1!N7,1)</f>
        <v>37.200000000000003</v>
      </c>
      <c r="F16" s="4">
        <f>ROUND(T_iii_strat1!R7,1)</f>
        <v>2.5</v>
      </c>
      <c r="G16" s="4">
        <f>ROUND(T_iii_strat1!V7,1)</f>
        <v>0</v>
      </c>
      <c r="H16" s="4">
        <f>ROUND(T_iii_strat1!Z7,1)</f>
        <v>2.7</v>
      </c>
      <c r="I16" s="4">
        <f>ROUND(T_iii_strat1!AD7,1)</f>
        <v>3.7</v>
      </c>
      <c r="L16" s="5" t="s">
        <v>47</v>
      </c>
      <c r="M16" s="4">
        <f>ROUND(T_iii_strat2!B7,1)</f>
        <v>1.8</v>
      </c>
      <c r="N16" s="4">
        <f>ROUND(T_iii_strat2!F7,1)</f>
        <v>7.2</v>
      </c>
      <c r="O16" s="4">
        <f>ROUND(T_iii_strat2!J7,1)</f>
        <v>0.2</v>
      </c>
      <c r="P16" s="4">
        <f>ROUND(T_iii_strat2!N7,1)</f>
        <v>0</v>
      </c>
      <c r="Q16" s="4">
        <f>ROUND(T_iii_strat2!R7,1)</f>
        <v>2.6</v>
      </c>
      <c r="R16" s="4">
        <f>ROUND(T_iii_strat2!V7,1)</f>
        <v>0</v>
      </c>
      <c r="S16" s="4">
        <f>ROUND(T_iii_strat2!Z7,1)</f>
        <v>2.4</v>
      </c>
      <c r="T16" s="4">
        <f>ROUND(T_iii_strat2!AD7,1)</f>
        <v>0</v>
      </c>
      <c r="W16" s="5" t="s">
        <v>47</v>
      </c>
      <c r="X16" s="4">
        <f>ROUND(T_iii_strat3!B7,1)</f>
        <v>0</v>
      </c>
      <c r="Y16" s="4">
        <f>ROUND(T_iii_strat3!F7,1)</f>
        <v>0</v>
      </c>
      <c r="Z16" s="4">
        <f>ROUND(T_iii_strat3!J7,1)</f>
        <v>1.5</v>
      </c>
      <c r="AA16" s="4">
        <f>ROUND(T_iii_strat3!N7,1)</f>
        <v>0</v>
      </c>
      <c r="AB16" s="4">
        <f>ROUND(T_iii_strat3!R7,1)</f>
        <v>0.3</v>
      </c>
      <c r="AC16" s="4">
        <f>ROUND(T_iii_strat3!V7,1)</f>
        <v>0</v>
      </c>
      <c r="AD16" s="4">
        <f>ROUND(T_iii_strat3!Z7,1)</f>
        <v>0.6</v>
      </c>
      <c r="AE16" s="4">
        <f>ROUND(T_iii_strat3!AD7,1)</f>
        <v>0</v>
      </c>
    </row>
    <row r="17" spans="1:31" s="17" customFormat="1" ht="8.25" x14ac:dyDescent="0.15">
      <c r="B17" s="18" t="str">
        <f>IF(T_iii_strat1!C7=".","-",(CONCATENATE("[",ROUND(T_iii_strat1!C7,1),"; ",ROUND(T_iii_strat1!D7,1),"]")))</f>
        <v>[10.7; 50.1]</v>
      </c>
      <c r="C17" s="18" t="str">
        <f>IF(T_iii_strat1!G7=".","-",(CONCATENATE("[",ROUND(T_iii_strat1!G7,1),"; ",ROUND(T_iii_strat1!H7,1),"]")))</f>
        <v>-</v>
      </c>
      <c r="D17" s="18" t="str">
        <f>IF(T_iii_strat1!K7=".","-",(CONCATENATE("[",ROUND(T_iii_strat1!K7,1),"; ",ROUND(T_iii_strat1!L7,1),"]")))</f>
        <v>-</v>
      </c>
      <c r="E17" s="18" t="str">
        <f>IF(T_iii_strat1!O7=".","-",(CONCATENATE("[",ROUND(T_iii_strat1!O7,1),"; ",ROUND(T_iii_strat1!P7,1),"]")))</f>
        <v>[4.2; 89]</v>
      </c>
      <c r="F17" s="18" t="str">
        <f>IF(T_iii_strat1!S7=".","-",(CONCATENATE("[",ROUND(T_iii_strat1!S7,1),"; ",ROUND(T_iii_strat1!T7,1),"]")))</f>
        <v>[1.5; 4.1]</v>
      </c>
      <c r="G17" s="18" t="str">
        <f>IF(T_iii_strat1!W7=".","-",(CONCATENATE("[",ROUND(T_iii_strat1!W7,1),"; ",ROUND(T_iii_strat1!X7,1),"]")))</f>
        <v>-</v>
      </c>
      <c r="H17" s="18" t="str">
        <f>IF(T_iii_strat1!AA7=".","-",(CONCATENATE("[",ROUND(T_iii_strat1!AA7,1),"; ",ROUND(T_iii_strat1!AB7,1),"]")))</f>
        <v>[1.7; 4.1]</v>
      </c>
      <c r="I17" s="18" t="str">
        <f>IF(T_iii_strat1!AE7=".","-",(CONCATENATE("[",ROUND(T_iii_strat1!AE7,1),"; ",ROUND(T_iii_strat1!AF7,1),"]")))</f>
        <v>[2.2; 6]</v>
      </c>
      <c r="M17" s="18" t="str">
        <f>IF(T_iii_strat2!C7=".","-",(CONCATENATE("[",ROUND(T_iii_strat2!C7,1),"; ",ROUND(T_iii_strat2!D7,1),"]")))</f>
        <v>[0.2; 13.4]</v>
      </c>
      <c r="N17" s="18" t="str">
        <f>IF(T_iii_strat2!G7=".","-",(CONCATENATE("[",ROUND(T_iii_strat2!G7,1),"; ",ROUND(T_iii_strat2!H7,1),"]")))</f>
        <v>[2.7; 17.8]</v>
      </c>
      <c r="O17" s="18" t="str">
        <f>IF(T_iii_strat2!K7=".","-",(CONCATENATE("[",ROUND(T_iii_strat2!K7,1),"; ",ROUND(T_iii_strat2!L7,1),"]")))</f>
        <v>[0; 1]</v>
      </c>
      <c r="P17" s="18" t="str">
        <f>IF(T_iii_strat2!O7=".","-",(CONCATENATE("[",ROUND(T_iii_strat2!O7,1),"; ",ROUND(T_iii_strat2!P7,1),"]")))</f>
        <v>-</v>
      </c>
      <c r="Q17" s="18" t="str">
        <f>IF(T_iii_strat2!S7=".","-",(CONCATENATE("[",ROUND(T_iii_strat2!S7,1),"; ",ROUND(T_iii_strat2!T7,1),"]")))</f>
        <v>[1.6; 4.2]</v>
      </c>
      <c r="R17" s="18" t="str">
        <f>IF(T_iii_strat2!W7=".","-",(CONCATENATE("[",ROUND(T_iii_strat2!W7,1),"; ",ROUND(T_iii_strat2!X7,1),"]")))</f>
        <v>-</v>
      </c>
      <c r="S17" s="18" t="str">
        <f>IF(T_iii_strat2!AA7=".","-",(CONCATENATE("[",ROUND(T_iii_strat2!AA7,1),"; ",ROUND(T_iii_strat2!AB7,1),"]")))</f>
        <v>[1.6; 3.7]</v>
      </c>
      <c r="T17" s="18" t="str">
        <f>IF(T_iii_strat2!AE7=".","-",(CONCATENATE("[",ROUND(T_iii_strat2!AE7,1),"; ",ROUND(T_iii_strat2!AF7,1),"]")))</f>
        <v>-</v>
      </c>
      <c r="X17" s="18" t="str">
        <f>IF(T_iii_strat3!C7=".","-",(CONCATENATE("[",ROUND(T_iii_strat3!C7,1),"; ",ROUND(T_iii_strat3!D7,1),"]")))</f>
        <v>-</v>
      </c>
      <c r="Y17" s="18" t="str">
        <f>IF(T_iii_strat3!G7=".","-",(CONCATENATE("[",ROUND(T_iii_strat3!G7,1),"; ",ROUND(T_iii_strat3!H7,1),"]")))</f>
        <v>-</v>
      </c>
      <c r="Z17" s="18" t="str">
        <f>IF(T_iii_strat3!K7=".","-",(CONCATENATE("[",ROUND(T_iii_strat3!K7,1),"; ",ROUND(T_iii_strat3!L7,1),"]")))</f>
        <v>[0.3; 5.9]</v>
      </c>
      <c r="AA17" s="18" t="str">
        <f>IF(T_iii_strat3!O7=".","-",(CONCATENATE("[",ROUND(T_iii_strat3!O7,1),"; ",ROUND(T_iii_strat3!P7,1),"]")))</f>
        <v>-</v>
      </c>
      <c r="AB17" s="18" t="str">
        <f>IF(T_iii_strat3!S7=".","-",(CONCATENATE("[",ROUND(T_iii_strat3!S7,1),"; ",ROUND(T_iii_strat3!T7,1),"]")))</f>
        <v>[0.1; 1]</v>
      </c>
      <c r="AC17" s="18" t="str">
        <f>IF(T_iii_strat3!W7=".","-",(CONCATENATE("[",ROUND(T_iii_strat3!W7,1),"; ",ROUND(T_iii_strat3!X7,1),"]")))</f>
        <v>-</v>
      </c>
      <c r="AD17" s="18" t="str">
        <f>IF(T_iii_strat3!AA7=".","-",(CONCATENATE("[",ROUND(T_iii_strat3!AA7,1),"; ",ROUND(T_iii_strat3!AB7,1),"]")))</f>
        <v>[0.2; 2.1]</v>
      </c>
      <c r="AE17" s="18" t="str">
        <f>IF(T_iii_strat3!AE7=".","-",(CONCATENATE("[",ROUND(T_iii_strat3!AE7,1),"; ",ROUND(T_iii_strat3!AF7,1),"]")))</f>
        <v>-</v>
      </c>
    </row>
    <row r="18" spans="1:31" x14ac:dyDescent="0.25">
      <c r="A18" s="5" t="s">
        <v>48</v>
      </c>
      <c r="B18" s="4">
        <f>ROUND(T_iii_strat1!B8,1)</f>
        <v>4.2</v>
      </c>
      <c r="C18" s="4">
        <f>ROUND(T_iii_strat1!F8,1)</f>
        <v>8.3000000000000007</v>
      </c>
      <c r="D18" s="4">
        <f>ROUND(T_iii_strat1!J8,1)</f>
        <v>6.6</v>
      </c>
      <c r="E18" s="4">
        <f>ROUND(T_iii_strat1!N8,1)</f>
        <v>0</v>
      </c>
      <c r="F18" s="4">
        <f>ROUND(T_iii_strat1!R8,1)</f>
        <v>9.5</v>
      </c>
      <c r="G18" s="4">
        <f>ROUND(T_iii_strat1!V8,1)</f>
        <v>0</v>
      </c>
      <c r="H18" s="4">
        <f>ROUND(T_iii_strat1!Z8,1)</f>
        <v>9.3000000000000007</v>
      </c>
      <c r="I18" s="4">
        <f>ROUND(T_iii_strat1!AD8,1)</f>
        <v>11</v>
      </c>
      <c r="L18" s="5" t="s">
        <v>48</v>
      </c>
      <c r="M18" s="4">
        <f>ROUND(T_iii_strat2!B8,1)</f>
        <v>1.8</v>
      </c>
      <c r="N18" s="4">
        <f>ROUND(T_iii_strat2!F8,1)</f>
        <v>7.2</v>
      </c>
      <c r="O18" s="4">
        <f>ROUND(T_iii_strat2!J8,1)</f>
        <v>2.6</v>
      </c>
      <c r="P18" s="4">
        <f>ROUND(T_iii_strat2!N8,1)</f>
        <v>42.9</v>
      </c>
      <c r="Q18" s="4">
        <f>ROUND(T_iii_strat2!R8,1)</f>
        <v>6.9</v>
      </c>
      <c r="R18" s="4">
        <f>ROUND(T_iii_strat2!V8,1)</f>
        <v>10.1</v>
      </c>
      <c r="S18" s="4">
        <f>ROUND(T_iii_strat2!Z8,1)</f>
        <v>6.9</v>
      </c>
      <c r="T18" s="4">
        <f>ROUND(T_iii_strat2!AD8,1)</f>
        <v>1.2</v>
      </c>
      <c r="W18" s="5" t="s">
        <v>48</v>
      </c>
      <c r="X18" s="4">
        <f>ROUND(T_iii_strat3!B8,1)</f>
        <v>0</v>
      </c>
      <c r="Y18" s="4">
        <f>ROUND(T_iii_strat3!F8,1)</f>
        <v>0</v>
      </c>
      <c r="Z18" s="4">
        <f>ROUND(T_iii_strat3!J8,1)</f>
        <v>1.5</v>
      </c>
      <c r="AA18" s="4">
        <f>ROUND(T_iii_strat3!N8,1)</f>
        <v>0</v>
      </c>
      <c r="AB18" s="4">
        <f>ROUND(T_iii_strat3!R8,1)</f>
        <v>6.1</v>
      </c>
      <c r="AC18" s="4">
        <f>ROUND(T_iii_strat3!V8,1)</f>
        <v>7</v>
      </c>
      <c r="AD18" s="4">
        <f>ROUND(T_iii_strat3!Z8,1)</f>
        <v>4.2</v>
      </c>
      <c r="AE18" s="4">
        <f>ROUND(T_iii_strat3!AD8,1)</f>
        <v>0</v>
      </c>
    </row>
    <row r="19" spans="1:31" s="17" customFormat="1" ht="8.25" x14ac:dyDescent="0.15">
      <c r="B19" s="18" t="str">
        <f>IF(T_iii_strat1!C8=".","-",(CONCATENATE("[",ROUND(T_iii_strat1!C8,1),"; ",ROUND(T_iii_strat1!D8,1),"]")))</f>
        <v>[0.6; 24.2]</v>
      </c>
      <c r="C19" s="18" t="str">
        <f>IF(T_iii_strat1!G8=".","-",(CONCATENATE("[",ROUND(T_iii_strat1!G8,1),"; ",ROUND(T_iii_strat1!H8,1),"]")))</f>
        <v>[1.3; 39]</v>
      </c>
      <c r="D19" s="18" t="str">
        <f>IF(T_iii_strat1!K8=".","-",(CONCATENATE("[",ROUND(T_iii_strat1!K8,1),"; ",ROUND(T_iii_strat1!L8,1),"]")))</f>
        <v>[2.9; 14.3]</v>
      </c>
      <c r="E19" s="18" t="str">
        <f>IF(T_iii_strat1!O8=".","-",(CONCATENATE("[",ROUND(T_iii_strat1!O8,1),"; ",ROUND(T_iii_strat1!P8,1),"]")))</f>
        <v>-</v>
      </c>
      <c r="F19" s="18" t="str">
        <f>IF(T_iii_strat1!S8=".","-",(CONCATENATE("[",ROUND(T_iii_strat1!S8,1),"; ",ROUND(T_iii_strat1!T8,1),"]")))</f>
        <v>[7.8; 11.5]</v>
      </c>
      <c r="G19" s="18" t="str">
        <f>IF(T_iii_strat1!W8=".","-",(CONCATENATE("[",ROUND(T_iii_strat1!W8,1),"; ",ROUND(T_iii_strat1!X8,1),"]")))</f>
        <v>-</v>
      </c>
      <c r="H19" s="18" t="str">
        <f>IF(T_iii_strat1!AA8=".","-",(CONCATENATE("[",ROUND(T_iii_strat1!AA8,1),"; ",ROUND(T_iii_strat1!AB8,1),"]")))</f>
        <v>[7.7; 11.1]</v>
      </c>
      <c r="I19" s="18" t="str">
        <f>IF(T_iii_strat1!AE8=".","-",(CONCATENATE("[",ROUND(T_iii_strat1!AE8,1),"; ",ROUND(T_iii_strat1!AF8,1),"]")))</f>
        <v>[6.7; 17.7]</v>
      </c>
      <c r="M19" s="18" t="str">
        <f>IF(T_iii_strat2!C8=".","-",(CONCATENATE("[",ROUND(T_iii_strat2!C8,1),"; ",ROUND(T_iii_strat2!D8,1),"]")))</f>
        <v>[0.2; 13.4]</v>
      </c>
      <c r="N19" s="18" t="str">
        <f>IF(T_iii_strat2!G8=".","-",(CONCATENATE("[",ROUND(T_iii_strat2!G8,1),"; ",ROUND(T_iii_strat2!H8,1),"]")))</f>
        <v>[3; 16.4]</v>
      </c>
      <c r="O19" s="18" t="str">
        <f>IF(T_iii_strat2!K8=".","-",(CONCATENATE("[",ROUND(T_iii_strat2!K8,1),"; ",ROUND(T_iii_strat2!L8,1),"]")))</f>
        <v>[0.9; 7.1]</v>
      </c>
      <c r="P19" s="18" t="str">
        <f>IF(T_iii_strat2!O8=".","-",(CONCATENATE("[",ROUND(T_iii_strat2!O8,1),"; ",ROUND(T_iii_strat2!P8,1),"]")))</f>
        <v>[4.7; 91.9]</v>
      </c>
      <c r="Q19" s="18" t="str">
        <f>IF(T_iii_strat2!S8=".","-",(CONCATENATE("[",ROUND(T_iii_strat2!S8,1),"; ",ROUND(T_iii_strat2!T8,1),"]")))</f>
        <v>[3.7; 12.4]</v>
      </c>
      <c r="R19" s="18" t="str">
        <f>IF(T_iii_strat2!W8=".","-",(CONCATENATE("[",ROUND(T_iii_strat2!W8,1),"; ",ROUND(T_iii_strat2!X8,1),"]")))</f>
        <v>[3.2; 28]</v>
      </c>
      <c r="S19" s="18" t="str">
        <f>IF(T_iii_strat2!AA8=".","-",(CONCATENATE("[",ROUND(T_iii_strat2!AA8,1),"; ",ROUND(T_iii_strat2!AB8,1),"]")))</f>
        <v>[4; 11.6]</v>
      </c>
      <c r="T19" s="18" t="str">
        <f>IF(T_iii_strat2!AE8=".","-",(CONCATENATE("[",ROUND(T_iii_strat2!AE8,1),"; ",ROUND(T_iii_strat2!AF8,1),"]")))</f>
        <v>[0.1; 8.5]</v>
      </c>
      <c r="X19" s="18" t="str">
        <f>IF(T_iii_strat3!C8=".","-",(CONCATENATE("[",ROUND(T_iii_strat3!C8,1),"; ",ROUND(T_iii_strat3!D8,1),"]")))</f>
        <v>-</v>
      </c>
      <c r="Y19" s="18" t="str">
        <f>IF(T_iii_strat3!G8=".","-",(CONCATENATE("[",ROUND(T_iii_strat3!G8,1),"; ",ROUND(T_iii_strat3!H8,1),"]")))</f>
        <v>-</v>
      </c>
      <c r="Z19" s="18" t="str">
        <f>IF(T_iii_strat3!K8=".","-",(CONCATENATE("[",ROUND(T_iii_strat3!K8,1),"; ",ROUND(T_iii_strat3!L8,1),"]")))</f>
        <v>[0.6; 4]</v>
      </c>
      <c r="AA19" s="18" t="str">
        <f>IF(T_iii_strat3!O8=".","-",(CONCATENATE("[",ROUND(T_iii_strat3!O8,1),"; ",ROUND(T_iii_strat3!P8,1),"]")))</f>
        <v>-</v>
      </c>
      <c r="AB19" s="18" t="str">
        <f>IF(T_iii_strat3!S8=".","-",(CONCATENATE("[",ROUND(T_iii_strat3!S8,1),"; ",ROUND(T_iii_strat3!T8,1),"]")))</f>
        <v>[2.7; 13]</v>
      </c>
      <c r="AC19" s="18" t="str">
        <f>IF(T_iii_strat3!W8=".","-",(CONCATENATE("[",ROUND(T_iii_strat3!W8,1),"; ",ROUND(T_iii_strat3!X8,1),"]")))</f>
        <v>[3.1; 14.7]</v>
      </c>
      <c r="AD19" s="18" t="str">
        <f>IF(T_iii_strat3!AA8=".","-",(CONCATENATE("[",ROUND(T_iii_strat3!AA8,1),"; ",ROUND(T_iii_strat3!AB8,1),"]")))</f>
        <v>[1.8; 9.2]</v>
      </c>
      <c r="AE19" s="18" t="str">
        <f>IF(T_iii_strat3!AE8=".","-",(CONCATENATE("[",ROUND(T_iii_strat3!AE8,1),"; ",ROUND(T_iii_strat3!AF8,1),"]")))</f>
        <v>-</v>
      </c>
    </row>
    <row r="20" spans="1:31" x14ac:dyDescent="0.25">
      <c r="A20" s="5" t="s">
        <v>49</v>
      </c>
      <c r="B20" s="4">
        <f>ROUND(T_iii_strat1!B9,1)</f>
        <v>0</v>
      </c>
      <c r="C20" s="4">
        <f>ROUND(T_iii_strat1!F9,1)</f>
        <v>7.2</v>
      </c>
      <c r="D20" s="4">
        <f>ROUND(T_iii_strat1!J9,1)</f>
        <v>5.3</v>
      </c>
      <c r="E20" s="4">
        <f>ROUND(T_iii_strat1!N9,1)</f>
        <v>0</v>
      </c>
      <c r="F20" s="4">
        <f>ROUND(T_iii_strat1!R9,1)</f>
        <v>2.8</v>
      </c>
      <c r="G20" s="4">
        <f>ROUND(T_iii_strat1!V9,1)</f>
        <v>0</v>
      </c>
      <c r="H20" s="4">
        <f>ROUND(T_iii_strat1!Z9,1)</f>
        <v>2.8</v>
      </c>
      <c r="I20" s="4">
        <f>ROUND(T_iii_strat1!AD9,1)</f>
        <v>7.4</v>
      </c>
      <c r="L20" s="5" t="s">
        <v>49</v>
      </c>
      <c r="M20" s="4">
        <f>ROUND(T_iii_strat2!B9,1)</f>
        <v>2.9</v>
      </c>
      <c r="N20" s="4">
        <f>ROUND(T_iii_strat2!F9,1)</f>
        <v>15.6</v>
      </c>
      <c r="O20" s="4">
        <f>ROUND(T_iii_strat2!J9,1)</f>
        <v>3.2</v>
      </c>
      <c r="P20" s="4">
        <f>ROUND(T_iii_strat2!N9,1)</f>
        <v>42.9</v>
      </c>
      <c r="Q20" s="4">
        <f>ROUND(T_iii_strat2!R9,1)</f>
        <v>17.3</v>
      </c>
      <c r="R20" s="4">
        <f>ROUND(T_iii_strat2!V9,1)</f>
        <v>6.4</v>
      </c>
      <c r="S20" s="4">
        <f>ROUND(T_iii_strat2!Z9,1)</f>
        <v>15.8</v>
      </c>
      <c r="T20" s="4">
        <f>ROUND(T_iii_strat2!AD9,1)</f>
        <v>2.1</v>
      </c>
      <c r="W20" s="5" t="s">
        <v>49</v>
      </c>
      <c r="X20" s="4">
        <f>ROUND(T_iii_strat3!B9,1)</f>
        <v>0</v>
      </c>
      <c r="Y20" s="4">
        <f>ROUND(T_iii_strat3!F9,1)</f>
        <v>2.7</v>
      </c>
      <c r="Z20" s="4">
        <f>ROUND(T_iii_strat3!J9,1)</f>
        <v>4.8</v>
      </c>
      <c r="AA20" s="4">
        <f>ROUND(T_iii_strat3!N9,1)</f>
        <v>0</v>
      </c>
      <c r="AB20" s="4">
        <f>ROUND(T_iii_strat3!R9,1)</f>
        <v>0.7</v>
      </c>
      <c r="AC20" s="4">
        <f>ROUND(T_iii_strat3!V9,1)</f>
        <v>7</v>
      </c>
      <c r="AD20" s="4">
        <f>ROUND(T_iii_strat3!Z9,1)</f>
        <v>2.9</v>
      </c>
      <c r="AE20" s="4">
        <f>ROUND(T_iii_strat3!AD9,1)</f>
        <v>0</v>
      </c>
    </row>
    <row r="21" spans="1:31" s="17" customFormat="1" ht="8.25" x14ac:dyDescent="0.15">
      <c r="B21" s="18" t="str">
        <f>IF(T_iii_strat1!C9=".","-",(CONCATENATE("[",ROUND(T_iii_strat1!C9,1),"; ",ROUND(T_iii_strat1!D9,1),"]")))</f>
        <v>-</v>
      </c>
      <c r="C21" s="18" t="str">
        <f>IF(T_iii_strat1!G9=".","-",(CONCATENATE("[",ROUND(T_iii_strat1!G9,1),"; ",ROUND(T_iii_strat1!H9,1),"]")))</f>
        <v>[1.1; 35.4]</v>
      </c>
      <c r="D21" s="18" t="str">
        <f>IF(T_iii_strat1!K9=".","-",(CONCATENATE("[",ROUND(T_iii_strat1!K9,1),"; ",ROUND(T_iii_strat1!L9,1),"]")))</f>
        <v>[2.2; 12.1]</v>
      </c>
      <c r="E21" s="18" t="str">
        <f>IF(T_iii_strat1!O9=".","-",(CONCATENATE("[",ROUND(T_iii_strat1!O9,1),"; ",ROUND(T_iii_strat1!P9,1),"]")))</f>
        <v>-</v>
      </c>
      <c r="F21" s="18" t="str">
        <f>IF(T_iii_strat1!S9=".","-",(CONCATENATE("[",ROUND(T_iii_strat1!S9,1),"; ",ROUND(T_iii_strat1!T9,1),"]")))</f>
        <v>[1.8; 4.1]</v>
      </c>
      <c r="G21" s="18" t="str">
        <f>IF(T_iii_strat1!W9=".","-",(CONCATENATE("[",ROUND(T_iii_strat1!W9,1),"; ",ROUND(T_iii_strat1!X9,1),"]")))</f>
        <v>-</v>
      </c>
      <c r="H21" s="18" t="str">
        <f>IF(T_iii_strat1!AA9=".","-",(CONCATENATE("[",ROUND(T_iii_strat1!AA9,1),"; ",ROUND(T_iii_strat1!AB9,1),"]")))</f>
        <v>[1.9; 4.2]</v>
      </c>
      <c r="I21" s="18" t="str">
        <f>IF(T_iii_strat1!AE9=".","-",(CONCATENATE("[",ROUND(T_iii_strat1!AE9,1),"; ",ROUND(T_iii_strat1!AF9,1),"]")))</f>
        <v>[4.5; 11.9]</v>
      </c>
      <c r="M21" s="18" t="str">
        <f>IF(T_iii_strat2!C9=".","-",(CONCATENATE("[",ROUND(T_iii_strat2!C9,1),"; ",ROUND(T_iii_strat2!D9,1),"]")))</f>
        <v>[0.6; 13.8]</v>
      </c>
      <c r="N21" s="18" t="str">
        <f>IF(T_iii_strat2!G9=".","-",(CONCATENATE("[",ROUND(T_iii_strat2!G9,1),"; ",ROUND(T_iii_strat2!H9,1),"]")))</f>
        <v>[8.8; 26.3]</v>
      </c>
      <c r="O21" s="18" t="str">
        <f>IF(T_iii_strat2!K9=".","-",(CONCATENATE("[",ROUND(T_iii_strat2!K9,1),"; ",ROUND(T_iii_strat2!L9,1),"]")))</f>
        <v>[1.2; 8.3]</v>
      </c>
      <c r="P21" s="18" t="str">
        <f>IF(T_iii_strat2!O9=".","-",(CONCATENATE("[",ROUND(T_iii_strat2!O9,1),"; ",ROUND(T_iii_strat2!P9,1),"]")))</f>
        <v>[4.7; 91.9]</v>
      </c>
      <c r="Q21" s="18" t="str">
        <f>IF(T_iii_strat2!S9=".","-",(CONCATENATE("[",ROUND(T_iii_strat2!S9,1),"; ",ROUND(T_iii_strat2!T9,1),"]")))</f>
        <v>[14.4; 20.6]</v>
      </c>
      <c r="R21" s="18" t="str">
        <f>IF(T_iii_strat2!W9=".","-",(CONCATENATE("[",ROUND(T_iii_strat2!W9,1),"; ",ROUND(T_iii_strat2!X9,1),"]")))</f>
        <v>[1.2; 28.5]</v>
      </c>
      <c r="S21" s="18" t="str">
        <f>IF(T_iii_strat2!AA9=".","-",(CONCATENATE("[",ROUND(T_iii_strat2!AA9,1),"; ",ROUND(T_iii_strat2!AB9,1),"]")))</f>
        <v>[13.3; 18.7]</v>
      </c>
      <c r="T21" s="18" t="str">
        <f>IF(T_iii_strat2!AE9=".","-",(CONCATENATE("[",ROUND(T_iii_strat2!AE9,1),"; ",ROUND(T_iii_strat2!AF9,1),"]")))</f>
        <v>[0.3; 13.5]</v>
      </c>
      <c r="X21" s="18" t="str">
        <f>IF(T_iii_strat3!C9=".","-",(CONCATENATE("[",ROUND(T_iii_strat3!C9,1),"; ",ROUND(T_iii_strat3!D9,1),"]")))</f>
        <v>-</v>
      </c>
      <c r="Y21" s="18" t="str">
        <f>IF(T_iii_strat3!G9=".","-",(CONCATENATE("[",ROUND(T_iii_strat3!G9,1),"; ",ROUND(T_iii_strat3!H9,1),"]")))</f>
        <v>[0.5; 14.3]</v>
      </c>
      <c r="Z21" s="18" t="str">
        <f>IF(T_iii_strat3!K9=".","-",(CONCATENATE("[",ROUND(T_iii_strat3!K9,1),"; ",ROUND(T_iii_strat3!L9,1),"]")))</f>
        <v>[2.2; 10.4]</v>
      </c>
      <c r="AA21" s="18" t="str">
        <f>IF(T_iii_strat3!O9=".","-",(CONCATENATE("[",ROUND(T_iii_strat3!O9,1),"; ",ROUND(T_iii_strat3!P9,1),"]")))</f>
        <v>-</v>
      </c>
      <c r="AB21" s="18" t="str">
        <f>IF(T_iii_strat3!S9=".","-",(CONCATENATE("[",ROUND(T_iii_strat3!S9,1),"; ",ROUND(T_iii_strat3!T9,1),"]")))</f>
        <v>[0.3; 1.9]</v>
      </c>
      <c r="AC21" s="18" t="str">
        <f>IF(T_iii_strat3!W9=".","-",(CONCATENATE("[",ROUND(T_iii_strat3!W9,1),"; ",ROUND(T_iii_strat3!X9,1),"]")))</f>
        <v>[3.1; 14.7]</v>
      </c>
      <c r="AD21" s="18" t="str">
        <f>IF(T_iii_strat3!AA9=".","-",(CONCATENATE("[",ROUND(T_iii_strat3!AA9,1),"; ",ROUND(T_iii_strat3!AB9,1),"]")))</f>
        <v>[1.6; 5]</v>
      </c>
      <c r="AE21" s="18" t="str">
        <f>IF(T_iii_strat3!AE9=".","-",(CONCATENATE("[",ROUND(T_iii_strat3!AE9,1),"; ",ROUND(T_iii_strat3!AF9,1),"]")))</f>
        <v>-</v>
      </c>
    </row>
    <row r="22" spans="1:31" x14ac:dyDescent="0.25">
      <c r="A22" s="5" t="s">
        <v>50</v>
      </c>
      <c r="B22" s="4">
        <f>ROUND(T_iii_strat1!B10,1)</f>
        <v>0</v>
      </c>
      <c r="C22" s="4">
        <f>ROUND(T_iii_strat1!F10,1)</f>
        <v>7.2</v>
      </c>
      <c r="D22" s="4">
        <f>ROUND(T_iii_strat1!J10,1)</f>
        <v>0</v>
      </c>
      <c r="E22" s="4">
        <f>ROUND(T_iii_strat1!N10,1)</f>
        <v>37.200000000000003</v>
      </c>
      <c r="F22" s="4">
        <f>ROUND(T_iii_strat1!R10,1)</f>
        <v>3.2</v>
      </c>
      <c r="G22" s="4">
        <f>ROUND(T_iii_strat1!V10,1)</f>
        <v>0</v>
      </c>
      <c r="H22" s="4">
        <f>ROUND(T_iii_strat1!Z10,1)</f>
        <v>3.1</v>
      </c>
      <c r="I22" s="4">
        <f>ROUND(T_iii_strat1!AD10,1)</f>
        <v>0</v>
      </c>
      <c r="L22" s="5" t="s">
        <v>50</v>
      </c>
      <c r="M22" s="4">
        <f>ROUND(T_iii_strat2!B10,1)</f>
        <v>1.8</v>
      </c>
      <c r="N22" s="4">
        <f>ROUND(T_iii_strat2!F10,1)</f>
        <v>9.6999999999999993</v>
      </c>
      <c r="O22" s="4">
        <f>ROUND(T_iii_strat2!J10,1)</f>
        <v>1.7</v>
      </c>
      <c r="P22" s="4">
        <f>ROUND(T_iii_strat2!N10,1)</f>
        <v>0</v>
      </c>
      <c r="Q22" s="4">
        <f>ROUND(T_iii_strat2!R10,1)</f>
        <v>8</v>
      </c>
      <c r="R22" s="4">
        <f>ROUND(T_iii_strat2!V10,1)</f>
        <v>15.1</v>
      </c>
      <c r="S22" s="4">
        <f>ROUND(T_iii_strat2!Z10,1)</f>
        <v>8.1</v>
      </c>
      <c r="T22" s="4">
        <f>ROUND(T_iii_strat2!AD10,1)</f>
        <v>0</v>
      </c>
      <c r="W22" s="5" t="s">
        <v>50</v>
      </c>
      <c r="X22" s="4">
        <f>ROUND(T_iii_strat3!B10,1)</f>
        <v>0</v>
      </c>
      <c r="Y22" s="4">
        <f>ROUND(T_iii_strat3!F10,1)</f>
        <v>1.8</v>
      </c>
      <c r="Z22" s="4">
        <f>ROUND(T_iii_strat3!J10,1)</f>
        <v>2.2999999999999998</v>
      </c>
      <c r="AA22" s="4">
        <f>ROUND(T_iii_strat3!N10,1)</f>
        <v>0</v>
      </c>
      <c r="AB22" s="4">
        <f>ROUND(T_iii_strat3!R10,1)</f>
        <v>1</v>
      </c>
      <c r="AC22" s="4">
        <f>ROUND(T_iii_strat3!V10,1)</f>
        <v>0</v>
      </c>
      <c r="AD22" s="4">
        <f>ROUND(T_iii_strat3!Z10,1)</f>
        <v>1.4</v>
      </c>
      <c r="AE22" s="4">
        <f>ROUND(T_iii_strat3!AD10,1)</f>
        <v>0</v>
      </c>
    </row>
    <row r="23" spans="1:31" s="17" customFormat="1" ht="8.25" x14ac:dyDescent="0.15">
      <c r="B23" s="18" t="str">
        <f>IF(T_iii_strat1!C10=".","-",(CONCATENATE("[",ROUND(T_iii_strat1!C10,1),"; ",ROUND(T_iii_strat1!D10,1),"]")))</f>
        <v>-</v>
      </c>
      <c r="C23" s="18" t="str">
        <f>IF(T_iii_strat1!G10=".","-",(CONCATENATE("[",ROUND(T_iii_strat1!G10,1),"; ",ROUND(T_iii_strat1!H10,1),"]")))</f>
        <v>[1.1; 35.4]</v>
      </c>
      <c r="D23" s="18" t="str">
        <f>IF(T_iii_strat1!K10=".","-",(CONCATENATE("[",ROUND(T_iii_strat1!K10,1),"; ",ROUND(T_iii_strat1!L10,1),"]")))</f>
        <v>-</v>
      </c>
      <c r="E23" s="18" t="str">
        <f>IF(T_iii_strat1!O10=".","-",(CONCATENATE("[",ROUND(T_iii_strat1!O10,1),"; ",ROUND(T_iii_strat1!P10,1),"]")))</f>
        <v>[4.2; 89]</v>
      </c>
      <c r="F23" s="18" t="str">
        <f>IF(T_iii_strat1!S10=".","-",(CONCATENATE("[",ROUND(T_iii_strat1!S10,1),"; ",ROUND(T_iii_strat1!T10,1),"]")))</f>
        <v>[2; 5]</v>
      </c>
      <c r="G23" s="18" t="str">
        <f>IF(T_iii_strat1!W10=".","-",(CONCATENATE("[",ROUND(T_iii_strat1!W10,1),"; ",ROUND(T_iii_strat1!X10,1),"]")))</f>
        <v>-</v>
      </c>
      <c r="H23" s="18" t="str">
        <f>IF(T_iii_strat1!AA10=".","-",(CONCATENATE("[",ROUND(T_iii_strat1!AA10,1),"; ",ROUND(T_iii_strat1!AB10,1),"]")))</f>
        <v>[2; 4.8]</v>
      </c>
      <c r="I23" s="18" t="str">
        <f>IF(T_iii_strat1!AE10=".","-",(CONCATENATE("[",ROUND(T_iii_strat1!AE10,1),"; ",ROUND(T_iii_strat1!AF10,1),"]")))</f>
        <v>-</v>
      </c>
      <c r="M23" s="18" t="str">
        <f>IF(T_iii_strat2!C10=".","-",(CONCATENATE("[",ROUND(T_iii_strat2!C10,1),"; ",ROUND(T_iii_strat2!D10,1),"]")))</f>
        <v>[0.2; 13.4]</v>
      </c>
      <c r="N23" s="18" t="str">
        <f>IF(T_iii_strat2!G10=".","-",(CONCATENATE("[",ROUND(T_iii_strat2!G10,1),"; ",ROUND(T_iii_strat2!H10,1),"]")))</f>
        <v>[4.6; 19.2]</v>
      </c>
      <c r="O23" s="18" t="str">
        <f>IF(T_iii_strat2!K10=".","-",(CONCATENATE("[",ROUND(T_iii_strat2!K10,1),"; ",ROUND(T_iii_strat2!L10,1),"]")))</f>
        <v>[0.5; 5.9]</v>
      </c>
      <c r="P23" s="18" t="str">
        <f>IF(T_iii_strat2!O10=".","-",(CONCATENATE("[",ROUND(T_iii_strat2!O10,1),"; ",ROUND(T_iii_strat2!P10,1),"]")))</f>
        <v>-</v>
      </c>
      <c r="Q23" s="18" t="str">
        <f>IF(T_iii_strat2!S10=".","-",(CONCATENATE("[",ROUND(T_iii_strat2!S10,1),"; ",ROUND(T_iii_strat2!T10,1),"]")))</f>
        <v>[5.9; 10.8]</v>
      </c>
      <c r="R23" s="18" t="str">
        <f>IF(T_iii_strat2!W10=".","-",(CONCATENATE("[",ROUND(T_iii_strat2!W10,1),"; ",ROUND(T_iii_strat2!X10,1),"]")))</f>
        <v>[5.1; 37.1]</v>
      </c>
      <c r="S23" s="18" t="str">
        <f>IF(T_iii_strat2!AA10=".","-",(CONCATENATE("[",ROUND(T_iii_strat2!AA10,1),"; ",ROUND(T_iii_strat2!AB10,1),"]")))</f>
        <v>[6.4; 10.2]</v>
      </c>
      <c r="T23" s="18" t="str">
        <f>IF(T_iii_strat2!AE10=".","-",(CONCATENATE("[",ROUND(T_iii_strat2!AE10,1),"; ",ROUND(T_iii_strat2!AF10,1),"]")))</f>
        <v>-</v>
      </c>
      <c r="X23" s="18" t="str">
        <f>IF(T_iii_strat3!C10=".","-",(CONCATENATE("[",ROUND(T_iii_strat3!C10,1),"; ",ROUND(T_iii_strat3!D10,1),"]")))</f>
        <v>-</v>
      </c>
      <c r="Y23" s="18" t="str">
        <f>IF(T_iii_strat3!G10=".","-",(CONCATENATE("[",ROUND(T_iii_strat3!G10,1),"; ",ROUND(T_iii_strat3!H10,1),"]")))</f>
        <v>[0.5; 6.5]</v>
      </c>
      <c r="Z23" s="18" t="str">
        <f>IF(T_iii_strat3!K10=".","-",(CONCATENATE("[",ROUND(T_iii_strat3!K10,1),"; ",ROUND(T_iii_strat3!L10,1),"]")))</f>
        <v>[1; 5]</v>
      </c>
      <c r="AA23" s="18" t="str">
        <f>IF(T_iii_strat3!O10=".","-",(CONCATENATE("[",ROUND(T_iii_strat3!O10,1),"; ",ROUND(T_iii_strat3!P10,1),"]")))</f>
        <v>-</v>
      </c>
      <c r="AB23" s="18" t="str">
        <f>IF(T_iii_strat3!S10=".","-",(CONCATENATE("[",ROUND(T_iii_strat3!S10,1),"; ",ROUND(T_iii_strat3!T10,1),"]")))</f>
        <v>[0.3; 3.1]</v>
      </c>
      <c r="AC23" s="18" t="str">
        <f>IF(T_iii_strat3!W10=".","-",(CONCATENATE("[",ROUND(T_iii_strat3!W10,1),"; ",ROUND(T_iii_strat3!X10,1),"]")))</f>
        <v>-</v>
      </c>
      <c r="AD23" s="18" t="str">
        <f>IF(T_iii_strat3!AA10=".","-",(CONCATENATE("[",ROUND(T_iii_strat3!AA10,1),"; ",ROUND(T_iii_strat3!AB10,1),"]")))</f>
        <v>[0.6; 3.1]</v>
      </c>
      <c r="AE23" s="18" t="str">
        <f>IF(T_iii_strat3!AE10=".","-",(CONCATENATE("[",ROUND(T_iii_strat3!AE10,1),"; ",ROUND(T_iii_strat3!AF10,1),"]")))</f>
        <v>-</v>
      </c>
    </row>
    <row r="24" spans="1:31" x14ac:dyDescent="0.25">
      <c r="A24" s="5" t="s">
        <v>51</v>
      </c>
      <c r="B24" s="4">
        <f>ROUND(T_iii_strat1!B11,1)</f>
        <v>10.3</v>
      </c>
      <c r="C24" s="4">
        <f>ROUND(T_iii_strat1!F11,1)</f>
        <v>0</v>
      </c>
      <c r="D24" s="4">
        <f>ROUND(T_iii_strat1!J11,1)</f>
        <v>1</v>
      </c>
      <c r="E24" s="4">
        <f>ROUND(T_iii_strat1!N11,1)</f>
        <v>0</v>
      </c>
      <c r="F24" s="4">
        <f>ROUND(T_iii_strat1!R11,1)</f>
        <v>1</v>
      </c>
      <c r="G24" s="4">
        <f>ROUND(T_iii_strat1!V11,1)</f>
        <v>0</v>
      </c>
      <c r="H24" s="4">
        <f>ROUND(T_iii_strat1!Z11,1)</f>
        <v>1.1000000000000001</v>
      </c>
      <c r="I24" s="4">
        <f>ROUND(T_iii_strat1!AD11,1)</f>
        <v>0</v>
      </c>
      <c r="L24" s="5" t="s">
        <v>51</v>
      </c>
      <c r="M24" s="4">
        <f>ROUND(T_iii_strat2!B11,1)</f>
        <v>1.8</v>
      </c>
      <c r="N24" s="4">
        <f>ROUND(T_iii_strat2!F11,1)</f>
        <v>6</v>
      </c>
      <c r="O24" s="4">
        <f>ROUND(T_iii_strat2!J11,1)</f>
        <v>1.4</v>
      </c>
      <c r="P24" s="4">
        <f>ROUND(T_iii_strat2!N11,1)</f>
        <v>0</v>
      </c>
      <c r="Q24" s="4">
        <f>ROUND(T_iii_strat2!R11,1)</f>
        <v>9.6999999999999993</v>
      </c>
      <c r="R24" s="4">
        <f>ROUND(T_iii_strat2!V11,1)</f>
        <v>5.8</v>
      </c>
      <c r="S24" s="4">
        <f>ROUND(T_iii_strat2!Z11,1)</f>
        <v>8.9</v>
      </c>
      <c r="T24" s="4">
        <f>ROUND(T_iii_strat2!AD11,1)</f>
        <v>0</v>
      </c>
      <c r="W24" s="5" t="s">
        <v>51</v>
      </c>
      <c r="X24" s="4">
        <f>ROUND(T_iii_strat3!B11,1)</f>
        <v>0</v>
      </c>
      <c r="Y24" s="4">
        <f>ROUND(T_iii_strat3!F11,1)</f>
        <v>0.7</v>
      </c>
      <c r="Z24" s="4">
        <f>ROUND(T_iii_strat3!J11,1)</f>
        <v>2.2000000000000002</v>
      </c>
      <c r="AA24" s="4">
        <f>ROUND(T_iii_strat3!N11,1)</f>
        <v>0</v>
      </c>
      <c r="AB24" s="4">
        <f>ROUND(T_iii_strat3!R11,1)</f>
        <v>0.1</v>
      </c>
      <c r="AC24" s="4">
        <f>ROUND(T_iii_strat3!V11,1)</f>
        <v>0</v>
      </c>
      <c r="AD24" s="4">
        <f>ROUND(T_iii_strat3!Z11,1)</f>
        <v>0.8</v>
      </c>
      <c r="AE24" s="4">
        <f>ROUND(T_iii_strat3!AD11,1)</f>
        <v>0</v>
      </c>
    </row>
    <row r="25" spans="1:31" s="17" customFormat="1" ht="8.25" x14ac:dyDescent="0.15">
      <c r="B25" s="18" t="str">
        <f>IF(T_iii_strat1!C11=".","-",(CONCATENATE("[",ROUND(T_iii_strat1!C11,1),"; ",ROUND(T_iii_strat1!D11,1),"]")))</f>
        <v>[1.5; 45.5]</v>
      </c>
      <c r="C25" s="18" t="str">
        <f>IF(T_iii_strat1!G11=".","-",(CONCATENATE("[",ROUND(T_iii_strat1!G11,1),"; ",ROUND(T_iii_strat1!H11,1),"]")))</f>
        <v>-</v>
      </c>
      <c r="D25" s="18" t="str">
        <f>IF(T_iii_strat1!K11=".","-",(CONCATENATE("[",ROUND(T_iii_strat1!K11,1),"; ",ROUND(T_iii_strat1!L11,1),"]")))</f>
        <v>[0.1; 7.5]</v>
      </c>
      <c r="E25" s="18" t="str">
        <f>IF(T_iii_strat1!O11=".","-",(CONCATENATE("[",ROUND(T_iii_strat1!O11,1),"; ",ROUND(T_iii_strat1!P11,1),"]")))</f>
        <v>-</v>
      </c>
      <c r="F25" s="18" t="str">
        <f>IF(T_iii_strat1!S11=".","-",(CONCATENATE("[",ROUND(T_iii_strat1!S11,1),"; ",ROUND(T_iii_strat1!T11,1),"]")))</f>
        <v>[0.6; 1.6]</v>
      </c>
      <c r="G25" s="18" t="str">
        <f>IF(T_iii_strat1!W11=".","-",(CONCATENATE("[",ROUND(T_iii_strat1!W11,1),"; ",ROUND(T_iii_strat1!X11,1),"]")))</f>
        <v>-</v>
      </c>
      <c r="H25" s="18" t="str">
        <f>IF(T_iii_strat1!AA11=".","-",(CONCATENATE("[",ROUND(T_iii_strat1!AA11,1),"; ",ROUND(T_iii_strat1!AB11,1),"]")))</f>
        <v>[0.6; 1.9]</v>
      </c>
      <c r="I25" s="18" t="str">
        <f>IF(T_iii_strat1!AE11=".","-",(CONCATENATE("[",ROUND(T_iii_strat1!AE11,1),"; ",ROUND(T_iii_strat1!AF11,1),"]")))</f>
        <v>-</v>
      </c>
      <c r="M25" s="18" t="str">
        <f>IF(T_iii_strat2!C11=".","-",(CONCATENATE("[",ROUND(T_iii_strat2!C11,1),"; ",ROUND(T_iii_strat2!D11,1),"]")))</f>
        <v>[0.2; 13.4]</v>
      </c>
      <c r="N25" s="18" t="str">
        <f>IF(T_iii_strat2!G11=".","-",(CONCATENATE("[",ROUND(T_iii_strat2!G11,1),"; ",ROUND(T_iii_strat2!H11,1),"]")))</f>
        <v>[2.4; 14.3]</v>
      </c>
      <c r="O25" s="18" t="str">
        <f>IF(T_iii_strat2!K11=".","-",(CONCATENATE("[",ROUND(T_iii_strat2!K11,1),"; ",ROUND(T_iii_strat2!L11,1),"]")))</f>
        <v>[0.3; 5.7]</v>
      </c>
      <c r="P25" s="18" t="str">
        <f>IF(T_iii_strat2!O11=".","-",(CONCATENATE("[",ROUND(T_iii_strat2!O11,1),"; ",ROUND(T_iii_strat2!P11,1),"]")))</f>
        <v>-</v>
      </c>
      <c r="Q25" s="18" t="str">
        <f>IF(T_iii_strat2!S11=".","-",(CONCATENATE("[",ROUND(T_iii_strat2!S11,1),"; ",ROUND(T_iii_strat2!T11,1),"]")))</f>
        <v>[7.2; 12.9]</v>
      </c>
      <c r="R25" s="18" t="str">
        <f>IF(T_iii_strat2!W11=".","-",(CONCATENATE("[",ROUND(T_iii_strat2!W11,1),"; ",ROUND(T_iii_strat2!X11,1),"]")))</f>
        <v>[0.9; 29.6]</v>
      </c>
      <c r="S25" s="18" t="str">
        <f>IF(T_iii_strat2!AA11=".","-",(CONCATENATE("[",ROUND(T_iii_strat2!AA11,1),"; ",ROUND(T_iii_strat2!AB11,1),"]")))</f>
        <v>[6.6; 11.9]</v>
      </c>
      <c r="T25" s="18" t="str">
        <f>IF(T_iii_strat2!AE11=".","-",(CONCATENATE("[",ROUND(T_iii_strat2!AE11,1),"; ",ROUND(T_iii_strat2!AF11,1),"]")))</f>
        <v>-</v>
      </c>
      <c r="X25" s="18" t="str">
        <f>IF(T_iii_strat3!C11=".","-",(CONCATENATE("[",ROUND(T_iii_strat3!C11,1),"; ",ROUND(T_iii_strat3!D11,1),"]")))</f>
        <v>-</v>
      </c>
      <c r="Y25" s="18" t="str">
        <f>IF(T_iii_strat3!G11=".","-",(CONCATENATE("[",ROUND(T_iii_strat3!G11,1),"; ",ROUND(T_iii_strat3!H11,1),"]")))</f>
        <v>[0.2; 3.1]</v>
      </c>
      <c r="Z25" s="18" t="str">
        <f>IF(T_iii_strat3!K11=".","-",(CONCATENATE("[",ROUND(T_iii_strat3!K11,1),"; ",ROUND(T_iii_strat3!L11,1),"]")))</f>
        <v>[0.9; 5.4]</v>
      </c>
      <c r="AA25" s="18" t="str">
        <f>IF(T_iii_strat3!O11=".","-",(CONCATENATE("[",ROUND(T_iii_strat3!O11,1),"; ",ROUND(T_iii_strat3!P11,1),"]")))</f>
        <v>-</v>
      </c>
      <c r="AB25" s="18" t="str">
        <f>IF(T_iii_strat3!S11=".","-",(CONCATENATE("[",ROUND(T_iii_strat3!S11,1),"; ",ROUND(T_iii_strat3!T11,1),"]")))</f>
        <v>[0; 0.4]</v>
      </c>
      <c r="AC25" s="18" t="str">
        <f>IF(T_iii_strat3!W11=".","-",(CONCATENATE("[",ROUND(T_iii_strat3!W11,1),"; ",ROUND(T_iii_strat3!X11,1),"]")))</f>
        <v>-</v>
      </c>
      <c r="AD25" s="18" t="str">
        <f>IF(T_iii_strat3!AA11=".","-",(CONCATENATE("[",ROUND(T_iii_strat3!AA11,1),"; ",ROUND(T_iii_strat3!AB11,1),"]")))</f>
        <v>[0.3; 2.2]</v>
      </c>
      <c r="AE25" s="18" t="str">
        <f>IF(T_iii_strat3!AE11=".","-",(CONCATENATE("[",ROUND(T_iii_strat3!AE11,1),"; ",ROUND(T_iii_strat3!AF11,1),"]")))</f>
        <v>-</v>
      </c>
    </row>
    <row r="26" spans="1:31" x14ac:dyDescent="0.25">
      <c r="A26" s="3" t="s">
        <v>52</v>
      </c>
      <c r="B26" s="4">
        <f>ROUND(T_iii_strat1!B12,1)</f>
        <v>21.5</v>
      </c>
      <c r="C26" s="4">
        <f>ROUND(T_iii_strat1!F12,1)</f>
        <v>0</v>
      </c>
      <c r="D26" s="4">
        <f>ROUND(T_iii_strat1!J12,1)</f>
        <v>5</v>
      </c>
      <c r="E26" s="4">
        <f>ROUND(T_iii_strat1!N12,1)</f>
        <v>37.200000000000003</v>
      </c>
      <c r="F26" s="4">
        <f>ROUND(T_iii_strat1!R12,1)</f>
        <v>4.3</v>
      </c>
      <c r="G26" s="4">
        <f>ROUND(T_iii_strat1!V12,1)</f>
        <v>0</v>
      </c>
      <c r="H26" s="4">
        <f>ROUND(T_iii_strat1!Z12,1)</f>
        <v>4.5</v>
      </c>
      <c r="I26" s="4">
        <f>ROUND(T_iii_strat1!AD12,1)</f>
        <v>3.7</v>
      </c>
      <c r="L26" s="3" t="s">
        <v>52</v>
      </c>
      <c r="M26" s="4">
        <f>ROUND(T_iii_strat2!B12,1)</f>
        <v>26.6</v>
      </c>
      <c r="N26" s="4">
        <f>ROUND(T_iii_strat2!F12,1)</f>
        <v>10.8</v>
      </c>
      <c r="O26" s="4">
        <f>ROUND(T_iii_strat2!J12,1)</f>
        <v>3.2</v>
      </c>
      <c r="P26" s="4">
        <f>ROUND(T_iii_strat2!N12,1)</f>
        <v>0</v>
      </c>
      <c r="Q26" s="4">
        <f>ROUND(T_iii_strat2!R12,1)</f>
        <v>17.2</v>
      </c>
      <c r="R26" s="4">
        <f>ROUND(T_iii_strat2!V12,1)</f>
        <v>13.8</v>
      </c>
      <c r="S26" s="4">
        <f>ROUND(T_iii_strat2!Z12,1)</f>
        <v>16.100000000000001</v>
      </c>
      <c r="T26" s="4">
        <f>ROUND(T_iii_strat2!AD12,1)</f>
        <v>0</v>
      </c>
      <c r="W26" s="3" t="s">
        <v>52</v>
      </c>
      <c r="X26" s="4">
        <f>ROUND(T_iii_strat3!B12,1)</f>
        <v>0</v>
      </c>
      <c r="Y26" s="4">
        <f>ROUND(T_iii_strat3!F12,1)</f>
        <v>0.8</v>
      </c>
      <c r="Z26" s="4">
        <f>ROUND(T_iii_strat3!J12,1)</f>
        <v>0.7</v>
      </c>
      <c r="AA26" s="4">
        <f>ROUND(T_iii_strat3!N12,1)</f>
        <v>0</v>
      </c>
      <c r="AB26" s="4">
        <f>ROUND(T_iii_strat3!R12,1)</f>
        <v>1.1000000000000001</v>
      </c>
      <c r="AC26" s="4">
        <f>ROUND(T_iii_strat3!V12,1)</f>
        <v>0</v>
      </c>
      <c r="AD26" s="4">
        <f>ROUND(T_iii_strat3!Z12,1)</f>
        <v>0.8</v>
      </c>
      <c r="AE26" s="4">
        <f>ROUND(T_iii_strat3!AD12,1)</f>
        <v>0</v>
      </c>
    </row>
    <row r="27" spans="1:31" s="17" customFormat="1" ht="8.25" x14ac:dyDescent="0.15">
      <c r="B27" s="18" t="str">
        <f>IF(T_iii_strat1!C12=".","-",(CONCATENATE("[",ROUND(T_iii_strat1!C12,1),"; ",ROUND(T_iii_strat1!D12,1),"]")))</f>
        <v>[6.3; 52.8]</v>
      </c>
      <c r="C27" s="18" t="str">
        <f>IF(T_iii_strat1!G12=".","-",(CONCATENATE("[",ROUND(T_iii_strat1!G12,1),"; ",ROUND(T_iii_strat1!H12,1),"]")))</f>
        <v>-</v>
      </c>
      <c r="D27" s="18" t="str">
        <f>IF(T_iii_strat1!K12=".","-",(CONCATENATE("[",ROUND(T_iii_strat1!K12,1),"; ",ROUND(T_iii_strat1!L12,1),"]")))</f>
        <v>[2.3; 10.4]</v>
      </c>
      <c r="E27" s="18" t="str">
        <f>IF(T_iii_strat1!O12=".","-",(CONCATENATE("[",ROUND(T_iii_strat1!O12,1),"; ",ROUND(T_iii_strat1!P12,1),"]")))</f>
        <v>[4.2; 89]</v>
      </c>
      <c r="F27" s="18" t="str">
        <f>IF(T_iii_strat1!S12=".","-",(CONCATENATE("[",ROUND(T_iii_strat1!S12,1),"; ",ROUND(T_iii_strat1!T12,1),"]")))</f>
        <v>[3.2; 5.7]</v>
      </c>
      <c r="G27" s="18" t="str">
        <f>IF(T_iii_strat1!W12=".","-",(CONCATENATE("[",ROUND(T_iii_strat1!W12,1),"; ",ROUND(T_iii_strat1!X12,1),"]")))</f>
        <v>-</v>
      </c>
      <c r="H27" s="18" t="str">
        <f>IF(T_iii_strat1!AA12=".","-",(CONCATENATE("[",ROUND(T_iii_strat1!AA12,1),"; ",ROUND(T_iii_strat1!AB12,1),"]")))</f>
        <v>[3.4; 5.9]</v>
      </c>
      <c r="I27" s="18" t="str">
        <f>IF(T_iii_strat1!AE12=".","-",(CONCATENATE("[",ROUND(T_iii_strat1!AE12,1),"; ",ROUND(T_iii_strat1!AF12,1),"]")))</f>
        <v>[2.2; 6]</v>
      </c>
      <c r="M27" s="18" t="str">
        <f>IF(T_iii_strat2!C12=".","-",(CONCATENATE("[",ROUND(T_iii_strat2!C12,1),"; ",ROUND(T_iii_strat2!D12,1),"]")))</f>
        <v>[4.4; 74]</v>
      </c>
      <c r="N27" s="18" t="str">
        <f>IF(T_iii_strat2!G12=".","-",(CONCATENATE("[",ROUND(T_iii_strat2!G12,1),"; ",ROUND(T_iii_strat2!H12,1),"]")))</f>
        <v>[5.4; 20.3]</v>
      </c>
      <c r="O27" s="18" t="str">
        <f>IF(T_iii_strat2!K12=".","-",(CONCATENATE("[",ROUND(T_iii_strat2!K12,1),"; ",ROUND(T_iii_strat2!L12,1),"]")))</f>
        <v>[1; 9.4]</v>
      </c>
      <c r="P27" s="18" t="str">
        <f>IF(T_iii_strat2!O12=".","-",(CONCATENATE("[",ROUND(T_iii_strat2!O12,1),"; ",ROUND(T_iii_strat2!P12,1),"]")))</f>
        <v>-</v>
      </c>
      <c r="Q27" s="18" t="str">
        <f>IF(T_iii_strat2!S12=".","-",(CONCATENATE("[",ROUND(T_iii_strat2!S12,1),"; ",ROUND(T_iii_strat2!T12,1),"]")))</f>
        <v>[13.9; 21]</v>
      </c>
      <c r="R27" s="18" t="str">
        <f>IF(T_iii_strat2!W12=".","-",(CONCATENATE("[",ROUND(T_iii_strat2!W12,1),"; ",ROUND(T_iii_strat2!X12,1),"]")))</f>
        <v>[4.8; 33.5]</v>
      </c>
      <c r="S27" s="18" t="str">
        <f>IF(T_iii_strat2!AA12=".","-",(CONCATENATE("[",ROUND(T_iii_strat2!AA12,1),"; ",ROUND(T_iii_strat2!AB12,1),"]")))</f>
        <v>[13; 19.8]</v>
      </c>
      <c r="T27" s="18" t="str">
        <f>IF(T_iii_strat2!AE12=".","-",(CONCATENATE("[",ROUND(T_iii_strat2!AE12,1),"; ",ROUND(T_iii_strat2!AF12,1),"]")))</f>
        <v>-</v>
      </c>
      <c r="X27" s="18" t="str">
        <f>IF(T_iii_strat3!C12=".","-",(CONCATENATE("[",ROUND(T_iii_strat3!C12,1),"; ",ROUND(T_iii_strat3!D12,1),"]")))</f>
        <v>-</v>
      </c>
      <c r="Y27" s="18" t="str">
        <f>IF(T_iii_strat3!G12=".","-",(CONCATENATE("[",ROUND(T_iii_strat3!G12,1),"; ",ROUND(T_iii_strat3!H12,1),"]")))</f>
        <v>[0.2; 3.6]</v>
      </c>
      <c r="Z27" s="18" t="str">
        <f>IF(T_iii_strat3!K12=".","-",(CONCATENATE("[",ROUND(T_iii_strat3!K12,1),"; ",ROUND(T_iii_strat3!L12,1),"]")))</f>
        <v>[0.2; 2]</v>
      </c>
      <c r="AA27" s="18" t="str">
        <f>IF(T_iii_strat3!O12=".","-",(CONCATENATE("[",ROUND(T_iii_strat3!O12,1),"; ",ROUND(T_iii_strat3!P12,1),"]")))</f>
        <v>-</v>
      </c>
      <c r="AB27" s="18" t="str">
        <f>IF(T_iii_strat3!S12=".","-",(CONCATENATE("[",ROUND(T_iii_strat3!S12,1),"; ",ROUND(T_iii_strat3!T12,1),"]")))</f>
        <v>[0.4; 3]</v>
      </c>
      <c r="AC27" s="18" t="str">
        <f>IF(T_iii_strat3!W12=".","-",(CONCATENATE("[",ROUND(T_iii_strat3!W12,1),"; ",ROUND(T_iii_strat3!X12,1),"]")))</f>
        <v>-</v>
      </c>
      <c r="AD27" s="18" t="str">
        <f>IF(T_iii_strat3!AA12=".","-",(CONCATENATE("[",ROUND(T_iii_strat3!AA12,1),"; ",ROUND(T_iii_strat3!AB12,1),"]")))</f>
        <v>[0.4; 1.8]</v>
      </c>
      <c r="AE27" s="18" t="str">
        <f>IF(T_iii_strat3!AE12=".","-",(CONCATENATE("[",ROUND(T_iii_strat3!AE12,1),"; ",ROUND(T_iii_strat3!AF12,1),"]")))</f>
        <v>-</v>
      </c>
    </row>
    <row r="28" spans="1:31" x14ac:dyDescent="0.25">
      <c r="A28" s="3" t="s">
        <v>53</v>
      </c>
      <c r="B28" s="4">
        <f>ROUND(T_iii_strat1!B13,1)</f>
        <v>0</v>
      </c>
      <c r="C28" s="4">
        <f>ROUND(T_iii_strat1!F13,1)</f>
        <v>0</v>
      </c>
      <c r="D28" s="4">
        <f>ROUND(T_iii_strat1!J13,1)</f>
        <v>0</v>
      </c>
      <c r="E28" s="4">
        <f>ROUND(T_iii_strat1!N13,1)</f>
        <v>0</v>
      </c>
      <c r="F28" s="4">
        <f>ROUND(T_iii_strat1!R13,1)</f>
        <v>0</v>
      </c>
      <c r="G28" s="4">
        <f>ROUND(T_iii_strat1!V13,1)</f>
        <v>0</v>
      </c>
      <c r="H28" s="4">
        <f>ROUND(T_iii_strat1!Z13,1)</f>
        <v>0</v>
      </c>
      <c r="I28" s="4">
        <f>ROUND(T_iii_strat1!AD13,1)</f>
        <v>0</v>
      </c>
      <c r="L28" s="3" t="s">
        <v>53</v>
      </c>
      <c r="M28" s="4">
        <f>ROUND(T_iii_strat2!B13,1)</f>
        <v>41.8</v>
      </c>
      <c r="N28" s="4">
        <f>ROUND(T_iii_strat2!F13,1)</f>
        <v>37.200000000000003</v>
      </c>
      <c r="O28" s="4">
        <f>ROUND(T_iii_strat2!J13,1)</f>
        <v>23.5</v>
      </c>
      <c r="P28" s="4">
        <f>ROUND(T_iii_strat2!N13,1)</f>
        <v>57.1</v>
      </c>
      <c r="Q28" s="4">
        <f>ROUND(T_iii_strat2!R13,1)</f>
        <v>32</v>
      </c>
      <c r="R28" s="4">
        <f>ROUND(T_iii_strat2!V13,1)</f>
        <v>22.6</v>
      </c>
      <c r="S28" s="4">
        <f>ROUND(T_iii_strat2!Z13,1)</f>
        <v>31.8</v>
      </c>
      <c r="T28" s="4">
        <f>ROUND(T_iii_strat2!AD13,1)</f>
        <v>6.7</v>
      </c>
      <c r="W28" s="3" t="s">
        <v>53</v>
      </c>
      <c r="X28" s="4">
        <f>ROUND(T_iii_strat3!B13,1)</f>
        <v>0</v>
      </c>
      <c r="Y28" s="4">
        <f>ROUND(T_iii_strat3!F13,1)</f>
        <v>1.5</v>
      </c>
      <c r="Z28" s="4">
        <f>ROUND(T_iii_strat3!J13,1)</f>
        <v>13.6</v>
      </c>
      <c r="AA28" s="4">
        <f>ROUND(T_iii_strat3!N13,1)</f>
        <v>0</v>
      </c>
      <c r="AB28" s="4">
        <f>ROUND(T_iii_strat3!R13,1)</f>
        <v>0</v>
      </c>
      <c r="AC28" s="4">
        <f>ROUND(T_iii_strat3!V13,1)</f>
        <v>0</v>
      </c>
      <c r="AD28" s="4">
        <f>ROUND(T_iii_strat3!Z13,1)</f>
        <v>6.6</v>
      </c>
      <c r="AE28" s="4">
        <f>ROUND(T_iii_strat3!AD13,1)</f>
        <v>0</v>
      </c>
    </row>
    <row r="29" spans="1:31" s="17" customFormat="1" ht="8.25" x14ac:dyDescent="0.15">
      <c r="B29" s="18" t="str">
        <f>IF(T_iii_strat1!C13=".","-",(CONCATENATE("[",ROUND(T_iii_strat1!C13,1),"; ",ROUND(T_iii_strat1!D13,1),"]")))</f>
        <v>-</v>
      </c>
      <c r="C29" s="18" t="str">
        <f>IF(T_iii_strat1!G13=".","-",(CONCATENATE("[",ROUND(T_iii_strat1!G13,1),"; ",ROUND(T_iii_strat1!H13,1),"]")))</f>
        <v>-</v>
      </c>
      <c r="D29" s="18" t="str">
        <f>IF(T_iii_strat1!K13=".","-",(CONCATENATE("[",ROUND(T_iii_strat1!K13,1),"; ",ROUND(T_iii_strat1!L13,1),"]")))</f>
        <v>-</v>
      </c>
      <c r="E29" s="18" t="str">
        <f>IF(T_iii_strat1!O13=".","-",(CONCATENATE("[",ROUND(T_iii_strat1!O13,1),"; ",ROUND(T_iii_strat1!P13,1),"]")))</f>
        <v>-</v>
      </c>
      <c r="F29" s="18" t="str">
        <f>IF(T_iii_strat1!S13=".","-",(CONCATENATE("[",ROUND(T_iii_strat1!S13,1),"; ",ROUND(T_iii_strat1!T13,1),"]")))</f>
        <v>-</v>
      </c>
      <c r="G29" s="18" t="str">
        <f>IF(T_iii_strat1!W13=".","-",(CONCATENATE("[",ROUND(T_iii_strat1!W13,1),"; ",ROUND(T_iii_strat1!X13,1),"]")))</f>
        <v>-</v>
      </c>
      <c r="H29" s="18" t="str">
        <f>IF(T_iii_strat1!AA13=".","-",(CONCATENATE("[",ROUND(T_iii_strat1!AA13,1),"; ",ROUND(T_iii_strat1!AB13,1),"]")))</f>
        <v>-</v>
      </c>
      <c r="I29" s="18" t="str">
        <f>IF(T_iii_strat1!AE13=".","-",(CONCATENATE("[",ROUND(T_iii_strat1!AE13,1),"; ",ROUND(T_iii_strat1!AF13,1),"]")))</f>
        <v>-</v>
      </c>
      <c r="M29" s="18" t="str">
        <f>IF(T_iii_strat2!C13=".","-",(CONCATENATE("[",ROUND(T_iii_strat2!C13,1),"; ",ROUND(T_iii_strat2!D13,1),"]")))</f>
        <v>[10.7; 81.1]</v>
      </c>
      <c r="N29" s="18" t="str">
        <f>IF(T_iii_strat2!G13=".","-",(CONCATENATE("[",ROUND(T_iii_strat2!G13,1),"; ",ROUND(T_iii_strat2!H13,1),"]")))</f>
        <v>[16.7; 63.6]</v>
      </c>
      <c r="O29" s="18" t="str">
        <f>IF(T_iii_strat2!K13=".","-",(CONCATENATE("[",ROUND(T_iii_strat2!K13,1),"; ",ROUND(T_iii_strat2!L13,1),"]")))</f>
        <v>[9.8; 46.5]</v>
      </c>
      <c r="P29" s="18" t="str">
        <f>IF(T_iii_strat2!O13=".","-",(CONCATENATE("[",ROUND(T_iii_strat2!O13,1),"; ",ROUND(T_iii_strat2!P13,1),"]")))</f>
        <v>[8.1; 95.3]</v>
      </c>
      <c r="Q29" s="18" t="str">
        <f>IF(T_iii_strat2!S13=".","-",(CONCATENATE("[",ROUND(T_iii_strat2!S13,1),"; ",ROUND(T_iii_strat2!T13,1),"]")))</f>
        <v>[24.1; 41]</v>
      </c>
      <c r="R29" s="18" t="str">
        <f>IF(T_iii_strat2!W13=".","-",(CONCATENATE("[",ROUND(T_iii_strat2!W13,1),"; ",ROUND(T_iii_strat2!X13,1),"]")))</f>
        <v>[3.2; 71.8]</v>
      </c>
      <c r="S29" s="18" t="str">
        <f>IF(T_iii_strat2!AA13=".","-",(CONCATENATE("[",ROUND(T_iii_strat2!AA13,1),"; ",ROUND(T_iii_strat2!AB13,1),"]")))</f>
        <v>[23.9; 41]</v>
      </c>
      <c r="T29" s="18" t="str">
        <f>IF(T_iii_strat2!AE13=".","-",(CONCATENATE("[",ROUND(T_iii_strat2!AE13,1),"; ",ROUND(T_iii_strat2!AF13,1),"]")))</f>
        <v>[1.2; 29.6]</v>
      </c>
      <c r="X29" s="18" t="str">
        <f>IF(T_iii_strat3!C13=".","-",(CONCATENATE("[",ROUND(T_iii_strat3!C13,1),"; ",ROUND(T_iii_strat3!D13,1),"]")))</f>
        <v>-</v>
      </c>
      <c r="Y29" s="18" t="str">
        <f>IF(T_iii_strat3!G13=".","-",(CONCATENATE("[",ROUND(T_iii_strat3!G13,1),"; ",ROUND(T_iii_strat3!H13,1),"]")))</f>
        <v>[0.4; 6.4]</v>
      </c>
      <c r="Z29" s="18" t="str">
        <f>IF(T_iii_strat3!K13=".","-",(CONCATENATE("[",ROUND(T_iii_strat3!K13,1),"; ",ROUND(T_iii_strat3!L13,1),"]")))</f>
        <v>[5; 32]</v>
      </c>
      <c r="AA29" s="18" t="str">
        <f>IF(T_iii_strat3!O13=".","-",(CONCATENATE("[",ROUND(T_iii_strat3!O13,1),"; ",ROUND(T_iii_strat3!P13,1),"]")))</f>
        <v>-</v>
      </c>
      <c r="AB29" s="18" t="str">
        <f>IF(T_iii_strat3!S13=".","-",(CONCATENATE("[",ROUND(T_iii_strat3!S13,1),"; ",ROUND(T_iii_strat3!T13,1),"]")))</f>
        <v>-</v>
      </c>
      <c r="AC29" s="18" t="str">
        <f>IF(T_iii_strat3!W13=".","-",(CONCATENATE("[",ROUND(T_iii_strat3!W13,1),"; ",ROUND(T_iii_strat3!X13,1),"]")))</f>
        <v>-</v>
      </c>
      <c r="AD29" s="18" t="str">
        <f>IF(T_iii_strat3!AA13=".","-",(CONCATENATE("[",ROUND(T_iii_strat3!AA13,1),"; ",ROUND(T_iii_strat3!AB13,1),"]")))</f>
        <v>[2.9; 14.5]</v>
      </c>
      <c r="AE29" s="18" t="str">
        <f>IF(T_iii_strat3!AE13=".","-",(CONCATENATE("[",ROUND(T_iii_strat3!AE13,1),"; ",ROUND(T_iii_strat3!AF13,1),"]")))</f>
        <v>-</v>
      </c>
    </row>
    <row r="30" spans="1:31" x14ac:dyDescent="0.25">
      <c r="A30" s="185" t="s">
        <v>54</v>
      </c>
      <c r="B30" s="4">
        <f>ROUND(T_iii_strat1!B14,1)</f>
        <v>0</v>
      </c>
      <c r="C30" s="4">
        <f>ROUND(T_iii_strat1!F14,1)</f>
        <v>0</v>
      </c>
      <c r="D30" s="4">
        <f>ROUND(T_iii_strat1!J14,1)</f>
        <v>0</v>
      </c>
      <c r="E30" s="4">
        <f>ROUND(T_iii_strat1!N14,1)</f>
        <v>0</v>
      </c>
      <c r="F30" s="4">
        <f>ROUND(T_iii_strat1!R14,1)</f>
        <v>0</v>
      </c>
      <c r="G30" s="4">
        <f>ROUND(T_iii_strat1!V14,1)</f>
        <v>0</v>
      </c>
      <c r="H30" s="4">
        <f>ROUND(T_iii_strat1!Z14,1)</f>
        <v>0</v>
      </c>
      <c r="I30" s="4">
        <f>ROUND(T_iii_strat1!AD14,1)</f>
        <v>0</v>
      </c>
      <c r="L30" s="185" t="s">
        <v>54</v>
      </c>
      <c r="M30" s="4">
        <f>ROUND(T_iii_strat2!B14,1)</f>
        <v>0</v>
      </c>
      <c r="N30" s="4">
        <f>ROUND(T_iii_strat2!F14,1)</f>
        <v>0</v>
      </c>
      <c r="O30" s="4">
        <f>ROUND(T_iii_strat2!J14,1)</f>
        <v>0</v>
      </c>
      <c r="P30" s="4">
        <f>ROUND(T_iii_strat2!N14,1)</f>
        <v>0</v>
      </c>
      <c r="Q30" s="4">
        <f>ROUND(T_iii_strat2!R14,1)</f>
        <v>0</v>
      </c>
      <c r="R30" s="4">
        <f>ROUND(T_iii_strat2!V14,1)</f>
        <v>0</v>
      </c>
      <c r="S30" s="4">
        <f>ROUND(T_iii_strat2!Z14,1)</f>
        <v>0</v>
      </c>
      <c r="T30" s="4">
        <f>ROUND(T_iii_strat2!AD14,1)</f>
        <v>0</v>
      </c>
      <c r="W30" s="185" t="s">
        <v>54</v>
      </c>
      <c r="X30" s="4">
        <f>ROUND(T_iii_strat3!B14,1)</f>
        <v>0</v>
      </c>
      <c r="Y30" s="4">
        <f>ROUND(T_iii_strat3!F14,1)</f>
        <v>0</v>
      </c>
      <c r="Z30" s="4">
        <f>ROUND(T_iii_strat3!J14,1)</f>
        <v>0</v>
      </c>
      <c r="AA30" s="4">
        <f>ROUND(T_iii_strat3!N14,1)</f>
        <v>0</v>
      </c>
      <c r="AB30" s="4">
        <f>ROUND(T_iii_strat3!R14,1)</f>
        <v>0</v>
      </c>
      <c r="AC30" s="4">
        <f>ROUND(T_iii_strat3!V14,1)</f>
        <v>0</v>
      </c>
      <c r="AD30" s="4">
        <f>ROUND(T_iii_strat3!Z14,1)</f>
        <v>0</v>
      </c>
      <c r="AE30" s="4">
        <f>ROUND(T_iii_strat3!AD14,1)</f>
        <v>0</v>
      </c>
    </row>
    <row r="31" spans="1:31" s="17" customFormat="1" ht="8.25" x14ac:dyDescent="0.15">
      <c r="A31" s="186"/>
      <c r="B31" s="18" t="str">
        <f>IF(T_iii_strat1!C14=".","-",(CONCATENATE("[",ROUND(T_iii_strat1!C14,1),"; ",ROUND(T_iii_strat1!D14,1),"]")))</f>
        <v>[0; 0]</v>
      </c>
      <c r="C31" s="18" t="str">
        <f>IF(T_iii_strat1!G14=".","-",(CONCATENATE("[",ROUND(T_iii_strat1!G14,1),"; ",ROUND(T_iii_strat1!H14,1),"]")))</f>
        <v>[0; 0]</v>
      </c>
      <c r="D31" s="18" t="str">
        <f>IF(T_iii_strat1!K14=".","-",(CONCATENATE("[",ROUND(T_iii_strat1!K14,1),"; ",ROUND(T_iii_strat1!L14,1),"]")))</f>
        <v>[0; 0]</v>
      </c>
      <c r="E31" s="18" t="str">
        <f>IF(T_iii_strat1!O14=".","-",(CONCATENATE("[",ROUND(T_iii_strat1!O14,1),"; ",ROUND(T_iii_strat1!P14,1),"]")))</f>
        <v>[0; 0]</v>
      </c>
      <c r="F31" s="18" t="str">
        <f>IF(T_iii_strat1!S14=".","-",(CONCATENATE("[",ROUND(T_iii_strat1!S14,1),"; ",ROUND(T_iii_strat1!T14,1),"]")))</f>
        <v>[0; 0]</v>
      </c>
      <c r="G31" s="18" t="str">
        <f>IF(T_iii_strat1!W14=".","-",(CONCATENATE("[",ROUND(T_iii_strat1!W14,1),"; ",ROUND(T_iii_strat1!X14,1),"]")))</f>
        <v>-</v>
      </c>
      <c r="H31" s="18" t="str">
        <f>IF(T_iii_strat1!AA14=".","-",(CONCATENATE("[",ROUND(T_iii_strat1!AA14,1),"; ",ROUND(T_iii_strat1!AB14,1),"]")))</f>
        <v>[0; 0]</v>
      </c>
      <c r="I31" s="18" t="str">
        <f>IF(T_iii_strat1!AE14=".","-",(CONCATENATE("[",ROUND(T_iii_strat1!AE14,1),"; ",ROUND(T_iii_strat1!AF14,1),"]")))</f>
        <v>[0; 0]</v>
      </c>
      <c r="L31" s="186"/>
      <c r="M31" s="18" t="str">
        <f>IF(T_iii_strat2!C14=".","-",(CONCATENATE("[",ROUND(T_iii_strat2!C14,1),"; ",ROUND(T_iii_strat2!D14,1),"]")))</f>
        <v>[0; 0]</v>
      </c>
      <c r="N31" s="18" t="str">
        <f>IF(T_iii_strat2!G14=".","-",(CONCATENATE("[",ROUND(T_iii_strat2!G14,1),"; ",ROUND(T_iii_strat2!H14,1),"]")))</f>
        <v>[0; 0]</v>
      </c>
      <c r="O31" s="18" t="str">
        <f>IF(T_iii_strat2!K14=".","-",(CONCATENATE("[",ROUND(T_iii_strat2!K14,1),"; ",ROUND(T_iii_strat2!L14,1),"]")))</f>
        <v>[0; 0]</v>
      </c>
      <c r="P31" s="18" t="str">
        <f>IF(T_iii_strat2!O14=".","-",(CONCATENATE("[",ROUND(T_iii_strat2!O14,1),"; ",ROUND(T_iii_strat2!P14,1),"]")))</f>
        <v>[0; 0]</v>
      </c>
      <c r="Q31" s="18" t="str">
        <f>IF(T_iii_strat2!S14=".","-",(CONCATENATE("[",ROUND(T_iii_strat2!S14,1),"; ",ROUND(T_iii_strat2!T14,1),"]")))</f>
        <v>[0; 0]</v>
      </c>
      <c r="R31" s="18" t="str">
        <f>IF(T_iii_strat2!W14=".","-",(CONCATENATE("[",ROUND(T_iii_strat2!W14,1),"; ",ROUND(T_iii_strat2!X14,1),"]")))</f>
        <v>[0; 0]</v>
      </c>
      <c r="S31" s="18" t="str">
        <f>IF(T_iii_strat2!AA14=".","-",(CONCATENATE("[",ROUND(T_iii_strat2!AA14,1),"; ",ROUND(T_iii_strat2!AB14,1),"]")))</f>
        <v>[0; 0]</v>
      </c>
      <c r="T31" s="18" t="str">
        <f>IF(T_iii_strat2!AE14=".","-",(CONCATENATE("[",ROUND(T_iii_strat2!AE14,1),"; ",ROUND(T_iii_strat2!AF14,1),"]")))</f>
        <v>[0; 0]</v>
      </c>
      <c r="W31" s="186"/>
      <c r="X31" s="18" t="str">
        <f>IF(T_iii_strat3!C14=".","-",(CONCATENATE("[",ROUND(T_iii_strat3!C14,1),"; ",ROUND(T_iii_strat3!D14,1),"]")))</f>
        <v>-</v>
      </c>
      <c r="Y31" s="18" t="str">
        <f>IF(T_iii_strat3!G14=".","-",(CONCATENATE("[",ROUND(T_iii_strat3!G14,1),"; ",ROUND(T_iii_strat3!H14,1),"]")))</f>
        <v>[0; 0]</v>
      </c>
      <c r="Z31" s="18" t="str">
        <f>IF(T_iii_strat3!K14=".","-",(CONCATENATE("[",ROUND(T_iii_strat3!K14,1),"; ",ROUND(T_iii_strat3!L14,1),"]")))</f>
        <v>[0; 0]</v>
      </c>
      <c r="AA31" s="18" t="str">
        <f>IF(T_iii_strat3!O14=".","-",(CONCATENATE("[",ROUND(T_iii_strat3!O14,1),"; ",ROUND(T_iii_strat3!P14,1),"]")))</f>
        <v>-</v>
      </c>
      <c r="AB31" s="18" t="str">
        <f>IF(T_iii_strat3!S14=".","-",(CONCATENATE("[",ROUND(T_iii_strat3!S14,1),"; ",ROUND(T_iii_strat3!T14,1),"]")))</f>
        <v>[0; 0]</v>
      </c>
      <c r="AC31" s="18" t="str">
        <f>IF(T_iii_strat3!W14=".","-",(CONCATENATE("[",ROUND(T_iii_strat3!W14,1),"; ",ROUND(T_iii_strat3!X14,1),"]")))</f>
        <v>[0; 0]</v>
      </c>
      <c r="AD31" s="18" t="str">
        <f>IF(T_iii_strat3!AA14=".","-",(CONCATENATE("[",ROUND(T_iii_strat3!AA14,1),"; ",ROUND(T_iii_strat3!AB14,1),"]")))</f>
        <v>[0; 0]</v>
      </c>
      <c r="AE31" s="18" t="str">
        <f>IF(T_iii_strat3!AE14=".","-",(CONCATENATE("[",ROUND(T_iii_strat3!AE14,1),"; ",ROUND(T_iii_strat3!AF14,1),"]")))</f>
        <v>-</v>
      </c>
    </row>
    <row r="32" spans="1:31" x14ac:dyDescent="0.25">
      <c r="A32" s="185" t="s">
        <v>55</v>
      </c>
      <c r="B32" s="4">
        <f>ROUND(T_iii_strat1!B15,1)</f>
        <v>0</v>
      </c>
      <c r="C32" s="4">
        <f>ROUND(T_iii_strat1!F15,1)</f>
        <v>0</v>
      </c>
      <c r="D32" s="4">
        <f>ROUND(T_iii_strat1!J15,1)</f>
        <v>0</v>
      </c>
      <c r="E32" s="4">
        <f>ROUND(T_iii_strat1!N15,1)</f>
        <v>0</v>
      </c>
      <c r="F32" s="4">
        <f>ROUND(T_iii_strat1!R15,1)</f>
        <v>0</v>
      </c>
      <c r="G32" s="4">
        <f>ROUND(T_iii_strat1!V15,1)</f>
        <v>0</v>
      </c>
      <c r="H32" s="4">
        <f>ROUND(T_iii_strat1!Z15,1)</f>
        <v>0</v>
      </c>
      <c r="I32" s="4">
        <f>ROUND(T_iii_strat1!AD15,1)</f>
        <v>0</v>
      </c>
      <c r="L32" s="185" t="s">
        <v>55</v>
      </c>
      <c r="M32" s="4">
        <f>ROUND(T_iii_strat2!B15,1)</f>
        <v>0</v>
      </c>
      <c r="N32" s="4">
        <f>ROUND(T_iii_strat2!F15,1)</f>
        <v>0</v>
      </c>
      <c r="O32" s="4">
        <f>ROUND(T_iii_strat2!J15,1)</f>
        <v>0</v>
      </c>
      <c r="P32" s="4">
        <f>ROUND(T_iii_strat2!N15,1)</f>
        <v>0</v>
      </c>
      <c r="Q32" s="4">
        <f>ROUND(T_iii_strat2!R15,1)</f>
        <v>0</v>
      </c>
      <c r="R32" s="4">
        <f>ROUND(T_iii_strat2!V15,1)</f>
        <v>0</v>
      </c>
      <c r="S32" s="4">
        <f>ROUND(T_iii_strat2!Z15,1)</f>
        <v>0</v>
      </c>
      <c r="T32" s="4">
        <f>ROUND(T_iii_strat2!AD15,1)</f>
        <v>0</v>
      </c>
      <c r="W32" s="185" t="s">
        <v>55</v>
      </c>
      <c r="X32" s="4">
        <f>ROUND(T_iii_strat3!B15,1)</f>
        <v>0</v>
      </c>
      <c r="Y32" s="4">
        <f>ROUND(T_iii_strat3!F15,1)</f>
        <v>0</v>
      </c>
      <c r="Z32" s="4">
        <f>ROUND(T_iii_strat3!J15,1)</f>
        <v>0</v>
      </c>
      <c r="AA32" s="4">
        <f>ROUND(T_iii_strat3!N15,1)</f>
        <v>0</v>
      </c>
      <c r="AB32" s="4">
        <f>ROUND(T_iii_strat3!R15,1)</f>
        <v>0</v>
      </c>
      <c r="AC32" s="4">
        <f>ROUND(T_iii_strat3!V15,1)</f>
        <v>0</v>
      </c>
      <c r="AD32" s="4">
        <f>ROUND(T_iii_strat3!Z15,1)</f>
        <v>0</v>
      </c>
      <c r="AE32" s="4">
        <f>ROUND(T_iii_strat3!AD15,1)</f>
        <v>0</v>
      </c>
    </row>
    <row r="33" spans="1:31" s="17" customFormat="1" ht="8.25" x14ac:dyDescent="0.15">
      <c r="A33" s="186"/>
      <c r="B33" s="18" t="str">
        <f>IF(T_iii_strat1!C15=".","-",(CONCATENATE("[",ROUND(T_iii_strat1!C15,1),"; ",ROUND(T_iii_strat1!D15,1),"]")))</f>
        <v>[0; 0]</v>
      </c>
      <c r="C33" s="18" t="str">
        <f>IF(T_iii_strat1!G15=".","-",(CONCATENATE("[",ROUND(T_iii_strat1!G15,1),"; ",ROUND(T_iii_strat1!H15,1),"]")))</f>
        <v>[0; 0]</v>
      </c>
      <c r="D33" s="18" t="str">
        <f>IF(T_iii_strat1!K15=".","-",(CONCATENATE("[",ROUND(T_iii_strat1!K15,1),"; ",ROUND(T_iii_strat1!L15,1),"]")))</f>
        <v>[0; 0]</v>
      </c>
      <c r="E33" s="18" t="str">
        <f>IF(T_iii_strat1!O15=".","-",(CONCATENATE("[",ROUND(T_iii_strat1!O15,1),"; ",ROUND(T_iii_strat1!P15,1),"]")))</f>
        <v>[0; 0]</v>
      </c>
      <c r="F33" s="18" t="str">
        <f>IF(T_iii_strat1!S15=".","-",(CONCATENATE("[",ROUND(T_iii_strat1!S15,1),"; ",ROUND(T_iii_strat1!T15,1),"]")))</f>
        <v>[0; 0]</v>
      </c>
      <c r="G33" s="18" t="str">
        <f>IF(T_iii_strat1!W15=".","-",(CONCATENATE("[",ROUND(T_iii_strat1!W15,1),"; ",ROUND(T_iii_strat1!X15,1),"]")))</f>
        <v>[0; 0]</v>
      </c>
      <c r="H33" s="18" t="str">
        <f>IF(T_iii_strat1!AA15=".","-",(CONCATENATE("[",ROUND(T_iii_strat1!AA15,1),"; ",ROUND(T_iii_strat1!AB15,1),"]")))</f>
        <v>[0; 0]</v>
      </c>
      <c r="I33" s="18" t="str">
        <f>IF(T_iii_strat1!AE15=".","-",(CONCATENATE("[",ROUND(T_iii_strat1!AE15,1),"; ",ROUND(T_iii_strat1!AF15,1),"]")))</f>
        <v>[0; 0]</v>
      </c>
      <c r="L33" s="186"/>
      <c r="M33" s="18" t="str">
        <f>IF(T_iii_strat2!C15=".","-",(CONCATENATE("[",ROUND(T_iii_strat2!C15,1),"; ",ROUND(T_iii_strat2!D15,1),"]")))</f>
        <v>[0; 0]</v>
      </c>
      <c r="N33" s="18" t="str">
        <f>IF(T_iii_strat2!G15=".","-",(CONCATENATE("[",ROUND(T_iii_strat2!G15,1),"; ",ROUND(T_iii_strat2!H15,1),"]")))</f>
        <v>[0; 0]</v>
      </c>
      <c r="O33" s="18" t="str">
        <f>IF(T_iii_strat2!K15=".","-",(CONCATENATE("[",ROUND(T_iii_strat2!K15,1),"; ",ROUND(T_iii_strat2!L15,1),"]")))</f>
        <v>[0; 0]</v>
      </c>
      <c r="P33" s="18" t="str">
        <f>IF(T_iii_strat2!O15=".","-",(CONCATENATE("[",ROUND(T_iii_strat2!O15,1),"; ",ROUND(T_iii_strat2!P15,1),"]")))</f>
        <v>[0; 0]</v>
      </c>
      <c r="Q33" s="18" t="str">
        <f>IF(T_iii_strat2!S15=".","-",(CONCATENATE("[",ROUND(T_iii_strat2!S15,1),"; ",ROUND(T_iii_strat2!T15,1),"]")))</f>
        <v>[0; 0]</v>
      </c>
      <c r="R33" s="18" t="str">
        <f>IF(T_iii_strat2!W15=".","-",(CONCATENATE("[",ROUND(T_iii_strat2!W15,1),"; ",ROUND(T_iii_strat2!X15,1),"]")))</f>
        <v>[0; 0]</v>
      </c>
      <c r="S33" s="18" t="str">
        <f>IF(T_iii_strat2!AA15=".","-",(CONCATENATE("[",ROUND(T_iii_strat2!AA15,1),"; ",ROUND(T_iii_strat2!AB15,1),"]")))</f>
        <v>[0; 0]</v>
      </c>
      <c r="T33" s="18" t="str">
        <f>IF(T_iii_strat2!AE15=".","-",(CONCATENATE("[",ROUND(T_iii_strat2!AE15,1),"; ",ROUND(T_iii_strat2!AF15,1),"]")))</f>
        <v>[0; 0]</v>
      </c>
      <c r="W33" s="186"/>
      <c r="X33" s="18" t="str">
        <f>IF(T_iii_strat3!C15=".","-",(CONCATENATE("[",ROUND(T_iii_strat3!C15,1),"; ",ROUND(T_iii_strat3!D15,1),"]")))</f>
        <v>[0; 0]</v>
      </c>
      <c r="Y33" s="18" t="str">
        <f>IF(T_iii_strat3!G15=".","-",(CONCATENATE("[",ROUND(T_iii_strat3!G15,1),"; ",ROUND(T_iii_strat3!H15,1),"]")))</f>
        <v>[0; 0]</v>
      </c>
      <c r="Z33" s="18" t="str">
        <f>IF(T_iii_strat3!K15=".","-",(CONCATENATE("[",ROUND(T_iii_strat3!K15,1),"; ",ROUND(T_iii_strat3!L15,1),"]")))</f>
        <v>[0; 0]</v>
      </c>
      <c r="AA33" s="18" t="str">
        <f>IF(T_iii_strat3!O15=".","-",(CONCATENATE("[",ROUND(T_iii_strat3!O15,1),"; ",ROUND(T_iii_strat3!P15,1),"]")))</f>
        <v>[0; 0]</v>
      </c>
      <c r="AB33" s="18" t="str">
        <f>IF(T_iii_strat3!S15=".","-",(CONCATENATE("[",ROUND(T_iii_strat3!S15,1),"; ",ROUND(T_iii_strat3!T15,1),"]")))</f>
        <v>[0; 0]</v>
      </c>
      <c r="AC33" s="18" t="str">
        <f>IF(T_iii_strat3!W15=".","-",(CONCATENATE("[",ROUND(T_iii_strat3!W15,1),"; ",ROUND(T_iii_strat3!X15,1),"]")))</f>
        <v>[0; 0]</v>
      </c>
      <c r="AD33" s="18" t="str">
        <f>IF(T_iii_strat3!AA15=".","-",(CONCATENATE("[",ROUND(T_iii_strat3!AA15,1),"; ",ROUND(T_iii_strat3!AB15,1),"]")))</f>
        <v>[0; 0]</v>
      </c>
      <c r="AE33" s="18" t="str">
        <f>IF(T_iii_strat3!AE15=".","-",(CONCATENATE("[",ROUND(T_iii_strat3!AE15,1),"; ",ROUND(T_iii_strat3!AF15,1),"]")))</f>
        <v>[0; 0]</v>
      </c>
    </row>
    <row r="34" spans="1:31" x14ac:dyDescent="0.25">
      <c r="A34" s="185" t="s">
        <v>56</v>
      </c>
      <c r="B34" s="4">
        <f>ROUND(T_iii_strat1!B16,1)</f>
        <v>0</v>
      </c>
      <c r="C34" s="4">
        <f>ROUND(T_iii_strat1!F16,1)</f>
        <v>0</v>
      </c>
      <c r="D34" s="4">
        <f>ROUND(T_iii_strat1!J16,1)</f>
        <v>0</v>
      </c>
      <c r="E34" s="4">
        <f>ROUND(T_iii_strat1!N16,1)</f>
        <v>0</v>
      </c>
      <c r="F34" s="4">
        <f>ROUND(T_iii_strat1!R16,1)</f>
        <v>0</v>
      </c>
      <c r="G34" s="4">
        <f>ROUND(T_iii_strat1!V16,1)</f>
        <v>0</v>
      </c>
      <c r="H34" s="4">
        <f>ROUND(T_iii_strat1!Z16,1)</f>
        <v>0</v>
      </c>
      <c r="I34" s="4">
        <f>ROUND(T_iii_strat1!AD16,1)</f>
        <v>0</v>
      </c>
      <c r="L34" s="185" t="s">
        <v>56</v>
      </c>
      <c r="M34" s="4">
        <f>ROUND(T_iii_strat2!B16,1)</f>
        <v>0</v>
      </c>
      <c r="N34" s="4">
        <f>ROUND(T_iii_strat2!F16,1)</f>
        <v>0</v>
      </c>
      <c r="O34" s="4">
        <f>ROUND(T_iii_strat2!J16,1)</f>
        <v>0</v>
      </c>
      <c r="P34" s="4">
        <f>ROUND(T_iii_strat2!N16,1)</f>
        <v>0</v>
      </c>
      <c r="Q34" s="4">
        <f>ROUND(T_iii_strat2!R16,1)</f>
        <v>0</v>
      </c>
      <c r="R34" s="4">
        <f>ROUND(T_iii_strat2!V16,1)</f>
        <v>0</v>
      </c>
      <c r="S34" s="4">
        <f>ROUND(T_iii_strat2!Z16,1)</f>
        <v>0</v>
      </c>
      <c r="T34" s="4">
        <f>ROUND(T_iii_strat2!AD16,1)</f>
        <v>0</v>
      </c>
      <c r="W34" s="185" t="s">
        <v>56</v>
      </c>
      <c r="X34" s="4">
        <f>ROUND(T_iii_strat3!B16,1)</f>
        <v>0</v>
      </c>
      <c r="Y34" s="4">
        <f>ROUND(T_iii_strat3!F16,1)</f>
        <v>0</v>
      </c>
      <c r="Z34" s="4">
        <f>ROUND(T_iii_strat3!J16,1)</f>
        <v>0</v>
      </c>
      <c r="AA34" s="4">
        <f>ROUND(T_iii_strat3!N16,1)</f>
        <v>0</v>
      </c>
      <c r="AB34" s="4">
        <f>ROUND(T_iii_strat3!R16,1)</f>
        <v>0</v>
      </c>
      <c r="AC34" s="4">
        <f>ROUND(T_iii_strat3!V16,1)</f>
        <v>0</v>
      </c>
      <c r="AD34" s="4">
        <f>ROUND(T_iii_strat3!Z16,1)</f>
        <v>0</v>
      </c>
      <c r="AE34" s="4">
        <f>ROUND(T_iii_strat3!AD16,1)</f>
        <v>0</v>
      </c>
    </row>
    <row r="35" spans="1:31" s="17" customFormat="1" ht="8.25" x14ac:dyDescent="0.15">
      <c r="A35" s="186"/>
      <c r="B35" s="18" t="str">
        <f>IF(T_iii_strat1!C16=".","-",(CONCATENATE("[",ROUND(T_iii_strat1!C16,1),"; ",ROUND(T_iii_strat1!D16,1),"]")))</f>
        <v>[0; 0]</v>
      </c>
      <c r="C35" s="18" t="str">
        <f>IF(T_iii_strat1!G16=".","-",(CONCATENATE("[",ROUND(T_iii_strat1!G16,1),"; ",ROUND(T_iii_strat1!H16,1),"]")))</f>
        <v>[0; 0]</v>
      </c>
      <c r="D35" s="18" t="str">
        <f>IF(T_iii_strat1!K16=".","-",(CONCATENATE("[",ROUND(T_iii_strat1!K16,1),"; ",ROUND(T_iii_strat1!L16,1),"]")))</f>
        <v>[0; 0]</v>
      </c>
      <c r="E35" s="18" t="str">
        <f>IF(T_iii_strat1!O16=".","-",(CONCATENATE("[",ROUND(T_iii_strat1!O16,1),"; ",ROUND(T_iii_strat1!P16,1),"]")))</f>
        <v>[0; 0]</v>
      </c>
      <c r="F35" s="18" t="str">
        <f>IF(T_iii_strat1!S16=".","-",(CONCATENATE("[",ROUND(T_iii_strat1!S16,1),"; ",ROUND(T_iii_strat1!T16,1),"]")))</f>
        <v>[0; 0]</v>
      </c>
      <c r="G35" s="18" t="str">
        <f>IF(T_iii_strat1!W16=".","-",(CONCATENATE("[",ROUND(T_iii_strat1!W16,1),"; ",ROUND(T_iii_strat1!X16,1),"]")))</f>
        <v>[0; 0]</v>
      </c>
      <c r="H35" s="18" t="str">
        <f>IF(T_iii_strat1!AA16=".","-",(CONCATENATE("[",ROUND(T_iii_strat1!AA16,1),"; ",ROUND(T_iii_strat1!AB16,1),"]")))</f>
        <v>[0; 0]</v>
      </c>
      <c r="I35" s="18" t="str">
        <f>IF(T_iii_strat1!AE16=".","-",(CONCATENATE("[",ROUND(T_iii_strat1!AE16,1),"; ",ROUND(T_iii_strat1!AF16,1),"]")))</f>
        <v>[0; 0]</v>
      </c>
      <c r="L35" s="186"/>
      <c r="M35" s="18" t="str">
        <f>IF(T_iii_strat2!C16=".","-",(CONCATENATE("[",ROUND(T_iii_strat2!C16,1),"; ",ROUND(T_iii_strat2!D16,1),"]")))</f>
        <v>[0; 0]</v>
      </c>
      <c r="N35" s="18" t="str">
        <f>IF(T_iii_strat2!G16=".","-",(CONCATENATE("[",ROUND(T_iii_strat2!G16,1),"; ",ROUND(T_iii_strat2!H16,1),"]")))</f>
        <v>[0; 0]</v>
      </c>
      <c r="O35" s="18" t="str">
        <f>IF(T_iii_strat2!K16=".","-",(CONCATENATE("[",ROUND(T_iii_strat2!K16,1),"; ",ROUND(T_iii_strat2!L16,1),"]")))</f>
        <v>[0; 0]</v>
      </c>
      <c r="P35" s="18" t="str">
        <f>IF(T_iii_strat2!O16=".","-",(CONCATENATE("[",ROUND(T_iii_strat2!O16,1),"; ",ROUND(T_iii_strat2!P16,1),"]")))</f>
        <v>[0; 0]</v>
      </c>
      <c r="Q35" s="18" t="str">
        <f>IF(T_iii_strat2!S16=".","-",(CONCATENATE("[",ROUND(T_iii_strat2!S16,1),"; ",ROUND(T_iii_strat2!T16,1),"]")))</f>
        <v>[0; 0]</v>
      </c>
      <c r="R35" s="18" t="str">
        <f>IF(T_iii_strat2!W16=".","-",(CONCATENATE("[",ROUND(T_iii_strat2!W16,1),"; ",ROUND(T_iii_strat2!X16,1),"]")))</f>
        <v>[0; 0]</v>
      </c>
      <c r="S35" s="18" t="str">
        <f>IF(T_iii_strat2!AA16=".","-",(CONCATENATE("[",ROUND(T_iii_strat2!AA16,1),"; ",ROUND(T_iii_strat2!AB16,1),"]")))</f>
        <v>[0; 0]</v>
      </c>
      <c r="T35" s="18" t="str">
        <f>IF(T_iii_strat2!AE16=".","-",(CONCATENATE("[",ROUND(T_iii_strat2!AE16,1),"; ",ROUND(T_iii_strat2!AF16,1),"]")))</f>
        <v>[0; 0]</v>
      </c>
      <c r="W35" s="186"/>
      <c r="X35" s="18" t="str">
        <f>IF(T_iii_strat3!C16=".","-",(CONCATENATE("[",ROUND(T_iii_strat3!C16,1),"; ",ROUND(T_iii_strat3!D16,1),"]")))</f>
        <v>[0; 0]</v>
      </c>
      <c r="Y35" s="18" t="str">
        <f>IF(T_iii_strat3!G16=".","-",(CONCATENATE("[",ROUND(T_iii_strat3!G16,1),"; ",ROUND(T_iii_strat3!H16,1),"]")))</f>
        <v>[0; 0]</v>
      </c>
      <c r="Z35" s="18" t="str">
        <f>IF(T_iii_strat3!K16=".","-",(CONCATENATE("[",ROUND(T_iii_strat3!K16,1),"; ",ROUND(T_iii_strat3!L16,1),"]")))</f>
        <v>[0; 0]</v>
      </c>
      <c r="AA35" s="18" t="str">
        <f>IF(T_iii_strat3!O16=".","-",(CONCATENATE("[",ROUND(T_iii_strat3!O16,1),"; ",ROUND(T_iii_strat3!P16,1),"]")))</f>
        <v>[0; 0]</v>
      </c>
      <c r="AB35" s="18" t="str">
        <f>IF(T_iii_strat3!S16=".","-",(CONCATENATE("[",ROUND(T_iii_strat3!S16,1),"; ",ROUND(T_iii_strat3!T16,1),"]")))</f>
        <v>[0; 0]</v>
      </c>
      <c r="AC35" s="18" t="str">
        <f>IF(T_iii_strat3!W16=".","-",(CONCATENATE("[",ROUND(T_iii_strat3!W16,1),"; ",ROUND(T_iii_strat3!X16,1),"]")))</f>
        <v>[0; 0]</v>
      </c>
      <c r="AD35" s="18" t="str">
        <f>IF(T_iii_strat3!AA16=".","-",(CONCATENATE("[",ROUND(T_iii_strat3!AA16,1),"; ",ROUND(T_iii_strat3!AB16,1),"]")))</f>
        <v>[0; 0]</v>
      </c>
      <c r="AE35" s="18" t="str">
        <f>IF(T_iii_strat3!AE16=".","-",(CONCATENATE("[",ROUND(T_iii_strat3!AE16,1),"; ",ROUND(T_iii_strat3!AF16,1),"]")))</f>
        <v>[0; 0]</v>
      </c>
    </row>
    <row r="36" spans="1:31" x14ac:dyDescent="0.25">
      <c r="A36" s="185" t="s">
        <v>57</v>
      </c>
      <c r="B36" s="4">
        <f>ROUND(T_iii_strat1!B17,1)</f>
        <v>0</v>
      </c>
      <c r="C36" s="4">
        <f>ROUND(T_iii_strat1!F17,1)</f>
        <v>0</v>
      </c>
      <c r="D36" s="4">
        <f>ROUND(T_iii_strat1!J17,1)</f>
        <v>0</v>
      </c>
      <c r="E36" s="4">
        <f>ROUND(T_iii_strat1!N17,1)</f>
        <v>0</v>
      </c>
      <c r="F36" s="4">
        <f>ROUND(T_iii_strat1!R17,1)</f>
        <v>0</v>
      </c>
      <c r="G36" s="4">
        <f>ROUND(T_iii_strat1!V17,1)</f>
        <v>0</v>
      </c>
      <c r="H36" s="4">
        <f>ROUND(T_iii_strat1!Z17,1)</f>
        <v>0</v>
      </c>
      <c r="I36" s="4">
        <f>ROUND(T_iii_strat1!AD17,1)</f>
        <v>0</v>
      </c>
      <c r="L36" s="185" t="s">
        <v>57</v>
      </c>
      <c r="M36" s="4">
        <f>ROUND(T_iii_strat2!B17,1)</f>
        <v>0</v>
      </c>
      <c r="N36" s="4">
        <f>ROUND(T_iii_strat2!F17,1)</f>
        <v>0</v>
      </c>
      <c r="O36" s="4">
        <f>ROUND(T_iii_strat2!J17,1)</f>
        <v>0</v>
      </c>
      <c r="P36" s="4">
        <f>ROUND(T_iii_strat2!N17,1)</f>
        <v>0</v>
      </c>
      <c r="Q36" s="4">
        <f>ROUND(T_iii_strat2!R17,1)</f>
        <v>0</v>
      </c>
      <c r="R36" s="4">
        <f>ROUND(T_iii_strat2!V17,1)</f>
        <v>0</v>
      </c>
      <c r="S36" s="4">
        <f>ROUND(T_iii_strat2!Z17,1)</f>
        <v>0</v>
      </c>
      <c r="T36" s="4">
        <f>ROUND(T_iii_strat2!AD17,1)</f>
        <v>0</v>
      </c>
      <c r="W36" s="185" t="s">
        <v>57</v>
      </c>
      <c r="X36" s="4">
        <f>ROUND(T_iii_strat3!B17,1)</f>
        <v>0</v>
      </c>
      <c r="Y36" s="4">
        <f>ROUND(T_iii_strat3!F17,1)</f>
        <v>0</v>
      </c>
      <c r="Z36" s="4">
        <f>ROUND(T_iii_strat3!J17,1)</f>
        <v>0</v>
      </c>
      <c r="AA36" s="4">
        <f>ROUND(T_iii_strat3!N17,1)</f>
        <v>0</v>
      </c>
      <c r="AB36" s="4">
        <f>ROUND(T_iii_strat3!R17,1)</f>
        <v>0</v>
      </c>
      <c r="AC36" s="4">
        <f>ROUND(T_iii_strat3!V17,1)</f>
        <v>0</v>
      </c>
      <c r="AD36" s="4">
        <f>ROUND(T_iii_strat3!Z17,1)</f>
        <v>0</v>
      </c>
      <c r="AE36" s="4">
        <f>ROUND(T_iii_strat3!AD17,1)</f>
        <v>0</v>
      </c>
    </row>
    <row r="37" spans="1:31" s="17" customFormat="1" ht="8.25" x14ac:dyDescent="0.15">
      <c r="A37" s="186"/>
      <c r="B37" s="18" t="str">
        <f>IF(T_iii_strat1!C17=".","-",(CONCATENATE("[",ROUND(T_iii_strat1!C17,1),"; ",ROUND(T_iii_strat1!D17,1),"]")))</f>
        <v>[0; 0]</v>
      </c>
      <c r="C37" s="18" t="str">
        <f>IF(T_iii_strat1!G17=".","-",(CONCATENATE("[",ROUND(T_iii_strat1!G17,1),"; ",ROUND(T_iii_strat1!H17,1),"]")))</f>
        <v>[0; 0]</v>
      </c>
      <c r="D37" s="18" t="str">
        <f>IF(T_iii_strat1!K17=".","-",(CONCATENATE("[",ROUND(T_iii_strat1!K17,1),"; ",ROUND(T_iii_strat1!L17,1),"]")))</f>
        <v>[0; 0]</v>
      </c>
      <c r="E37" s="18" t="str">
        <f>IF(T_iii_strat1!O17=".","-",(CONCATENATE("[",ROUND(T_iii_strat1!O17,1),"; ",ROUND(T_iii_strat1!P17,1),"]")))</f>
        <v>[0; 0]</v>
      </c>
      <c r="F37" s="18" t="str">
        <f>IF(T_iii_strat1!S17=".","-",(CONCATENATE("[",ROUND(T_iii_strat1!S17,1),"; ",ROUND(T_iii_strat1!T17,1),"]")))</f>
        <v>[0; 0]</v>
      </c>
      <c r="G37" s="18" t="str">
        <f>IF(T_iii_strat1!W17=".","-",(CONCATENATE("[",ROUND(T_iii_strat1!W17,1),"; ",ROUND(T_iii_strat1!X17,1),"]")))</f>
        <v>[0; 0]</v>
      </c>
      <c r="H37" s="18" t="str">
        <f>IF(T_iii_strat1!AA17=".","-",(CONCATENATE("[",ROUND(T_iii_strat1!AA17,1),"; ",ROUND(T_iii_strat1!AB17,1),"]")))</f>
        <v>[0; 0]</v>
      </c>
      <c r="I37" s="18" t="str">
        <f>IF(T_iii_strat1!AE17=".","-",(CONCATENATE("[",ROUND(T_iii_strat1!AE17,1),"; ",ROUND(T_iii_strat1!AF17,1),"]")))</f>
        <v>[0; 0]</v>
      </c>
      <c r="L37" s="186"/>
      <c r="M37" s="18" t="str">
        <f>IF(T_iii_strat2!C17=".","-",(CONCATENATE("[",ROUND(T_iii_strat2!C17,1),"; ",ROUND(T_iii_strat2!D17,1),"]")))</f>
        <v>[0; 0]</v>
      </c>
      <c r="N37" s="18" t="str">
        <f>IF(T_iii_strat2!G17=".","-",(CONCATENATE("[",ROUND(T_iii_strat2!G17,1),"; ",ROUND(T_iii_strat2!H17,1),"]")))</f>
        <v>[0; 0]</v>
      </c>
      <c r="O37" s="18" t="str">
        <f>IF(T_iii_strat2!K17=".","-",(CONCATENATE("[",ROUND(T_iii_strat2!K17,1),"; ",ROUND(T_iii_strat2!L17,1),"]")))</f>
        <v>[0; 0]</v>
      </c>
      <c r="P37" s="18" t="str">
        <f>IF(T_iii_strat2!O17=".","-",(CONCATENATE("[",ROUND(T_iii_strat2!O17,1),"; ",ROUND(T_iii_strat2!P17,1),"]")))</f>
        <v>[0; 0]</v>
      </c>
      <c r="Q37" s="18" t="str">
        <f>IF(T_iii_strat2!S17=".","-",(CONCATENATE("[",ROUND(T_iii_strat2!S17,1),"; ",ROUND(T_iii_strat2!T17,1),"]")))</f>
        <v>[0; 0]</v>
      </c>
      <c r="R37" s="18" t="str">
        <f>IF(T_iii_strat2!W17=".","-",(CONCATENATE("[",ROUND(T_iii_strat2!W17,1),"; ",ROUND(T_iii_strat2!X17,1),"]")))</f>
        <v>[0; 0]</v>
      </c>
      <c r="S37" s="18" t="str">
        <f>IF(T_iii_strat2!AA17=".","-",(CONCATENATE("[",ROUND(T_iii_strat2!AA17,1),"; ",ROUND(T_iii_strat2!AB17,1),"]")))</f>
        <v>[0; 0]</v>
      </c>
      <c r="T37" s="18" t="str">
        <f>IF(T_iii_strat2!AE17=".","-",(CONCATENATE("[",ROUND(T_iii_strat2!AE17,1),"; ",ROUND(T_iii_strat2!AF17,1),"]")))</f>
        <v>[0; 0]</v>
      </c>
      <c r="W37" s="186"/>
      <c r="X37" s="18" t="str">
        <f>IF(T_iii_strat3!C17=".","-",(CONCATENATE("[",ROUND(T_iii_strat3!C17,1),"; ",ROUND(T_iii_strat3!D17,1),"]")))</f>
        <v>[0; 0]</v>
      </c>
      <c r="Y37" s="18" t="str">
        <f>IF(T_iii_strat3!G17=".","-",(CONCATENATE("[",ROUND(T_iii_strat3!G17,1),"; ",ROUND(T_iii_strat3!H17,1),"]")))</f>
        <v>[0; 0]</v>
      </c>
      <c r="Z37" s="18" t="str">
        <f>IF(T_iii_strat3!K17=".","-",(CONCATENATE("[",ROUND(T_iii_strat3!K17,1),"; ",ROUND(T_iii_strat3!L17,1),"]")))</f>
        <v>[0; 0]</v>
      </c>
      <c r="AA37" s="18" t="str">
        <f>IF(T_iii_strat3!O17=".","-",(CONCATENATE("[",ROUND(T_iii_strat3!O17,1),"; ",ROUND(T_iii_strat3!P17,1),"]")))</f>
        <v>[0; 0]</v>
      </c>
      <c r="AB37" s="18" t="str">
        <f>IF(T_iii_strat3!S17=".","-",(CONCATENATE("[",ROUND(T_iii_strat3!S17,1),"; ",ROUND(T_iii_strat3!T17,1),"]")))</f>
        <v>[0; 0]</v>
      </c>
      <c r="AC37" s="18" t="str">
        <f>IF(T_iii_strat3!W17=".","-",(CONCATENATE("[",ROUND(T_iii_strat3!W17,1),"; ",ROUND(T_iii_strat3!X17,1),"]")))</f>
        <v>[0; 0]</v>
      </c>
      <c r="AD37" s="18" t="str">
        <f>IF(T_iii_strat3!AA17=".","-",(CONCATENATE("[",ROUND(T_iii_strat3!AA17,1),"; ",ROUND(T_iii_strat3!AB17,1),"]")))</f>
        <v>[0; 0]</v>
      </c>
      <c r="AE37" s="18" t="str">
        <f>IF(T_iii_strat3!AE17=".","-",(CONCATENATE("[",ROUND(T_iii_strat3!AE17,1),"; ",ROUND(T_iii_strat3!AF17,1),"]")))</f>
        <v>[0; 0]</v>
      </c>
    </row>
    <row r="38" spans="1:31" x14ac:dyDescent="0.25">
      <c r="A38" s="3" t="s">
        <v>58</v>
      </c>
      <c r="B38" s="4">
        <f>ROUND(T_iii_strat1!B18,1)</f>
        <v>0</v>
      </c>
      <c r="C38" s="4">
        <f>ROUND(T_iii_strat1!F18,1)</f>
        <v>0</v>
      </c>
      <c r="D38" s="4">
        <f>ROUND(T_iii_strat1!J18,1)</f>
        <v>0</v>
      </c>
      <c r="E38" s="4">
        <f>ROUND(T_iii_strat1!N18,1)</f>
        <v>0</v>
      </c>
      <c r="F38" s="4">
        <f>ROUND(T_iii_strat1!R18,1)</f>
        <v>0</v>
      </c>
      <c r="G38" s="4">
        <f>ROUND(T_iii_strat1!V18,1)</f>
        <v>0</v>
      </c>
      <c r="H38" s="4">
        <f>ROUND(T_iii_strat1!Z18,1)</f>
        <v>0</v>
      </c>
      <c r="I38" s="4">
        <f>ROUND(T_iii_strat1!AD18,1)</f>
        <v>0</v>
      </c>
      <c r="L38" s="3" t="s">
        <v>58</v>
      </c>
      <c r="M38" s="4">
        <f>ROUND(T_iii_strat2!B18,1)</f>
        <v>0</v>
      </c>
      <c r="N38" s="4">
        <f>ROUND(T_iii_strat2!F18,1)</f>
        <v>0</v>
      </c>
      <c r="O38" s="4">
        <f>ROUND(T_iii_strat2!J18,1)</f>
        <v>0</v>
      </c>
      <c r="P38" s="4">
        <f>ROUND(T_iii_strat2!N18,1)</f>
        <v>0</v>
      </c>
      <c r="Q38" s="4">
        <f>ROUND(T_iii_strat2!R18,1)</f>
        <v>0</v>
      </c>
      <c r="R38" s="4">
        <f>ROUND(T_iii_strat2!V18,1)</f>
        <v>0</v>
      </c>
      <c r="S38" s="4">
        <f>ROUND(T_iii_strat2!Z18,1)</f>
        <v>0</v>
      </c>
      <c r="T38" s="4">
        <f>ROUND(T_iii_strat2!AD18,1)</f>
        <v>0</v>
      </c>
      <c r="W38" s="3" t="s">
        <v>58</v>
      </c>
      <c r="X38" s="4">
        <f>ROUND(T_iii_strat3!B18,1)</f>
        <v>0</v>
      </c>
      <c r="Y38" s="4">
        <f>ROUND(T_iii_strat3!F18,1)</f>
        <v>0</v>
      </c>
      <c r="Z38" s="4">
        <f>ROUND(T_iii_strat3!J18,1)</f>
        <v>0</v>
      </c>
      <c r="AA38" s="4">
        <f>ROUND(T_iii_strat3!N18,1)</f>
        <v>0</v>
      </c>
      <c r="AB38" s="4">
        <f>ROUND(T_iii_strat3!R18,1)</f>
        <v>0</v>
      </c>
      <c r="AC38" s="4">
        <f>ROUND(T_iii_strat3!V18,1)</f>
        <v>0</v>
      </c>
      <c r="AD38" s="4">
        <f>ROUND(T_iii_strat3!Z18,1)</f>
        <v>0</v>
      </c>
      <c r="AE38" s="4">
        <f>ROUND(T_iii_strat3!AD18,1)</f>
        <v>0</v>
      </c>
    </row>
    <row r="39" spans="1:31" s="17" customFormat="1" ht="8.25" x14ac:dyDescent="0.15">
      <c r="A39" s="19"/>
      <c r="B39" s="18" t="str">
        <f>IF(T_iii_strat1!C18=".","-",(CONCATENATE("[",ROUND(T_iii_strat1!C18,1),"; ",ROUND(T_iii_strat1!D18,1),"]")))</f>
        <v>[0; 0]</v>
      </c>
      <c r="C39" s="18" t="str">
        <f>IF(T_iii_strat1!G18=".","-",(CONCATENATE("[",ROUND(T_iii_strat1!G18,1),"; ",ROUND(T_iii_strat1!H18,1),"]")))</f>
        <v>[0; 0]</v>
      </c>
      <c r="D39" s="18" t="str">
        <f>IF(T_iii_strat1!K18=".","-",(CONCATENATE("[",ROUND(T_iii_strat1!K18,1),"; ",ROUND(T_iii_strat1!L18,1),"]")))</f>
        <v>[0; 0]</v>
      </c>
      <c r="E39" s="18" t="str">
        <f>IF(T_iii_strat1!O18=".","-",(CONCATENATE("[",ROUND(T_iii_strat1!O18,1),"; ",ROUND(T_iii_strat1!P18,1),"]")))</f>
        <v>[0; 0]</v>
      </c>
      <c r="F39" s="18" t="str">
        <f>IF(T_iii_strat1!S18=".","-",(CONCATENATE("[",ROUND(T_iii_strat1!S18,1),"; ",ROUND(T_iii_strat1!T18,1),"]")))</f>
        <v>[0; 0]</v>
      </c>
      <c r="G39" s="18" t="str">
        <f>IF(T_iii_strat1!W18=".","-",(CONCATENATE("[",ROUND(T_iii_strat1!W18,1),"; ",ROUND(T_iii_strat1!X18,1),"]")))</f>
        <v>[0; 0]</v>
      </c>
      <c r="H39" s="18" t="str">
        <f>IF(T_iii_strat1!AA18=".","-",(CONCATENATE("[",ROUND(T_iii_strat1!AA18,1),"; ",ROUND(T_iii_strat1!AB18,1),"]")))</f>
        <v>[0; 0]</v>
      </c>
      <c r="I39" s="18" t="str">
        <f>IF(T_iii_strat1!AE18=".","-",(CONCATENATE("[",ROUND(T_iii_strat1!AE18,1),"; ",ROUND(T_iii_strat1!AF18,1),"]")))</f>
        <v>[0; 0]</v>
      </c>
      <c r="L39" s="19"/>
      <c r="M39" s="18" t="str">
        <f>IF(T_iii_strat2!C18=".","-",(CONCATENATE("[",ROUND(T_iii_strat2!C18,1),"; ",ROUND(T_iii_strat2!D18,1),"]")))</f>
        <v>[0; 0]</v>
      </c>
      <c r="N39" s="18" t="str">
        <f>IF(T_iii_strat2!G18=".","-",(CONCATENATE("[",ROUND(T_iii_strat2!G18,1),"; ",ROUND(T_iii_strat2!H18,1),"]")))</f>
        <v>[0; 0]</v>
      </c>
      <c r="O39" s="18" t="str">
        <f>IF(T_iii_strat2!K18=".","-",(CONCATENATE("[",ROUND(T_iii_strat2!K18,1),"; ",ROUND(T_iii_strat2!L18,1),"]")))</f>
        <v>[0; 0]</v>
      </c>
      <c r="P39" s="18" t="str">
        <f>IF(T_iii_strat2!O18=".","-",(CONCATENATE("[",ROUND(T_iii_strat2!O18,1),"; ",ROUND(T_iii_strat2!P18,1),"]")))</f>
        <v>[0; 0]</v>
      </c>
      <c r="Q39" s="18" t="str">
        <f>IF(T_iii_strat2!S18=".","-",(CONCATENATE("[",ROUND(T_iii_strat2!S18,1),"; ",ROUND(T_iii_strat2!T18,1),"]")))</f>
        <v>[0; 0]</v>
      </c>
      <c r="R39" s="18" t="str">
        <f>IF(T_iii_strat2!W18=".","-",(CONCATENATE("[",ROUND(T_iii_strat2!W18,1),"; ",ROUND(T_iii_strat2!X18,1),"]")))</f>
        <v>[0; 0]</v>
      </c>
      <c r="S39" s="18" t="str">
        <f>IF(T_iii_strat2!AA18=".","-",(CONCATENATE("[",ROUND(T_iii_strat2!AA18,1),"; ",ROUND(T_iii_strat2!AB18,1),"]")))</f>
        <v>[0; 0]</v>
      </c>
      <c r="T39" s="18" t="str">
        <f>IF(T_iii_strat2!AE18=".","-",(CONCATENATE("[",ROUND(T_iii_strat2!AE18,1),"; ",ROUND(T_iii_strat2!AF18,1),"]")))</f>
        <v>[0; 0]</v>
      </c>
      <c r="W39" s="19"/>
      <c r="X39" s="18" t="str">
        <f>IF(T_iii_strat3!C18=".","-",(CONCATENATE("[",ROUND(T_iii_strat3!C18,1),"; ",ROUND(T_iii_strat3!D18,1),"]")))</f>
        <v>[0; 0]</v>
      </c>
      <c r="Y39" s="18" t="str">
        <f>IF(T_iii_strat3!G18=".","-",(CONCATENATE("[",ROUND(T_iii_strat3!G18,1),"; ",ROUND(T_iii_strat3!H18,1),"]")))</f>
        <v>[0; 0]</v>
      </c>
      <c r="Z39" s="18" t="str">
        <f>IF(T_iii_strat3!K18=".","-",(CONCATENATE("[",ROUND(T_iii_strat3!K18,1),"; ",ROUND(T_iii_strat3!L18,1),"]")))</f>
        <v>[0; 0]</v>
      </c>
      <c r="AA39" s="18" t="str">
        <f>IF(T_iii_strat3!O18=".","-",(CONCATENATE("[",ROUND(T_iii_strat3!O18,1),"; ",ROUND(T_iii_strat3!P18,1),"]")))</f>
        <v>[0; 0]</v>
      </c>
      <c r="AB39" s="18" t="str">
        <f>IF(T_iii_strat3!S18=".","-",(CONCATENATE("[",ROUND(T_iii_strat3!S18,1),"; ",ROUND(T_iii_strat3!T18,1),"]")))</f>
        <v>[0; 0]</v>
      </c>
      <c r="AC39" s="18" t="str">
        <f>IF(T_iii_strat3!W18=".","-",(CONCATENATE("[",ROUND(T_iii_strat3!W18,1),"; ",ROUND(T_iii_strat3!X18,1),"]")))</f>
        <v>[0; 0]</v>
      </c>
      <c r="AD39" s="18" t="str">
        <f>IF(T_iii_strat3!AA18=".","-",(CONCATENATE("[",ROUND(T_iii_strat3!AA18,1),"; ",ROUND(T_iii_strat3!AB18,1),"]")))</f>
        <v>[0; 0]</v>
      </c>
      <c r="AE39" s="18" t="str">
        <f>IF(T_iii_strat3!AE18=".","-",(CONCATENATE("[",ROUND(T_iii_strat3!AE18,1),"; ",ROUND(T_iii_strat3!AF18,1),"]")))</f>
        <v>[0; 0]</v>
      </c>
    </row>
    <row r="40" spans="1:31" x14ac:dyDescent="0.25">
      <c r="A40" s="7" t="s">
        <v>59</v>
      </c>
      <c r="B40" s="4">
        <f>ROUND(T_iii_strat1!B19,1)</f>
        <v>0</v>
      </c>
      <c r="C40" s="4">
        <f>ROUND(T_iii_strat1!F19,1)</f>
        <v>0</v>
      </c>
      <c r="D40" s="4">
        <f>ROUND(T_iii_strat1!J19,1)</f>
        <v>0</v>
      </c>
      <c r="E40" s="4">
        <f>ROUND(T_iii_strat1!N19,1)</f>
        <v>0</v>
      </c>
      <c r="F40" s="4">
        <f>ROUND(T_iii_strat1!R19,1)</f>
        <v>0</v>
      </c>
      <c r="G40" s="4">
        <f>ROUND(T_iii_strat1!V19,1)</f>
        <v>0</v>
      </c>
      <c r="H40" s="4">
        <f>ROUND(T_iii_strat1!Z19,1)</f>
        <v>0</v>
      </c>
      <c r="I40" s="4">
        <f>ROUND(T_iii_strat1!AD19,1)</f>
        <v>0</v>
      </c>
      <c r="L40" s="7" t="s">
        <v>59</v>
      </c>
      <c r="M40" s="4">
        <f>ROUND(T_iii_strat2!B19,1)</f>
        <v>0</v>
      </c>
      <c r="N40" s="4">
        <f>ROUND(T_iii_strat2!F19,1)</f>
        <v>0</v>
      </c>
      <c r="O40" s="4">
        <f>ROUND(T_iii_strat2!J19,1)</f>
        <v>0</v>
      </c>
      <c r="P40" s="4">
        <f>ROUND(T_iii_strat2!N19,1)</f>
        <v>0</v>
      </c>
      <c r="Q40" s="4">
        <f>ROUND(T_iii_strat2!R19,1)</f>
        <v>0</v>
      </c>
      <c r="R40" s="4">
        <f>ROUND(T_iii_strat2!V19,1)</f>
        <v>0</v>
      </c>
      <c r="S40" s="4">
        <f>ROUND(T_iii_strat2!Z19,1)</f>
        <v>0</v>
      </c>
      <c r="T40" s="4">
        <f>ROUND(T_iii_strat2!AD19,1)</f>
        <v>0</v>
      </c>
      <c r="W40" s="7" t="s">
        <v>59</v>
      </c>
      <c r="X40" s="4">
        <f>ROUND(T_iii_strat3!B19,1)</f>
        <v>0</v>
      </c>
      <c r="Y40" s="4">
        <f>ROUND(T_iii_strat3!F19,1)</f>
        <v>0</v>
      </c>
      <c r="Z40" s="4">
        <f>ROUND(T_iii_strat3!J19,1)</f>
        <v>0</v>
      </c>
      <c r="AA40" s="4">
        <f>ROUND(T_iii_strat3!N19,1)</f>
        <v>0</v>
      </c>
      <c r="AB40" s="4">
        <f>ROUND(T_iii_strat3!R19,1)</f>
        <v>0</v>
      </c>
      <c r="AC40" s="4">
        <f>ROUND(T_iii_strat3!V19,1)</f>
        <v>0</v>
      </c>
      <c r="AD40" s="4">
        <f>ROUND(T_iii_strat3!Z19,1)</f>
        <v>0</v>
      </c>
      <c r="AE40" s="4">
        <f>ROUND(T_iii_strat3!AD19,1)</f>
        <v>0</v>
      </c>
    </row>
    <row r="41" spans="1:31" s="17" customFormat="1" ht="8.25" x14ac:dyDescent="0.15">
      <c r="A41" s="20"/>
      <c r="B41" s="18" t="str">
        <f>IF(T_iii_strat1!C19=".","-",(CONCATENATE("[",ROUND(T_iii_strat1!C19,1),"; ",ROUND(T_iii_strat1!D19,1),"]")))</f>
        <v>[0; 0]</v>
      </c>
      <c r="C41" s="18" t="str">
        <f>IF(T_iii_strat1!G19=".","-",(CONCATENATE("[",ROUND(T_iii_strat1!G19,1),"; ",ROUND(T_iii_strat1!H19,1),"]")))</f>
        <v>[0; 0]</v>
      </c>
      <c r="D41" s="18" t="str">
        <f>IF(T_iii_strat1!K19=".","-",(CONCATENATE("[",ROUND(T_iii_strat1!K19,1),"; ",ROUND(T_iii_strat1!L19,1),"]")))</f>
        <v>[0; 0]</v>
      </c>
      <c r="E41" s="18" t="str">
        <f>IF(T_iii_strat1!O19=".","-",(CONCATENATE("[",ROUND(T_iii_strat1!O19,1),"; ",ROUND(T_iii_strat1!P19,1),"]")))</f>
        <v>[0; 0]</v>
      </c>
      <c r="F41" s="18" t="str">
        <f>IF(T_iii_strat1!S19=".","-",(CONCATENATE("[",ROUND(T_iii_strat1!S19,1),"; ",ROUND(T_iii_strat1!T19,1),"]")))</f>
        <v>[0; 0]</v>
      </c>
      <c r="G41" s="18" t="str">
        <f>IF(T_iii_strat1!W19=".","-",(CONCATENATE("[",ROUND(T_iii_strat1!W19,1),"; ",ROUND(T_iii_strat1!X19,1),"]")))</f>
        <v>[0; 0]</v>
      </c>
      <c r="H41" s="18" t="str">
        <f>IF(T_iii_strat1!AA19=".","-",(CONCATENATE("[",ROUND(T_iii_strat1!AA19,1),"; ",ROUND(T_iii_strat1!AB19,1),"]")))</f>
        <v>[0; 0]</v>
      </c>
      <c r="I41" s="18" t="str">
        <f>IF(T_iii_strat1!AE19=".","-",(CONCATENATE("[",ROUND(T_iii_strat1!AE19,1),"; ",ROUND(T_iii_strat1!AF19,1),"]")))</f>
        <v>[0; 0]</v>
      </c>
      <c r="L41" s="20"/>
      <c r="M41" s="18" t="str">
        <f>IF(T_iii_strat2!C19=".","-",(CONCATENATE("[",ROUND(T_iii_strat2!C19,1),"; ",ROUND(T_iii_strat2!D19,1),"]")))</f>
        <v>[0; 0]</v>
      </c>
      <c r="N41" s="18" t="str">
        <f>IF(T_iii_strat2!G19=".","-",(CONCATENATE("[",ROUND(T_iii_strat2!G19,1),"; ",ROUND(T_iii_strat2!H19,1),"]")))</f>
        <v>[0; 0]</v>
      </c>
      <c r="O41" s="18" t="str">
        <f>IF(T_iii_strat2!K19=".","-",(CONCATENATE("[",ROUND(T_iii_strat2!K19,1),"; ",ROUND(T_iii_strat2!L19,1),"]")))</f>
        <v>[0; 0]</v>
      </c>
      <c r="P41" s="18" t="str">
        <f>IF(T_iii_strat2!O19=".","-",(CONCATENATE("[",ROUND(T_iii_strat2!O19,1),"; ",ROUND(T_iii_strat2!P19,1),"]")))</f>
        <v>[0; 0]</v>
      </c>
      <c r="Q41" s="18" t="str">
        <f>IF(T_iii_strat2!S19=".","-",(CONCATENATE("[",ROUND(T_iii_strat2!S19,1),"; ",ROUND(T_iii_strat2!T19,1),"]")))</f>
        <v>[0; 0]</v>
      </c>
      <c r="R41" s="18" t="str">
        <f>IF(T_iii_strat2!W19=".","-",(CONCATENATE("[",ROUND(T_iii_strat2!W19,1),"; ",ROUND(T_iii_strat2!X19,1),"]")))</f>
        <v>[0; 0]</v>
      </c>
      <c r="S41" s="18" t="str">
        <f>IF(T_iii_strat2!AA19=".","-",(CONCATENATE("[",ROUND(T_iii_strat2!AA19,1),"; ",ROUND(T_iii_strat2!AB19,1),"]")))</f>
        <v>[0; 0]</v>
      </c>
      <c r="T41" s="18" t="str">
        <f>IF(T_iii_strat2!AE19=".","-",(CONCATENATE("[",ROUND(T_iii_strat2!AE19,1),"; ",ROUND(T_iii_strat2!AF19,1),"]")))</f>
        <v>[0; 0]</v>
      </c>
      <c r="W41" s="20"/>
      <c r="X41" s="18" t="str">
        <f>IF(T_iii_strat3!C19=".","-",(CONCATENATE("[",ROUND(T_iii_strat3!C19,1),"; ",ROUND(T_iii_strat3!D19,1),"]")))</f>
        <v>[0; 0]</v>
      </c>
      <c r="Y41" s="18" t="str">
        <f>IF(T_iii_strat3!G19=".","-",(CONCATENATE("[",ROUND(T_iii_strat3!G19,1),"; ",ROUND(T_iii_strat3!H19,1),"]")))</f>
        <v>[0; 0]</v>
      </c>
      <c r="Z41" s="18" t="str">
        <f>IF(T_iii_strat3!K19=".","-",(CONCATENATE("[",ROUND(T_iii_strat3!K19,1),"; ",ROUND(T_iii_strat3!L19,1),"]")))</f>
        <v>[0; 0]</v>
      </c>
      <c r="AA41" s="18" t="str">
        <f>IF(T_iii_strat3!O19=".","-",(CONCATENATE("[",ROUND(T_iii_strat3!O19,1),"; ",ROUND(T_iii_strat3!P19,1),"]")))</f>
        <v>[0; 0]</v>
      </c>
      <c r="AB41" s="18" t="str">
        <f>IF(T_iii_strat3!S19=".","-",(CONCATENATE("[",ROUND(T_iii_strat3!S19,1),"; ",ROUND(T_iii_strat3!T19,1),"]")))</f>
        <v>[0; 0]</v>
      </c>
      <c r="AC41" s="18" t="str">
        <f>IF(T_iii_strat3!W19=".","-",(CONCATENATE("[",ROUND(T_iii_strat3!W19,1),"; ",ROUND(T_iii_strat3!X19,1),"]")))</f>
        <v>[0; 0]</v>
      </c>
      <c r="AD41" s="18" t="str">
        <f>IF(T_iii_strat3!AA19=".","-",(CONCATENATE("[",ROUND(T_iii_strat3!AA19,1),"; ",ROUND(T_iii_strat3!AB19,1),"]")))</f>
        <v>[0; 0]</v>
      </c>
      <c r="AE41" s="18" t="str">
        <f>IF(T_iii_strat3!AE19=".","-",(CONCATENATE("[",ROUND(T_iii_strat3!AE19,1),"; ",ROUND(T_iii_strat3!AF19,1),"]")))</f>
        <v>[0; 0]</v>
      </c>
    </row>
    <row r="42" spans="1:31" x14ac:dyDescent="0.25">
      <c r="A42" s="5" t="s">
        <v>60</v>
      </c>
      <c r="B42" s="4">
        <f>ROUND(T_iii_strat1!B20,1)</f>
        <v>0</v>
      </c>
      <c r="C42" s="4">
        <f>ROUND(T_iii_strat1!F20,1)</f>
        <v>0</v>
      </c>
      <c r="D42" s="4">
        <f>ROUND(T_iii_strat1!J20,1)</f>
        <v>0</v>
      </c>
      <c r="E42" s="4">
        <f>ROUND(T_iii_strat1!N20,1)</f>
        <v>0</v>
      </c>
      <c r="F42" s="4">
        <f>ROUND(T_iii_strat1!R20,1)</f>
        <v>0</v>
      </c>
      <c r="G42" s="4">
        <f>ROUND(T_iii_strat1!V20,1)</f>
        <v>0</v>
      </c>
      <c r="H42" s="4">
        <f>ROUND(T_iii_strat1!Z20,1)</f>
        <v>0</v>
      </c>
      <c r="I42" s="4">
        <f>ROUND(T_iii_strat1!AD20,1)</f>
        <v>0</v>
      </c>
      <c r="L42" s="5" t="s">
        <v>60</v>
      </c>
      <c r="M42" s="4">
        <f>ROUND(T_iii_strat2!B20,1)</f>
        <v>0</v>
      </c>
      <c r="N42" s="4">
        <f>ROUND(T_iii_strat2!F20,1)</f>
        <v>0</v>
      </c>
      <c r="O42" s="4">
        <f>ROUND(T_iii_strat2!J20,1)</f>
        <v>0</v>
      </c>
      <c r="P42" s="4">
        <f>ROUND(T_iii_strat2!N20,1)</f>
        <v>0</v>
      </c>
      <c r="Q42" s="4">
        <f>ROUND(T_iii_strat2!R20,1)</f>
        <v>0</v>
      </c>
      <c r="R42" s="4">
        <f>ROUND(T_iii_strat2!V20,1)</f>
        <v>0</v>
      </c>
      <c r="S42" s="4">
        <f>ROUND(T_iii_strat2!Z20,1)</f>
        <v>0</v>
      </c>
      <c r="T42" s="4">
        <f>ROUND(T_iii_strat2!AD20,1)</f>
        <v>0</v>
      </c>
      <c r="W42" s="5" t="s">
        <v>60</v>
      </c>
      <c r="X42" s="4">
        <f>ROUND(T_iii_strat3!B20,1)</f>
        <v>0</v>
      </c>
      <c r="Y42" s="4">
        <f>ROUND(T_iii_strat3!F20,1)</f>
        <v>0</v>
      </c>
      <c r="Z42" s="4">
        <f>ROUND(T_iii_strat3!J20,1)</f>
        <v>0</v>
      </c>
      <c r="AA42" s="4">
        <f>ROUND(T_iii_strat3!N20,1)</f>
        <v>0</v>
      </c>
      <c r="AB42" s="4">
        <f>ROUND(T_iii_strat3!R20,1)</f>
        <v>0</v>
      </c>
      <c r="AC42" s="4">
        <f>ROUND(T_iii_strat3!V20,1)</f>
        <v>0</v>
      </c>
      <c r="AD42" s="4">
        <f>ROUND(T_iii_strat3!Z20,1)</f>
        <v>0</v>
      </c>
      <c r="AE42" s="4">
        <f>ROUND(T_iii_strat3!AD20,1)</f>
        <v>0</v>
      </c>
    </row>
    <row r="43" spans="1:31" s="17" customFormat="1" ht="8.25" x14ac:dyDescent="0.15">
      <c r="A43" s="21"/>
      <c r="B43" s="18" t="str">
        <f>IF(T_iii_strat1!C20=".","-",(CONCATENATE("[",ROUND(T_iii_strat1!C20,1),"; ",ROUND(T_iii_strat1!D20,1),"]")))</f>
        <v>[0; 0]</v>
      </c>
      <c r="C43" s="18" t="str">
        <f>IF(T_iii_strat1!G20=".","-",(CONCATENATE("[",ROUND(T_iii_strat1!G20,1),"; ",ROUND(T_iii_strat1!H20,1),"]")))</f>
        <v>[0; 0]</v>
      </c>
      <c r="D43" s="18" t="str">
        <f>IF(T_iii_strat1!K20=".","-",(CONCATENATE("[",ROUND(T_iii_strat1!K20,1),"; ",ROUND(T_iii_strat1!L20,1),"]")))</f>
        <v>[0; 0]</v>
      </c>
      <c r="E43" s="18" t="str">
        <f>IF(T_iii_strat1!O20=".","-",(CONCATENATE("[",ROUND(T_iii_strat1!O20,1),"; ",ROUND(T_iii_strat1!P20,1),"]")))</f>
        <v>[0; 0]</v>
      </c>
      <c r="F43" s="18" t="str">
        <f>IF(T_iii_strat1!S20=".","-",(CONCATENATE("[",ROUND(T_iii_strat1!S20,1),"; ",ROUND(T_iii_strat1!T20,1),"]")))</f>
        <v>[0; 0]</v>
      </c>
      <c r="G43" s="18" t="str">
        <f>IF(T_iii_strat1!W20=".","-",(CONCATENATE("[",ROUND(T_iii_strat1!W20,1),"; ",ROUND(T_iii_strat1!X20,1),"]")))</f>
        <v>[0; 0]</v>
      </c>
      <c r="H43" s="18" t="str">
        <f>IF(T_iii_strat1!AA20=".","-",(CONCATENATE("[",ROUND(T_iii_strat1!AA20,1),"; ",ROUND(T_iii_strat1!AB20,1),"]")))</f>
        <v>[0; 0]</v>
      </c>
      <c r="I43" s="18" t="str">
        <f>IF(T_iii_strat1!AE20=".","-",(CONCATENATE("[",ROUND(T_iii_strat1!AE20,1),"; ",ROUND(T_iii_strat1!AF20,1),"]")))</f>
        <v>[0; 0]</v>
      </c>
      <c r="L43" s="21"/>
      <c r="M43" s="18" t="str">
        <f>IF(T_iii_strat2!C20=".","-",(CONCATENATE("[",ROUND(T_iii_strat2!C20,1),"; ",ROUND(T_iii_strat2!D20,1),"]")))</f>
        <v>[0; 0]</v>
      </c>
      <c r="N43" s="18" t="str">
        <f>IF(T_iii_strat2!G20=".","-",(CONCATENATE("[",ROUND(T_iii_strat2!G20,1),"; ",ROUND(T_iii_strat2!H20,1),"]")))</f>
        <v>[0; 0]</v>
      </c>
      <c r="O43" s="18" t="str">
        <f>IF(T_iii_strat2!K20=".","-",(CONCATENATE("[",ROUND(T_iii_strat2!K20,1),"; ",ROUND(T_iii_strat2!L20,1),"]")))</f>
        <v>[0; 0]</v>
      </c>
      <c r="P43" s="18" t="str">
        <f>IF(T_iii_strat2!O20=".","-",(CONCATENATE("[",ROUND(T_iii_strat2!O20,1),"; ",ROUND(T_iii_strat2!P20,1),"]")))</f>
        <v>[0; 0]</v>
      </c>
      <c r="Q43" s="18" t="str">
        <f>IF(T_iii_strat2!S20=".","-",(CONCATENATE("[",ROUND(T_iii_strat2!S20,1),"; ",ROUND(T_iii_strat2!T20,1),"]")))</f>
        <v>[0; 0]</v>
      </c>
      <c r="R43" s="18" t="str">
        <f>IF(T_iii_strat2!W20=".","-",(CONCATENATE("[",ROUND(T_iii_strat2!W20,1),"; ",ROUND(T_iii_strat2!X20,1),"]")))</f>
        <v>[0; 0]</v>
      </c>
      <c r="S43" s="18" t="str">
        <f>IF(T_iii_strat2!AA20=".","-",(CONCATENATE("[",ROUND(T_iii_strat2!AA20,1),"; ",ROUND(T_iii_strat2!AB20,1),"]")))</f>
        <v>[0; 0]</v>
      </c>
      <c r="T43" s="18" t="str">
        <f>IF(T_iii_strat2!AE20=".","-",(CONCATENATE("[",ROUND(T_iii_strat2!AE20,1),"; ",ROUND(T_iii_strat2!AF20,1),"]")))</f>
        <v>[0; 0]</v>
      </c>
      <c r="W43" s="21"/>
      <c r="X43" s="18" t="str">
        <f>IF(T_iii_strat3!C20=".","-",(CONCATENATE("[",ROUND(T_iii_strat3!C20,1),"; ",ROUND(T_iii_strat3!D20,1),"]")))</f>
        <v>[0; 0]</v>
      </c>
      <c r="Y43" s="18" t="str">
        <f>IF(T_iii_strat3!G20=".","-",(CONCATENATE("[",ROUND(T_iii_strat3!G20,1),"; ",ROUND(T_iii_strat3!H20,1),"]")))</f>
        <v>[0; 0]</v>
      </c>
      <c r="Z43" s="18" t="str">
        <f>IF(T_iii_strat3!K20=".","-",(CONCATENATE("[",ROUND(T_iii_strat3!K20,1),"; ",ROUND(T_iii_strat3!L20,1),"]")))</f>
        <v>[0; 0]</v>
      </c>
      <c r="AA43" s="18" t="str">
        <f>IF(T_iii_strat3!O20=".","-",(CONCATENATE("[",ROUND(T_iii_strat3!O20,1),"; ",ROUND(T_iii_strat3!P20,1),"]")))</f>
        <v>[0; 0]</v>
      </c>
      <c r="AB43" s="18" t="str">
        <f>IF(T_iii_strat3!S20=".","-",(CONCATENATE("[",ROUND(T_iii_strat3!S20,1),"; ",ROUND(T_iii_strat3!T20,1),"]")))</f>
        <v>[0; 0]</v>
      </c>
      <c r="AC43" s="18" t="str">
        <f>IF(T_iii_strat3!W20=".","-",(CONCATENATE("[",ROUND(T_iii_strat3!W20,1),"; ",ROUND(T_iii_strat3!X20,1),"]")))</f>
        <v>[0; 0]</v>
      </c>
      <c r="AD43" s="18" t="str">
        <f>IF(T_iii_strat3!AA20=".","-",(CONCATENATE("[",ROUND(T_iii_strat3!AA20,1),"; ",ROUND(T_iii_strat3!AB20,1),"]")))</f>
        <v>[0; 0]</v>
      </c>
      <c r="AE43" s="18" t="str">
        <f>IF(T_iii_strat3!AE20=".","-",(CONCATENATE("[",ROUND(T_iii_strat3!AE20,1),"; ",ROUND(T_iii_strat3!AF20,1),"]")))</f>
        <v>[0; 0]</v>
      </c>
    </row>
    <row r="44" spans="1:31" x14ac:dyDescent="0.25">
      <c r="A44" s="5" t="s">
        <v>61</v>
      </c>
      <c r="B44" s="4">
        <f>ROUND(T_iii_strat1!B21,1)</f>
        <v>0</v>
      </c>
      <c r="C44" s="4">
        <f>ROUND(T_iii_strat1!F21,1)</f>
        <v>0</v>
      </c>
      <c r="D44" s="4">
        <f>ROUND(T_iii_strat1!J21,1)</f>
        <v>0</v>
      </c>
      <c r="E44" s="4">
        <f>ROUND(T_iii_strat1!N21,1)</f>
        <v>0</v>
      </c>
      <c r="F44" s="4">
        <f>ROUND(T_iii_strat1!R21,1)</f>
        <v>0</v>
      </c>
      <c r="G44" s="4">
        <f>ROUND(T_iii_strat1!V21,1)</f>
        <v>0</v>
      </c>
      <c r="H44" s="4">
        <f>ROUND(T_iii_strat1!Z21,1)</f>
        <v>0</v>
      </c>
      <c r="I44" s="4">
        <f>ROUND(T_iii_strat1!AD21,1)</f>
        <v>0</v>
      </c>
      <c r="L44" s="5" t="s">
        <v>61</v>
      </c>
      <c r="M44" s="4">
        <f>ROUND(T_iii_strat2!B21,1)</f>
        <v>0</v>
      </c>
      <c r="N44" s="4">
        <f>ROUND(T_iii_strat2!F21,1)</f>
        <v>0</v>
      </c>
      <c r="O44" s="4">
        <f>ROUND(T_iii_strat2!J21,1)</f>
        <v>0</v>
      </c>
      <c r="P44" s="4">
        <f>ROUND(T_iii_strat2!N21,1)</f>
        <v>0</v>
      </c>
      <c r="Q44" s="4">
        <f>ROUND(T_iii_strat2!R21,1)</f>
        <v>0</v>
      </c>
      <c r="R44" s="4">
        <f>ROUND(T_iii_strat2!V21,1)</f>
        <v>0</v>
      </c>
      <c r="S44" s="4">
        <f>ROUND(T_iii_strat2!Z21,1)</f>
        <v>0</v>
      </c>
      <c r="T44" s="4">
        <f>ROUND(T_iii_strat2!AD21,1)</f>
        <v>0</v>
      </c>
      <c r="W44" s="5" t="s">
        <v>61</v>
      </c>
      <c r="X44" s="4">
        <f>ROUND(T_iii_strat3!B21,1)</f>
        <v>0</v>
      </c>
      <c r="Y44" s="4">
        <f>ROUND(T_iii_strat3!F21,1)</f>
        <v>0</v>
      </c>
      <c r="Z44" s="4">
        <f>ROUND(T_iii_strat3!J21,1)</f>
        <v>0</v>
      </c>
      <c r="AA44" s="4">
        <f>ROUND(T_iii_strat3!N21,1)</f>
        <v>0</v>
      </c>
      <c r="AB44" s="4">
        <f>ROUND(T_iii_strat3!R21,1)</f>
        <v>0</v>
      </c>
      <c r="AC44" s="4">
        <f>ROUND(T_iii_strat3!V21,1)</f>
        <v>0</v>
      </c>
      <c r="AD44" s="4">
        <f>ROUND(T_iii_strat3!Z21,1)</f>
        <v>0</v>
      </c>
      <c r="AE44" s="4">
        <f>ROUND(T_iii_strat3!AD21,1)</f>
        <v>0</v>
      </c>
    </row>
    <row r="45" spans="1:31" s="17" customFormat="1" ht="8.25" x14ac:dyDescent="0.15">
      <c r="A45" s="22"/>
      <c r="B45" s="18" t="str">
        <f>IF(T_iii_strat1!C21=".","-",(CONCATENATE("[",ROUND(T_iii_strat1!C21,1),"; ",ROUND(T_iii_strat1!D21,1),"]")))</f>
        <v>[0; 0]</v>
      </c>
      <c r="C45" s="18" t="str">
        <f>IF(T_iii_strat1!G21=".","-",(CONCATENATE("[",ROUND(T_iii_strat1!G21,1),"; ",ROUND(T_iii_strat1!H21,1),"]")))</f>
        <v>[0; 0]</v>
      </c>
      <c r="D45" s="18" t="str">
        <f>IF(T_iii_strat1!K21=".","-",(CONCATENATE("[",ROUND(T_iii_strat1!K21,1),"; ",ROUND(T_iii_strat1!L21,1),"]")))</f>
        <v>[0; 0]</v>
      </c>
      <c r="E45" s="18" t="str">
        <f>IF(T_iii_strat1!O21=".","-",(CONCATENATE("[",ROUND(T_iii_strat1!O21,1),"; ",ROUND(T_iii_strat1!P21,1),"]")))</f>
        <v>[0; 0]</v>
      </c>
      <c r="F45" s="18" t="str">
        <f>IF(T_iii_strat1!S21=".","-",(CONCATENATE("[",ROUND(T_iii_strat1!S21,1),"; ",ROUND(T_iii_strat1!T21,1),"]")))</f>
        <v>[0; 0]</v>
      </c>
      <c r="G45" s="18" t="str">
        <f>IF(T_iii_strat1!W21=".","-",(CONCATENATE("[",ROUND(T_iii_strat1!W21,1),"; ",ROUND(T_iii_strat1!X21,1),"]")))</f>
        <v>[0; 0]</v>
      </c>
      <c r="H45" s="18" t="str">
        <f>IF(T_iii_strat1!AA21=".","-",(CONCATENATE("[",ROUND(T_iii_strat1!AA21,1),"; ",ROUND(T_iii_strat1!AB21,1),"]")))</f>
        <v>[0; 0]</v>
      </c>
      <c r="I45" s="18" t="str">
        <f>IF(T_iii_strat1!AE21=".","-",(CONCATENATE("[",ROUND(T_iii_strat1!AE21,1),"; ",ROUND(T_iii_strat1!AF21,1),"]")))</f>
        <v>[0; 0]</v>
      </c>
      <c r="L45" s="22"/>
      <c r="M45" s="18" t="str">
        <f>IF(T_iii_strat2!C21=".","-",(CONCATENATE("[",ROUND(T_iii_strat2!C21,1),"; ",ROUND(T_iii_strat2!D21,1),"]")))</f>
        <v>[0; 0]</v>
      </c>
      <c r="N45" s="18" t="str">
        <f>IF(T_iii_strat2!G21=".","-",(CONCATENATE("[",ROUND(T_iii_strat2!G21,1),"; ",ROUND(T_iii_strat2!H21,1),"]")))</f>
        <v>[0; 0]</v>
      </c>
      <c r="O45" s="18" t="str">
        <f>IF(T_iii_strat2!K21=".","-",(CONCATENATE("[",ROUND(T_iii_strat2!K21,1),"; ",ROUND(T_iii_strat2!L21,1),"]")))</f>
        <v>[0; 0]</v>
      </c>
      <c r="P45" s="18" t="str">
        <f>IF(T_iii_strat2!O21=".","-",(CONCATENATE("[",ROUND(T_iii_strat2!O21,1),"; ",ROUND(T_iii_strat2!P21,1),"]")))</f>
        <v>[0; 0]</v>
      </c>
      <c r="Q45" s="18" t="str">
        <f>IF(T_iii_strat2!S21=".","-",(CONCATENATE("[",ROUND(T_iii_strat2!S21,1),"; ",ROUND(T_iii_strat2!T21,1),"]")))</f>
        <v>[0; 0]</v>
      </c>
      <c r="R45" s="18" t="str">
        <f>IF(T_iii_strat2!W21=".","-",(CONCATENATE("[",ROUND(T_iii_strat2!W21,1),"; ",ROUND(T_iii_strat2!X21,1),"]")))</f>
        <v>[0; 0]</v>
      </c>
      <c r="S45" s="18" t="str">
        <f>IF(T_iii_strat2!AA21=".","-",(CONCATENATE("[",ROUND(T_iii_strat2!AA21,1),"; ",ROUND(T_iii_strat2!AB21,1),"]")))</f>
        <v>[0; 0]</v>
      </c>
      <c r="T45" s="18" t="str">
        <f>IF(T_iii_strat2!AE21=".","-",(CONCATENATE("[",ROUND(T_iii_strat2!AE21,1),"; ",ROUND(T_iii_strat2!AF21,1),"]")))</f>
        <v>[0; 0]</v>
      </c>
      <c r="W45" s="22"/>
      <c r="X45" s="18" t="str">
        <f>IF(T_iii_strat3!C21=".","-",(CONCATENATE("[",ROUND(T_iii_strat3!C21,1),"; ",ROUND(T_iii_strat3!D21,1),"]")))</f>
        <v>[0; 0]</v>
      </c>
      <c r="Y45" s="18" t="str">
        <f>IF(T_iii_strat3!G21=".","-",(CONCATENATE("[",ROUND(T_iii_strat3!G21,1),"; ",ROUND(T_iii_strat3!H21,1),"]")))</f>
        <v>[0; 0]</v>
      </c>
      <c r="Z45" s="18" t="str">
        <f>IF(T_iii_strat3!K21=".","-",(CONCATENATE("[",ROUND(T_iii_strat3!K21,1),"; ",ROUND(T_iii_strat3!L21,1),"]")))</f>
        <v>[0; 0]</v>
      </c>
      <c r="AA45" s="18" t="str">
        <f>IF(T_iii_strat3!O21=".","-",(CONCATENATE("[",ROUND(T_iii_strat3!O21,1),"; ",ROUND(T_iii_strat3!P21,1),"]")))</f>
        <v>[0; 0]</v>
      </c>
      <c r="AB45" s="18" t="str">
        <f>IF(T_iii_strat3!S21=".","-",(CONCATENATE("[",ROUND(T_iii_strat3!S21,1),"; ",ROUND(T_iii_strat3!T21,1),"]")))</f>
        <v>[0; 0]</v>
      </c>
      <c r="AC45" s="18" t="str">
        <f>IF(T_iii_strat3!W21=".","-",(CONCATENATE("[",ROUND(T_iii_strat3!W21,1),"; ",ROUND(T_iii_strat3!X21,1),"]")))</f>
        <v>[0; 0]</v>
      </c>
      <c r="AD45" s="18" t="str">
        <f>IF(T_iii_strat3!AA21=".","-",(CONCATENATE("[",ROUND(T_iii_strat3!AA21,1),"; ",ROUND(T_iii_strat3!AB21,1),"]")))</f>
        <v>[0; 0]</v>
      </c>
      <c r="AE45" s="18" t="str">
        <f>IF(T_iii_strat3!AE21=".","-",(CONCATENATE("[",ROUND(T_iii_strat3!AE21,1),"; ",ROUND(T_iii_strat3!AF21,1),"]")))</f>
        <v>[0; 0]</v>
      </c>
    </row>
    <row r="46" spans="1:31" x14ac:dyDescent="0.25">
      <c r="A46" s="5" t="s">
        <v>62</v>
      </c>
      <c r="B46" s="4">
        <f>ROUND(T_iii_strat1!B22,1)</f>
        <v>0</v>
      </c>
      <c r="C46" s="4">
        <f>ROUND(T_iii_strat1!F22,1)</f>
        <v>0</v>
      </c>
      <c r="D46" s="4">
        <f>ROUND(T_iii_strat1!J22,1)</f>
        <v>0</v>
      </c>
      <c r="E46" s="4">
        <f>ROUND(T_iii_strat1!N22,1)</f>
        <v>0</v>
      </c>
      <c r="F46" s="4">
        <f>ROUND(T_iii_strat1!R22,1)</f>
        <v>0</v>
      </c>
      <c r="G46" s="4">
        <f>ROUND(T_iii_strat1!V22,1)</f>
        <v>0</v>
      </c>
      <c r="H46" s="4">
        <f>ROUND(T_iii_strat1!Z22,1)</f>
        <v>0</v>
      </c>
      <c r="I46" s="4">
        <f>ROUND(T_iii_strat1!AD22,1)</f>
        <v>0</v>
      </c>
      <c r="L46" s="5" t="s">
        <v>62</v>
      </c>
      <c r="M46" s="4">
        <f>ROUND(T_iii_strat2!B22,1)</f>
        <v>0</v>
      </c>
      <c r="N46" s="4">
        <f>ROUND(T_iii_strat2!F22,1)</f>
        <v>0</v>
      </c>
      <c r="O46" s="4">
        <f>ROUND(T_iii_strat2!J22,1)</f>
        <v>0</v>
      </c>
      <c r="P46" s="4">
        <f>ROUND(T_iii_strat2!N22,1)</f>
        <v>0</v>
      </c>
      <c r="Q46" s="4">
        <f>ROUND(T_iii_strat2!R22,1)</f>
        <v>0</v>
      </c>
      <c r="R46" s="4">
        <f>ROUND(T_iii_strat2!V22,1)</f>
        <v>0</v>
      </c>
      <c r="S46" s="4">
        <f>ROUND(T_iii_strat2!Z22,1)</f>
        <v>0</v>
      </c>
      <c r="T46" s="4">
        <f>ROUND(T_iii_strat2!AD22,1)</f>
        <v>0</v>
      </c>
      <c r="W46" s="5" t="s">
        <v>62</v>
      </c>
      <c r="X46" s="4">
        <f>ROUND(T_iii_strat3!B22,1)</f>
        <v>0</v>
      </c>
      <c r="Y46" s="4">
        <f>ROUND(T_iii_strat3!F22,1)</f>
        <v>0</v>
      </c>
      <c r="Z46" s="4">
        <f>ROUND(T_iii_strat3!J22,1)</f>
        <v>0</v>
      </c>
      <c r="AA46" s="4">
        <f>ROUND(T_iii_strat3!N22,1)</f>
        <v>0</v>
      </c>
      <c r="AB46" s="4">
        <f>ROUND(T_iii_strat3!R22,1)</f>
        <v>0</v>
      </c>
      <c r="AC46" s="4">
        <f>ROUND(T_iii_strat3!V22,1)</f>
        <v>0</v>
      </c>
      <c r="AD46" s="4">
        <f>ROUND(T_iii_strat3!Z22,1)</f>
        <v>0</v>
      </c>
      <c r="AE46" s="4">
        <f>ROUND(T_iii_strat3!AD22,1)</f>
        <v>0</v>
      </c>
    </row>
    <row r="47" spans="1:31" s="17" customFormat="1" ht="8.25" x14ac:dyDescent="0.15">
      <c r="A47" s="21"/>
      <c r="B47" s="18" t="str">
        <f>IF(T_iii_strat1!C22=".","-",(CONCATENATE("[",ROUND(T_iii_strat1!C22,1),"; ",ROUND(T_iii_strat1!D22,1),"]")))</f>
        <v>[0; 0]</v>
      </c>
      <c r="C47" s="18" t="str">
        <f>IF(T_iii_strat1!G22=".","-",(CONCATENATE("[",ROUND(T_iii_strat1!G22,1),"; ",ROUND(T_iii_strat1!H22,1),"]")))</f>
        <v>[0; 0]</v>
      </c>
      <c r="D47" s="18" t="str">
        <f>IF(T_iii_strat1!K22=".","-",(CONCATENATE("[",ROUND(T_iii_strat1!K22,1),"; ",ROUND(T_iii_strat1!L22,1),"]")))</f>
        <v>[0; 0]</v>
      </c>
      <c r="E47" s="18" t="str">
        <f>IF(T_iii_strat1!O22=".","-",(CONCATENATE("[",ROUND(T_iii_strat1!O22,1),"; ",ROUND(T_iii_strat1!P22,1),"]")))</f>
        <v>[0; 0]</v>
      </c>
      <c r="F47" s="18" t="str">
        <f>IF(T_iii_strat1!S22=".","-",(CONCATENATE("[",ROUND(T_iii_strat1!S22,1),"; ",ROUND(T_iii_strat1!T22,1),"]")))</f>
        <v>[0; 0]</v>
      </c>
      <c r="G47" s="18" t="str">
        <f>IF(T_iii_strat1!W22=".","-",(CONCATENATE("[",ROUND(T_iii_strat1!W22,1),"; ",ROUND(T_iii_strat1!X22,1),"]")))</f>
        <v>[0; 0]</v>
      </c>
      <c r="H47" s="18" t="str">
        <f>IF(T_iii_strat1!AA22=".","-",(CONCATENATE("[",ROUND(T_iii_strat1!AA22,1),"; ",ROUND(T_iii_strat1!AB22,1),"]")))</f>
        <v>[0; 0]</v>
      </c>
      <c r="I47" s="18" t="str">
        <f>IF(T_iii_strat1!AE22=".","-",(CONCATENATE("[",ROUND(T_iii_strat1!AE22,1),"; ",ROUND(T_iii_strat1!AF22,1),"]")))</f>
        <v>[0; 0]</v>
      </c>
      <c r="L47" s="21"/>
      <c r="M47" s="18" t="str">
        <f>IF(T_iii_strat2!C22=".","-",(CONCATENATE("[",ROUND(T_iii_strat2!C22,1),"; ",ROUND(T_iii_strat2!D22,1),"]")))</f>
        <v>[0; 0]</v>
      </c>
      <c r="N47" s="18" t="str">
        <f>IF(T_iii_strat2!G22=".","-",(CONCATENATE("[",ROUND(T_iii_strat2!G22,1),"; ",ROUND(T_iii_strat2!H22,1),"]")))</f>
        <v>[0; 0]</v>
      </c>
      <c r="O47" s="18" t="str">
        <f>IF(T_iii_strat2!K22=".","-",(CONCATENATE("[",ROUND(T_iii_strat2!K22,1),"; ",ROUND(T_iii_strat2!L22,1),"]")))</f>
        <v>[0; 0]</v>
      </c>
      <c r="P47" s="18" t="str">
        <f>IF(T_iii_strat2!O22=".","-",(CONCATENATE("[",ROUND(T_iii_strat2!O22,1),"; ",ROUND(T_iii_strat2!P22,1),"]")))</f>
        <v>[0; 0]</v>
      </c>
      <c r="Q47" s="18" t="str">
        <f>IF(T_iii_strat2!S22=".","-",(CONCATENATE("[",ROUND(T_iii_strat2!S22,1),"; ",ROUND(T_iii_strat2!T22,1),"]")))</f>
        <v>[0; 0]</v>
      </c>
      <c r="R47" s="18" t="str">
        <f>IF(T_iii_strat2!W22=".","-",(CONCATENATE("[",ROUND(T_iii_strat2!W22,1),"; ",ROUND(T_iii_strat2!X22,1),"]")))</f>
        <v>[0; 0]</v>
      </c>
      <c r="S47" s="18" t="str">
        <f>IF(T_iii_strat2!AA22=".","-",(CONCATENATE("[",ROUND(T_iii_strat2!AA22,1),"; ",ROUND(T_iii_strat2!AB22,1),"]")))</f>
        <v>[0; 0]</v>
      </c>
      <c r="T47" s="18" t="str">
        <f>IF(T_iii_strat2!AE22=".","-",(CONCATENATE("[",ROUND(T_iii_strat2!AE22,1),"; ",ROUND(T_iii_strat2!AF22,1),"]")))</f>
        <v>[0; 0]</v>
      </c>
      <c r="W47" s="21"/>
      <c r="X47" s="18" t="str">
        <f>IF(T_iii_strat3!C22=".","-",(CONCATENATE("[",ROUND(T_iii_strat3!C22,1),"; ",ROUND(T_iii_strat3!D22,1),"]")))</f>
        <v>[0; 0]</v>
      </c>
      <c r="Y47" s="18" t="str">
        <f>IF(T_iii_strat3!G22=".","-",(CONCATENATE("[",ROUND(T_iii_strat3!G22,1),"; ",ROUND(T_iii_strat3!H22,1),"]")))</f>
        <v>[0; 0]</v>
      </c>
      <c r="Z47" s="18" t="str">
        <f>IF(T_iii_strat3!K22=".","-",(CONCATENATE("[",ROUND(T_iii_strat3!K22,1),"; ",ROUND(T_iii_strat3!L22,1),"]")))</f>
        <v>[0; 0]</v>
      </c>
      <c r="AA47" s="18" t="str">
        <f>IF(T_iii_strat3!O22=".","-",(CONCATENATE("[",ROUND(T_iii_strat3!O22,1),"; ",ROUND(T_iii_strat3!P22,1),"]")))</f>
        <v>[0; 0]</v>
      </c>
      <c r="AB47" s="18" t="str">
        <f>IF(T_iii_strat3!S22=".","-",(CONCATENATE("[",ROUND(T_iii_strat3!S22,1),"; ",ROUND(T_iii_strat3!T22,1),"]")))</f>
        <v>[0; 0]</v>
      </c>
      <c r="AC47" s="18" t="str">
        <f>IF(T_iii_strat3!W22=".","-",(CONCATENATE("[",ROUND(T_iii_strat3!W22,1),"; ",ROUND(T_iii_strat3!X22,1),"]")))</f>
        <v>[0; 0]</v>
      </c>
      <c r="AD47" s="18" t="str">
        <f>IF(T_iii_strat3!AA22=".","-",(CONCATENATE("[",ROUND(T_iii_strat3!AA22,1),"; ",ROUND(T_iii_strat3!AB22,1),"]")))</f>
        <v>[0; 0]</v>
      </c>
      <c r="AE47" s="18" t="str">
        <f>IF(T_iii_strat3!AE22=".","-",(CONCATENATE("[",ROUND(T_iii_strat3!AE22,1),"; ",ROUND(T_iii_strat3!AF22,1),"]")))</f>
        <v>[0; 0]</v>
      </c>
    </row>
    <row r="48" spans="1:31" x14ac:dyDescent="0.25">
      <c r="A48" s="5" t="s">
        <v>63</v>
      </c>
      <c r="B48" s="4">
        <f>ROUND(T_iii_strat1!B23,1)</f>
        <v>0</v>
      </c>
      <c r="C48" s="4">
        <f>ROUND(T_iii_strat1!F23,1)</f>
        <v>0</v>
      </c>
      <c r="D48" s="4">
        <f>ROUND(T_iii_strat1!J23,1)</f>
        <v>0</v>
      </c>
      <c r="E48" s="4">
        <f>ROUND(T_iii_strat1!N23,1)</f>
        <v>0</v>
      </c>
      <c r="F48" s="4">
        <f>ROUND(T_iii_strat1!R23,1)</f>
        <v>0</v>
      </c>
      <c r="G48" s="4">
        <f>ROUND(T_iii_strat1!V23,1)</f>
        <v>0</v>
      </c>
      <c r="H48" s="4">
        <f>ROUND(T_iii_strat1!Z23,1)</f>
        <v>0</v>
      </c>
      <c r="I48" s="4">
        <f>ROUND(T_iii_strat1!AD23,1)</f>
        <v>0</v>
      </c>
      <c r="L48" s="5" t="s">
        <v>63</v>
      </c>
      <c r="M48" s="4">
        <f>ROUND(T_iii_strat2!B23,1)</f>
        <v>0</v>
      </c>
      <c r="N48" s="4">
        <f>ROUND(T_iii_strat2!F23,1)</f>
        <v>0</v>
      </c>
      <c r="O48" s="4">
        <f>ROUND(T_iii_strat2!J23,1)</f>
        <v>0</v>
      </c>
      <c r="P48" s="4">
        <f>ROUND(T_iii_strat2!N23,1)</f>
        <v>0</v>
      </c>
      <c r="Q48" s="4">
        <f>ROUND(T_iii_strat2!R23,1)</f>
        <v>0</v>
      </c>
      <c r="R48" s="4">
        <f>ROUND(T_iii_strat2!V23,1)</f>
        <v>0</v>
      </c>
      <c r="S48" s="4">
        <f>ROUND(T_iii_strat2!Z23,1)</f>
        <v>0</v>
      </c>
      <c r="T48" s="4">
        <f>ROUND(T_iii_strat2!AD23,1)</f>
        <v>0</v>
      </c>
      <c r="W48" s="5" t="s">
        <v>63</v>
      </c>
      <c r="X48" s="4">
        <f>ROUND(T_iii_strat3!B23,1)</f>
        <v>0</v>
      </c>
      <c r="Y48" s="4">
        <f>ROUND(T_iii_strat3!F23,1)</f>
        <v>0</v>
      </c>
      <c r="Z48" s="4">
        <f>ROUND(T_iii_strat3!J23,1)</f>
        <v>0</v>
      </c>
      <c r="AA48" s="4">
        <f>ROUND(T_iii_strat3!N23,1)</f>
        <v>0</v>
      </c>
      <c r="AB48" s="4">
        <f>ROUND(T_iii_strat3!R23,1)</f>
        <v>0</v>
      </c>
      <c r="AC48" s="4">
        <f>ROUND(T_iii_strat3!V23,1)</f>
        <v>0</v>
      </c>
      <c r="AD48" s="4">
        <f>ROUND(T_iii_strat3!Z23,1)</f>
        <v>0</v>
      </c>
      <c r="AE48" s="4">
        <f>ROUND(T_iii_strat3!AD23,1)</f>
        <v>0</v>
      </c>
    </row>
    <row r="49" spans="1:31" s="17" customFormat="1" ht="8.25" x14ac:dyDescent="0.15">
      <c r="A49" s="21"/>
      <c r="B49" s="18" t="str">
        <f>IF(T_iii_strat1!C23=".","-",(CONCATENATE("[",ROUND(T_iii_strat1!C23,1),"; ",ROUND(T_iii_strat1!D23,1),"]")))</f>
        <v>[0; 0]</v>
      </c>
      <c r="C49" s="18" t="str">
        <f>IF(T_iii_strat1!G23=".","-",(CONCATENATE("[",ROUND(T_iii_strat1!G23,1),"; ",ROUND(T_iii_strat1!H23,1),"]")))</f>
        <v>[0; 0]</v>
      </c>
      <c r="D49" s="18" t="str">
        <f>IF(T_iii_strat1!K23=".","-",(CONCATENATE("[",ROUND(T_iii_strat1!K23,1),"; ",ROUND(T_iii_strat1!L23,1),"]")))</f>
        <v>[0; 0]</v>
      </c>
      <c r="E49" s="18" t="str">
        <f>IF(T_iii_strat1!O23=".","-",(CONCATENATE("[",ROUND(T_iii_strat1!O23,1),"; ",ROUND(T_iii_strat1!P23,1),"]")))</f>
        <v>[0; 0]</v>
      </c>
      <c r="F49" s="18" t="str">
        <f>IF(T_iii_strat1!S23=".","-",(CONCATENATE("[",ROUND(T_iii_strat1!S23,1),"; ",ROUND(T_iii_strat1!T23,1),"]")))</f>
        <v>[0; 0]</v>
      </c>
      <c r="G49" s="18" t="str">
        <f>IF(T_iii_strat1!W23=".","-",(CONCATENATE("[",ROUND(T_iii_strat1!W23,1),"; ",ROUND(T_iii_strat1!X23,1),"]")))</f>
        <v>[0; 0]</v>
      </c>
      <c r="H49" s="18" t="str">
        <f>IF(T_iii_strat1!AA23=".","-",(CONCATENATE("[",ROUND(T_iii_strat1!AA23,1),"; ",ROUND(T_iii_strat1!AB23,1),"]")))</f>
        <v>[0; 0]</v>
      </c>
      <c r="I49" s="18" t="str">
        <f>IF(T_iii_strat1!AE23=".","-",(CONCATENATE("[",ROUND(T_iii_strat1!AE23,1),"; ",ROUND(T_iii_strat1!AF23,1),"]")))</f>
        <v>[0; 0]</v>
      </c>
      <c r="L49" s="21"/>
      <c r="M49" s="18" t="str">
        <f>IF(T_iii_strat2!C23=".","-",(CONCATENATE("[",ROUND(T_iii_strat2!C23,1),"; ",ROUND(T_iii_strat2!D23,1),"]")))</f>
        <v>[0; 0]</v>
      </c>
      <c r="N49" s="18" t="str">
        <f>IF(T_iii_strat2!G23=".","-",(CONCATENATE("[",ROUND(T_iii_strat2!G23,1),"; ",ROUND(T_iii_strat2!H23,1),"]")))</f>
        <v>[0; 0]</v>
      </c>
      <c r="O49" s="18" t="str">
        <f>IF(T_iii_strat2!K23=".","-",(CONCATENATE("[",ROUND(T_iii_strat2!K23,1),"; ",ROUND(T_iii_strat2!L23,1),"]")))</f>
        <v>[0; 0]</v>
      </c>
      <c r="P49" s="18" t="str">
        <f>IF(T_iii_strat2!O23=".","-",(CONCATENATE("[",ROUND(T_iii_strat2!O23,1),"; ",ROUND(T_iii_strat2!P23,1),"]")))</f>
        <v>[0; 0]</v>
      </c>
      <c r="Q49" s="18" t="str">
        <f>IF(T_iii_strat2!S23=".","-",(CONCATENATE("[",ROUND(T_iii_strat2!S23,1),"; ",ROUND(T_iii_strat2!T23,1),"]")))</f>
        <v>[0; 0]</v>
      </c>
      <c r="R49" s="18" t="str">
        <f>IF(T_iii_strat2!W23=".","-",(CONCATENATE("[",ROUND(T_iii_strat2!W23,1),"; ",ROUND(T_iii_strat2!X23,1),"]")))</f>
        <v>[0; 0]</v>
      </c>
      <c r="S49" s="18" t="str">
        <f>IF(T_iii_strat2!AA23=".","-",(CONCATENATE("[",ROUND(T_iii_strat2!AA23,1),"; ",ROUND(T_iii_strat2!AB23,1),"]")))</f>
        <v>[0; 0]</v>
      </c>
      <c r="T49" s="18" t="str">
        <f>IF(T_iii_strat2!AE23=".","-",(CONCATENATE("[",ROUND(T_iii_strat2!AE23,1),"; ",ROUND(T_iii_strat2!AF23,1),"]")))</f>
        <v>[0; 0]</v>
      </c>
      <c r="W49" s="21"/>
      <c r="X49" s="18" t="str">
        <f>IF(T_iii_strat3!C23=".","-",(CONCATENATE("[",ROUND(T_iii_strat3!C23,1),"; ",ROUND(T_iii_strat3!D23,1),"]")))</f>
        <v>[0; 0]</v>
      </c>
      <c r="Y49" s="18" t="str">
        <f>IF(T_iii_strat3!G23=".","-",(CONCATENATE("[",ROUND(T_iii_strat3!G23,1),"; ",ROUND(T_iii_strat3!H23,1),"]")))</f>
        <v>[0; 0]</v>
      </c>
      <c r="Z49" s="18" t="str">
        <f>IF(T_iii_strat3!K23=".","-",(CONCATENATE("[",ROUND(T_iii_strat3!K23,1),"; ",ROUND(T_iii_strat3!L23,1),"]")))</f>
        <v>[0; 0]</v>
      </c>
      <c r="AA49" s="18" t="str">
        <f>IF(T_iii_strat3!O23=".","-",(CONCATENATE("[",ROUND(T_iii_strat3!O23,1),"; ",ROUND(T_iii_strat3!P23,1),"]")))</f>
        <v>[0; 0]</v>
      </c>
      <c r="AB49" s="18" t="str">
        <f>IF(T_iii_strat3!S23=".","-",(CONCATENATE("[",ROUND(T_iii_strat3!S23,1),"; ",ROUND(T_iii_strat3!T23,1),"]")))</f>
        <v>[0; 0]</v>
      </c>
      <c r="AC49" s="18" t="str">
        <f>IF(T_iii_strat3!W23=".","-",(CONCATENATE("[",ROUND(T_iii_strat3!W23,1),"; ",ROUND(T_iii_strat3!X23,1),"]")))</f>
        <v>[0; 0]</v>
      </c>
      <c r="AD49" s="18" t="str">
        <f>IF(T_iii_strat3!AA23=".","-",(CONCATENATE("[",ROUND(T_iii_strat3!AA23,1),"; ",ROUND(T_iii_strat3!AB23,1),"]")))</f>
        <v>[0; 0]</v>
      </c>
      <c r="AE49" s="18" t="str">
        <f>IF(T_iii_strat3!AE23=".","-",(CONCATENATE("[",ROUND(T_iii_strat3!AE23,1),"; ",ROUND(T_iii_strat3!AF23,1),"]")))</f>
        <v>[0; 0]</v>
      </c>
    </row>
    <row r="50" spans="1:31" x14ac:dyDescent="0.25">
      <c r="A50" s="5" t="s">
        <v>64</v>
      </c>
      <c r="B50" s="4">
        <f>ROUND(T_iii_strat1!B24,1)</f>
        <v>0</v>
      </c>
      <c r="C50" s="4">
        <f>ROUND(T_iii_strat1!F24,1)</f>
        <v>0</v>
      </c>
      <c r="D50" s="4">
        <f>ROUND(T_iii_strat1!J24,1)</f>
        <v>0</v>
      </c>
      <c r="E50" s="4">
        <f>ROUND(T_iii_strat1!N24,1)</f>
        <v>0</v>
      </c>
      <c r="F50" s="4">
        <f>ROUND(T_iii_strat1!R24,1)</f>
        <v>0</v>
      </c>
      <c r="G50" s="4">
        <f>ROUND(T_iii_strat1!V24,1)</f>
        <v>0</v>
      </c>
      <c r="H50" s="4">
        <f>ROUND(T_iii_strat1!Z24,1)</f>
        <v>0</v>
      </c>
      <c r="I50" s="4">
        <f>ROUND(T_iii_strat1!AD24,1)</f>
        <v>0</v>
      </c>
      <c r="L50" s="5" t="s">
        <v>64</v>
      </c>
      <c r="M50" s="4">
        <f>ROUND(T_iii_strat2!B24,1)</f>
        <v>0</v>
      </c>
      <c r="N50" s="4">
        <f>ROUND(T_iii_strat2!F24,1)</f>
        <v>0</v>
      </c>
      <c r="O50" s="4">
        <f>ROUND(T_iii_strat2!J24,1)</f>
        <v>0</v>
      </c>
      <c r="P50" s="4">
        <f>ROUND(T_iii_strat2!N24,1)</f>
        <v>0</v>
      </c>
      <c r="Q50" s="4">
        <f>ROUND(T_iii_strat2!R24,1)</f>
        <v>0</v>
      </c>
      <c r="R50" s="4">
        <f>ROUND(T_iii_strat2!V24,1)</f>
        <v>0</v>
      </c>
      <c r="S50" s="4">
        <f>ROUND(T_iii_strat2!Z24,1)</f>
        <v>0</v>
      </c>
      <c r="T50" s="4">
        <f>ROUND(T_iii_strat2!AD24,1)</f>
        <v>0</v>
      </c>
      <c r="W50" s="5" t="s">
        <v>64</v>
      </c>
      <c r="X50" s="4">
        <f>ROUND(T_iii_strat3!B24,1)</f>
        <v>0</v>
      </c>
      <c r="Y50" s="4">
        <f>ROUND(T_iii_strat3!F24,1)</f>
        <v>0</v>
      </c>
      <c r="Z50" s="4">
        <f>ROUND(T_iii_strat3!J24,1)</f>
        <v>0</v>
      </c>
      <c r="AA50" s="4">
        <f>ROUND(T_iii_strat3!N24,1)</f>
        <v>0</v>
      </c>
      <c r="AB50" s="4">
        <f>ROUND(T_iii_strat3!R24,1)</f>
        <v>0</v>
      </c>
      <c r="AC50" s="4">
        <f>ROUND(T_iii_strat3!V24,1)</f>
        <v>0</v>
      </c>
      <c r="AD50" s="4">
        <f>ROUND(T_iii_strat3!Z24,1)</f>
        <v>0</v>
      </c>
      <c r="AE50" s="4">
        <f>ROUND(T_iii_strat3!AD24,1)</f>
        <v>0</v>
      </c>
    </row>
    <row r="51" spans="1:31" s="17" customFormat="1" ht="8.25" x14ac:dyDescent="0.15">
      <c r="A51" s="21"/>
      <c r="B51" s="18" t="str">
        <f>IF(T_iii_strat1!C24=".","-",(CONCATENATE("[",ROUND(T_iii_strat1!C24,1),"; ",ROUND(T_iii_strat1!D24,1),"]")))</f>
        <v>[0; 0]</v>
      </c>
      <c r="C51" s="18" t="str">
        <f>IF(T_iii_strat1!G24=".","-",(CONCATENATE("[",ROUND(T_iii_strat1!G24,1),"; ",ROUND(T_iii_strat1!H24,1),"]")))</f>
        <v>[0; 0]</v>
      </c>
      <c r="D51" s="18" t="str">
        <f>IF(T_iii_strat1!K24=".","-",(CONCATENATE("[",ROUND(T_iii_strat1!K24,1),"; ",ROUND(T_iii_strat1!L24,1),"]")))</f>
        <v>[0; 0]</v>
      </c>
      <c r="E51" s="18" t="str">
        <f>IF(T_iii_strat1!O24=".","-",(CONCATENATE("[",ROUND(T_iii_strat1!O24,1),"; ",ROUND(T_iii_strat1!P24,1),"]")))</f>
        <v>[0; 0]</v>
      </c>
      <c r="F51" s="18" t="str">
        <f>IF(T_iii_strat1!S24=".","-",(CONCATENATE("[",ROUND(T_iii_strat1!S24,1),"; ",ROUND(T_iii_strat1!T24,1),"]")))</f>
        <v>[0; 0]</v>
      </c>
      <c r="G51" s="18" t="str">
        <f>IF(T_iii_strat1!W24=".","-",(CONCATENATE("[",ROUND(T_iii_strat1!W24,1),"; ",ROUND(T_iii_strat1!X24,1),"]")))</f>
        <v>[0; 0]</v>
      </c>
      <c r="H51" s="18" t="str">
        <f>IF(T_iii_strat1!AA24=".","-",(CONCATENATE("[",ROUND(T_iii_strat1!AA24,1),"; ",ROUND(T_iii_strat1!AB24,1),"]")))</f>
        <v>[0; 0]</v>
      </c>
      <c r="I51" s="18" t="str">
        <f>IF(T_iii_strat1!AE24=".","-",(CONCATENATE("[",ROUND(T_iii_strat1!AE24,1),"; ",ROUND(T_iii_strat1!AF24,1),"]")))</f>
        <v>[0; 0]</v>
      </c>
      <c r="L51" s="21"/>
      <c r="M51" s="18" t="str">
        <f>IF(T_iii_strat2!C24=".","-",(CONCATENATE("[",ROUND(T_iii_strat2!C24,1),"; ",ROUND(T_iii_strat2!D24,1),"]")))</f>
        <v>[0; 0]</v>
      </c>
      <c r="N51" s="18" t="str">
        <f>IF(T_iii_strat2!G24=".","-",(CONCATENATE("[",ROUND(T_iii_strat2!G24,1),"; ",ROUND(T_iii_strat2!H24,1),"]")))</f>
        <v>[0; 0]</v>
      </c>
      <c r="O51" s="18" t="str">
        <f>IF(T_iii_strat2!K24=".","-",(CONCATENATE("[",ROUND(T_iii_strat2!K24,1),"; ",ROUND(T_iii_strat2!L24,1),"]")))</f>
        <v>[0; 0]</v>
      </c>
      <c r="P51" s="18" t="str">
        <f>IF(T_iii_strat2!O24=".","-",(CONCATENATE("[",ROUND(T_iii_strat2!O24,1),"; ",ROUND(T_iii_strat2!P24,1),"]")))</f>
        <v>[0; 0]</v>
      </c>
      <c r="Q51" s="18" t="str">
        <f>IF(T_iii_strat2!S24=".","-",(CONCATENATE("[",ROUND(T_iii_strat2!S24,1),"; ",ROUND(T_iii_strat2!T24,1),"]")))</f>
        <v>[0; 0]</v>
      </c>
      <c r="R51" s="18" t="str">
        <f>IF(T_iii_strat2!W24=".","-",(CONCATENATE("[",ROUND(T_iii_strat2!W24,1),"; ",ROUND(T_iii_strat2!X24,1),"]")))</f>
        <v>[0; 0]</v>
      </c>
      <c r="S51" s="18" t="str">
        <f>IF(T_iii_strat2!AA24=".","-",(CONCATENATE("[",ROUND(T_iii_strat2!AA24,1),"; ",ROUND(T_iii_strat2!AB24,1),"]")))</f>
        <v>[0; 0]</v>
      </c>
      <c r="T51" s="18" t="str">
        <f>IF(T_iii_strat2!AE24=".","-",(CONCATENATE("[",ROUND(T_iii_strat2!AE24,1),"; ",ROUND(T_iii_strat2!AF24,1),"]")))</f>
        <v>[0; 0]</v>
      </c>
      <c r="W51" s="21"/>
      <c r="X51" s="18" t="str">
        <f>IF(T_iii_strat3!C24=".","-",(CONCATENATE("[",ROUND(T_iii_strat3!C24,1),"; ",ROUND(T_iii_strat3!D24,1),"]")))</f>
        <v>[0; 0]</v>
      </c>
      <c r="Y51" s="18" t="str">
        <f>IF(T_iii_strat3!G24=".","-",(CONCATENATE("[",ROUND(T_iii_strat3!G24,1),"; ",ROUND(T_iii_strat3!H24,1),"]")))</f>
        <v>[0; 0]</v>
      </c>
      <c r="Z51" s="18" t="str">
        <f>IF(T_iii_strat3!K24=".","-",(CONCATENATE("[",ROUND(T_iii_strat3!K24,1),"; ",ROUND(T_iii_strat3!L24,1),"]")))</f>
        <v>[0; 0]</v>
      </c>
      <c r="AA51" s="18" t="str">
        <f>IF(T_iii_strat3!O24=".","-",(CONCATENATE("[",ROUND(T_iii_strat3!O24,1),"; ",ROUND(T_iii_strat3!P24,1),"]")))</f>
        <v>[0; 0]</v>
      </c>
      <c r="AB51" s="18" t="str">
        <f>IF(T_iii_strat3!S24=".","-",(CONCATENATE("[",ROUND(T_iii_strat3!S24,1),"; ",ROUND(T_iii_strat3!T24,1),"]")))</f>
        <v>[0; 0]</v>
      </c>
      <c r="AC51" s="18" t="str">
        <f>IF(T_iii_strat3!W24=".","-",(CONCATENATE("[",ROUND(T_iii_strat3!W24,1),"; ",ROUND(T_iii_strat3!X24,1),"]")))</f>
        <v>[0; 0]</v>
      </c>
      <c r="AD51" s="18" t="str">
        <f>IF(T_iii_strat3!AA24=".","-",(CONCATENATE("[",ROUND(T_iii_strat3!AA24,1),"; ",ROUND(T_iii_strat3!AB24,1),"]")))</f>
        <v>[0; 0]</v>
      </c>
      <c r="AE51" s="18" t="str">
        <f>IF(T_iii_strat3!AE24=".","-",(CONCATENATE("[",ROUND(T_iii_strat3!AE24,1),"; ",ROUND(T_iii_strat3!AF24,1),"]")))</f>
        <v>[0; 0]</v>
      </c>
    </row>
    <row r="52" spans="1:31" x14ac:dyDescent="0.25">
      <c r="A52" s="3" t="s">
        <v>65</v>
      </c>
      <c r="B52" s="4">
        <f>ROUND(T_iii_strat1!B25,1)</f>
        <v>0</v>
      </c>
      <c r="C52" s="4">
        <f>ROUND(T_iii_strat1!F25,1)</f>
        <v>0</v>
      </c>
      <c r="D52" s="4">
        <f>ROUND(T_iii_strat1!J25,1)</f>
        <v>0</v>
      </c>
      <c r="E52" s="4">
        <f>ROUND(T_iii_strat1!N25,1)</f>
        <v>0</v>
      </c>
      <c r="F52" s="4">
        <f>ROUND(T_iii_strat1!R25,1)</f>
        <v>0</v>
      </c>
      <c r="G52" s="4">
        <f>ROUND(T_iii_strat1!V25,1)</f>
        <v>0</v>
      </c>
      <c r="H52" s="4">
        <f>ROUND(T_iii_strat1!Z25,1)</f>
        <v>0</v>
      </c>
      <c r="I52" s="4">
        <f>ROUND(T_iii_strat1!AD25,1)</f>
        <v>0</v>
      </c>
      <c r="L52" s="3" t="s">
        <v>65</v>
      </c>
      <c r="M52" s="4">
        <f>ROUND(T_iii_strat2!B25,1)</f>
        <v>0</v>
      </c>
      <c r="N52" s="4">
        <f>ROUND(T_iii_strat2!F25,1)</f>
        <v>0</v>
      </c>
      <c r="O52" s="4">
        <f>ROUND(T_iii_strat2!J25,1)</f>
        <v>0</v>
      </c>
      <c r="P52" s="4">
        <f>ROUND(T_iii_strat2!N25,1)</f>
        <v>0</v>
      </c>
      <c r="Q52" s="4">
        <f>ROUND(T_iii_strat2!R25,1)</f>
        <v>0</v>
      </c>
      <c r="R52" s="4">
        <f>ROUND(T_iii_strat2!V25,1)</f>
        <v>0</v>
      </c>
      <c r="S52" s="4">
        <f>ROUND(T_iii_strat2!Z25,1)</f>
        <v>0</v>
      </c>
      <c r="T52" s="4">
        <f>ROUND(T_iii_strat2!AD25,1)</f>
        <v>0</v>
      </c>
      <c r="W52" s="3" t="s">
        <v>65</v>
      </c>
      <c r="X52" s="4">
        <f>ROUND(T_iii_strat3!B25,1)</f>
        <v>0</v>
      </c>
      <c r="Y52" s="4">
        <f>ROUND(T_iii_strat3!F25,1)</f>
        <v>0</v>
      </c>
      <c r="Z52" s="4">
        <f>ROUND(T_iii_strat3!J25,1)</f>
        <v>0</v>
      </c>
      <c r="AA52" s="4">
        <f>ROUND(T_iii_strat3!N25,1)</f>
        <v>0</v>
      </c>
      <c r="AB52" s="4">
        <f>ROUND(T_iii_strat3!R25,1)</f>
        <v>0</v>
      </c>
      <c r="AC52" s="4">
        <f>ROUND(T_iii_strat3!V25,1)</f>
        <v>0</v>
      </c>
      <c r="AD52" s="4">
        <f>ROUND(T_iii_strat3!Z25,1)</f>
        <v>0</v>
      </c>
      <c r="AE52" s="4">
        <f>ROUND(T_iii_strat3!AD25,1)</f>
        <v>0</v>
      </c>
    </row>
    <row r="53" spans="1:31" s="17" customFormat="1" ht="8.25" x14ac:dyDescent="0.15">
      <c r="A53" s="23"/>
      <c r="B53" s="18" t="str">
        <f>IF(T_iii_strat1!C25=".","-",(CONCATENATE("[",ROUND(T_iii_strat1!C25,1),"; ",ROUND(T_iii_strat1!D25,1),"]")))</f>
        <v>[0; 0]</v>
      </c>
      <c r="C53" s="18" t="str">
        <f>IF(T_iii_strat1!G25=".","-",(CONCATENATE("[",ROUND(T_iii_strat1!G25,1),"; ",ROUND(T_iii_strat1!H25,1),"]")))</f>
        <v>[0; 0]</v>
      </c>
      <c r="D53" s="18" t="str">
        <f>IF(T_iii_strat1!K25=".","-",(CONCATENATE("[",ROUND(T_iii_strat1!K25,1),"; ",ROUND(T_iii_strat1!L25,1),"]")))</f>
        <v>[0; 0]</v>
      </c>
      <c r="E53" s="18" t="str">
        <f>IF(T_iii_strat1!O25=".","-",(CONCATENATE("[",ROUND(T_iii_strat1!O25,1),"; ",ROUND(T_iii_strat1!P25,1),"]")))</f>
        <v>[0; 0]</v>
      </c>
      <c r="F53" s="18" t="str">
        <f>IF(T_iii_strat1!S25=".","-",(CONCATENATE("[",ROUND(T_iii_strat1!S25,1),"; ",ROUND(T_iii_strat1!T25,1),"]")))</f>
        <v>[0; 0]</v>
      </c>
      <c r="G53" s="18" t="str">
        <f>IF(T_iii_strat1!W25=".","-",(CONCATENATE("[",ROUND(T_iii_strat1!W25,1),"; ",ROUND(T_iii_strat1!X25,1),"]")))</f>
        <v>[0; 0]</v>
      </c>
      <c r="H53" s="18" t="str">
        <f>IF(T_iii_strat1!AA25=".","-",(CONCATENATE("[",ROUND(T_iii_strat1!AA25,1),"; ",ROUND(T_iii_strat1!AB25,1),"]")))</f>
        <v>[0; 0]</v>
      </c>
      <c r="I53" s="18" t="str">
        <f>IF(T_iii_strat1!AE25=".","-",(CONCATENATE("[",ROUND(T_iii_strat1!AE25,1),"; ",ROUND(T_iii_strat1!AF25,1),"]")))</f>
        <v>[0; 0]</v>
      </c>
      <c r="L53" s="23"/>
      <c r="M53" s="18" t="str">
        <f>IF(T_iii_strat2!C25=".","-",(CONCATENATE("[",ROUND(T_iii_strat2!C25,1),"; ",ROUND(T_iii_strat2!D25,1),"]")))</f>
        <v>[0; 0]</v>
      </c>
      <c r="N53" s="18" t="str">
        <f>IF(T_iii_strat2!G25=".","-",(CONCATENATE("[",ROUND(T_iii_strat2!G25,1),"; ",ROUND(T_iii_strat2!H25,1),"]")))</f>
        <v>[0; 0]</v>
      </c>
      <c r="O53" s="18" t="str">
        <f>IF(T_iii_strat2!K25=".","-",(CONCATENATE("[",ROUND(T_iii_strat2!K25,1),"; ",ROUND(T_iii_strat2!L25,1),"]")))</f>
        <v>[0; 0]</v>
      </c>
      <c r="P53" s="18" t="str">
        <f>IF(T_iii_strat2!O25=".","-",(CONCATENATE("[",ROUND(T_iii_strat2!O25,1),"; ",ROUND(T_iii_strat2!P25,1),"]")))</f>
        <v>[0; 0]</v>
      </c>
      <c r="Q53" s="18" t="str">
        <f>IF(T_iii_strat2!S25=".","-",(CONCATENATE("[",ROUND(T_iii_strat2!S25,1),"; ",ROUND(T_iii_strat2!T25,1),"]")))</f>
        <v>[0; 0]</v>
      </c>
      <c r="R53" s="18" t="str">
        <f>IF(T_iii_strat2!W25=".","-",(CONCATENATE("[",ROUND(T_iii_strat2!W25,1),"; ",ROUND(T_iii_strat2!X25,1),"]")))</f>
        <v>[0; 0]</v>
      </c>
      <c r="S53" s="18" t="str">
        <f>IF(T_iii_strat2!AA25=".","-",(CONCATENATE("[",ROUND(T_iii_strat2!AA25,1),"; ",ROUND(T_iii_strat2!AB25,1),"]")))</f>
        <v>[0; 0]</v>
      </c>
      <c r="T53" s="18" t="str">
        <f>IF(T_iii_strat2!AE25=".","-",(CONCATENATE("[",ROUND(T_iii_strat2!AE25,1),"; ",ROUND(T_iii_strat2!AF25,1),"]")))</f>
        <v>[0; 0]</v>
      </c>
      <c r="W53" s="23"/>
      <c r="X53" s="18" t="str">
        <f>IF(T_iii_strat3!C25=".","-",(CONCATENATE("[",ROUND(T_iii_strat3!C25,1),"; ",ROUND(T_iii_strat3!D25,1),"]")))</f>
        <v>[0; 0]</v>
      </c>
      <c r="Y53" s="18" t="str">
        <f>IF(T_iii_strat3!G25=".","-",(CONCATENATE("[",ROUND(T_iii_strat3!G25,1),"; ",ROUND(T_iii_strat3!H25,1),"]")))</f>
        <v>[0; 0]</v>
      </c>
      <c r="Z53" s="18" t="str">
        <f>IF(T_iii_strat3!K25=".","-",(CONCATENATE("[",ROUND(T_iii_strat3!K25,1),"; ",ROUND(T_iii_strat3!L25,1),"]")))</f>
        <v>[0; 0]</v>
      </c>
      <c r="AA53" s="18" t="str">
        <f>IF(T_iii_strat3!O25=".","-",(CONCATENATE("[",ROUND(T_iii_strat3!O25,1),"; ",ROUND(T_iii_strat3!P25,1),"]")))</f>
        <v>[0; 0]</v>
      </c>
      <c r="AB53" s="18" t="str">
        <f>IF(T_iii_strat3!S25=".","-",(CONCATENATE("[",ROUND(T_iii_strat3!S25,1),"; ",ROUND(T_iii_strat3!T25,1),"]")))</f>
        <v>[0; 0]</v>
      </c>
      <c r="AC53" s="18" t="str">
        <f>IF(T_iii_strat3!W25=".","-",(CONCATENATE("[",ROUND(T_iii_strat3!W25,1),"; ",ROUND(T_iii_strat3!X25,1),"]")))</f>
        <v>[0; 0]</v>
      </c>
      <c r="AD53" s="18" t="str">
        <f>IF(T_iii_strat3!AA25=".","-",(CONCATENATE("[",ROUND(T_iii_strat3!AA25,1),"; ",ROUND(T_iii_strat3!AB25,1),"]")))</f>
        <v>[0; 0]</v>
      </c>
      <c r="AE53" s="18" t="str">
        <f>IF(T_iii_strat3!AE25=".","-",(CONCATENATE("[",ROUND(T_iii_strat3!AE25,1),"; ",ROUND(T_iii_strat3!AF25,1),"]")))</f>
        <v>[0; 0]</v>
      </c>
    </row>
    <row r="54" spans="1:31" x14ac:dyDescent="0.25">
      <c r="A54" s="3" t="s">
        <v>66</v>
      </c>
      <c r="B54" s="4">
        <f>ROUND(T_iii_strat1!B26,1)</f>
        <v>0</v>
      </c>
      <c r="C54" s="4">
        <f>ROUND(T_iii_strat1!F26,1)</f>
        <v>0</v>
      </c>
      <c r="D54" s="4">
        <f>ROUND(T_iii_strat1!J26,1)</f>
        <v>0</v>
      </c>
      <c r="E54" s="4">
        <f>ROUND(T_iii_strat1!N26,1)</f>
        <v>0</v>
      </c>
      <c r="F54" s="4">
        <f>ROUND(T_iii_strat1!R26,1)</f>
        <v>0</v>
      </c>
      <c r="G54" s="4">
        <f>ROUND(T_iii_strat1!V26,1)</f>
        <v>0</v>
      </c>
      <c r="H54" s="4">
        <f>ROUND(T_iii_strat1!Z26,1)</f>
        <v>0</v>
      </c>
      <c r="I54" s="4">
        <f>ROUND(T_iii_strat1!AD26,1)</f>
        <v>0</v>
      </c>
      <c r="L54" s="3" t="s">
        <v>66</v>
      </c>
      <c r="M54" s="4">
        <f>ROUND(T_iii_strat2!B26,1)</f>
        <v>0</v>
      </c>
      <c r="N54" s="4">
        <f>ROUND(T_iii_strat2!F26,1)</f>
        <v>0</v>
      </c>
      <c r="O54" s="4">
        <f>ROUND(T_iii_strat2!J26,1)</f>
        <v>0</v>
      </c>
      <c r="P54" s="4">
        <f>ROUND(T_iii_strat2!N26,1)</f>
        <v>0</v>
      </c>
      <c r="Q54" s="4">
        <f>ROUND(T_iii_strat2!R26,1)</f>
        <v>0</v>
      </c>
      <c r="R54" s="4">
        <f>ROUND(T_iii_strat2!V26,1)</f>
        <v>0</v>
      </c>
      <c r="S54" s="4">
        <f>ROUND(T_iii_strat2!Z26,1)</f>
        <v>0</v>
      </c>
      <c r="T54" s="4">
        <f>ROUND(T_iii_strat2!AD26,1)</f>
        <v>0</v>
      </c>
      <c r="W54" s="3" t="s">
        <v>66</v>
      </c>
      <c r="X54" s="4">
        <f>ROUND(T_iii_strat3!B26,1)</f>
        <v>0</v>
      </c>
      <c r="Y54" s="4">
        <f>ROUND(T_iii_strat3!F26,1)</f>
        <v>0</v>
      </c>
      <c r="Z54" s="4">
        <f>ROUND(T_iii_strat3!J26,1)</f>
        <v>0</v>
      </c>
      <c r="AA54" s="4">
        <f>ROUND(T_iii_strat3!N26,1)</f>
        <v>0</v>
      </c>
      <c r="AB54" s="4">
        <f>ROUND(T_iii_strat3!R26,1)</f>
        <v>0</v>
      </c>
      <c r="AC54" s="4">
        <f>ROUND(T_iii_strat3!V26,1)</f>
        <v>0</v>
      </c>
      <c r="AD54" s="4">
        <f>ROUND(T_iii_strat3!Z26,1)</f>
        <v>0</v>
      </c>
      <c r="AE54" s="4">
        <f>ROUND(T_iii_strat3!AD26,1)</f>
        <v>0</v>
      </c>
    </row>
    <row r="55" spans="1:31" s="17" customFormat="1" ht="8.25" x14ac:dyDescent="0.15">
      <c r="A55" s="21"/>
      <c r="B55" s="18" t="str">
        <f>IF(T_iii_strat1!C26=".","-",(CONCATENATE("[",ROUND(T_iii_strat1!C26,1),"; ",ROUND(T_iii_strat1!D26,1),"]")))</f>
        <v>[0; 0]</v>
      </c>
      <c r="C55" s="18" t="str">
        <f>IF(T_iii_strat1!G26=".","-",(CONCATENATE("[",ROUND(T_iii_strat1!G26,1),"; ",ROUND(T_iii_strat1!H26,1),"]")))</f>
        <v>[0; 0]</v>
      </c>
      <c r="D55" s="18" t="str">
        <f>IF(T_iii_strat1!K26=".","-",(CONCATENATE("[",ROUND(T_iii_strat1!K26,1),"; ",ROUND(T_iii_strat1!L26,1),"]")))</f>
        <v>[0; 0]</v>
      </c>
      <c r="E55" s="18" t="str">
        <f>IF(T_iii_strat1!O26=".","-",(CONCATENATE("[",ROUND(T_iii_strat1!O26,1),"; ",ROUND(T_iii_strat1!P26,1),"]")))</f>
        <v>[0; 0]</v>
      </c>
      <c r="F55" s="18" t="str">
        <f>IF(T_iii_strat1!S26=".","-",(CONCATENATE("[",ROUND(T_iii_strat1!S26,1),"; ",ROUND(T_iii_strat1!T26,1),"]")))</f>
        <v>[0; 0]</v>
      </c>
      <c r="G55" s="18" t="str">
        <f>IF(T_iii_strat1!W26=".","-",(CONCATENATE("[",ROUND(T_iii_strat1!W26,1),"; ",ROUND(T_iii_strat1!X26,1),"]")))</f>
        <v>[0; 0]</v>
      </c>
      <c r="H55" s="18" t="str">
        <f>IF(T_iii_strat1!AA26=".","-",(CONCATENATE("[",ROUND(T_iii_strat1!AA26,1),"; ",ROUND(T_iii_strat1!AB26,1),"]")))</f>
        <v>[0; 0]</v>
      </c>
      <c r="I55" s="18" t="str">
        <f>IF(T_iii_strat1!AE26=".","-",(CONCATENATE("[",ROUND(T_iii_strat1!AE26,1),"; ",ROUND(T_iii_strat1!AF26,1),"]")))</f>
        <v>[0; 0]</v>
      </c>
      <c r="L55" s="21"/>
      <c r="M55" s="18" t="str">
        <f>IF(T_iii_strat2!C26=".","-",(CONCATENATE("[",ROUND(T_iii_strat2!C26,1),"; ",ROUND(T_iii_strat2!D26,1),"]")))</f>
        <v>[0; 0]</v>
      </c>
      <c r="N55" s="18" t="str">
        <f>IF(T_iii_strat2!G26=".","-",(CONCATENATE("[",ROUND(T_iii_strat2!G26,1),"; ",ROUND(T_iii_strat2!H26,1),"]")))</f>
        <v>[0; 0]</v>
      </c>
      <c r="O55" s="18" t="str">
        <f>IF(T_iii_strat2!K26=".","-",(CONCATENATE("[",ROUND(T_iii_strat2!K26,1),"; ",ROUND(T_iii_strat2!L26,1),"]")))</f>
        <v>[0; 0]</v>
      </c>
      <c r="P55" s="18" t="str">
        <f>IF(T_iii_strat2!O26=".","-",(CONCATENATE("[",ROUND(T_iii_strat2!O26,1),"; ",ROUND(T_iii_strat2!P26,1),"]")))</f>
        <v>[0; 0]</v>
      </c>
      <c r="Q55" s="18" t="str">
        <f>IF(T_iii_strat2!S26=".","-",(CONCATENATE("[",ROUND(T_iii_strat2!S26,1),"; ",ROUND(T_iii_strat2!T26,1),"]")))</f>
        <v>[0; 0]</v>
      </c>
      <c r="R55" s="18" t="str">
        <f>IF(T_iii_strat2!W26=".","-",(CONCATENATE("[",ROUND(T_iii_strat2!W26,1),"; ",ROUND(T_iii_strat2!X26,1),"]")))</f>
        <v>[0; 0]</v>
      </c>
      <c r="S55" s="18" t="str">
        <f>IF(T_iii_strat2!AA26=".","-",(CONCATENATE("[",ROUND(T_iii_strat2!AA26,1),"; ",ROUND(T_iii_strat2!AB26,1),"]")))</f>
        <v>[0; 0]</v>
      </c>
      <c r="T55" s="18" t="str">
        <f>IF(T_iii_strat2!AE26=".","-",(CONCATENATE("[",ROUND(T_iii_strat2!AE26,1),"; ",ROUND(T_iii_strat2!AF26,1),"]")))</f>
        <v>[0; 0]</v>
      </c>
      <c r="W55" s="21"/>
      <c r="X55" s="18" t="str">
        <f>IF(T_iii_strat3!C26=".","-",(CONCATENATE("[",ROUND(T_iii_strat3!C26,1),"; ",ROUND(T_iii_strat3!D26,1),"]")))</f>
        <v>[0; 0]</v>
      </c>
      <c r="Y55" s="18" t="str">
        <f>IF(T_iii_strat3!G26=".","-",(CONCATENATE("[",ROUND(T_iii_strat3!G26,1),"; ",ROUND(T_iii_strat3!H26,1),"]")))</f>
        <v>[0; 0]</v>
      </c>
      <c r="Z55" s="18" t="str">
        <f>IF(T_iii_strat3!K26=".","-",(CONCATENATE("[",ROUND(T_iii_strat3!K26,1),"; ",ROUND(T_iii_strat3!L26,1),"]")))</f>
        <v>[0; 0]</v>
      </c>
      <c r="AA55" s="18" t="str">
        <f>IF(T_iii_strat3!O26=".","-",(CONCATENATE("[",ROUND(T_iii_strat3!O26,1),"; ",ROUND(T_iii_strat3!P26,1),"]")))</f>
        <v>[0; 0]</v>
      </c>
      <c r="AB55" s="18" t="str">
        <f>IF(T_iii_strat3!S26=".","-",(CONCATENATE("[",ROUND(T_iii_strat3!S26,1),"; ",ROUND(T_iii_strat3!T26,1),"]")))</f>
        <v>[0; 0]</v>
      </c>
      <c r="AC55" s="18" t="str">
        <f>IF(T_iii_strat3!W26=".","-",(CONCATENATE("[",ROUND(T_iii_strat3!W26,1),"; ",ROUND(T_iii_strat3!X26,1),"]")))</f>
        <v>[0; 0]</v>
      </c>
      <c r="AD55" s="18" t="str">
        <f>IF(T_iii_strat3!AA26=".","-",(CONCATENATE("[",ROUND(T_iii_strat3!AA26,1),"; ",ROUND(T_iii_strat3!AB26,1),"]")))</f>
        <v>[0; 0]</v>
      </c>
      <c r="AE55" s="18" t="str">
        <f>IF(T_iii_strat3!AE26=".","-",(CONCATENATE("[",ROUND(T_iii_strat3!AE26,1),"; ",ROUND(T_iii_strat3!AF26,1),"]")))</f>
        <v>[0; 0]</v>
      </c>
    </row>
    <row r="56" spans="1:31" x14ac:dyDescent="0.25">
      <c r="A56" s="5" t="s">
        <v>67</v>
      </c>
      <c r="B56" s="4">
        <f>ROUND(T_iii_strat1!B27,1)</f>
        <v>0</v>
      </c>
      <c r="C56" s="4">
        <f>ROUND(T_iii_strat1!F27,1)</f>
        <v>0</v>
      </c>
      <c r="D56" s="4">
        <f>ROUND(T_iii_strat1!J27,1)</f>
        <v>0</v>
      </c>
      <c r="E56" s="4">
        <f>ROUND(T_iii_strat1!N27,1)</f>
        <v>0</v>
      </c>
      <c r="F56" s="4">
        <f>ROUND(T_iii_strat1!R27,1)</f>
        <v>0</v>
      </c>
      <c r="G56" s="4">
        <f>ROUND(T_iii_strat1!V27,1)</f>
        <v>0</v>
      </c>
      <c r="H56" s="4">
        <f>ROUND(T_iii_strat1!Z27,1)</f>
        <v>0</v>
      </c>
      <c r="I56" s="4">
        <f>ROUND(T_iii_strat1!AD27,1)</f>
        <v>0</v>
      </c>
      <c r="L56" s="5" t="s">
        <v>67</v>
      </c>
      <c r="M56" s="4">
        <f>ROUND(T_iii_strat2!B27,1)</f>
        <v>0</v>
      </c>
      <c r="N56" s="4">
        <f>ROUND(T_iii_strat2!F27,1)</f>
        <v>0</v>
      </c>
      <c r="O56" s="4">
        <f>ROUND(T_iii_strat2!J27,1)</f>
        <v>0</v>
      </c>
      <c r="P56" s="4">
        <f>ROUND(T_iii_strat2!N27,1)</f>
        <v>0</v>
      </c>
      <c r="Q56" s="4">
        <f>ROUND(T_iii_strat2!R27,1)</f>
        <v>0</v>
      </c>
      <c r="R56" s="4">
        <f>ROUND(T_iii_strat2!V27,1)</f>
        <v>0</v>
      </c>
      <c r="S56" s="4">
        <f>ROUND(T_iii_strat2!Z27,1)</f>
        <v>0</v>
      </c>
      <c r="T56" s="4">
        <f>ROUND(T_iii_strat2!AD27,1)</f>
        <v>0</v>
      </c>
      <c r="W56" s="5" t="s">
        <v>67</v>
      </c>
      <c r="X56" s="4">
        <f>ROUND(T_iii_strat3!B27,1)</f>
        <v>0</v>
      </c>
      <c r="Y56" s="4">
        <f>ROUND(T_iii_strat3!F27,1)</f>
        <v>0</v>
      </c>
      <c r="Z56" s="4">
        <f>ROUND(T_iii_strat3!J27,1)</f>
        <v>0</v>
      </c>
      <c r="AA56" s="4">
        <f>ROUND(T_iii_strat3!N27,1)</f>
        <v>0</v>
      </c>
      <c r="AB56" s="4">
        <f>ROUND(T_iii_strat3!R27,1)</f>
        <v>0</v>
      </c>
      <c r="AC56" s="4">
        <f>ROUND(T_iii_strat3!V27,1)</f>
        <v>0</v>
      </c>
      <c r="AD56" s="4">
        <f>ROUND(T_iii_strat3!Z27,1)</f>
        <v>0</v>
      </c>
      <c r="AE56" s="4">
        <f>ROUND(T_iii_strat3!AD27,1)</f>
        <v>0</v>
      </c>
    </row>
    <row r="57" spans="1:31" s="17" customFormat="1" ht="8.25" x14ac:dyDescent="0.15">
      <c r="A57" s="21"/>
      <c r="B57" s="18" t="str">
        <f>IF(T_iii_strat1!C27=".","-",(CONCATENATE("[",ROUND(T_iii_strat1!C27,1),"; ",ROUND(T_iii_strat1!D27,1),"]")))</f>
        <v>[0; 0]</v>
      </c>
      <c r="C57" s="18" t="str">
        <f>IF(T_iii_strat1!G27=".","-",(CONCATENATE("[",ROUND(T_iii_strat1!G27,1),"; ",ROUND(T_iii_strat1!H27,1),"]")))</f>
        <v>[0; 0]</v>
      </c>
      <c r="D57" s="18" t="str">
        <f>IF(T_iii_strat1!K27=".","-",(CONCATENATE("[",ROUND(T_iii_strat1!K27,1),"; ",ROUND(T_iii_strat1!L27,1),"]")))</f>
        <v>[0; 0]</v>
      </c>
      <c r="E57" s="18" t="str">
        <f>IF(T_iii_strat1!O27=".","-",(CONCATENATE("[",ROUND(T_iii_strat1!O27,1),"; ",ROUND(T_iii_strat1!P27,1),"]")))</f>
        <v>[0; 0]</v>
      </c>
      <c r="F57" s="18" t="str">
        <f>IF(T_iii_strat1!S27=".","-",(CONCATENATE("[",ROUND(T_iii_strat1!S27,1),"; ",ROUND(T_iii_strat1!T27,1),"]")))</f>
        <v>[0; 0]</v>
      </c>
      <c r="G57" s="18" t="str">
        <f>IF(T_iii_strat1!W27=".","-",(CONCATENATE("[",ROUND(T_iii_strat1!W27,1),"; ",ROUND(T_iii_strat1!X27,1),"]")))</f>
        <v>[0; 0]</v>
      </c>
      <c r="H57" s="18" t="str">
        <f>IF(T_iii_strat1!AA27=".","-",(CONCATENATE("[",ROUND(T_iii_strat1!AA27,1),"; ",ROUND(T_iii_strat1!AB27,1),"]")))</f>
        <v>[0; 0]</v>
      </c>
      <c r="I57" s="18" t="str">
        <f>IF(T_iii_strat1!AE27=".","-",(CONCATENATE("[",ROUND(T_iii_strat1!AE27,1),"; ",ROUND(T_iii_strat1!AF27,1),"]")))</f>
        <v>[0; 0]</v>
      </c>
      <c r="L57" s="21"/>
      <c r="M57" s="18" t="str">
        <f>IF(T_iii_strat2!C27=".","-",(CONCATENATE("[",ROUND(T_iii_strat2!C27,1),"; ",ROUND(T_iii_strat2!D27,1),"]")))</f>
        <v>[0; 0]</v>
      </c>
      <c r="N57" s="18" t="str">
        <f>IF(T_iii_strat2!G27=".","-",(CONCATENATE("[",ROUND(T_iii_strat2!G27,1),"; ",ROUND(T_iii_strat2!H27,1),"]")))</f>
        <v>[0; 0]</v>
      </c>
      <c r="O57" s="18" t="str">
        <f>IF(T_iii_strat2!K27=".","-",(CONCATENATE("[",ROUND(T_iii_strat2!K27,1),"; ",ROUND(T_iii_strat2!L27,1),"]")))</f>
        <v>[0; 0]</v>
      </c>
      <c r="P57" s="18" t="str">
        <f>IF(T_iii_strat2!O27=".","-",(CONCATENATE("[",ROUND(T_iii_strat2!O27,1),"; ",ROUND(T_iii_strat2!P27,1),"]")))</f>
        <v>[0; 0]</v>
      </c>
      <c r="Q57" s="18" t="str">
        <f>IF(T_iii_strat2!S27=".","-",(CONCATENATE("[",ROUND(T_iii_strat2!S27,1),"; ",ROUND(T_iii_strat2!T27,1),"]")))</f>
        <v>[0; 0]</v>
      </c>
      <c r="R57" s="18" t="str">
        <f>IF(T_iii_strat2!W27=".","-",(CONCATENATE("[",ROUND(T_iii_strat2!W27,1),"; ",ROUND(T_iii_strat2!X27,1),"]")))</f>
        <v>[0; 0]</v>
      </c>
      <c r="S57" s="18" t="str">
        <f>IF(T_iii_strat2!AA27=".","-",(CONCATENATE("[",ROUND(T_iii_strat2!AA27,1),"; ",ROUND(T_iii_strat2!AB27,1),"]")))</f>
        <v>[0; 0]</v>
      </c>
      <c r="T57" s="18" t="str">
        <f>IF(T_iii_strat2!AE27=".","-",(CONCATENATE("[",ROUND(T_iii_strat2!AE27,1),"; ",ROUND(T_iii_strat2!AF27,1),"]")))</f>
        <v>[0; 0]</v>
      </c>
      <c r="W57" s="21"/>
      <c r="X57" s="18" t="str">
        <f>IF(T_iii_strat3!C27=".","-",(CONCATENATE("[",ROUND(T_iii_strat3!C27,1),"; ",ROUND(T_iii_strat3!D27,1),"]")))</f>
        <v>[0; 0]</v>
      </c>
      <c r="Y57" s="18" t="str">
        <f>IF(T_iii_strat3!G27=".","-",(CONCATENATE("[",ROUND(T_iii_strat3!G27,1),"; ",ROUND(T_iii_strat3!H27,1),"]")))</f>
        <v>[0; 0]</v>
      </c>
      <c r="Z57" s="18" t="str">
        <f>IF(T_iii_strat3!K27=".","-",(CONCATENATE("[",ROUND(T_iii_strat3!K27,1),"; ",ROUND(T_iii_strat3!L27,1),"]")))</f>
        <v>[0; 0]</v>
      </c>
      <c r="AA57" s="18" t="str">
        <f>IF(T_iii_strat3!O27=".","-",(CONCATENATE("[",ROUND(T_iii_strat3!O27,1),"; ",ROUND(T_iii_strat3!P27,1),"]")))</f>
        <v>[0; 0]</v>
      </c>
      <c r="AB57" s="18" t="str">
        <f>IF(T_iii_strat3!S27=".","-",(CONCATENATE("[",ROUND(T_iii_strat3!S27,1),"; ",ROUND(T_iii_strat3!T27,1),"]")))</f>
        <v>[0; 0]</v>
      </c>
      <c r="AC57" s="18" t="str">
        <f>IF(T_iii_strat3!W27=".","-",(CONCATENATE("[",ROUND(T_iii_strat3!W27,1),"; ",ROUND(T_iii_strat3!X27,1),"]")))</f>
        <v>[0; 0]</v>
      </c>
      <c r="AD57" s="18" t="str">
        <f>IF(T_iii_strat3!AA27=".","-",(CONCATENATE("[",ROUND(T_iii_strat3!AA27,1),"; ",ROUND(T_iii_strat3!AB27,1),"]")))</f>
        <v>[0; 0]</v>
      </c>
      <c r="AE57" s="18" t="str">
        <f>IF(T_iii_strat3!AE27=".","-",(CONCATENATE("[",ROUND(T_iii_strat3!AE27,1),"; ",ROUND(T_iii_strat3!AF27,1),"]")))</f>
        <v>[0; 0]</v>
      </c>
    </row>
    <row r="58" spans="1:31" x14ac:dyDescent="0.25">
      <c r="A58" s="5" t="s">
        <v>68</v>
      </c>
      <c r="B58" s="4">
        <f>ROUND(T_iii_strat1!B28,1)</f>
        <v>0</v>
      </c>
      <c r="C58" s="4">
        <f>ROUND(T_iii_strat1!F28,1)</f>
        <v>0</v>
      </c>
      <c r="D58" s="4">
        <f>ROUND(T_iii_strat1!J28,1)</f>
        <v>0</v>
      </c>
      <c r="E58" s="4">
        <f>ROUND(T_iii_strat1!N28,1)</f>
        <v>0</v>
      </c>
      <c r="F58" s="4">
        <f>ROUND(T_iii_strat1!R28,1)</f>
        <v>0</v>
      </c>
      <c r="G58" s="4">
        <f>ROUND(T_iii_strat1!V28,1)</f>
        <v>0</v>
      </c>
      <c r="H58" s="4">
        <f>ROUND(T_iii_strat1!Z28,1)</f>
        <v>0</v>
      </c>
      <c r="I58" s="4">
        <f>ROUND(T_iii_strat1!AD28,1)</f>
        <v>0</v>
      </c>
      <c r="L58" s="5" t="s">
        <v>68</v>
      </c>
      <c r="M58" s="4">
        <f>ROUND(T_iii_strat2!B28,1)</f>
        <v>0</v>
      </c>
      <c r="N58" s="4">
        <f>ROUND(T_iii_strat2!F28,1)</f>
        <v>0</v>
      </c>
      <c r="O58" s="4">
        <f>ROUND(T_iii_strat2!J28,1)</f>
        <v>0</v>
      </c>
      <c r="P58" s="4">
        <f>ROUND(T_iii_strat2!N28,1)</f>
        <v>0</v>
      </c>
      <c r="Q58" s="4">
        <f>ROUND(T_iii_strat2!R28,1)</f>
        <v>0</v>
      </c>
      <c r="R58" s="4">
        <f>ROUND(T_iii_strat2!V28,1)</f>
        <v>0</v>
      </c>
      <c r="S58" s="4">
        <f>ROUND(T_iii_strat2!Z28,1)</f>
        <v>0</v>
      </c>
      <c r="T58" s="4">
        <f>ROUND(T_iii_strat2!AD28,1)</f>
        <v>0</v>
      </c>
      <c r="W58" s="5" t="s">
        <v>68</v>
      </c>
      <c r="X58" s="4">
        <f>ROUND(T_iii_strat3!B28,1)</f>
        <v>0</v>
      </c>
      <c r="Y58" s="4">
        <f>ROUND(T_iii_strat3!F28,1)</f>
        <v>0</v>
      </c>
      <c r="Z58" s="4">
        <f>ROUND(T_iii_strat3!J28,1)</f>
        <v>0</v>
      </c>
      <c r="AA58" s="4">
        <f>ROUND(T_iii_strat3!N28,1)</f>
        <v>0</v>
      </c>
      <c r="AB58" s="4">
        <f>ROUND(T_iii_strat3!R28,1)</f>
        <v>0</v>
      </c>
      <c r="AC58" s="4">
        <f>ROUND(T_iii_strat3!V28,1)</f>
        <v>0</v>
      </c>
      <c r="AD58" s="4">
        <f>ROUND(T_iii_strat3!Z28,1)</f>
        <v>0</v>
      </c>
      <c r="AE58" s="4">
        <f>ROUND(T_iii_strat3!AD28,1)</f>
        <v>0</v>
      </c>
    </row>
    <row r="59" spans="1:31" s="17" customFormat="1" ht="8.25" x14ac:dyDescent="0.15">
      <c r="A59" s="22"/>
      <c r="B59" s="18" t="str">
        <f>IF(T_iii_strat1!C28=".","-",(CONCATENATE("[",ROUND(T_iii_strat1!C28,1),"; ",ROUND(T_iii_strat1!D28,1),"]")))</f>
        <v>[0; 0]</v>
      </c>
      <c r="C59" s="18" t="str">
        <f>IF(T_iii_strat1!G28=".","-",(CONCATENATE("[",ROUND(T_iii_strat1!G28,1),"; ",ROUND(T_iii_strat1!H28,1),"]")))</f>
        <v>[0; 0]</v>
      </c>
      <c r="D59" s="18" t="str">
        <f>IF(T_iii_strat1!K28=".","-",(CONCATENATE("[",ROUND(T_iii_strat1!K28,1),"; ",ROUND(T_iii_strat1!L28,1),"]")))</f>
        <v>[0; 0]</v>
      </c>
      <c r="E59" s="18" t="str">
        <f>IF(T_iii_strat1!O28=".","-",(CONCATENATE("[",ROUND(T_iii_strat1!O28,1),"; ",ROUND(T_iii_strat1!P28,1),"]")))</f>
        <v>[0; 0]</v>
      </c>
      <c r="F59" s="18" t="str">
        <f>IF(T_iii_strat1!S28=".","-",(CONCATENATE("[",ROUND(T_iii_strat1!S28,1),"; ",ROUND(T_iii_strat1!T28,1),"]")))</f>
        <v>[0; 0]</v>
      </c>
      <c r="G59" s="18" t="str">
        <f>IF(T_iii_strat1!W28=".","-",(CONCATENATE("[",ROUND(T_iii_strat1!W28,1),"; ",ROUND(T_iii_strat1!X28,1),"]")))</f>
        <v>[0; 0]</v>
      </c>
      <c r="H59" s="18" t="str">
        <f>IF(T_iii_strat1!AA28=".","-",(CONCATENATE("[",ROUND(T_iii_strat1!AA28,1),"; ",ROUND(T_iii_strat1!AB28,1),"]")))</f>
        <v>[0; 0]</v>
      </c>
      <c r="I59" s="18" t="str">
        <f>IF(T_iii_strat1!AE28=".","-",(CONCATENATE("[",ROUND(T_iii_strat1!AE28,1),"; ",ROUND(T_iii_strat1!AF28,1),"]")))</f>
        <v>[0; 0]</v>
      </c>
      <c r="L59" s="22"/>
      <c r="M59" s="18" t="str">
        <f>IF(T_iii_strat2!C28=".","-",(CONCATENATE("[",ROUND(T_iii_strat2!C28,1),"; ",ROUND(T_iii_strat2!D28,1),"]")))</f>
        <v>[0; 0]</v>
      </c>
      <c r="N59" s="18" t="str">
        <f>IF(T_iii_strat2!G28=".","-",(CONCATENATE("[",ROUND(T_iii_strat2!G28,1),"; ",ROUND(T_iii_strat2!H28,1),"]")))</f>
        <v>[0; 0]</v>
      </c>
      <c r="O59" s="18" t="str">
        <f>IF(T_iii_strat2!K28=".","-",(CONCATENATE("[",ROUND(T_iii_strat2!K28,1),"; ",ROUND(T_iii_strat2!L28,1),"]")))</f>
        <v>[0; 0]</v>
      </c>
      <c r="P59" s="18" t="str">
        <f>IF(T_iii_strat2!O28=".","-",(CONCATENATE("[",ROUND(T_iii_strat2!O28,1),"; ",ROUND(T_iii_strat2!P28,1),"]")))</f>
        <v>[0; 0]</v>
      </c>
      <c r="Q59" s="18" t="str">
        <f>IF(T_iii_strat2!S28=".","-",(CONCATENATE("[",ROUND(T_iii_strat2!S28,1),"; ",ROUND(T_iii_strat2!T28,1),"]")))</f>
        <v>[0; 0]</v>
      </c>
      <c r="R59" s="18" t="str">
        <f>IF(T_iii_strat2!W28=".","-",(CONCATENATE("[",ROUND(T_iii_strat2!W28,1),"; ",ROUND(T_iii_strat2!X28,1),"]")))</f>
        <v>[0; 0]</v>
      </c>
      <c r="S59" s="18" t="str">
        <f>IF(T_iii_strat2!AA28=".","-",(CONCATENATE("[",ROUND(T_iii_strat2!AA28,1),"; ",ROUND(T_iii_strat2!AB28,1),"]")))</f>
        <v>[0; 0]</v>
      </c>
      <c r="T59" s="18" t="str">
        <f>IF(T_iii_strat2!AE28=".","-",(CONCATENATE("[",ROUND(T_iii_strat2!AE28,1),"; ",ROUND(T_iii_strat2!AF28,1),"]")))</f>
        <v>[0; 0]</v>
      </c>
      <c r="W59" s="22"/>
      <c r="X59" s="18" t="str">
        <f>IF(T_iii_strat3!C28=".","-",(CONCATENATE("[",ROUND(T_iii_strat3!C28,1),"; ",ROUND(T_iii_strat3!D28,1),"]")))</f>
        <v>[0; 0]</v>
      </c>
      <c r="Y59" s="18" t="str">
        <f>IF(T_iii_strat3!G28=".","-",(CONCATENATE("[",ROUND(T_iii_strat3!G28,1),"; ",ROUND(T_iii_strat3!H28,1),"]")))</f>
        <v>[0; 0]</v>
      </c>
      <c r="Z59" s="18" t="str">
        <f>IF(T_iii_strat3!K28=".","-",(CONCATENATE("[",ROUND(T_iii_strat3!K28,1),"; ",ROUND(T_iii_strat3!L28,1),"]")))</f>
        <v>[0; 0]</v>
      </c>
      <c r="AA59" s="18" t="str">
        <f>IF(T_iii_strat3!O28=".","-",(CONCATENATE("[",ROUND(T_iii_strat3!O28,1),"; ",ROUND(T_iii_strat3!P28,1),"]")))</f>
        <v>[0; 0]</v>
      </c>
      <c r="AB59" s="18" t="str">
        <f>IF(T_iii_strat3!S28=".","-",(CONCATENATE("[",ROUND(T_iii_strat3!S28,1),"; ",ROUND(T_iii_strat3!T28,1),"]")))</f>
        <v>[0; 0]</v>
      </c>
      <c r="AC59" s="18" t="str">
        <f>IF(T_iii_strat3!W28=".","-",(CONCATENATE("[",ROUND(T_iii_strat3!W28,1),"; ",ROUND(T_iii_strat3!X28,1),"]")))</f>
        <v>[0; 0]</v>
      </c>
      <c r="AD59" s="18" t="str">
        <f>IF(T_iii_strat3!AA28=".","-",(CONCATENATE("[",ROUND(T_iii_strat3!AA28,1),"; ",ROUND(T_iii_strat3!AB28,1),"]")))</f>
        <v>[0; 0]</v>
      </c>
      <c r="AE59" s="18" t="str">
        <f>IF(T_iii_strat3!AE28=".","-",(CONCATENATE("[",ROUND(T_iii_strat3!AE28,1),"; ",ROUND(T_iii_strat3!AF28,1),"]")))</f>
        <v>[0; 0]</v>
      </c>
    </row>
    <row r="60" spans="1:31" x14ac:dyDescent="0.25">
      <c r="A60" s="5" t="s">
        <v>69</v>
      </c>
      <c r="B60" s="4">
        <f>ROUND(T_iii_strat1!B29,1)</f>
        <v>0</v>
      </c>
      <c r="C60" s="4">
        <f>ROUND(T_iii_strat1!F29,1)</f>
        <v>0</v>
      </c>
      <c r="D60" s="4">
        <f>ROUND(T_iii_strat1!J29,1)</f>
        <v>0</v>
      </c>
      <c r="E60" s="4">
        <f>ROUND(T_iii_strat1!N29,1)</f>
        <v>0</v>
      </c>
      <c r="F60" s="4">
        <f>ROUND(T_iii_strat1!R29,1)</f>
        <v>0</v>
      </c>
      <c r="G60" s="4">
        <f>ROUND(T_iii_strat1!V29,1)</f>
        <v>0</v>
      </c>
      <c r="H60" s="4">
        <f>ROUND(T_iii_strat1!Z29,1)</f>
        <v>0</v>
      </c>
      <c r="I60" s="4">
        <f>ROUND(T_iii_strat1!AD29,1)</f>
        <v>0</v>
      </c>
      <c r="L60" s="5" t="s">
        <v>69</v>
      </c>
      <c r="M60" s="4">
        <f>ROUND(T_iii_strat2!B29,1)</f>
        <v>0</v>
      </c>
      <c r="N60" s="4">
        <f>ROUND(T_iii_strat2!F29,1)</f>
        <v>0</v>
      </c>
      <c r="O60" s="4">
        <f>ROUND(T_iii_strat2!J29,1)</f>
        <v>0</v>
      </c>
      <c r="P60" s="4">
        <f>ROUND(T_iii_strat2!N29,1)</f>
        <v>0</v>
      </c>
      <c r="Q60" s="4">
        <f>ROUND(T_iii_strat2!R29,1)</f>
        <v>0</v>
      </c>
      <c r="R60" s="4">
        <f>ROUND(T_iii_strat2!V29,1)</f>
        <v>0</v>
      </c>
      <c r="S60" s="4">
        <f>ROUND(T_iii_strat2!Z29,1)</f>
        <v>0</v>
      </c>
      <c r="T60" s="4">
        <f>ROUND(T_iii_strat2!AD29,1)</f>
        <v>0</v>
      </c>
      <c r="W60" s="5" t="s">
        <v>69</v>
      </c>
      <c r="X60" s="4">
        <f>ROUND(T_iii_strat3!B29,1)</f>
        <v>0</v>
      </c>
      <c r="Y60" s="4">
        <f>ROUND(T_iii_strat3!F29,1)</f>
        <v>0</v>
      </c>
      <c r="Z60" s="4">
        <f>ROUND(T_iii_strat3!J29,1)</f>
        <v>0</v>
      </c>
      <c r="AA60" s="4">
        <f>ROUND(T_iii_strat3!N29,1)</f>
        <v>0</v>
      </c>
      <c r="AB60" s="4">
        <f>ROUND(T_iii_strat3!R29,1)</f>
        <v>0</v>
      </c>
      <c r="AC60" s="4">
        <f>ROUND(T_iii_strat3!V29,1)</f>
        <v>0</v>
      </c>
      <c r="AD60" s="4">
        <f>ROUND(T_iii_strat3!Z29,1)</f>
        <v>0</v>
      </c>
      <c r="AE60" s="4">
        <f>ROUND(T_iii_strat3!AD29,1)</f>
        <v>0</v>
      </c>
    </row>
    <row r="61" spans="1:31" s="17" customFormat="1" ht="8.25" x14ac:dyDescent="0.15">
      <c r="A61" s="24"/>
      <c r="B61" s="18" t="str">
        <f>IF(T_iii_strat1!C29=".","-",(CONCATENATE("[",ROUND(T_iii_strat1!C29,1),"; ",ROUND(T_iii_strat1!D29,1),"]")))</f>
        <v>[0; 0]</v>
      </c>
      <c r="C61" s="18" t="str">
        <f>IF(T_iii_strat1!G29=".","-",(CONCATENATE("[",ROUND(T_iii_strat1!G29,1),"; ",ROUND(T_iii_strat1!H29,1),"]")))</f>
        <v>[0; 0]</v>
      </c>
      <c r="D61" s="18" t="str">
        <f>IF(T_iii_strat1!K29=".","-",(CONCATENATE("[",ROUND(T_iii_strat1!K29,1),"; ",ROUND(T_iii_strat1!L29,1),"]")))</f>
        <v>[0; 0]</v>
      </c>
      <c r="E61" s="18" t="str">
        <f>IF(T_iii_strat1!O29=".","-",(CONCATENATE("[",ROUND(T_iii_strat1!O29,1),"; ",ROUND(T_iii_strat1!P29,1),"]")))</f>
        <v>[0; 0]</v>
      </c>
      <c r="F61" s="18" t="str">
        <f>IF(T_iii_strat1!S29=".","-",(CONCATENATE("[",ROUND(T_iii_strat1!S29,1),"; ",ROUND(T_iii_strat1!T29,1),"]")))</f>
        <v>[0; 0]</v>
      </c>
      <c r="G61" s="18" t="str">
        <f>IF(T_iii_strat1!W29=".","-",(CONCATENATE("[",ROUND(T_iii_strat1!W29,1),"; ",ROUND(T_iii_strat1!X29,1),"]")))</f>
        <v>[0; 0]</v>
      </c>
      <c r="H61" s="18" t="str">
        <f>IF(T_iii_strat1!AA29=".","-",(CONCATENATE("[",ROUND(T_iii_strat1!AA29,1),"; ",ROUND(T_iii_strat1!AB29,1),"]")))</f>
        <v>[0; 0]</v>
      </c>
      <c r="I61" s="18" t="str">
        <f>IF(T_iii_strat1!AE29=".","-",(CONCATENATE("[",ROUND(T_iii_strat1!AE29,1),"; ",ROUND(T_iii_strat1!AF29,1),"]")))</f>
        <v>[0; 0]</v>
      </c>
      <c r="L61" s="24"/>
      <c r="M61" s="18" t="str">
        <f>IF(T_iii_strat2!C29=".","-",(CONCATENATE("[",ROUND(T_iii_strat2!C29,1),"; ",ROUND(T_iii_strat2!D29,1),"]")))</f>
        <v>[0; 0]</v>
      </c>
      <c r="N61" s="18" t="str">
        <f>IF(T_iii_strat2!G29=".","-",(CONCATENATE("[",ROUND(T_iii_strat2!G29,1),"; ",ROUND(T_iii_strat2!H29,1),"]")))</f>
        <v>[0; 0]</v>
      </c>
      <c r="O61" s="18" t="str">
        <f>IF(T_iii_strat2!K29=".","-",(CONCATENATE("[",ROUND(T_iii_strat2!K29,1),"; ",ROUND(T_iii_strat2!L29,1),"]")))</f>
        <v>[0; 0]</v>
      </c>
      <c r="P61" s="18" t="str">
        <f>IF(T_iii_strat2!O29=".","-",(CONCATENATE("[",ROUND(T_iii_strat2!O29,1),"; ",ROUND(T_iii_strat2!P29,1),"]")))</f>
        <v>[0; 0]</v>
      </c>
      <c r="Q61" s="18" t="str">
        <f>IF(T_iii_strat2!S29=".","-",(CONCATENATE("[",ROUND(T_iii_strat2!S29,1),"; ",ROUND(T_iii_strat2!T29,1),"]")))</f>
        <v>[0; 0]</v>
      </c>
      <c r="R61" s="18" t="str">
        <f>IF(T_iii_strat2!W29=".","-",(CONCATENATE("[",ROUND(T_iii_strat2!W29,1),"; ",ROUND(T_iii_strat2!X29,1),"]")))</f>
        <v>[0; 0]</v>
      </c>
      <c r="S61" s="18" t="str">
        <f>IF(T_iii_strat2!AA29=".","-",(CONCATENATE("[",ROUND(T_iii_strat2!AA29,1),"; ",ROUND(T_iii_strat2!AB29,1),"]")))</f>
        <v>[0; 0]</v>
      </c>
      <c r="T61" s="18" t="str">
        <f>IF(T_iii_strat2!AE29=".","-",(CONCATENATE("[",ROUND(T_iii_strat2!AE29,1),"; ",ROUND(T_iii_strat2!AF29,1),"]")))</f>
        <v>[0; 0]</v>
      </c>
      <c r="W61" s="24"/>
      <c r="X61" s="18" t="str">
        <f>IF(T_iii_strat3!C29=".","-",(CONCATENATE("[",ROUND(T_iii_strat3!C29,1),"; ",ROUND(T_iii_strat3!D29,1),"]")))</f>
        <v>[0; 0]</v>
      </c>
      <c r="Y61" s="18" t="str">
        <f>IF(T_iii_strat3!G29=".","-",(CONCATENATE("[",ROUND(T_iii_strat3!G29,1),"; ",ROUND(T_iii_strat3!H29,1),"]")))</f>
        <v>[0; 0]</v>
      </c>
      <c r="Z61" s="18" t="str">
        <f>IF(T_iii_strat3!K29=".","-",(CONCATENATE("[",ROUND(T_iii_strat3!K29,1),"; ",ROUND(T_iii_strat3!L29,1),"]")))</f>
        <v>[0; 0]</v>
      </c>
      <c r="AA61" s="18" t="str">
        <f>IF(T_iii_strat3!O29=".","-",(CONCATENATE("[",ROUND(T_iii_strat3!O29,1),"; ",ROUND(T_iii_strat3!P29,1),"]")))</f>
        <v>[0; 0]</v>
      </c>
      <c r="AB61" s="18" t="str">
        <f>IF(T_iii_strat3!S29=".","-",(CONCATENATE("[",ROUND(T_iii_strat3!S29,1),"; ",ROUND(T_iii_strat3!T29,1),"]")))</f>
        <v>[0; 0]</v>
      </c>
      <c r="AC61" s="18" t="str">
        <f>IF(T_iii_strat3!W29=".","-",(CONCATENATE("[",ROUND(T_iii_strat3!W29,1),"; ",ROUND(T_iii_strat3!X29,1),"]")))</f>
        <v>[0; 0]</v>
      </c>
      <c r="AD61" s="18" t="str">
        <f>IF(T_iii_strat3!AA29=".","-",(CONCATENATE("[",ROUND(T_iii_strat3!AA29,1),"; ",ROUND(T_iii_strat3!AB29,1),"]")))</f>
        <v>[0; 0]</v>
      </c>
      <c r="AE61" s="18" t="str">
        <f>IF(T_iii_strat3!AE29=".","-",(CONCATENATE("[",ROUND(T_iii_strat3!AE29,1),"; ",ROUND(T_iii_strat3!AF29,1),"]")))</f>
        <v>[0; 0]</v>
      </c>
    </row>
    <row r="62" spans="1:31" x14ac:dyDescent="0.25">
      <c r="A62" s="5" t="s">
        <v>70</v>
      </c>
      <c r="B62" s="4">
        <f>ROUND(T_iii_strat1!B30,1)</f>
        <v>0</v>
      </c>
      <c r="C62" s="4">
        <f>ROUND(T_iii_strat1!F30,1)</f>
        <v>0</v>
      </c>
      <c r="D62" s="4">
        <f>ROUND(T_iii_strat1!J30,1)</f>
        <v>0</v>
      </c>
      <c r="E62" s="4">
        <f>ROUND(T_iii_strat1!N30,1)</f>
        <v>0</v>
      </c>
      <c r="F62" s="4">
        <f>ROUND(T_iii_strat1!R30,1)</f>
        <v>0</v>
      </c>
      <c r="G62" s="4">
        <f>ROUND(T_iii_strat1!V30,1)</f>
        <v>0</v>
      </c>
      <c r="H62" s="4">
        <f>ROUND(T_iii_strat1!Z30,1)</f>
        <v>0</v>
      </c>
      <c r="I62" s="4">
        <f>ROUND(T_iii_strat1!AD30,1)</f>
        <v>0</v>
      </c>
      <c r="L62" s="5" t="s">
        <v>70</v>
      </c>
      <c r="M62" s="4">
        <f>ROUND(T_iii_strat2!B30,1)</f>
        <v>0</v>
      </c>
      <c r="N62" s="4">
        <f>ROUND(T_iii_strat2!F30,1)</f>
        <v>0</v>
      </c>
      <c r="O62" s="4">
        <f>ROUND(T_iii_strat2!J30,1)</f>
        <v>0</v>
      </c>
      <c r="P62" s="4">
        <f>ROUND(T_iii_strat2!N30,1)</f>
        <v>0</v>
      </c>
      <c r="Q62" s="4">
        <f>ROUND(T_iii_strat2!R30,1)</f>
        <v>0</v>
      </c>
      <c r="R62" s="4">
        <f>ROUND(T_iii_strat2!V30,1)</f>
        <v>0</v>
      </c>
      <c r="S62" s="4">
        <f>ROUND(T_iii_strat2!Z30,1)</f>
        <v>0</v>
      </c>
      <c r="T62" s="4">
        <f>ROUND(T_iii_strat2!AD30,1)</f>
        <v>0</v>
      </c>
      <c r="W62" s="5" t="s">
        <v>70</v>
      </c>
      <c r="X62" s="4">
        <f>ROUND(T_iii_strat3!B30,1)</f>
        <v>0</v>
      </c>
      <c r="Y62" s="4">
        <f>ROUND(T_iii_strat3!F30,1)</f>
        <v>0</v>
      </c>
      <c r="Z62" s="4">
        <f>ROUND(T_iii_strat3!J30,1)</f>
        <v>0</v>
      </c>
      <c r="AA62" s="4">
        <f>ROUND(T_iii_strat3!N30,1)</f>
        <v>0</v>
      </c>
      <c r="AB62" s="4">
        <f>ROUND(T_iii_strat3!R30,1)</f>
        <v>0</v>
      </c>
      <c r="AC62" s="4">
        <f>ROUND(T_iii_strat3!V30,1)</f>
        <v>0</v>
      </c>
      <c r="AD62" s="4">
        <f>ROUND(T_iii_strat3!Z30,1)</f>
        <v>0</v>
      </c>
      <c r="AE62" s="4">
        <f>ROUND(T_iii_strat3!AD30,1)</f>
        <v>0</v>
      </c>
    </row>
    <row r="63" spans="1:31" s="17" customFormat="1" ht="8.25" x14ac:dyDescent="0.15">
      <c r="A63" s="24"/>
      <c r="B63" s="18" t="str">
        <f>IF(T_iii_strat1!C30=".","-",(CONCATENATE("[",ROUND(T_iii_strat1!C30,1),"; ",ROUND(T_iii_strat1!D30,1),"]")))</f>
        <v>[0; 0]</v>
      </c>
      <c r="C63" s="18" t="str">
        <f>IF(T_iii_strat1!G30=".","-",(CONCATENATE("[",ROUND(T_iii_strat1!G30,1),"; ",ROUND(T_iii_strat1!H30,1),"]")))</f>
        <v>[0; 0]</v>
      </c>
      <c r="D63" s="18" t="str">
        <f>IF(T_iii_strat1!K30=".","-",(CONCATENATE("[",ROUND(T_iii_strat1!K30,1),"; ",ROUND(T_iii_strat1!L30,1),"]")))</f>
        <v>[0; 0]</v>
      </c>
      <c r="E63" s="18" t="str">
        <f>IF(T_iii_strat1!O30=".","-",(CONCATENATE("[",ROUND(T_iii_strat1!O30,1),"; ",ROUND(T_iii_strat1!P30,1),"]")))</f>
        <v>[0; 0]</v>
      </c>
      <c r="F63" s="18" t="str">
        <f>IF(T_iii_strat1!S30=".","-",(CONCATENATE("[",ROUND(T_iii_strat1!S30,1),"; ",ROUND(T_iii_strat1!T30,1),"]")))</f>
        <v>[0; 0]</v>
      </c>
      <c r="G63" s="18" t="str">
        <f>IF(T_iii_strat1!W30=".","-",(CONCATENATE("[",ROUND(T_iii_strat1!W30,1),"; ",ROUND(T_iii_strat1!X30,1),"]")))</f>
        <v>[0; 0]</v>
      </c>
      <c r="H63" s="18" t="str">
        <f>IF(T_iii_strat1!AA30=".","-",(CONCATENATE("[",ROUND(T_iii_strat1!AA30,1),"; ",ROUND(T_iii_strat1!AB30,1),"]")))</f>
        <v>[0; 0]</v>
      </c>
      <c r="I63" s="18" t="str">
        <f>IF(T_iii_strat1!AE30=".","-",(CONCATENATE("[",ROUND(T_iii_strat1!AE30,1),"; ",ROUND(T_iii_strat1!AF30,1),"]")))</f>
        <v>[0; 0]</v>
      </c>
      <c r="L63" s="24"/>
      <c r="M63" s="18" t="str">
        <f>IF(T_iii_strat2!C30=".","-",(CONCATENATE("[",ROUND(T_iii_strat2!C30,1),"; ",ROUND(T_iii_strat2!D30,1),"]")))</f>
        <v>[0; 0]</v>
      </c>
      <c r="N63" s="18" t="str">
        <f>IF(T_iii_strat2!G30=".","-",(CONCATENATE("[",ROUND(T_iii_strat2!G30,1),"; ",ROUND(T_iii_strat2!H30,1),"]")))</f>
        <v>[0; 0]</v>
      </c>
      <c r="O63" s="18" t="str">
        <f>IF(T_iii_strat2!K30=".","-",(CONCATENATE("[",ROUND(T_iii_strat2!K30,1),"; ",ROUND(T_iii_strat2!L30,1),"]")))</f>
        <v>[0; 0]</v>
      </c>
      <c r="P63" s="18" t="str">
        <f>IF(T_iii_strat2!O30=".","-",(CONCATENATE("[",ROUND(T_iii_strat2!O30,1),"; ",ROUND(T_iii_strat2!P30,1),"]")))</f>
        <v>[0; 0]</v>
      </c>
      <c r="Q63" s="18" t="str">
        <f>IF(T_iii_strat2!S30=".","-",(CONCATENATE("[",ROUND(T_iii_strat2!S30,1),"; ",ROUND(T_iii_strat2!T30,1),"]")))</f>
        <v>[0; 0]</v>
      </c>
      <c r="R63" s="18" t="str">
        <f>IF(T_iii_strat2!W30=".","-",(CONCATENATE("[",ROUND(T_iii_strat2!W30,1),"; ",ROUND(T_iii_strat2!X30,1),"]")))</f>
        <v>[0; 0]</v>
      </c>
      <c r="S63" s="18" t="str">
        <f>IF(T_iii_strat2!AA30=".","-",(CONCATENATE("[",ROUND(T_iii_strat2!AA30,1),"; ",ROUND(T_iii_strat2!AB30,1),"]")))</f>
        <v>[0; 0]</v>
      </c>
      <c r="T63" s="18" t="str">
        <f>IF(T_iii_strat2!AE30=".","-",(CONCATENATE("[",ROUND(T_iii_strat2!AE30,1),"; ",ROUND(T_iii_strat2!AF30,1),"]")))</f>
        <v>[0; 0]</v>
      </c>
      <c r="W63" s="24"/>
      <c r="X63" s="18" t="str">
        <f>IF(T_iii_strat3!C30=".","-",(CONCATENATE("[",ROUND(T_iii_strat3!C30,1),"; ",ROUND(T_iii_strat3!D30,1),"]")))</f>
        <v>[0; 0]</v>
      </c>
      <c r="Y63" s="18" t="str">
        <f>IF(T_iii_strat3!G30=".","-",(CONCATENATE("[",ROUND(T_iii_strat3!G30,1),"; ",ROUND(T_iii_strat3!H30,1),"]")))</f>
        <v>[0; 0]</v>
      </c>
      <c r="Z63" s="18" t="str">
        <f>IF(T_iii_strat3!K30=".","-",(CONCATENATE("[",ROUND(T_iii_strat3!K30,1),"; ",ROUND(T_iii_strat3!L30,1),"]")))</f>
        <v>[0; 0]</v>
      </c>
      <c r="AA63" s="18" t="str">
        <f>IF(T_iii_strat3!O30=".","-",(CONCATENATE("[",ROUND(T_iii_strat3!O30,1),"; ",ROUND(T_iii_strat3!P30,1),"]")))</f>
        <v>[0; 0]</v>
      </c>
      <c r="AB63" s="18" t="str">
        <f>IF(T_iii_strat3!S30=".","-",(CONCATENATE("[",ROUND(T_iii_strat3!S30,1),"; ",ROUND(T_iii_strat3!T30,1),"]")))</f>
        <v>[0; 0]</v>
      </c>
      <c r="AC63" s="18" t="str">
        <f>IF(T_iii_strat3!W30=".","-",(CONCATENATE("[",ROUND(T_iii_strat3!W30,1),"; ",ROUND(T_iii_strat3!X30,1),"]")))</f>
        <v>[0; 0]</v>
      </c>
      <c r="AD63" s="18" t="str">
        <f>IF(T_iii_strat3!AA30=".","-",(CONCATENATE("[",ROUND(T_iii_strat3!AA30,1),"; ",ROUND(T_iii_strat3!AB30,1),"]")))</f>
        <v>[0; 0]</v>
      </c>
      <c r="AE63" s="18" t="str">
        <f>IF(T_iii_strat3!AE30=".","-",(CONCATENATE("[",ROUND(T_iii_strat3!AE30,1),"; ",ROUND(T_iii_strat3!AF30,1),"]")))</f>
        <v>[0; 0]</v>
      </c>
    </row>
    <row r="64" spans="1:31" x14ac:dyDescent="0.25">
      <c r="A64" s="5" t="s">
        <v>71</v>
      </c>
      <c r="B64" s="4">
        <f>ROUND(T_iii_strat1!B31,1)</f>
        <v>0</v>
      </c>
      <c r="C64" s="4">
        <f>ROUND(T_iii_strat1!F31,1)</f>
        <v>0</v>
      </c>
      <c r="D64" s="4">
        <f>ROUND(T_iii_strat1!J31,1)</f>
        <v>0</v>
      </c>
      <c r="E64" s="4">
        <f>ROUND(T_iii_strat1!N31,1)</f>
        <v>0</v>
      </c>
      <c r="F64" s="4">
        <f>ROUND(T_iii_strat1!R31,1)</f>
        <v>0</v>
      </c>
      <c r="G64" s="4">
        <f>ROUND(T_iii_strat1!V31,1)</f>
        <v>0</v>
      </c>
      <c r="H64" s="4">
        <f>ROUND(T_iii_strat1!Z31,1)</f>
        <v>0</v>
      </c>
      <c r="I64" s="4">
        <f>ROUND(T_iii_strat1!AD31,1)</f>
        <v>0</v>
      </c>
      <c r="L64" s="5" t="s">
        <v>71</v>
      </c>
      <c r="M64" s="4">
        <f>ROUND(T_iii_strat2!B31,1)</f>
        <v>0</v>
      </c>
      <c r="N64" s="4">
        <f>ROUND(T_iii_strat2!F31,1)</f>
        <v>0</v>
      </c>
      <c r="O64" s="4">
        <f>ROUND(T_iii_strat2!J31,1)</f>
        <v>0</v>
      </c>
      <c r="P64" s="4">
        <f>ROUND(T_iii_strat2!N31,1)</f>
        <v>0</v>
      </c>
      <c r="Q64" s="4">
        <f>ROUND(T_iii_strat2!R31,1)</f>
        <v>0</v>
      </c>
      <c r="R64" s="4">
        <f>ROUND(T_iii_strat2!V31,1)</f>
        <v>0</v>
      </c>
      <c r="S64" s="4">
        <f>ROUND(T_iii_strat2!Z31,1)</f>
        <v>0</v>
      </c>
      <c r="T64" s="4">
        <f>ROUND(T_iii_strat2!AD31,1)</f>
        <v>0</v>
      </c>
      <c r="W64" s="5" t="s">
        <v>71</v>
      </c>
      <c r="X64" s="4">
        <f>ROUND(T_iii_strat3!B31,1)</f>
        <v>0</v>
      </c>
      <c r="Y64" s="4">
        <f>ROUND(T_iii_strat3!F31,1)</f>
        <v>0</v>
      </c>
      <c r="Z64" s="4">
        <f>ROUND(T_iii_strat3!J31,1)</f>
        <v>0</v>
      </c>
      <c r="AA64" s="4">
        <f>ROUND(T_iii_strat3!N31,1)</f>
        <v>0</v>
      </c>
      <c r="AB64" s="4">
        <f>ROUND(T_iii_strat3!R31,1)</f>
        <v>0</v>
      </c>
      <c r="AC64" s="4">
        <f>ROUND(T_iii_strat3!V31,1)</f>
        <v>0</v>
      </c>
      <c r="AD64" s="4">
        <f>ROUND(T_iii_strat3!Z31,1)</f>
        <v>0</v>
      </c>
      <c r="AE64" s="4">
        <f>ROUND(T_iii_strat3!AD31,1)</f>
        <v>0</v>
      </c>
    </row>
    <row r="65" spans="1:31" s="17" customFormat="1" ht="8.25" x14ac:dyDescent="0.15">
      <c r="A65" s="24"/>
      <c r="B65" s="18" t="str">
        <f>IF(T_iii_strat1!C31=".","-",(CONCATENATE("[",ROUND(T_iii_strat1!C31,1),"; ",ROUND(T_iii_strat1!D31,1),"]")))</f>
        <v>[0; 0]</v>
      </c>
      <c r="C65" s="18" t="str">
        <f>IF(T_iii_strat1!G31=".","-",(CONCATENATE("[",ROUND(T_iii_strat1!G31,1),"; ",ROUND(T_iii_strat1!H31,1),"]")))</f>
        <v>[0; 0]</v>
      </c>
      <c r="D65" s="18" t="str">
        <f>IF(T_iii_strat1!K31=".","-",(CONCATENATE("[",ROUND(T_iii_strat1!K31,1),"; ",ROUND(T_iii_strat1!L31,1),"]")))</f>
        <v>[0; 0]</v>
      </c>
      <c r="E65" s="18" t="str">
        <f>IF(T_iii_strat1!O31=".","-",(CONCATENATE("[",ROUND(T_iii_strat1!O31,1),"; ",ROUND(T_iii_strat1!P31,1),"]")))</f>
        <v>[0; 0]</v>
      </c>
      <c r="F65" s="18" t="str">
        <f>IF(T_iii_strat1!S31=".","-",(CONCATENATE("[",ROUND(T_iii_strat1!S31,1),"; ",ROUND(T_iii_strat1!T31,1),"]")))</f>
        <v>[0; 0]</v>
      </c>
      <c r="G65" s="18" t="str">
        <f>IF(T_iii_strat1!W31=".","-",(CONCATENATE("[",ROUND(T_iii_strat1!W31,1),"; ",ROUND(T_iii_strat1!X31,1),"]")))</f>
        <v>[0; 0]</v>
      </c>
      <c r="H65" s="18" t="str">
        <f>IF(T_iii_strat1!AA31=".","-",(CONCATENATE("[",ROUND(T_iii_strat1!AA31,1),"; ",ROUND(T_iii_strat1!AB31,1),"]")))</f>
        <v>[0; 0]</v>
      </c>
      <c r="I65" s="18" t="str">
        <f>IF(T_iii_strat1!AE31=".","-",(CONCATENATE("[",ROUND(T_iii_strat1!AE31,1),"; ",ROUND(T_iii_strat1!AF31,1),"]")))</f>
        <v>[0; 0]</v>
      </c>
      <c r="L65" s="24"/>
      <c r="M65" s="18" t="str">
        <f>IF(T_iii_strat2!C31=".","-",(CONCATENATE("[",ROUND(T_iii_strat2!C31,1),"; ",ROUND(T_iii_strat2!D31,1),"]")))</f>
        <v>[0; 0]</v>
      </c>
      <c r="N65" s="18" t="str">
        <f>IF(T_iii_strat2!G31=".","-",(CONCATENATE("[",ROUND(T_iii_strat2!G31,1),"; ",ROUND(T_iii_strat2!H31,1),"]")))</f>
        <v>[0; 0]</v>
      </c>
      <c r="O65" s="18" t="str">
        <f>IF(T_iii_strat2!K31=".","-",(CONCATENATE("[",ROUND(T_iii_strat2!K31,1),"; ",ROUND(T_iii_strat2!L31,1),"]")))</f>
        <v>[0; 0]</v>
      </c>
      <c r="P65" s="18" t="str">
        <f>IF(T_iii_strat2!O31=".","-",(CONCATENATE("[",ROUND(T_iii_strat2!O31,1),"; ",ROUND(T_iii_strat2!P31,1),"]")))</f>
        <v>[0; 0]</v>
      </c>
      <c r="Q65" s="18" t="str">
        <f>IF(T_iii_strat2!S31=".","-",(CONCATENATE("[",ROUND(T_iii_strat2!S31,1),"; ",ROUND(T_iii_strat2!T31,1),"]")))</f>
        <v>[0; 0]</v>
      </c>
      <c r="R65" s="18" t="str">
        <f>IF(T_iii_strat2!W31=".","-",(CONCATENATE("[",ROUND(T_iii_strat2!W31,1),"; ",ROUND(T_iii_strat2!X31,1),"]")))</f>
        <v>[0; 0]</v>
      </c>
      <c r="S65" s="18" t="str">
        <f>IF(T_iii_strat2!AA31=".","-",(CONCATENATE("[",ROUND(T_iii_strat2!AA31,1),"; ",ROUND(T_iii_strat2!AB31,1),"]")))</f>
        <v>[0; 0]</v>
      </c>
      <c r="T65" s="18" t="str">
        <f>IF(T_iii_strat2!AE31=".","-",(CONCATENATE("[",ROUND(T_iii_strat2!AE31,1),"; ",ROUND(T_iii_strat2!AF31,1),"]")))</f>
        <v>[0; 0]</v>
      </c>
      <c r="W65" s="24"/>
      <c r="X65" s="18" t="str">
        <f>IF(T_iii_strat3!C31=".","-",(CONCATENATE("[",ROUND(T_iii_strat3!C31,1),"; ",ROUND(T_iii_strat3!D31,1),"]")))</f>
        <v>[0; 0]</v>
      </c>
      <c r="Y65" s="18" t="str">
        <f>IF(T_iii_strat3!G31=".","-",(CONCATENATE("[",ROUND(T_iii_strat3!G31,1),"; ",ROUND(T_iii_strat3!H31,1),"]")))</f>
        <v>[0; 0]</v>
      </c>
      <c r="Z65" s="18" t="str">
        <f>IF(T_iii_strat3!K31=".","-",(CONCATENATE("[",ROUND(T_iii_strat3!K31,1),"; ",ROUND(T_iii_strat3!L31,1),"]")))</f>
        <v>[0; 0]</v>
      </c>
      <c r="AA65" s="18" t="str">
        <f>IF(T_iii_strat3!O31=".","-",(CONCATENATE("[",ROUND(T_iii_strat3!O31,1),"; ",ROUND(T_iii_strat3!P31,1),"]")))</f>
        <v>[0; 0]</v>
      </c>
      <c r="AB65" s="18" t="str">
        <f>IF(T_iii_strat3!S31=".","-",(CONCATENATE("[",ROUND(T_iii_strat3!S31,1),"; ",ROUND(T_iii_strat3!T31,1),"]")))</f>
        <v>[0; 0]</v>
      </c>
      <c r="AC65" s="18" t="str">
        <f>IF(T_iii_strat3!W31=".","-",(CONCATENATE("[",ROUND(T_iii_strat3!W31,1),"; ",ROUND(T_iii_strat3!X31,1),"]")))</f>
        <v>[0; 0]</v>
      </c>
      <c r="AD65" s="18" t="str">
        <f>IF(T_iii_strat3!AA31=".","-",(CONCATENATE("[",ROUND(T_iii_strat3!AA31,1),"; ",ROUND(T_iii_strat3!AB31,1),"]")))</f>
        <v>[0; 0]</v>
      </c>
      <c r="AE65" s="18" t="str">
        <f>IF(T_iii_strat3!AE31=".","-",(CONCATENATE("[",ROUND(T_iii_strat3!AE31,1),"; ",ROUND(T_iii_strat3!AF31,1),"]")))</f>
        <v>[0; 0]</v>
      </c>
    </row>
    <row r="66" spans="1:31" x14ac:dyDescent="0.25">
      <c r="A66" s="5" t="s">
        <v>72</v>
      </c>
      <c r="B66" s="4">
        <f>ROUND(T_iii_strat1!B32,1)</f>
        <v>0</v>
      </c>
      <c r="C66" s="4">
        <f>ROUND(T_iii_strat1!F32,1)</f>
        <v>0</v>
      </c>
      <c r="D66" s="4">
        <f>ROUND(T_iii_strat1!J32,1)</f>
        <v>0</v>
      </c>
      <c r="E66" s="4">
        <f>ROUND(T_iii_strat1!N32,1)</f>
        <v>0</v>
      </c>
      <c r="F66" s="4">
        <f>ROUND(T_iii_strat1!R32,1)</f>
        <v>0</v>
      </c>
      <c r="G66" s="4">
        <f>ROUND(T_iii_strat1!V32,1)</f>
        <v>0</v>
      </c>
      <c r="H66" s="4">
        <f>ROUND(T_iii_strat1!Z32,1)</f>
        <v>0</v>
      </c>
      <c r="I66" s="4">
        <f>ROUND(T_iii_strat1!AD32,1)</f>
        <v>0</v>
      </c>
      <c r="L66" s="5" t="s">
        <v>72</v>
      </c>
      <c r="M66" s="4">
        <f>ROUND(T_iii_strat2!B32,1)</f>
        <v>0</v>
      </c>
      <c r="N66" s="4">
        <f>ROUND(T_iii_strat2!F32,1)</f>
        <v>0</v>
      </c>
      <c r="O66" s="4">
        <f>ROUND(T_iii_strat2!J32,1)</f>
        <v>0</v>
      </c>
      <c r="P66" s="4">
        <f>ROUND(T_iii_strat2!N32,1)</f>
        <v>0</v>
      </c>
      <c r="Q66" s="4">
        <f>ROUND(T_iii_strat2!R32,1)</f>
        <v>0</v>
      </c>
      <c r="R66" s="4">
        <f>ROUND(T_iii_strat2!V32,1)</f>
        <v>0</v>
      </c>
      <c r="S66" s="4">
        <f>ROUND(T_iii_strat2!Z32,1)</f>
        <v>0</v>
      </c>
      <c r="T66" s="4">
        <f>ROUND(T_iii_strat2!AD32,1)</f>
        <v>0</v>
      </c>
      <c r="W66" s="5" t="s">
        <v>72</v>
      </c>
      <c r="X66" s="4">
        <f>ROUND(T_iii_strat3!B32,1)</f>
        <v>0</v>
      </c>
      <c r="Y66" s="4">
        <f>ROUND(T_iii_strat3!F32,1)</f>
        <v>0</v>
      </c>
      <c r="Z66" s="4">
        <f>ROUND(T_iii_strat3!J32,1)</f>
        <v>0</v>
      </c>
      <c r="AA66" s="4">
        <f>ROUND(T_iii_strat3!N32,1)</f>
        <v>0</v>
      </c>
      <c r="AB66" s="4">
        <f>ROUND(T_iii_strat3!R32,1)</f>
        <v>0</v>
      </c>
      <c r="AC66" s="4">
        <f>ROUND(T_iii_strat3!V32,1)</f>
        <v>0</v>
      </c>
      <c r="AD66" s="4">
        <f>ROUND(T_iii_strat3!Z32,1)</f>
        <v>0</v>
      </c>
      <c r="AE66" s="4">
        <f>ROUND(T_iii_strat3!AD32,1)</f>
        <v>0</v>
      </c>
    </row>
    <row r="67" spans="1:31" s="17" customFormat="1" ht="8.25" x14ac:dyDescent="0.15">
      <c r="A67" s="24"/>
      <c r="B67" s="18" t="str">
        <f>IF(T_iii_strat1!C32=".","-",(CONCATENATE("[",ROUND(T_iii_strat1!C32,1),"; ",ROUND(T_iii_strat1!D32,1),"]")))</f>
        <v>[0; 0]</v>
      </c>
      <c r="C67" s="18" t="str">
        <f>IF(T_iii_strat1!G32=".","-",(CONCATENATE("[",ROUND(T_iii_strat1!G32,1),"; ",ROUND(T_iii_strat1!H32,1),"]")))</f>
        <v>[0; 0]</v>
      </c>
      <c r="D67" s="18" t="str">
        <f>IF(T_iii_strat1!K32=".","-",(CONCATENATE("[",ROUND(T_iii_strat1!K32,1),"; ",ROUND(T_iii_strat1!L32,1),"]")))</f>
        <v>[0; 0]</v>
      </c>
      <c r="E67" s="18" t="str">
        <f>IF(T_iii_strat1!O32=".","-",(CONCATENATE("[",ROUND(T_iii_strat1!O32,1),"; ",ROUND(T_iii_strat1!P32,1),"]")))</f>
        <v>[0; 0]</v>
      </c>
      <c r="F67" s="18" t="str">
        <f>IF(T_iii_strat1!S32=".","-",(CONCATENATE("[",ROUND(T_iii_strat1!S32,1),"; ",ROUND(T_iii_strat1!T32,1),"]")))</f>
        <v>[0; 0]</v>
      </c>
      <c r="G67" s="18" t="str">
        <f>IF(T_iii_strat1!W32=".","-",(CONCATENATE("[",ROUND(T_iii_strat1!W32,1),"; ",ROUND(T_iii_strat1!X32,1),"]")))</f>
        <v>[0; 0]</v>
      </c>
      <c r="H67" s="18" t="str">
        <f>IF(T_iii_strat1!AA32=".","-",(CONCATENATE("[",ROUND(T_iii_strat1!AA32,1),"; ",ROUND(T_iii_strat1!AB32,1),"]")))</f>
        <v>[0; 0]</v>
      </c>
      <c r="I67" s="18" t="str">
        <f>IF(T_iii_strat1!AE32=".","-",(CONCATENATE("[",ROUND(T_iii_strat1!AE32,1),"; ",ROUND(T_iii_strat1!AF32,1),"]")))</f>
        <v>[0; 0]</v>
      </c>
      <c r="L67" s="24"/>
      <c r="M67" s="18" t="str">
        <f>IF(T_iii_strat2!C32=".","-",(CONCATENATE("[",ROUND(T_iii_strat2!C32,1),"; ",ROUND(T_iii_strat2!D32,1),"]")))</f>
        <v>[0; 0]</v>
      </c>
      <c r="N67" s="18" t="str">
        <f>IF(T_iii_strat2!G32=".","-",(CONCATENATE("[",ROUND(T_iii_strat2!G32,1),"; ",ROUND(T_iii_strat2!H32,1),"]")))</f>
        <v>[0; 0]</v>
      </c>
      <c r="O67" s="18" t="str">
        <f>IF(T_iii_strat2!K32=".","-",(CONCATENATE("[",ROUND(T_iii_strat2!K32,1),"; ",ROUND(T_iii_strat2!L32,1),"]")))</f>
        <v>[0; 0]</v>
      </c>
      <c r="P67" s="18" t="str">
        <f>IF(T_iii_strat2!O32=".","-",(CONCATENATE("[",ROUND(T_iii_strat2!O32,1),"; ",ROUND(T_iii_strat2!P32,1),"]")))</f>
        <v>[0; 0]</v>
      </c>
      <c r="Q67" s="18" t="str">
        <f>IF(T_iii_strat2!S32=".","-",(CONCATENATE("[",ROUND(T_iii_strat2!S32,1),"; ",ROUND(T_iii_strat2!T32,1),"]")))</f>
        <v>[0; 0]</v>
      </c>
      <c r="R67" s="18" t="str">
        <f>IF(T_iii_strat2!W32=".","-",(CONCATENATE("[",ROUND(T_iii_strat2!W32,1),"; ",ROUND(T_iii_strat2!X32,1),"]")))</f>
        <v>[0; 0]</v>
      </c>
      <c r="S67" s="18" t="str">
        <f>IF(T_iii_strat2!AA32=".","-",(CONCATENATE("[",ROUND(T_iii_strat2!AA32,1),"; ",ROUND(T_iii_strat2!AB32,1),"]")))</f>
        <v>[0; 0]</v>
      </c>
      <c r="T67" s="18" t="str">
        <f>IF(T_iii_strat2!AE32=".","-",(CONCATENATE("[",ROUND(T_iii_strat2!AE32,1),"; ",ROUND(T_iii_strat2!AF32,1),"]")))</f>
        <v>[0; 0]</v>
      </c>
      <c r="W67" s="24"/>
      <c r="X67" s="18" t="str">
        <f>IF(T_iii_strat3!C32=".","-",(CONCATENATE("[",ROUND(T_iii_strat3!C32,1),"; ",ROUND(T_iii_strat3!D32,1),"]")))</f>
        <v>[0; 0]</v>
      </c>
      <c r="Y67" s="18" t="str">
        <f>IF(T_iii_strat3!G32=".","-",(CONCATENATE("[",ROUND(T_iii_strat3!G32,1),"; ",ROUND(T_iii_strat3!H32,1),"]")))</f>
        <v>[0; 0]</v>
      </c>
      <c r="Z67" s="18" t="str">
        <f>IF(T_iii_strat3!K32=".","-",(CONCATENATE("[",ROUND(T_iii_strat3!K32,1),"; ",ROUND(T_iii_strat3!L32,1),"]")))</f>
        <v>[0; 0]</v>
      </c>
      <c r="AA67" s="18" t="str">
        <f>IF(T_iii_strat3!O32=".","-",(CONCATENATE("[",ROUND(T_iii_strat3!O32,1),"; ",ROUND(T_iii_strat3!P32,1),"]")))</f>
        <v>[0; 0]</v>
      </c>
      <c r="AB67" s="18" t="str">
        <f>IF(T_iii_strat3!S32=".","-",(CONCATENATE("[",ROUND(T_iii_strat3!S32,1),"; ",ROUND(T_iii_strat3!T32,1),"]")))</f>
        <v>[0; 0]</v>
      </c>
      <c r="AC67" s="18" t="str">
        <f>IF(T_iii_strat3!W32=".","-",(CONCATENATE("[",ROUND(T_iii_strat3!W32,1),"; ",ROUND(T_iii_strat3!X32,1),"]")))</f>
        <v>[0; 0]</v>
      </c>
      <c r="AD67" s="18" t="str">
        <f>IF(T_iii_strat3!AA32=".","-",(CONCATENATE("[",ROUND(T_iii_strat3!AA32,1),"; ",ROUND(T_iii_strat3!AB32,1),"]")))</f>
        <v>[0; 0]</v>
      </c>
      <c r="AE67" s="18" t="str">
        <f>IF(T_iii_strat3!AE32=".","-",(CONCATENATE("[",ROUND(T_iii_strat3!AE32,1),"; ",ROUND(T_iii_strat3!AF32,1),"]")))</f>
        <v>[0; 0]</v>
      </c>
    </row>
    <row r="68" spans="1:31" ht="48" customHeight="1" thickBot="1" x14ac:dyDescent="0.3">
      <c r="A68" s="187" t="str">
        <f>T_iii_strat1!C1</f>
        <v xml:space="preserve">strat1 Footnote - N screened outlets: Private not for profit=9; private not for profit=13; pharmacy=40; PPMV=870; informal=5; labs = 1; wholesalers= 7. Outlets that met screening criteria for a full interview but did not complete the interview (were not interviewed or completed a partial interview) = 9 </v>
      </c>
      <c r="B68" s="187"/>
      <c r="C68" s="187"/>
      <c r="D68" s="187"/>
      <c r="E68" s="187"/>
      <c r="F68" s="187"/>
      <c r="G68" s="187"/>
      <c r="H68" s="187"/>
      <c r="I68" s="187"/>
      <c r="L68" s="187" t="str">
        <f>T_iii_strat2!C1</f>
        <v xml:space="preserve">strat2 Footnote - N screened outlets: Private not for profit=10; private not for profit=98; pharmacy=130; PPMV=1357; informal=53; labs = 68; wholesalers= 20. Outlets that met screening criteria for a full interview but did not complete the interview (were not interviewed or completed a partial interview) = 23 </v>
      </c>
      <c r="M68" s="187"/>
      <c r="N68" s="187"/>
      <c r="O68" s="187"/>
      <c r="P68" s="187"/>
      <c r="Q68" s="187"/>
      <c r="R68" s="187"/>
      <c r="S68" s="187"/>
      <c r="T68" s="187"/>
      <c r="W68" s="187" t="str">
        <f>T_iii_strat3!C1</f>
        <v xml:space="preserve">strat3 Footnote - N screened outlets: Private not for profit=3; private not for profit=80; pharmacy=337; PPMV=500; informal=59; labs = 69; wholesalers= 3. Outlets that met screening criteria for a full interview but did not complete the interview (were not interviewed or completed a partial interview) = 61 </v>
      </c>
      <c r="X68" s="187"/>
      <c r="Y68" s="187"/>
      <c r="Z68" s="187"/>
      <c r="AA68" s="187"/>
      <c r="AB68" s="187"/>
      <c r="AC68" s="187"/>
      <c r="AD68" s="187"/>
      <c r="AE68" s="187"/>
    </row>
  </sheetData>
  <mergeCells count="21">
    <mergeCell ref="A5:I5"/>
    <mergeCell ref="L5:T5"/>
    <mergeCell ref="W5:AE5"/>
    <mergeCell ref="A68:I68"/>
    <mergeCell ref="A6:A9"/>
    <mergeCell ref="A30:A31"/>
    <mergeCell ref="A32:A33"/>
    <mergeCell ref="A34:A35"/>
    <mergeCell ref="A36:A37"/>
    <mergeCell ref="W68:AE68"/>
    <mergeCell ref="L6:L9"/>
    <mergeCell ref="L30:L31"/>
    <mergeCell ref="L32:L33"/>
    <mergeCell ref="L34:L35"/>
    <mergeCell ref="L36:L37"/>
    <mergeCell ref="L68:T68"/>
    <mergeCell ref="W6:W9"/>
    <mergeCell ref="W30:W31"/>
    <mergeCell ref="W32:W33"/>
    <mergeCell ref="W34:W35"/>
    <mergeCell ref="W36:W37"/>
  </mergeCells>
  <conditionalFormatting sqref="A1:I3 K1:XFD3">
    <cfRule type="cellIs" dxfId="10" priority="2" operator="equal">
      <formula>1</formula>
    </cfRule>
  </conditionalFormatting>
  <conditionalFormatting sqref="B10">
    <cfRule type="expression" dxfId="9" priority="5">
      <formula>"(RIGHT(B4, LEN(B4)-2)*1)&lt;50"</formula>
    </cfRule>
  </conditionalFormatting>
  <conditionalFormatting sqref="M10">
    <cfRule type="expression" dxfId="8" priority="4">
      <formula>"(RIGHT(B4, LEN(B4)-2)*1)&lt;50"</formula>
    </cfRule>
  </conditionalFormatting>
  <conditionalFormatting sqref="X10">
    <cfRule type="expression" dxfId="7" priority="3">
      <formula>"(RIGHT(B4, LEN(B4)-2)*1)&lt;50"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8279B-8FD0-49A3-91C3-D8EC63799AD9}">
  <sheetPr>
    <tabColor rgb="FFFFFF00"/>
  </sheetPr>
  <dimension ref="A1:BC71"/>
  <sheetViews>
    <sheetView showGridLines="0" topLeftCell="V1" zoomScale="87" zoomScaleNormal="87" workbookViewId="0">
      <selection activeCell="AO73" sqref="AO73"/>
    </sheetView>
  </sheetViews>
  <sheetFormatPr defaultColWidth="10.85546875" defaultRowHeight="11.25" x14ac:dyDescent="0.2"/>
  <cols>
    <col min="1" max="1" width="34.7109375" style="2" customWidth="1"/>
    <col min="2" max="18" width="10.85546875" style="2"/>
    <col min="19" max="19" width="10.85546875" style="14"/>
    <col min="20" max="20" width="34.7109375" style="2" customWidth="1"/>
    <col min="21" max="36" width="10.85546875" style="2"/>
    <col min="37" max="38" width="10.85546875" style="14"/>
    <col min="39" max="39" width="34.7109375" style="2" customWidth="1"/>
    <col min="40" max="55" width="10.85546875" style="2"/>
    <col min="56" max="16384" width="10.85546875" style="14"/>
  </cols>
  <sheetData>
    <row r="1" spans="1:55" x14ac:dyDescent="0.2">
      <c r="A1" s="2" t="s">
        <v>43</v>
      </c>
      <c r="B1" s="2">
        <f t="shared" ref="B1:Q1" si="0">IFERROR(IF((RIGHT(B9,LEN(B9)-2)*1)&gt;50,0,1), "")</f>
        <v>1</v>
      </c>
      <c r="C1" s="2">
        <f t="shared" si="0"/>
        <v>1</v>
      </c>
      <c r="D1" s="2">
        <f t="shared" si="0"/>
        <v>1</v>
      </c>
      <c r="E1" s="2">
        <f t="shared" si="0"/>
        <v>1</v>
      </c>
      <c r="F1" s="2">
        <f t="shared" si="0"/>
        <v>0</v>
      </c>
      <c r="G1" s="2">
        <f t="shared" si="0"/>
        <v>1</v>
      </c>
      <c r="H1" s="2">
        <f t="shared" si="0"/>
        <v>0</v>
      </c>
      <c r="I1" s="2">
        <f t="shared" si="0"/>
        <v>1</v>
      </c>
      <c r="J1" s="2">
        <f t="shared" si="0"/>
        <v>1</v>
      </c>
      <c r="K1" s="2">
        <f t="shared" si="0"/>
        <v>1</v>
      </c>
      <c r="L1" s="2">
        <f t="shared" si="0"/>
        <v>1</v>
      </c>
      <c r="M1" s="2">
        <f t="shared" si="0"/>
        <v>1</v>
      </c>
      <c r="N1" s="2">
        <f t="shared" si="0"/>
        <v>0</v>
      </c>
      <c r="O1" s="2">
        <f t="shared" si="0"/>
        <v>1</v>
      </c>
      <c r="P1" s="2">
        <f t="shared" si="0"/>
        <v>0</v>
      </c>
      <c r="Q1" s="2">
        <f t="shared" si="0"/>
        <v>1</v>
      </c>
      <c r="T1" s="2" t="s">
        <v>43</v>
      </c>
      <c r="U1" s="2">
        <f t="shared" ref="U1:AJ1" si="1">IFERROR(IF((RIGHT(B9,LEN(B9)-2)*1)&gt;50,0,1), "")</f>
        <v>1</v>
      </c>
      <c r="V1" s="2">
        <f t="shared" si="1"/>
        <v>1</v>
      </c>
      <c r="W1" s="2">
        <f t="shared" si="1"/>
        <v>1</v>
      </c>
      <c r="X1" s="2">
        <f t="shared" si="1"/>
        <v>1</v>
      </c>
      <c r="Y1" s="2">
        <f t="shared" si="1"/>
        <v>0</v>
      </c>
      <c r="Z1" s="2">
        <f t="shared" si="1"/>
        <v>1</v>
      </c>
      <c r="AA1" s="2">
        <f t="shared" si="1"/>
        <v>0</v>
      </c>
      <c r="AB1" s="2">
        <f t="shared" si="1"/>
        <v>1</v>
      </c>
      <c r="AC1" s="2">
        <f t="shared" si="1"/>
        <v>1</v>
      </c>
      <c r="AD1" s="2">
        <f t="shared" si="1"/>
        <v>1</v>
      </c>
      <c r="AE1" s="2">
        <f t="shared" si="1"/>
        <v>1</v>
      </c>
      <c r="AF1" s="2">
        <f t="shared" si="1"/>
        <v>1</v>
      </c>
      <c r="AG1" s="2">
        <f t="shared" si="1"/>
        <v>0</v>
      </c>
      <c r="AH1" s="2">
        <f t="shared" si="1"/>
        <v>1</v>
      </c>
      <c r="AI1" s="2">
        <f t="shared" si="1"/>
        <v>0</v>
      </c>
      <c r="AJ1" s="2">
        <f t="shared" si="1"/>
        <v>1</v>
      </c>
      <c r="AM1" s="2" t="s">
        <v>43</v>
      </c>
      <c r="AN1" s="2">
        <f t="shared" ref="AN1:BC1" si="2">IFERROR(IF((RIGHT(B9,LEN(B9)-2)*1)&gt;50,0,1), "")</f>
        <v>1</v>
      </c>
      <c r="AO1" s="2">
        <f t="shared" si="2"/>
        <v>1</v>
      </c>
      <c r="AP1" s="2">
        <f t="shared" si="2"/>
        <v>1</v>
      </c>
      <c r="AQ1" s="2">
        <f t="shared" si="2"/>
        <v>1</v>
      </c>
      <c r="AR1" s="2">
        <f t="shared" si="2"/>
        <v>0</v>
      </c>
      <c r="AS1" s="2">
        <f t="shared" si="2"/>
        <v>1</v>
      </c>
      <c r="AT1" s="2">
        <f t="shared" si="2"/>
        <v>0</v>
      </c>
      <c r="AU1" s="2">
        <f t="shared" si="2"/>
        <v>1</v>
      </c>
      <c r="AV1" s="2">
        <f t="shared" si="2"/>
        <v>1</v>
      </c>
      <c r="AW1" s="2">
        <f t="shared" si="2"/>
        <v>1</v>
      </c>
      <c r="AX1" s="2">
        <f t="shared" si="2"/>
        <v>1</v>
      </c>
      <c r="AY1" s="2">
        <f t="shared" si="2"/>
        <v>1</v>
      </c>
      <c r="AZ1" s="2">
        <f t="shared" si="2"/>
        <v>0</v>
      </c>
      <c r="BA1" s="2">
        <f t="shared" si="2"/>
        <v>1</v>
      </c>
      <c r="BB1" s="2">
        <f t="shared" si="2"/>
        <v>0</v>
      </c>
      <c r="BC1" s="2">
        <f t="shared" si="2"/>
        <v>1</v>
      </c>
    </row>
    <row r="2" spans="1:55" ht="32.25" customHeight="1" x14ac:dyDescent="0.2"/>
    <row r="3" spans="1:55" x14ac:dyDescent="0.2">
      <c r="A3" s="2" t="str">
        <f>T_iv_strat1!A1</f>
        <v>T_iv_strat1</v>
      </c>
      <c r="T3" s="2" t="str">
        <f>T_iv_strat2!A1</f>
        <v>T_iv_strat2</v>
      </c>
      <c r="AM3" s="2" t="str">
        <f>T_iv_strat3!A1</f>
        <v>T_iv_strat3</v>
      </c>
    </row>
    <row r="4" spans="1:55" ht="12" thickBot="1" x14ac:dyDescent="0.25"/>
    <row r="5" spans="1:55" s="129" customFormat="1" ht="12.75" x14ac:dyDescent="0.2">
      <c r="A5" s="194" t="str">
        <f>_xlfn.CONCAT(UPPER(RIGHT(A3,LEN(A3)-5)),": ",'[1]Quantitative Indicators '!$B$23)</f>
        <v xml:space="preserve">STRAT1: Stock outs of antimalarials </v>
      </c>
      <c r="B5" s="194"/>
      <c r="C5" s="194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4"/>
      <c r="Q5" s="194"/>
      <c r="T5" s="194" t="str">
        <f>_xlfn.CONCAT(UPPER(RIGHT(T3,LEN(T3)-5)),": ",'[1]Quantitative Indicators '!$B$23)</f>
        <v xml:space="preserve">STRAT2: Stock outs of antimalarials </v>
      </c>
      <c r="U5" s="194"/>
      <c r="V5" s="194"/>
      <c r="W5" s="194"/>
      <c r="X5" s="194"/>
      <c r="Y5" s="194"/>
      <c r="Z5" s="194"/>
      <c r="AA5" s="194"/>
      <c r="AB5" s="194"/>
      <c r="AC5" s="194"/>
      <c r="AD5" s="194"/>
      <c r="AE5" s="194"/>
      <c r="AF5" s="194"/>
      <c r="AG5" s="194"/>
      <c r="AH5" s="194"/>
      <c r="AI5" s="194"/>
      <c r="AJ5" s="194"/>
      <c r="AM5" s="194" t="str">
        <f>_xlfn.CONCAT(UPPER(RIGHT(AM3,LEN(AM3)-5)),": ",'[1]Quantitative Indicators '!$B$23)</f>
        <v xml:space="preserve">STRAT3: Stock outs of antimalarials </v>
      </c>
      <c r="AN5" s="194"/>
      <c r="AO5" s="194"/>
      <c r="AP5" s="194"/>
      <c r="AQ5" s="194"/>
      <c r="AR5" s="194"/>
      <c r="AS5" s="194"/>
      <c r="AT5" s="194"/>
      <c r="AU5" s="194"/>
      <c r="AV5" s="194"/>
      <c r="AW5" s="194"/>
      <c r="AX5" s="194"/>
      <c r="AY5" s="194"/>
      <c r="AZ5" s="194"/>
      <c r="BA5" s="194"/>
      <c r="BB5" s="194"/>
      <c r="BC5" s="194"/>
    </row>
    <row r="6" spans="1:55" s="129" customFormat="1" ht="12.75" x14ac:dyDescent="0.2">
      <c r="A6" s="195" t="s">
        <v>20</v>
      </c>
      <c r="B6" s="195"/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5"/>
      <c r="Q6" s="195"/>
      <c r="R6" s="131"/>
      <c r="T6" s="195" t="s">
        <v>73</v>
      </c>
      <c r="U6" s="195"/>
      <c r="V6" s="195"/>
      <c r="W6" s="195"/>
      <c r="X6" s="195"/>
      <c r="Y6" s="195"/>
      <c r="Z6" s="195"/>
      <c r="AA6" s="195"/>
      <c r="AB6" s="195"/>
      <c r="AC6" s="195"/>
      <c r="AD6" s="195"/>
      <c r="AE6" s="195"/>
      <c r="AF6" s="195"/>
      <c r="AG6" s="195"/>
      <c r="AH6" s="195"/>
      <c r="AI6" s="195"/>
      <c r="AJ6" s="195"/>
      <c r="AM6" s="195" t="s">
        <v>73</v>
      </c>
      <c r="AN6" s="195"/>
      <c r="AO6" s="195"/>
      <c r="AP6" s="195"/>
      <c r="AQ6" s="195"/>
      <c r="AR6" s="195"/>
      <c r="AS6" s="195"/>
      <c r="AT6" s="195"/>
      <c r="AU6" s="195"/>
      <c r="AV6" s="195"/>
      <c r="AW6" s="195"/>
      <c r="AX6" s="195"/>
      <c r="AY6" s="195"/>
      <c r="AZ6" s="195"/>
      <c r="BA6" s="195"/>
      <c r="BB6" s="195"/>
      <c r="BC6" s="195"/>
    </row>
    <row r="7" spans="1:55" x14ac:dyDescent="0.2">
      <c r="B7" s="210" t="s">
        <v>21</v>
      </c>
      <c r="C7" s="210"/>
      <c r="D7" s="210"/>
      <c r="E7" s="210"/>
      <c r="F7" s="210"/>
      <c r="G7" s="210"/>
      <c r="H7" s="210"/>
      <c r="I7" s="210"/>
      <c r="J7" s="211" t="s">
        <v>22</v>
      </c>
      <c r="K7" s="210"/>
      <c r="L7" s="210"/>
      <c r="M7" s="210"/>
      <c r="N7" s="210"/>
      <c r="O7" s="210"/>
      <c r="P7" s="210"/>
      <c r="Q7" s="210"/>
      <c r="U7" s="210" t="s">
        <v>21</v>
      </c>
      <c r="V7" s="210"/>
      <c r="W7" s="210"/>
      <c r="X7" s="210"/>
      <c r="Y7" s="210"/>
      <c r="Z7" s="210"/>
      <c r="AA7" s="210"/>
      <c r="AB7" s="210"/>
      <c r="AC7" s="211" t="s">
        <v>22</v>
      </c>
      <c r="AD7" s="210"/>
      <c r="AE7" s="210"/>
      <c r="AF7" s="210"/>
      <c r="AG7" s="210"/>
      <c r="AH7" s="210"/>
      <c r="AI7" s="210"/>
      <c r="AJ7" s="210"/>
      <c r="AN7" s="210" t="s">
        <v>21</v>
      </c>
      <c r="AO7" s="210"/>
      <c r="AP7" s="210"/>
      <c r="AQ7" s="210"/>
      <c r="AR7" s="210"/>
      <c r="AS7" s="210"/>
      <c r="AT7" s="210"/>
      <c r="AU7" s="210"/>
      <c r="AV7" s="211" t="s">
        <v>22</v>
      </c>
      <c r="AW7" s="210" t="str">
        <f>T_iv_strat3!AL1</f>
        <v>Urban</v>
      </c>
      <c r="AX7" s="210"/>
      <c r="AY7" s="210"/>
      <c r="AZ7" s="210"/>
      <c r="BA7" s="210"/>
      <c r="BB7" s="210"/>
      <c r="BC7" s="210"/>
    </row>
    <row r="8" spans="1:55" s="25" customFormat="1" ht="33.75" x14ac:dyDescent="0.2">
      <c r="A8" s="212" t="str">
        <f>'[1]Quantitative Indicators '!$C$8</f>
        <v>Proportion of antimalarial-stocking outlets with antimalarial medicine in stock on the day of the visit, among all outlets surveyed with one or more antimalarials in stock</v>
      </c>
      <c r="B8" s="32" t="str">
        <f>IF(T_iv_strat1!B2="","",T_iv_strat1!B2)</f>
        <v>Private Not For-Profit Facility</v>
      </c>
      <c r="C8" s="32" t="str">
        <f>IF(T_iv_strat1!F2="","",T_iv_strat1!F2)</f>
        <v>Private For-Profit Facility</v>
      </c>
      <c r="D8" s="32" t="str">
        <f>IF(T_iv_strat1!J2="","",T_iv_strat1!J2)</f>
        <v>Pharmacy</v>
      </c>
      <c r="E8" s="32" t="str">
        <f>IF(T_iv_strat1!N2="","",T_iv_strat1!N2)</f>
        <v>Laboratory</v>
      </c>
      <c r="F8" s="32" t="str">
        <f>IF(T_iv_strat1!R2="","",T_iv_strat1!R2)</f>
        <v>Drug store</v>
      </c>
      <c r="G8" s="32" t="str">
        <f>IF(T_iv_strat1!V2="","",T_iv_strat1!V2)</f>
        <v>Informal</v>
      </c>
      <c r="H8" s="32" t="str">
        <f>IF(T_iv_strat1!Z2="","",T_iv_strat1!Z2)</f>
        <v>Retail total</v>
      </c>
      <c r="I8" s="32" t="str">
        <f>IF(T_iv_strat1!AD2="","",T_iv_strat1!AD2)</f>
        <v>Wholesale</v>
      </c>
      <c r="J8" s="44" t="str">
        <f>IF(T_iv_strat1!AH2="","",T_iv_strat1!AH2)</f>
        <v>Private Not For-Profit Facility</v>
      </c>
      <c r="K8" s="32" t="str">
        <f>IF(T_iv_strat1!AL2="","",T_iv_strat1!AL2)</f>
        <v>Private For-Profit Facility</v>
      </c>
      <c r="L8" s="32" t="str">
        <f>IF(T_iv_strat1!AP2="","",T_iv_strat1!AP2)</f>
        <v>Pharmacy</v>
      </c>
      <c r="M8" s="32" t="str">
        <f>IF(T_iv_strat1!AT2="","",T_iv_strat1!AT2)</f>
        <v>Laboratory</v>
      </c>
      <c r="N8" s="32" t="str">
        <f>IF(T_iv_strat1!AX2="","",T_iv_strat1!AX2)</f>
        <v>Drug store</v>
      </c>
      <c r="O8" s="32" t="str">
        <f>IF(T_iv_strat1!BB2="","",T_iv_strat1!BB2)</f>
        <v>Informal</v>
      </c>
      <c r="P8" s="32" t="str">
        <f>IF(T_iv_strat1!BF2="","",T_iv_strat1!BF2)</f>
        <v>Retail total</v>
      </c>
      <c r="Q8" s="32" t="str">
        <f>IF(T_iv_strat1!BJ2="","",T_iv_strat1!BJ2)</f>
        <v>Wholesale</v>
      </c>
      <c r="R8" s="2"/>
      <c r="T8" s="205" t="str">
        <f>A8</f>
        <v>Proportion of antimalarial-stocking outlets with antimalarial medicine in stock on the day of the visit, among all outlets surveyed with one or more antimalarials in stock</v>
      </c>
      <c r="U8" s="36" t="str">
        <f>IF(T_iv_strat2!B2="","",T_iv_strat2!B2)</f>
        <v>Private Not For-Profit Facility</v>
      </c>
      <c r="V8" s="36" t="str">
        <f>IF(T_iv_strat2!F2="","",T_iv_strat2!F2)</f>
        <v>Private For-Profit Facility</v>
      </c>
      <c r="W8" s="36" t="str">
        <f>IF(T_iv_strat2!J2="","",T_iv_strat2!J2)</f>
        <v>Pharmacy</v>
      </c>
      <c r="X8" s="36" t="str">
        <f>IF(T_iv_strat2!N2="","",T_iv_strat2!N2)</f>
        <v>Laboratory</v>
      </c>
      <c r="Y8" s="36" t="str">
        <f>IF(T_iv_strat2!R2="","",T_iv_strat2!R2)</f>
        <v>Drug store</v>
      </c>
      <c r="Z8" s="36" t="str">
        <f>IF(T_iv_strat2!V2="","",T_iv_strat2!V2)</f>
        <v>Informal</v>
      </c>
      <c r="AA8" s="36" t="str">
        <f>IF(T_iv_strat2!Z2="","",T_iv_strat2!Z2)</f>
        <v>Retail total</v>
      </c>
      <c r="AB8" s="36" t="str">
        <f>IF(T_iv_strat2!AD2="","",T_iv_strat2!AD2)</f>
        <v>Wholesale</v>
      </c>
      <c r="AC8" s="51" t="str">
        <f>IF(T_iv_strat2!AH2="","",T_iv_strat2!AH2)</f>
        <v>Private Not For-Profit Facility</v>
      </c>
      <c r="AD8" s="36" t="str">
        <f>IF(T_iv_strat2!AL2="","",T_iv_strat2!AL2)</f>
        <v>Private For-Profit Facility</v>
      </c>
      <c r="AE8" s="36" t="str">
        <f>IF(T_iv_strat2!AP2="","",T_iv_strat2!AP2)</f>
        <v>Pharmacy</v>
      </c>
      <c r="AF8" s="36" t="str">
        <f>IF(T_iv_strat2!AT2="","",T_iv_strat2!AT2)</f>
        <v>Laboratory</v>
      </c>
      <c r="AG8" s="36" t="str">
        <f>IF(T_iv_strat2!AX2="","",T_iv_strat2!AX2)</f>
        <v>Drug store</v>
      </c>
      <c r="AH8" s="36" t="str">
        <f>IF(T_iv_strat2!BB2="","",T_iv_strat2!BB2)</f>
        <v>Informal</v>
      </c>
      <c r="AI8" s="36" t="str">
        <f>IF(T_iv_strat2!BF2="","",T_iv_strat2!BF2)</f>
        <v>Retail total</v>
      </c>
      <c r="AJ8" s="36" t="str">
        <f>IF(T_iv_strat2!BJ2="","",T_iv_strat2!BJ2)</f>
        <v>Wholesale</v>
      </c>
      <c r="AM8" s="199" t="str">
        <f>A8</f>
        <v>Proportion of antimalarial-stocking outlets with antimalarial medicine in stock on the day of the visit, among all outlets surveyed with one or more antimalarials in stock</v>
      </c>
      <c r="AN8" s="40" t="str">
        <f>IF(T_iv_strat3!B2="","",T_iv_strat3!B2)</f>
        <v>Private Not For-Profit Facility</v>
      </c>
      <c r="AO8" s="40" t="str">
        <f>IF(T_iv_strat3!F2="","",T_iv_strat3!F2)</f>
        <v>Private For-Profit Facility</v>
      </c>
      <c r="AP8" s="40" t="str">
        <f>IF(T_iv_strat3!J2="","",T_iv_strat3!J2)</f>
        <v>Pharmacy</v>
      </c>
      <c r="AQ8" s="40" t="str">
        <f>IF(T_iv_strat3!N2="","",T_iv_strat3!N2)</f>
        <v>Laboratory</v>
      </c>
      <c r="AR8" s="40" t="str">
        <f>IF(T_iv_strat3!R2="","",T_iv_strat3!R2)</f>
        <v>Drug store</v>
      </c>
      <c r="AS8" s="40" t="str">
        <f>IF(T_iv_strat3!V2="","",T_iv_strat3!V2)</f>
        <v>Informal</v>
      </c>
      <c r="AT8" s="40" t="str">
        <f>IF(T_iv_strat3!Z2="","",T_iv_strat3!Z2)</f>
        <v>Retail total</v>
      </c>
      <c r="AU8" s="40" t="str">
        <f>IF(T_iv_strat3!AD2="","",T_iv_strat3!AD2)</f>
        <v>Wholesale</v>
      </c>
      <c r="AV8" s="58" t="str">
        <f>IF(T_iv_strat3!AH2="","",T_iv_strat3!AH2)</f>
        <v>Private Not For-Profit Facility</v>
      </c>
      <c r="AW8" s="40" t="str">
        <f>IF(T_iv_strat3!AL2="","",T_iv_strat3!AL2)</f>
        <v>Private For-Profit Facility</v>
      </c>
      <c r="AX8" s="40" t="str">
        <f>IF(T_iv_strat3!AP2="","",T_iv_strat3!AP2)</f>
        <v>Pharmacy</v>
      </c>
      <c r="AY8" s="40" t="str">
        <f>IF(T_iv_strat3!AT2="","",T_iv_strat3!AT2)</f>
        <v>Laboratory</v>
      </c>
      <c r="AZ8" s="40" t="str">
        <f>IF(T_iv_strat3!AX2="","",T_iv_strat3!AX2)</f>
        <v>Drug store</v>
      </c>
      <c r="BA8" s="40" t="str">
        <f>IF(T_iv_strat3!BB2="","",T_iv_strat3!BB2)</f>
        <v>Informal</v>
      </c>
      <c r="BB8" s="40" t="str">
        <f>IF(T_iv_strat3!BF2="","",T_iv_strat3!BF2)</f>
        <v>Retail total</v>
      </c>
      <c r="BC8" s="40" t="str">
        <f>IF(T_iv_strat3!BJ2="","",T_iv_strat3!BJ2)</f>
        <v>Wholesale</v>
      </c>
    </row>
    <row r="9" spans="1:55" s="16" customFormat="1" ht="6.6" customHeight="1" x14ac:dyDescent="0.2">
      <c r="A9" s="213"/>
      <c r="B9" s="45" t="str">
        <f>CONCATENATE("N=",T_iv_strat1!E4)</f>
        <v>N=2</v>
      </c>
      <c r="C9" s="45" t="str">
        <f>CONCATENATE("N=",T_iv_strat1!I4)</f>
        <v>N=2</v>
      </c>
      <c r="D9" s="45" t="str">
        <f>CONCATENATE("N=",T_iv_strat1!M4)</f>
        <v>N=6</v>
      </c>
      <c r="E9" s="45" t="str">
        <f>CONCATENATE("N=",T_iv_strat1!Q4)</f>
        <v>N=0</v>
      </c>
      <c r="F9" s="45" t="str">
        <f>CONCATENATE("N=",T_iv_strat1!U4)</f>
        <v>N=334</v>
      </c>
      <c r="G9" s="45" t="str">
        <f>CONCATENATE("N=",T_iv_strat1!Y4)</f>
        <v>N=5</v>
      </c>
      <c r="H9" s="45" t="str">
        <f>CONCATENATE("N=",T_iv_strat1!AC4)</f>
        <v>N=349</v>
      </c>
      <c r="I9" s="45" t="str">
        <f>CONCATENATE("N=",T_iv_strat1!AG4)</f>
        <v>N=5</v>
      </c>
      <c r="J9" s="46" t="str">
        <f>CONCATENATE("N=",T_iv_strat1!AK4)</f>
        <v>N=13</v>
      </c>
      <c r="K9" s="45" t="str">
        <f>CONCATENATE("N=",T_iv_strat1!AO4)</f>
        <v>N=14</v>
      </c>
      <c r="L9" s="45" t="str">
        <f>CONCATENATE("N=",T_iv_strat1!AS4)</f>
        <v>N=46</v>
      </c>
      <c r="M9" s="45" t="str">
        <f>CONCATENATE("N=",T_iv_strat1!AW4)</f>
        <v>N=2</v>
      </c>
      <c r="N9" s="45" t="str">
        <f>CONCATENATE("N=",T_iv_strat1!BA4)</f>
        <v>N=978</v>
      </c>
      <c r="O9" s="45" t="str">
        <f>CONCATENATE("N=",T_iv_strat1!BE4)</f>
        <v>N=6</v>
      </c>
      <c r="P9" s="45" t="str">
        <f>CONCATENATE("N=",T_iv_strat1!BI4)</f>
        <v>N=1059</v>
      </c>
      <c r="Q9" s="45" t="str">
        <f>CONCATENATE("N=",T_iv_strat1!BM4)</f>
        <v>N=24</v>
      </c>
      <c r="R9" s="2"/>
      <c r="T9" s="206"/>
      <c r="U9" s="52" t="str">
        <f>CONCATENATE("N=",T_iv_strat2!E4)</f>
        <v>N=2</v>
      </c>
      <c r="V9" s="52" t="str">
        <f>CONCATENATE("N=",T_iv_strat2!I4)</f>
        <v>N=8</v>
      </c>
      <c r="W9" s="52" t="str">
        <f>CONCATENATE("N=",T_iv_strat2!M4)</f>
        <v>N=12</v>
      </c>
      <c r="X9" s="52" t="str">
        <f>CONCATENATE("N=",T_iv_strat2!Q4)</f>
        <v>N=0</v>
      </c>
      <c r="Y9" s="52" t="str">
        <f>CONCATENATE("N=",T_iv_strat2!U4)</f>
        <v>N=323</v>
      </c>
      <c r="Z9" s="52" t="str">
        <f>CONCATENATE("N=",T_iv_strat2!Y4)</f>
        <v>N=19</v>
      </c>
      <c r="AA9" s="52" t="str">
        <f>CONCATENATE("N=",T_iv_strat2!AC4)</f>
        <v>N=364</v>
      </c>
      <c r="AB9" s="52" t="str">
        <f>CONCATENATE("N=",T_iv_strat2!AG4)</f>
        <v>N=6</v>
      </c>
      <c r="AC9" s="53" t="str">
        <f>CONCATENATE("N=",T_iv_strat2!AK4)</f>
        <v>N=7</v>
      </c>
      <c r="AD9" s="52" t="str">
        <f>CONCATENATE("N=",T_iv_strat2!AO4)</f>
        <v>N=76</v>
      </c>
      <c r="AE9" s="52" t="str">
        <f>CONCATENATE("N=",T_iv_strat2!AS4)</f>
        <v>N=114</v>
      </c>
      <c r="AF9" s="52" t="str">
        <f>CONCATENATE("N=",T_iv_strat2!AW4)</f>
        <v>N=2</v>
      </c>
      <c r="AG9" s="52" t="str">
        <f>CONCATENATE("N=",T_iv_strat2!BA4)</f>
        <v>N=1017</v>
      </c>
      <c r="AH9" s="52" t="str">
        <f>CONCATENATE("N=",T_iv_strat2!BE4)</f>
        <v>N=23</v>
      </c>
      <c r="AI9" s="52" t="str">
        <f>CONCATENATE("N=",T_iv_strat2!BI4)</f>
        <v>N=1239</v>
      </c>
      <c r="AJ9" s="52" t="str">
        <f>CONCATENATE("N=",T_iv_strat2!BM4)</f>
        <v>N=13</v>
      </c>
      <c r="AM9" s="200"/>
      <c r="AN9" s="59" t="str">
        <f>CONCATENATE("N=",T_iv_strat3!E4)</f>
        <v>N=0</v>
      </c>
      <c r="AO9" s="59" t="str">
        <f>CONCATENATE("N=",T_iv_strat3!I4)</f>
        <v>N=11</v>
      </c>
      <c r="AP9" s="59" t="str">
        <f>CONCATENATE("N=",T_iv_strat3!M4)</f>
        <v>N=54</v>
      </c>
      <c r="AQ9" s="59" t="str">
        <f>CONCATENATE("N=",T_iv_strat3!Q4)</f>
        <v>N=0</v>
      </c>
      <c r="AR9" s="59" t="str">
        <f>CONCATENATE("N=",T_iv_strat3!U4)</f>
        <v>N=81</v>
      </c>
      <c r="AS9" s="59" t="str">
        <f>CONCATENATE("N=",T_iv_strat3!Y4)</f>
        <v>N=4</v>
      </c>
      <c r="AT9" s="59" t="str">
        <f>CONCATENATE("N=",T_iv_strat3!AC4)</f>
        <v>N=150</v>
      </c>
      <c r="AU9" s="59" t="str">
        <f>CONCATENATE("N=",T_iv_strat3!AG4)</f>
        <v>N=0</v>
      </c>
      <c r="AV9" s="60" t="str">
        <f>CONCATENATE("N=",T_iv_strat3!AK4)</f>
        <v>N=3</v>
      </c>
      <c r="AW9" s="59" t="str">
        <f>CONCATENATE("N=",T_iv_strat3!AO4)</f>
        <v>N=61</v>
      </c>
      <c r="AX9" s="59" t="str">
        <f>CONCATENATE("N=",T_iv_strat3!AS4)</f>
        <v>N=256</v>
      </c>
      <c r="AY9" s="59" t="str">
        <f>CONCATENATE("N=",T_iv_strat3!AW4)</f>
        <v>N=0</v>
      </c>
      <c r="AZ9" s="59" t="str">
        <f>CONCATENATE("N=",T_iv_strat3!BA4)</f>
        <v>N=405</v>
      </c>
      <c r="BA9" s="59" t="str">
        <f>CONCATENATE("N=",T_iv_strat3!BE4)</f>
        <v>N=51</v>
      </c>
      <c r="BB9" s="59" t="str">
        <f>CONCATENATE("N=",T_iv_strat3!BI4)</f>
        <v>N=776</v>
      </c>
      <c r="BC9" s="59" t="str">
        <f>CONCATENATE("N=",T_iv_strat3!BM4)</f>
        <v>N=3</v>
      </c>
    </row>
    <row r="10" spans="1:55" s="16" customFormat="1" ht="6.6" customHeight="1" x14ac:dyDescent="0.15">
      <c r="A10" s="213"/>
      <c r="B10" s="47" t="str">
        <f t="shared" ref="B10:Q10" si="3">"%"</f>
        <v>%</v>
      </c>
      <c r="C10" s="47" t="str">
        <f t="shared" si="3"/>
        <v>%</v>
      </c>
      <c r="D10" s="47" t="str">
        <f t="shared" si="3"/>
        <v>%</v>
      </c>
      <c r="E10" s="47" t="str">
        <f t="shared" si="3"/>
        <v>%</v>
      </c>
      <c r="F10" s="47" t="str">
        <f t="shared" si="3"/>
        <v>%</v>
      </c>
      <c r="G10" s="47" t="str">
        <f t="shared" si="3"/>
        <v>%</v>
      </c>
      <c r="H10" s="47" t="str">
        <f t="shared" si="3"/>
        <v>%</v>
      </c>
      <c r="I10" s="47" t="str">
        <f t="shared" si="3"/>
        <v>%</v>
      </c>
      <c r="J10" s="48" t="str">
        <f t="shared" si="3"/>
        <v>%</v>
      </c>
      <c r="K10" s="47" t="str">
        <f t="shared" si="3"/>
        <v>%</v>
      </c>
      <c r="L10" s="47" t="str">
        <f t="shared" si="3"/>
        <v>%</v>
      </c>
      <c r="M10" s="47" t="str">
        <f t="shared" si="3"/>
        <v>%</v>
      </c>
      <c r="N10" s="47" t="str">
        <f t="shared" si="3"/>
        <v>%</v>
      </c>
      <c r="O10" s="47" t="str">
        <f t="shared" si="3"/>
        <v>%</v>
      </c>
      <c r="P10" s="47" t="str">
        <f t="shared" si="3"/>
        <v>%</v>
      </c>
      <c r="Q10" s="47" t="str">
        <f t="shared" si="3"/>
        <v>%</v>
      </c>
      <c r="T10" s="206"/>
      <c r="U10" s="54" t="str">
        <f t="shared" ref="U10:AJ10" si="4">"%"</f>
        <v>%</v>
      </c>
      <c r="V10" s="54" t="str">
        <f t="shared" si="4"/>
        <v>%</v>
      </c>
      <c r="W10" s="54" t="str">
        <f t="shared" si="4"/>
        <v>%</v>
      </c>
      <c r="X10" s="54" t="str">
        <f t="shared" si="4"/>
        <v>%</v>
      </c>
      <c r="Y10" s="54" t="str">
        <f t="shared" si="4"/>
        <v>%</v>
      </c>
      <c r="Z10" s="54" t="str">
        <f t="shared" si="4"/>
        <v>%</v>
      </c>
      <c r="AA10" s="54" t="str">
        <f t="shared" si="4"/>
        <v>%</v>
      </c>
      <c r="AB10" s="54" t="str">
        <f t="shared" si="4"/>
        <v>%</v>
      </c>
      <c r="AC10" s="55" t="str">
        <f t="shared" si="4"/>
        <v>%</v>
      </c>
      <c r="AD10" s="54" t="str">
        <f t="shared" si="4"/>
        <v>%</v>
      </c>
      <c r="AE10" s="54" t="str">
        <f t="shared" si="4"/>
        <v>%</v>
      </c>
      <c r="AF10" s="54" t="str">
        <f t="shared" si="4"/>
        <v>%</v>
      </c>
      <c r="AG10" s="54" t="str">
        <f t="shared" si="4"/>
        <v>%</v>
      </c>
      <c r="AH10" s="54" t="str">
        <f t="shared" si="4"/>
        <v>%</v>
      </c>
      <c r="AI10" s="54" t="str">
        <f t="shared" si="4"/>
        <v>%</v>
      </c>
      <c r="AJ10" s="54" t="str">
        <f t="shared" si="4"/>
        <v>%</v>
      </c>
      <c r="AM10" s="200"/>
      <c r="AN10" s="61" t="str">
        <f t="shared" ref="AN10:BC10" si="5">"%"</f>
        <v>%</v>
      </c>
      <c r="AO10" s="61" t="str">
        <f t="shared" si="5"/>
        <v>%</v>
      </c>
      <c r="AP10" s="61" t="str">
        <f t="shared" si="5"/>
        <v>%</v>
      </c>
      <c r="AQ10" s="61" t="str">
        <f t="shared" si="5"/>
        <v>%</v>
      </c>
      <c r="AR10" s="61" t="str">
        <f t="shared" si="5"/>
        <v>%</v>
      </c>
      <c r="AS10" s="61" t="str">
        <f t="shared" si="5"/>
        <v>%</v>
      </c>
      <c r="AT10" s="61" t="str">
        <f t="shared" si="5"/>
        <v>%</v>
      </c>
      <c r="AU10" s="61" t="str">
        <f t="shared" si="5"/>
        <v>%</v>
      </c>
      <c r="AV10" s="62" t="str">
        <f t="shared" si="5"/>
        <v>%</v>
      </c>
      <c r="AW10" s="61" t="str">
        <f t="shared" si="5"/>
        <v>%</v>
      </c>
      <c r="AX10" s="61" t="str">
        <f t="shared" si="5"/>
        <v>%</v>
      </c>
      <c r="AY10" s="61" t="str">
        <f t="shared" si="5"/>
        <v>%</v>
      </c>
      <c r="AZ10" s="61" t="str">
        <f t="shared" si="5"/>
        <v>%</v>
      </c>
      <c r="BA10" s="61" t="str">
        <f t="shared" si="5"/>
        <v>%</v>
      </c>
      <c r="BB10" s="61" t="str">
        <f t="shared" si="5"/>
        <v>%</v>
      </c>
      <c r="BC10" s="61" t="str">
        <f t="shared" si="5"/>
        <v>%</v>
      </c>
    </row>
    <row r="11" spans="1:55" s="16" customFormat="1" ht="6.6" customHeight="1" x14ac:dyDescent="0.15">
      <c r="A11" s="214"/>
      <c r="B11" s="49" t="str">
        <f t="shared" ref="B11:Q11" si="6">"[95% CI]"</f>
        <v>[95% CI]</v>
      </c>
      <c r="C11" s="49" t="str">
        <f t="shared" si="6"/>
        <v>[95% CI]</v>
      </c>
      <c r="D11" s="49" t="str">
        <f t="shared" si="6"/>
        <v>[95% CI]</v>
      </c>
      <c r="E11" s="49" t="str">
        <f t="shared" si="6"/>
        <v>[95% CI]</v>
      </c>
      <c r="F11" s="49" t="str">
        <f t="shared" si="6"/>
        <v>[95% CI]</v>
      </c>
      <c r="G11" s="49" t="str">
        <f t="shared" si="6"/>
        <v>[95% CI]</v>
      </c>
      <c r="H11" s="49" t="str">
        <f t="shared" si="6"/>
        <v>[95% CI]</v>
      </c>
      <c r="I11" s="49" t="str">
        <f t="shared" si="6"/>
        <v>[95% CI]</v>
      </c>
      <c r="J11" s="50" t="str">
        <f t="shared" si="6"/>
        <v>[95% CI]</v>
      </c>
      <c r="K11" s="49" t="str">
        <f t="shared" si="6"/>
        <v>[95% CI]</v>
      </c>
      <c r="L11" s="49" t="str">
        <f t="shared" si="6"/>
        <v>[95% CI]</v>
      </c>
      <c r="M11" s="49" t="str">
        <f t="shared" si="6"/>
        <v>[95% CI]</v>
      </c>
      <c r="N11" s="49" t="str">
        <f t="shared" si="6"/>
        <v>[95% CI]</v>
      </c>
      <c r="O11" s="49" t="str">
        <f t="shared" si="6"/>
        <v>[95% CI]</v>
      </c>
      <c r="P11" s="49" t="str">
        <f t="shared" si="6"/>
        <v>[95% CI]</v>
      </c>
      <c r="Q11" s="49" t="str">
        <f t="shared" si="6"/>
        <v>[95% CI]</v>
      </c>
      <c r="T11" s="207"/>
      <c r="U11" s="56" t="str">
        <f t="shared" ref="U11:AJ11" si="7">"[95% CI]"</f>
        <v>[95% CI]</v>
      </c>
      <c r="V11" s="56" t="str">
        <f t="shared" si="7"/>
        <v>[95% CI]</v>
      </c>
      <c r="W11" s="56" t="str">
        <f t="shared" si="7"/>
        <v>[95% CI]</v>
      </c>
      <c r="X11" s="56" t="str">
        <f t="shared" si="7"/>
        <v>[95% CI]</v>
      </c>
      <c r="Y11" s="56" t="str">
        <f t="shared" si="7"/>
        <v>[95% CI]</v>
      </c>
      <c r="Z11" s="56" t="str">
        <f t="shared" si="7"/>
        <v>[95% CI]</v>
      </c>
      <c r="AA11" s="56" t="str">
        <f t="shared" si="7"/>
        <v>[95% CI]</v>
      </c>
      <c r="AB11" s="56" t="str">
        <f t="shared" si="7"/>
        <v>[95% CI]</v>
      </c>
      <c r="AC11" s="57" t="str">
        <f t="shared" si="7"/>
        <v>[95% CI]</v>
      </c>
      <c r="AD11" s="56" t="str">
        <f t="shared" si="7"/>
        <v>[95% CI]</v>
      </c>
      <c r="AE11" s="56" t="str">
        <f t="shared" si="7"/>
        <v>[95% CI]</v>
      </c>
      <c r="AF11" s="56" t="str">
        <f t="shared" si="7"/>
        <v>[95% CI]</v>
      </c>
      <c r="AG11" s="56" t="str">
        <f t="shared" si="7"/>
        <v>[95% CI]</v>
      </c>
      <c r="AH11" s="56" t="str">
        <f t="shared" si="7"/>
        <v>[95% CI]</v>
      </c>
      <c r="AI11" s="56" t="str">
        <f t="shared" si="7"/>
        <v>[95% CI]</v>
      </c>
      <c r="AJ11" s="56" t="str">
        <f t="shared" si="7"/>
        <v>[95% CI]</v>
      </c>
      <c r="AM11" s="201"/>
      <c r="AN11" s="63" t="str">
        <f t="shared" ref="AN11:BC11" si="8">"[95% CI]"</f>
        <v>[95% CI]</v>
      </c>
      <c r="AO11" s="63" t="str">
        <f t="shared" si="8"/>
        <v>[95% CI]</v>
      </c>
      <c r="AP11" s="63" t="str">
        <f t="shared" si="8"/>
        <v>[95% CI]</v>
      </c>
      <c r="AQ11" s="63" t="str">
        <f t="shared" si="8"/>
        <v>[95% CI]</v>
      </c>
      <c r="AR11" s="63" t="str">
        <f t="shared" si="8"/>
        <v>[95% CI]</v>
      </c>
      <c r="AS11" s="63" t="str">
        <f t="shared" si="8"/>
        <v>[95% CI]</v>
      </c>
      <c r="AT11" s="63" t="str">
        <f t="shared" si="8"/>
        <v>[95% CI]</v>
      </c>
      <c r="AU11" s="63" t="str">
        <f t="shared" si="8"/>
        <v>[95% CI]</v>
      </c>
      <c r="AV11" s="64" t="str">
        <f t="shared" si="8"/>
        <v>[95% CI]</v>
      </c>
      <c r="AW11" s="63" t="str">
        <f t="shared" si="8"/>
        <v>[95% CI]</v>
      </c>
      <c r="AX11" s="63" t="str">
        <f t="shared" si="8"/>
        <v>[95% CI]</v>
      </c>
      <c r="AY11" s="63" t="str">
        <f t="shared" si="8"/>
        <v>[95% CI]</v>
      </c>
      <c r="AZ11" s="63" t="str">
        <f t="shared" si="8"/>
        <v>[95% CI]</v>
      </c>
      <c r="BA11" s="63" t="str">
        <f t="shared" si="8"/>
        <v>[95% CI]</v>
      </c>
      <c r="BB11" s="63" t="str">
        <f t="shared" si="8"/>
        <v>[95% CI]</v>
      </c>
      <c r="BC11" s="63" t="str">
        <f t="shared" si="8"/>
        <v>[95% CI]</v>
      </c>
    </row>
    <row r="12" spans="1:55" s="2" customFormat="1" x14ac:dyDescent="0.2">
      <c r="A12" s="3" t="s">
        <v>44</v>
      </c>
      <c r="B12" s="4">
        <f>ROUND(T_iv_strat1!B4,1)</f>
        <v>0</v>
      </c>
      <c r="C12" s="4">
        <f>ROUND(T_iv_strat1!F4,1)</f>
        <v>0</v>
      </c>
      <c r="D12" s="4">
        <f>ROUND(T_iv_strat1!J4,1)</f>
        <v>0</v>
      </c>
      <c r="E12" s="4">
        <f>ROUND(T_iv_strat1!N4,1)</f>
        <v>0</v>
      </c>
      <c r="F12" s="4">
        <f>ROUND(T_iv_strat1!R4,1)</f>
        <v>0.7</v>
      </c>
      <c r="G12" s="4">
        <f>ROUND(T_iv_strat1!V4,1)</f>
        <v>0</v>
      </c>
      <c r="H12" s="4">
        <f>ROUND(T_iv_strat1!Z4,1)</f>
        <v>0.7</v>
      </c>
      <c r="I12" s="4">
        <f>ROUND(T_iv_strat1!AD4,1)</f>
        <v>0</v>
      </c>
      <c r="J12" s="65">
        <f>ROUND(T_iv_strat1!AH4,1)</f>
        <v>0</v>
      </c>
      <c r="K12" s="4">
        <f>ROUND(T_iv_strat1!AL4,1)</f>
        <v>0</v>
      </c>
      <c r="L12" s="4">
        <f>ROUND(T_iv_strat1!AP4,1)</f>
        <v>0</v>
      </c>
      <c r="M12" s="4">
        <f>ROUND(T_iv_strat1!AT4,1)</f>
        <v>0</v>
      </c>
      <c r="N12" s="4">
        <f>ROUND(T_iv_strat1!AX4,1)</f>
        <v>0</v>
      </c>
      <c r="O12" s="4">
        <f>ROUND(T_iv_strat1!BB4,1)</f>
        <v>0</v>
      </c>
      <c r="P12" s="4">
        <f>ROUND(T_iv_strat1!BF4,1)</f>
        <v>0</v>
      </c>
      <c r="Q12" s="4">
        <f>ROUND(T_iv_strat1!BJ4,1)</f>
        <v>0</v>
      </c>
      <c r="T12" s="3" t="s">
        <v>44</v>
      </c>
      <c r="U12" s="4">
        <f>ROUND(T_iv_strat2!B4,1)</f>
        <v>52.8</v>
      </c>
      <c r="V12" s="4">
        <f>ROUND(T_iv_strat2!F4,1)</f>
        <v>0</v>
      </c>
      <c r="W12" s="4">
        <f>ROUND(T_iv_strat2!J4,1)</f>
        <v>0</v>
      </c>
      <c r="X12" s="4">
        <f>ROUND(T_iv_strat2!N4,1)</f>
        <v>0</v>
      </c>
      <c r="Y12" s="4">
        <f>ROUND(T_iv_strat2!R4,1)</f>
        <v>15.4</v>
      </c>
      <c r="Z12" s="4">
        <f>ROUND(T_iv_strat2!V4,1)</f>
        <v>22.6</v>
      </c>
      <c r="AA12" s="4">
        <f>ROUND(T_iv_strat2!Z4,1)</f>
        <v>15.2</v>
      </c>
      <c r="AB12" s="4">
        <f>ROUND(T_iv_strat2!AD4,1)</f>
        <v>0</v>
      </c>
      <c r="AC12" s="65">
        <f>ROUND(T_iv_strat2!AH4,1)</f>
        <v>0</v>
      </c>
      <c r="AD12" s="4">
        <f>ROUND(T_iv_strat2!AL4,1)</f>
        <v>3.6</v>
      </c>
      <c r="AE12" s="4">
        <f>ROUND(T_iv_strat2!AP4,1)</f>
        <v>0</v>
      </c>
      <c r="AF12" s="4">
        <f>ROUND(T_iv_strat2!AT4,1)</f>
        <v>0</v>
      </c>
      <c r="AG12" s="4">
        <f>ROUND(T_iv_strat2!AX4,1)</f>
        <v>3.6</v>
      </c>
      <c r="AH12" s="4">
        <f>ROUND(T_iv_strat2!BB4,1)</f>
        <v>18.7</v>
      </c>
      <c r="AI12" s="4">
        <f>ROUND(T_iv_strat2!BF4,1)</f>
        <v>3.6</v>
      </c>
      <c r="AJ12" s="4">
        <f>ROUND(T_iv_strat2!BJ4,1)</f>
        <v>0</v>
      </c>
      <c r="AM12" s="3" t="s">
        <v>44</v>
      </c>
      <c r="AN12" s="4">
        <f>ROUND(T_iv_strat3!B4,1)</f>
        <v>0</v>
      </c>
      <c r="AO12" s="4">
        <f>ROUND(T_iv_strat3!F4,1)</f>
        <v>0</v>
      </c>
      <c r="AP12" s="4">
        <f>ROUND(T_iv_strat3!J4,1)</f>
        <v>0</v>
      </c>
      <c r="AQ12" s="4">
        <f>ROUND(T_iv_strat3!N4,1)</f>
        <v>0</v>
      </c>
      <c r="AR12" s="4">
        <f>ROUND(T_iv_strat3!R4,1)</f>
        <v>0</v>
      </c>
      <c r="AS12" s="4">
        <f>ROUND(T_iv_strat3!V4,1)</f>
        <v>0</v>
      </c>
      <c r="AT12" s="4">
        <f>ROUND(T_iv_strat3!Z4,1)</f>
        <v>0</v>
      </c>
      <c r="AU12" s="4">
        <f>ROUND(T_iv_strat3!AD4,1)</f>
        <v>0</v>
      </c>
      <c r="AV12" s="65">
        <f>ROUND(T_iv_strat3!AH4,1)</f>
        <v>0</v>
      </c>
      <c r="AW12" s="4">
        <f>ROUND(T_iv_strat3!AL4,1)</f>
        <v>5.2</v>
      </c>
      <c r="AX12" s="4">
        <f>ROUND(T_iv_strat3!AP4,1)</f>
        <v>0</v>
      </c>
      <c r="AY12" s="4">
        <f>ROUND(T_iv_strat3!AT4,1)</f>
        <v>0</v>
      </c>
      <c r="AZ12" s="4">
        <f>ROUND(T_iv_strat3!AX4,1)</f>
        <v>2.1</v>
      </c>
      <c r="BA12" s="4">
        <f>ROUND(T_iv_strat3!BB4,1)</f>
        <v>14.8</v>
      </c>
      <c r="BB12" s="4">
        <f>ROUND(T_iv_strat3!BF4,1)</f>
        <v>2.9</v>
      </c>
      <c r="BC12" s="4">
        <f>ROUND(T_iv_strat3!BJ4,1)</f>
        <v>0</v>
      </c>
    </row>
    <row r="13" spans="1:55" s="17" customFormat="1" ht="8.25" x14ac:dyDescent="0.15">
      <c r="B13" s="18" t="str">
        <f>IF(T_iv_strat1!C4=".","-",(CONCATENATE("[",ROUND(T_iv_strat1!C4,1),"; ",ROUND(T_iv_strat1!D4,1),"]")))</f>
        <v>-</v>
      </c>
      <c r="C13" s="18" t="str">
        <f>IF(T_iv_strat1!G4=".","-",(CONCATENATE("[",ROUND(T_iv_strat1!G4,1),"; ",ROUND(T_iv_strat1!H4,1),"]")))</f>
        <v>-</v>
      </c>
      <c r="D13" s="18" t="str">
        <f>IF(T_iv_strat1!K4=".","-",(CONCATENATE("[",ROUND(T_iv_strat1!K4,1),"; ",ROUND(T_iv_strat1!L4,1),"]")))</f>
        <v>-</v>
      </c>
      <c r="E13" s="18" t="str">
        <f>IF(T_iv_strat1!O4=".","-",(CONCATENATE("[",ROUND(T_iv_strat1!O4,1),"; ",ROUND(T_iv_strat1!P4,1),"]")))</f>
        <v>-</v>
      </c>
      <c r="F13" s="18" t="str">
        <f>IF(T_iv_strat1!S4=".","-",(CONCATENATE("[",ROUND(T_iv_strat1!S4,1),"; ",ROUND(T_iv_strat1!T4,1),"]")))</f>
        <v>[0.1; 4.3]</v>
      </c>
      <c r="G13" s="18" t="str">
        <f>IF(T_iv_strat1!W4=".","-",(CONCATENATE("[",ROUND(T_iv_strat1!W4,1),"; ",ROUND(T_iv_strat1!X4,1),"]")))</f>
        <v>-</v>
      </c>
      <c r="H13" s="18" t="str">
        <f>IF(T_iv_strat1!AA4=".","-",(CONCATENATE("[",ROUND(T_iv_strat1!AA4,1),"; ",ROUND(T_iv_strat1!AB4,1),"]")))</f>
        <v>[0.1; 4.1]</v>
      </c>
      <c r="I13" s="18" t="str">
        <f>IF(T_iv_strat1!AE4=".","-",(CONCATENATE("[",ROUND(T_iv_strat1!AE4,1),"; ",ROUND(T_iv_strat1!AF4,1),"]")))</f>
        <v>-</v>
      </c>
      <c r="J13" s="114" t="str">
        <f>IF(T_iv_strat1!AI4=".","-",(CONCATENATE("[",ROUND(T_iv_strat1!AI4,1),"; ",ROUND(T_iv_strat1!AJ4,1),"]")))</f>
        <v>-</v>
      </c>
      <c r="K13" s="18" t="str">
        <f>IF(T_iv_strat1!AM4=".","-",(CONCATENATE("[",ROUND(T_iv_strat1!AM4,1),"; ",ROUND(T_iv_strat1!AN4,1),"]")))</f>
        <v>-</v>
      </c>
      <c r="L13" s="18" t="str">
        <f>IF(T_iv_strat1!AQ4=".","-",(CONCATENATE("[",ROUND(T_iv_strat1!AQ4,1),"; ",ROUND(T_iv_strat1!AR4,1),"]")))</f>
        <v>-</v>
      </c>
      <c r="M13" s="18" t="str">
        <f>IF(T_iv_strat1!AU4=".","-",(CONCATENATE("[",ROUND(T_iv_strat1!AU4,1),"; ",ROUND(T_iv_strat1!AV4,1),"]")))</f>
        <v>-</v>
      </c>
      <c r="N13" s="18" t="str">
        <f>IF(T_iv_strat1!AY4=".","-",(CONCATENATE("[",ROUND(T_iv_strat1!AY4,1),"; ",ROUND(T_iv_strat1!AZ4,1),"]")))</f>
        <v>-</v>
      </c>
      <c r="O13" s="18" t="str">
        <f>IF(T_iv_strat1!BC4=".","-",(CONCATENATE("[",ROUND(T_iv_strat1!BC4,1),"; ",ROUND(T_iv_strat1!BD4,1),"]")))</f>
        <v>-</v>
      </c>
      <c r="P13" s="18" t="str">
        <f>IF(T_iv_strat1!BG4=".","-",(CONCATENATE("[",ROUND(T_iv_strat1!BG4,1),"; ",ROUND(T_iv_strat1!BH4,1),"]")))</f>
        <v>-</v>
      </c>
      <c r="Q13" s="18" t="str">
        <f>IF(T_iv_strat1!BK4=".","-",(CONCATENATE("[",ROUND(T_iv_strat1!BK4,1),"; ",ROUND(T_iv_strat1!BL4,1),"]")))</f>
        <v>-</v>
      </c>
      <c r="U13" s="18" t="str">
        <f>IF(T_iv_strat2!C4=".","-",(CONCATENATE("[",ROUND(T_iv_strat2!C4,1),"; ",ROUND(T_iv_strat2!D4,1),"]")))</f>
        <v>[6.9; 94.4]</v>
      </c>
      <c r="V13" s="18" t="str">
        <f>IF(T_iv_strat2!G4=".","-",(CONCATENATE("[",ROUND(T_iv_strat2!G4,1),"; ",ROUND(T_iv_strat2!H4,1),"]")))</f>
        <v>-</v>
      </c>
      <c r="W13" s="18" t="str">
        <f>IF(T_iv_strat2!K4=".","-",(CONCATENATE("[",ROUND(T_iv_strat2!K4,1),"; ",ROUND(T_iv_strat2!L4,1),"]")))</f>
        <v>-</v>
      </c>
      <c r="X13" s="18" t="str">
        <f>IF(T_iv_strat2!O4=".","-",(CONCATENATE("[",ROUND(T_iv_strat2!O4,1),"; ",ROUND(T_iv_strat2!P4,1),"]")))</f>
        <v>-</v>
      </c>
      <c r="Y13" s="18" t="str">
        <f>IF(T_iv_strat2!S4=".","-",(CONCATENATE("[",ROUND(T_iv_strat2!S4,1),"; ",ROUND(T_iv_strat2!T4,1),"]")))</f>
        <v>[8.5; 26.3]</v>
      </c>
      <c r="Z13" s="18" t="str">
        <f>IF(T_iv_strat2!W4=".","-",(CONCATENATE("[",ROUND(T_iv_strat2!W4,1),"; ",ROUND(T_iv_strat2!X4,1),"]")))</f>
        <v>[8.3; 48.6]</v>
      </c>
      <c r="AA13" s="18" t="str">
        <f>IF(T_iv_strat2!AA4=".","-",(CONCATENATE("[",ROUND(T_iv_strat2!AA4,1),"; ",ROUND(T_iv_strat2!AB4,1),"]")))</f>
        <v>[8.6; 25.5]</v>
      </c>
      <c r="AB13" s="18" t="str">
        <f>IF(T_iv_strat2!AE4=".","-",(CONCATENATE("[",ROUND(T_iv_strat2!AE4,1),"; ",ROUND(T_iv_strat2!AF4,1),"]")))</f>
        <v>-</v>
      </c>
      <c r="AC13" s="114" t="str">
        <f>IF(T_iv_strat2!AI4=".","-",(CONCATENATE("[",ROUND(T_iv_strat2!AI4,1),"; ",ROUND(T_iv_strat2!AJ4,1),"]")))</f>
        <v>-</v>
      </c>
      <c r="AD13" s="18" t="str">
        <f>IF(T_iv_strat2!AM4=".","-",(CONCATENATE("[",ROUND(T_iv_strat2!AM4,1),"; ",ROUND(T_iv_strat2!AN4,1),"]")))</f>
        <v>[1.4; 8.6]</v>
      </c>
      <c r="AE13" s="18" t="str">
        <f>IF(T_iv_strat2!AQ4=".","-",(CONCATENATE("[",ROUND(T_iv_strat2!AQ4,1),"; ",ROUND(T_iv_strat2!AR4,1),"]")))</f>
        <v>-</v>
      </c>
      <c r="AF13" s="18" t="str">
        <f>IF(T_iv_strat2!AU4=".","-",(CONCATENATE("[",ROUND(T_iv_strat2!AU4,1),"; ",ROUND(T_iv_strat2!AV4,1),"]")))</f>
        <v>-</v>
      </c>
      <c r="AG13" s="18" t="str">
        <f>IF(T_iv_strat2!AY4=".","-",(CONCATENATE("[",ROUND(T_iv_strat2!AY4,1),"; ",ROUND(T_iv_strat2!AZ4,1),"]")))</f>
        <v>[2.4; 5.4]</v>
      </c>
      <c r="AH13" s="18" t="str">
        <f>IF(T_iv_strat2!BC4=".","-",(CONCATENATE("[",ROUND(T_iv_strat2!BC4,1),"; ",ROUND(T_iv_strat2!BD4,1),"]")))</f>
        <v>[2.8; 64.7]</v>
      </c>
      <c r="AI13" s="18" t="str">
        <f>IF(T_iv_strat2!BG4=".","-",(CONCATENATE("[",ROUND(T_iv_strat2!BG4,1),"; ",ROUND(T_iv_strat2!BH4,1),"]")))</f>
        <v>[2.4; 5.5]</v>
      </c>
      <c r="AJ13" s="18" t="str">
        <f>IF(T_iv_strat2!BK4=".","-",(CONCATENATE("[",ROUND(T_iv_strat2!BK4,1),"; ",ROUND(T_iv_strat2!BL4,1),"]")))</f>
        <v>-</v>
      </c>
      <c r="AN13" s="18" t="str">
        <f>IF(T_iv_strat3!C4=".","-",(CONCATENATE("[",ROUND(T_iv_strat3!C4,1),"; ",ROUND(T_iv_strat3!D4,1),"]")))</f>
        <v>-</v>
      </c>
      <c r="AO13" s="18" t="str">
        <f>IF(T_iv_strat3!G4=".","-",(CONCATENATE("[",ROUND(T_iv_strat3!G4,1),"; ",ROUND(T_iv_strat3!H4,1),"]")))</f>
        <v>-</v>
      </c>
      <c r="AP13" s="18" t="str">
        <f>IF(T_iv_strat3!K4=".","-",(CONCATENATE("[",ROUND(T_iv_strat3!K4,1),"; ",ROUND(T_iv_strat3!L4,1),"]")))</f>
        <v>-</v>
      </c>
      <c r="AQ13" s="18" t="str">
        <f>IF(T_iv_strat3!O4=".","-",(CONCATENATE("[",ROUND(T_iv_strat3!O4,1),"; ",ROUND(T_iv_strat3!P4,1),"]")))</f>
        <v>-</v>
      </c>
      <c r="AR13" s="18" t="str">
        <f>IF(T_iv_strat3!S4=".","-",(CONCATENATE("[",ROUND(T_iv_strat3!S4,1),"; ",ROUND(T_iv_strat3!T4,1),"]")))</f>
        <v>-</v>
      </c>
      <c r="AS13" s="18" t="str">
        <f>IF(T_iv_strat3!W4=".","-",(CONCATENATE("[",ROUND(T_iv_strat3!W4,1),"; ",ROUND(T_iv_strat3!X4,1),"]")))</f>
        <v>-</v>
      </c>
      <c r="AT13" s="18" t="str">
        <f>IF(T_iv_strat3!AA4=".","-",(CONCATENATE("[",ROUND(T_iv_strat3!AA4,1),"; ",ROUND(T_iv_strat3!AB4,1),"]")))</f>
        <v>-</v>
      </c>
      <c r="AU13" s="18" t="str">
        <f>IF(T_iv_strat3!AE4=".","-",(CONCATENATE("[",ROUND(T_iv_strat3!AE4,1),"; ",ROUND(T_iv_strat3!AF4,1),"]")))</f>
        <v>-</v>
      </c>
      <c r="AV13" s="114" t="str">
        <f>IF(T_iv_strat3!AI4=".","-",(CONCATENATE("[",ROUND(T_iv_strat3!AI4,1),"; ",ROUND(T_iv_strat3!AJ4,1),"]")))</f>
        <v>-</v>
      </c>
      <c r="AW13" s="18" t="str">
        <f>IF(T_iv_strat3!AM4=".","-",(CONCATENATE("[",ROUND(T_iv_strat3!AM4,1),"; ",ROUND(T_iv_strat3!AN4,1),"]")))</f>
        <v>[0.9; 25.7]</v>
      </c>
      <c r="AX13" s="18" t="str">
        <f>IF(T_iv_strat3!AQ4=".","-",(CONCATENATE("[",ROUND(T_iv_strat3!AQ4,1),"; ",ROUND(T_iv_strat3!AR4,1),"]")))</f>
        <v>-</v>
      </c>
      <c r="AY13" s="18" t="str">
        <f>IF(T_iv_strat3!AU4=".","-",(CONCATENATE("[",ROUND(T_iv_strat3!AU4,1),"; ",ROUND(T_iv_strat3!AV4,1),"]")))</f>
        <v>-</v>
      </c>
      <c r="AZ13" s="18" t="str">
        <f>IF(T_iv_strat3!AY4=".","-",(CONCATENATE("[",ROUND(T_iv_strat3!AY4,1),"; ",ROUND(T_iv_strat3!AZ4,1),"]")))</f>
        <v>[0.3; 12.6]</v>
      </c>
      <c r="BA13" s="18" t="str">
        <f>IF(T_iv_strat3!BC4=".","-",(CONCATENATE("[",ROUND(T_iv_strat3!BC4,1),"; ",ROUND(T_iv_strat3!BD4,1),"]")))</f>
        <v>[7.1; 28.4]</v>
      </c>
      <c r="BB13" s="18" t="str">
        <f>IF(T_iv_strat3!BG4=".","-",(CONCATENATE("[",ROUND(T_iv_strat3!BG4,1),"; ",ROUND(T_iv_strat3!BH4,1),"]")))</f>
        <v>[1.1; 7.6]</v>
      </c>
      <c r="BC13" s="18" t="str">
        <f>IF(T_iv_strat3!BK4=".","-",(CONCATENATE("[",ROUND(T_iv_strat3!BK4,1),"; ",ROUND(T_iv_strat3!BL4,1),"]")))</f>
        <v>-</v>
      </c>
    </row>
    <row r="14" spans="1:55" s="2" customFormat="1" x14ac:dyDescent="0.2">
      <c r="A14" s="3" t="s">
        <v>45</v>
      </c>
      <c r="B14" s="4">
        <f>ROUND(T_iv_strat1!B5,1)</f>
        <v>0</v>
      </c>
      <c r="C14" s="4">
        <f>ROUND(T_iv_strat1!F5,1)</f>
        <v>0</v>
      </c>
      <c r="D14" s="4">
        <f>ROUND(T_iv_strat1!J5,1)</f>
        <v>0</v>
      </c>
      <c r="E14" s="4">
        <f>ROUND(T_iv_strat1!N5,1)</f>
        <v>0</v>
      </c>
      <c r="F14" s="4">
        <f>ROUND(T_iv_strat1!R5,1)</f>
        <v>0.9</v>
      </c>
      <c r="G14" s="4">
        <f>ROUND(T_iv_strat1!V5,1)</f>
        <v>0</v>
      </c>
      <c r="H14" s="4">
        <f>ROUND(T_iv_strat1!Z5,1)</f>
        <v>0.9</v>
      </c>
      <c r="I14" s="4">
        <f>ROUND(T_iv_strat1!AD5,1)</f>
        <v>0</v>
      </c>
      <c r="J14" s="65">
        <f>ROUND(T_iv_strat1!AH5,1)</f>
        <v>5.4</v>
      </c>
      <c r="K14" s="4">
        <f>ROUND(T_iv_strat1!AL5,1)</f>
        <v>0</v>
      </c>
      <c r="L14" s="4">
        <f>ROUND(T_iv_strat1!AP5,1)</f>
        <v>0</v>
      </c>
      <c r="M14" s="4">
        <f>ROUND(T_iv_strat1!AT5,1)</f>
        <v>0</v>
      </c>
      <c r="N14" s="4">
        <f>ROUND(T_iv_strat1!AX5,1)</f>
        <v>0.6</v>
      </c>
      <c r="O14" s="4">
        <f>ROUND(T_iv_strat1!BB5,1)</f>
        <v>0</v>
      </c>
      <c r="P14" s="4">
        <f>ROUND(T_iv_strat1!BF5,1)</f>
        <v>0.7</v>
      </c>
      <c r="Q14" s="4">
        <f>ROUND(T_iv_strat1!BJ5,1)</f>
        <v>0</v>
      </c>
      <c r="T14" s="3" t="s">
        <v>45</v>
      </c>
      <c r="U14" s="4">
        <f>ROUND(T_iv_strat2!B5,1)</f>
        <v>0</v>
      </c>
      <c r="V14" s="4">
        <f>ROUND(T_iv_strat2!F5,1)</f>
        <v>0</v>
      </c>
      <c r="W14" s="4">
        <f>ROUND(T_iv_strat2!J5,1)</f>
        <v>0</v>
      </c>
      <c r="X14" s="4">
        <f>ROUND(T_iv_strat2!N5,1)</f>
        <v>0</v>
      </c>
      <c r="Y14" s="4">
        <f>ROUND(T_iv_strat2!R5,1)</f>
        <v>6</v>
      </c>
      <c r="Z14" s="4">
        <f>ROUND(T_iv_strat2!V5,1)</f>
        <v>0</v>
      </c>
      <c r="AA14" s="4">
        <f>ROUND(T_iv_strat2!Z5,1)</f>
        <v>5.2</v>
      </c>
      <c r="AB14" s="4">
        <f>ROUND(T_iv_strat2!AD5,1)</f>
        <v>0</v>
      </c>
      <c r="AC14" s="65">
        <f>ROUND(T_iv_strat2!AH5,1)</f>
        <v>0</v>
      </c>
      <c r="AD14" s="4">
        <f>ROUND(T_iv_strat2!AL5,1)</f>
        <v>5.6</v>
      </c>
      <c r="AE14" s="4">
        <f>ROUND(T_iv_strat2!AP5,1)</f>
        <v>0</v>
      </c>
      <c r="AF14" s="4">
        <f>ROUND(T_iv_strat2!AT5,1)</f>
        <v>0</v>
      </c>
      <c r="AG14" s="4">
        <f>ROUND(T_iv_strat2!AX5,1)</f>
        <v>3.8</v>
      </c>
      <c r="AH14" s="4">
        <f>ROUND(T_iv_strat2!BB5,1)</f>
        <v>0</v>
      </c>
      <c r="AI14" s="4">
        <f>ROUND(T_iv_strat2!BF5,1)</f>
        <v>3.4</v>
      </c>
      <c r="AJ14" s="4">
        <f>ROUND(T_iv_strat2!BJ5,1)</f>
        <v>0</v>
      </c>
      <c r="AM14" s="3" t="s">
        <v>45</v>
      </c>
      <c r="AN14" s="4">
        <f>ROUND(T_iv_strat3!B5,1)</f>
        <v>0</v>
      </c>
      <c r="AO14" s="4">
        <f>ROUND(T_iv_strat3!F5,1)</f>
        <v>20.6</v>
      </c>
      <c r="AP14" s="4">
        <f>ROUND(T_iv_strat3!J5,1)</f>
        <v>0</v>
      </c>
      <c r="AQ14" s="4">
        <f>ROUND(T_iv_strat3!N5,1)</f>
        <v>0</v>
      </c>
      <c r="AR14" s="4">
        <f>ROUND(T_iv_strat3!R5,1)</f>
        <v>0</v>
      </c>
      <c r="AS14" s="4">
        <f>ROUND(T_iv_strat3!V5,1)</f>
        <v>0</v>
      </c>
      <c r="AT14" s="4">
        <f>ROUND(T_iv_strat3!Z5,1)</f>
        <v>1.5</v>
      </c>
      <c r="AU14" s="4">
        <f>ROUND(T_iv_strat3!AD5,1)</f>
        <v>0</v>
      </c>
      <c r="AV14" s="65">
        <f>ROUND(T_iv_strat3!AH5,1)</f>
        <v>0</v>
      </c>
      <c r="AW14" s="4">
        <f>ROUND(T_iv_strat3!AL5,1)</f>
        <v>13.9</v>
      </c>
      <c r="AX14" s="4">
        <f>ROUND(T_iv_strat3!AP5,1)</f>
        <v>0</v>
      </c>
      <c r="AY14" s="4">
        <f>ROUND(T_iv_strat3!AT5,1)</f>
        <v>0</v>
      </c>
      <c r="AZ14" s="4">
        <f>ROUND(T_iv_strat3!AX5,1)</f>
        <v>0.6</v>
      </c>
      <c r="BA14" s="4">
        <f>ROUND(T_iv_strat3!BB5,1)</f>
        <v>7.4</v>
      </c>
      <c r="BB14" s="4">
        <f>ROUND(T_iv_strat3!BF5,1)</f>
        <v>2</v>
      </c>
      <c r="BC14" s="4">
        <f>ROUND(T_iv_strat3!BJ5,1)</f>
        <v>0</v>
      </c>
    </row>
    <row r="15" spans="1:55" s="17" customFormat="1" ht="8.25" x14ac:dyDescent="0.15">
      <c r="B15" s="18" t="str">
        <f>IF(T_iv_strat1!C5=".","-",(CONCATENATE("[",ROUND(T_iv_strat1!C5,1),"; ",ROUND(T_iv_strat1!D5,1),"]")))</f>
        <v>-</v>
      </c>
      <c r="C15" s="18" t="str">
        <f>IF(T_iv_strat1!G5=".","-",(CONCATENATE("[",ROUND(T_iv_strat1!G5,1),"; ",ROUND(T_iv_strat1!H5,1),"]")))</f>
        <v>-</v>
      </c>
      <c r="D15" s="18" t="str">
        <f>IF(T_iv_strat1!K5=".","-",(CONCATENATE("[",ROUND(T_iv_strat1!K5,1),"; ",ROUND(T_iv_strat1!L5,1),"]")))</f>
        <v>-</v>
      </c>
      <c r="E15" s="18" t="str">
        <f>IF(T_iv_strat1!O5=".","-",(CONCATENATE("[",ROUND(T_iv_strat1!O5,1),"; ",ROUND(T_iv_strat1!P5,1),"]")))</f>
        <v>-</v>
      </c>
      <c r="F15" s="18" t="str">
        <f>IF(T_iv_strat1!S5=".","-",(CONCATENATE("[",ROUND(T_iv_strat1!S5,1),"; ",ROUND(T_iv_strat1!T5,1),"]")))</f>
        <v>[0.2; 3.9]</v>
      </c>
      <c r="G15" s="18" t="str">
        <f>IF(T_iv_strat1!W5=".","-",(CONCATENATE("[",ROUND(T_iv_strat1!W5,1),"; ",ROUND(T_iv_strat1!X5,1),"]")))</f>
        <v>-</v>
      </c>
      <c r="H15" s="18" t="str">
        <f>IF(T_iv_strat1!AA5=".","-",(CONCATENATE("[",ROUND(T_iv_strat1!AA5,1),"; ",ROUND(T_iv_strat1!AB5,1),"]")))</f>
        <v>[0.2; 3.8]</v>
      </c>
      <c r="I15" s="18" t="str">
        <f>IF(T_iv_strat1!AE5=".","-",(CONCATENATE("[",ROUND(T_iv_strat1!AE5,1),"; ",ROUND(T_iv_strat1!AF5,1),"]")))</f>
        <v>-</v>
      </c>
      <c r="J15" s="114" t="str">
        <f>IF(T_iv_strat1!AI5=".","-",(CONCATENATE("[",ROUND(T_iv_strat1!AI5,1),"; ",ROUND(T_iv_strat1!AJ5,1),"]")))</f>
        <v>[0.7; 30.1]</v>
      </c>
      <c r="K15" s="18" t="str">
        <f>IF(T_iv_strat1!AM5=".","-",(CONCATENATE("[",ROUND(T_iv_strat1!AM5,1),"; ",ROUND(T_iv_strat1!AN5,1),"]")))</f>
        <v>-</v>
      </c>
      <c r="L15" s="18" t="str">
        <f>IF(T_iv_strat1!AQ5=".","-",(CONCATENATE("[",ROUND(T_iv_strat1!AQ5,1),"; ",ROUND(T_iv_strat1!AR5,1),"]")))</f>
        <v>-</v>
      </c>
      <c r="M15" s="18" t="str">
        <f>IF(T_iv_strat1!AU5=".","-",(CONCATENATE("[",ROUND(T_iv_strat1!AU5,1),"; ",ROUND(T_iv_strat1!AV5,1),"]")))</f>
        <v>-</v>
      </c>
      <c r="N15" s="18" t="str">
        <f>IF(T_iv_strat1!AY5=".","-",(CONCATENATE("[",ROUND(T_iv_strat1!AY5,1),"; ",ROUND(T_iv_strat1!AZ5,1),"]")))</f>
        <v>[0.3; 1.5]</v>
      </c>
      <c r="O15" s="18" t="str">
        <f>IF(T_iv_strat1!BC5=".","-",(CONCATENATE("[",ROUND(T_iv_strat1!BC5,1),"; ",ROUND(T_iv_strat1!BD5,1),"]")))</f>
        <v>-</v>
      </c>
      <c r="P15" s="18" t="str">
        <f>IF(T_iv_strat1!BG5=".","-",(CONCATENATE("[",ROUND(T_iv_strat1!BG5,1),"; ",ROUND(T_iv_strat1!BH5,1),"]")))</f>
        <v>[0.3; 1.4]</v>
      </c>
      <c r="Q15" s="18" t="str">
        <f>IF(T_iv_strat1!BK5=".","-",(CONCATENATE("[",ROUND(T_iv_strat1!BK5,1),"; ",ROUND(T_iv_strat1!BL5,1),"]")))</f>
        <v>-</v>
      </c>
      <c r="U15" s="18" t="str">
        <f>IF(T_iv_strat2!C5=".","-",(CONCATENATE("[",ROUND(T_iv_strat2!C5,1),"; ",ROUND(T_iv_strat2!D5,1),"]")))</f>
        <v>-</v>
      </c>
      <c r="V15" s="18" t="str">
        <f>IF(T_iv_strat2!G5=".","-",(CONCATENATE("[",ROUND(T_iv_strat2!G5,1),"; ",ROUND(T_iv_strat2!H5,1),"]")))</f>
        <v>-</v>
      </c>
      <c r="W15" s="18" t="str">
        <f>IF(T_iv_strat2!K5=".","-",(CONCATENATE("[",ROUND(T_iv_strat2!K5,1),"; ",ROUND(T_iv_strat2!L5,1),"]")))</f>
        <v>-</v>
      </c>
      <c r="X15" s="18" t="str">
        <f>IF(T_iv_strat2!O5=".","-",(CONCATENATE("[",ROUND(T_iv_strat2!O5,1),"; ",ROUND(T_iv_strat2!P5,1),"]")))</f>
        <v>-</v>
      </c>
      <c r="Y15" s="18" t="str">
        <f>IF(T_iv_strat2!S5=".","-",(CONCATENATE("[",ROUND(T_iv_strat2!S5,1),"; ",ROUND(T_iv_strat2!T5,1),"]")))</f>
        <v>[3.8; 9.1]</v>
      </c>
      <c r="Z15" s="18" t="str">
        <f>IF(T_iv_strat2!W5=".","-",(CONCATENATE("[",ROUND(T_iv_strat2!W5,1),"; ",ROUND(T_iv_strat2!X5,1),"]")))</f>
        <v>-</v>
      </c>
      <c r="AA15" s="18" t="str">
        <f>IF(T_iv_strat2!AA5=".","-",(CONCATENATE("[",ROUND(T_iv_strat2!AA5,1),"; ",ROUND(T_iv_strat2!AB5,1),"]")))</f>
        <v>[3.3; 8.1]</v>
      </c>
      <c r="AB15" s="18" t="str">
        <f>IF(T_iv_strat2!AE5=".","-",(CONCATENATE("[",ROUND(T_iv_strat2!AE5,1),"; ",ROUND(T_iv_strat2!AF5,1),"]")))</f>
        <v>-</v>
      </c>
      <c r="AC15" s="114" t="str">
        <f>IF(T_iv_strat2!AI5=".","-",(CONCATENATE("[",ROUND(T_iv_strat2!AI5,1),"; ",ROUND(T_iv_strat2!AJ5,1),"]")))</f>
        <v>-</v>
      </c>
      <c r="AD15" s="18" t="str">
        <f>IF(T_iv_strat2!AM5=".","-",(CONCATENATE("[",ROUND(T_iv_strat2!AM5,1),"; ",ROUND(T_iv_strat2!AN5,1),"]")))</f>
        <v>[2; 14.8]</v>
      </c>
      <c r="AE15" s="18" t="str">
        <f>IF(T_iv_strat2!AQ5=".","-",(CONCATENATE("[",ROUND(T_iv_strat2!AQ5,1),"; ",ROUND(T_iv_strat2!AR5,1),"]")))</f>
        <v>-</v>
      </c>
      <c r="AF15" s="18" t="str">
        <f>IF(T_iv_strat2!AU5=".","-",(CONCATENATE("[",ROUND(T_iv_strat2!AU5,1),"; ",ROUND(T_iv_strat2!AV5,1),"]")))</f>
        <v>-</v>
      </c>
      <c r="AG15" s="18" t="str">
        <f>IF(T_iv_strat2!AY5=".","-",(CONCATENATE("[",ROUND(T_iv_strat2!AY5,1),"; ",ROUND(T_iv_strat2!AZ5,1),"]")))</f>
        <v>[2.4; 5.9]</v>
      </c>
      <c r="AH15" s="18" t="str">
        <f>IF(T_iv_strat2!BC5=".","-",(CONCATENATE("[",ROUND(T_iv_strat2!BC5,1),"; ",ROUND(T_iv_strat2!BD5,1),"]")))</f>
        <v>-</v>
      </c>
      <c r="AI15" s="18" t="str">
        <f>IF(T_iv_strat2!BG5=".","-",(CONCATENATE("[",ROUND(T_iv_strat2!BG5,1),"; ",ROUND(T_iv_strat2!BH5,1),"]")))</f>
        <v>[2.2; 5.3]</v>
      </c>
      <c r="AJ15" s="18" t="str">
        <f>IF(T_iv_strat2!BK5=".","-",(CONCATENATE("[",ROUND(T_iv_strat2!BK5,1),"; ",ROUND(T_iv_strat2!BL5,1),"]")))</f>
        <v>-</v>
      </c>
      <c r="AN15" s="18" t="str">
        <f>IF(T_iv_strat3!C5=".","-",(CONCATENATE("[",ROUND(T_iv_strat3!C5,1),"; ",ROUND(T_iv_strat3!D5,1),"]")))</f>
        <v>-</v>
      </c>
      <c r="AO15" s="18" t="str">
        <f>IF(T_iv_strat3!G5=".","-",(CONCATENATE("[",ROUND(T_iv_strat3!G5,1),"; ",ROUND(T_iv_strat3!H5,1),"]")))</f>
        <v>[7.9; 44.1]</v>
      </c>
      <c r="AP15" s="18" t="str">
        <f>IF(T_iv_strat3!K5=".","-",(CONCATENATE("[",ROUND(T_iv_strat3!K5,1),"; ",ROUND(T_iv_strat3!L5,1),"]")))</f>
        <v>-</v>
      </c>
      <c r="AQ15" s="18" t="str">
        <f>IF(T_iv_strat3!O5=".","-",(CONCATENATE("[",ROUND(T_iv_strat3!O5,1),"; ",ROUND(T_iv_strat3!P5,1),"]")))</f>
        <v>-</v>
      </c>
      <c r="AR15" s="18" t="str">
        <f>IF(T_iv_strat3!S5=".","-",(CONCATENATE("[",ROUND(T_iv_strat3!S5,1),"; ",ROUND(T_iv_strat3!T5,1),"]")))</f>
        <v>-</v>
      </c>
      <c r="AS15" s="18" t="str">
        <f>IF(T_iv_strat3!W5=".","-",(CONCATENATE("[",ROUND(T_iv_strat3!W5,1),"; ",ROUND(T_iv_strat3!X5,1),"]")))</f>
        <v>-</v>
      </c>
      <c r="AT15" s="18" t="str">
        <f>IF(T_iv_strat3!AA5=".","-",(CONCATENATE("[",ROUND(T_iv_strat3!AA5,1),"; ",ROUND(T_iv_strat3!AB5,1),"]")))</f>
        <v>[0.3; 6.7]</v>
      </c>
      <c r="AU15" s="18" t="str">
        <f>IF(T_iv_strat3!AE5=".","-",(CONCATENATE("[",ROUND(T_iv_strat3!AE5,1),"; ",ROUND(T_iv_strat3!AF5,1),"]")))</f>
        <v>-</v>
      </c>
      <c r="AV15" s="114" t="str">
        <f>IF(T_iv_strat3!AI5=".","-",(CONCATENATE("[",ROUND(T_iv_strat3!AI5,1),"; ",ROUND(T_iv_strat3!AJ5,1),"]")))</f>
        <v>-</v>
      </c>
      <c r="AW15" s="18" t="str">
        <f>IF(T_iv_strat3!AM5=".","-",(CONCATENATE("[",ROUND(T_iv_strat3!AM5,1),"; ",ROUND(T_iv_strat3!AN5,1),"]")))</f>
        <v>[3.3; 42.9]</v>
      </c>
      <c r="AX15" s="18" t="str">
        <f>IF(T_iv_strat3!AQ5=".","-",(CONCATENATE("[",ROUND(T_iv_strat3!AQ5,1),"; ",ROUND(T_iv_strat3!AR5,1),"]")))</f>
        <v>-</v>
      </c>
      <c r="AY15" s="18" t="str">
        <f>IF(T_iv_strat3!AU5=".","-",(CONCATENATE("[",ROUND(T_iv_strat3!AU5,1),"; ",ROUND(T_iv_strat3!AV5,1),"]")))</f>
        <v>-</v>
      </c>
      <c r="AZ15" s="18" t="str">
        <f>IF(T_iv_strat3!AY5=".","-",(CONCATENATE("[",ROUND(T_iv_strat3!AY5,1),"; ",ROUND(T_iv_strat3!AZ5,1),"]")))</f>
        <v>[0.1; 3.5]</v>
      </c>
      <c r="BA15" s="18" t="str">
        <f>IF(T_iv_strat3!BC5=".","-",(CONCATENATE("[",ROUND(T_iv_strat3!BC5,1),"; ",ROUND(T_iv_strat3!BD5,1),"]")))</f>
        <v>[3.6; 14.6]</v>
      </c>
      <c r="BB15" s="18" t="str">
        <f>IF(T_iv_strat3!BG5=".","-",(CONCATENATE("[",ROUND(T_iv_strat3!BG5,1),"; ",ROUND(T_iv_strat3!BH5,1),"]")))</f>
        <v>[0.9; 4.4]</v>
      </c>
      <c r="BC15" s="18" t="str">
        <f>IF(T_iv_strat3!BK5=".","-",(CONCATENATE("[",ROUND(T_iv_strat3!BK5,1),"; ",ROUND(T_iv_strat3!BL5,1),"]")))</f>
        <v>-</v>
      </c>
    </row>
    <row r="16" spans="1:55" s="2" customFormat="1" x14ac:dyDescent="0.2">
      <c r="A16" s="5" t="s">
        <v>46</v>
      </c>
      <c r="B16" s="4">
        <f>ROUND(T_iv_strat1!B6,1)</f>
        <v>48</v>
      </c>
      <c r="C16" s="4">
        <f>ROUND(T_iv_strat1!F6,1)</f>
        <v>60.6</v>
      </c>
      <c r="D16" s="4">
        <f>ROUND(T_iv_strat1!J6,1)</f>
        <v>8.6999999999999993</v>
      </c>
      <c r="E16" s="4">
        <f>ROUND(T_iv_strat1!N6,1)</f>
        <v>0</v>
      </c>
      <c r="F16" s="4">
        <f>ROUND(T_iv_strat1!R6,1)</f>
        <v>5</v>
      </c>
      <c r="G16" s="4">
        <f>ROUND(T_iv_strat1!V6,1)</f>
        <v>0</v>
      </c>
      <c r="H16" s="4">
        <f>ROUND(T_iv_strat1!Z6,1)</f>
        <v>5.8</v>
      </c>
      <c r="I16" s="4">
        <f>ROUND(T_iv_strat1!AD6,1)</f>
        <v>0</v>
      </c>
      <c r="J16" s="65">
        <f>ROUND(T_iv_strat1!AH6,1)</f>
        <v>4.5</v>
      </c>
      <c r="K16" s="4">
        <f>ROUND(T_iv_strat1!AL6,1)</f>
        <v>0</v>
      </c>
      <c r="L16" s="4">
        <f>ROUND(T_iv_strat1!AP6,1)</f>
        <v>3.1</v>
      </c>
      <c r="M16" s="4">
        <f>ROUND(T_iv_strat1!AT6,1)</f>
        <v>37.200000000000003</v>
      </c>
      <c r="N16" s="4">
        <f>ROUND(T_iv_strat1!AX6,1)</f>
        <v>3</v>
      </c>
      <c r="O16" s="4">
        <f>ROUND(T_iv_strat1!BB6,1)</f>
        <v>0</v>
      </c>
      <c r="P16" s="4">
        <f>ROUND(T_iv_strat1!BF6,1)</f>
        <v>3</v>
      </c>
      <c r="Q16" s="4">
        <f>ROUND(T_iv_strat1!BJ6,1)</f>
        <v>4.2</v>
      </c>
      <c r="T16" s="5" t="s">
        <v>46</v>
      </c>
      <c r="U16" s="4">
        <f>ROUND(T_iv_strat2!B6,1)</f>
        <v>0</v>
      </c>
      <c r="V16" s="4">
        <f>ROUND(T_iv_strat2!F6,1)</f>
        <v>0</v>
      </c>
      <c r="W16" s="4">
        <f>ROUND(T_iv_strat2!J6,1)</f>
        <v>0</v>
      </c>
      <c r="X16" s="4">
        <f>ROUND(T_iv_strat2!N6,1)</f>
        <v>0</v>
      </c>
      <c r="Y16" s="4">
        <f>ROUND(T_iv_strat2!R6,1)</f>
        <v>5.0999999999999996</v>
      </c>
      <c r="Z16" s="4">
        <f>ROUND(T_iv_strat2!V6,1)</f>
        <v>0</v>
      </c>
      <c r="AA16" s="4">
        <f>ROUND(T_iv_strat2!Z6,1)</f>
        <v>4.5</v>
      </c>
      <c r="AB16" s="4">
        <f>ROUND(T_iv_strat2!AD6,1)</f>
        <v>0</v>
      </c>
      <c r="AC16" s="65">
        <f>ROUND(T_iv_strat2!AH6,1)</f>
        <v>3.8</v>
      </c>
      <c r="AD16" s="4">
        <f>ROUND(T_iv_strat2!AL6,1)</f>
        <v>5.0999999999999996</v>
      </c>
      <c r="AE16" s="4">
        <f>ROUND(T_iv_strat2!AP6,1)</f>
        <v>0.4</v>
      </c>
      <c r="AF16" s="4">
        <f>ROUND(T_iv_strat2!AT6,1)</f>
        <v>0</v>
      </c>
      <c r="AG16" s="4">
        <f>ROUND(T_iv_strat2!AX6,1)</f>
        <v>1.8</v>
      </c>
      <c r="AH16" s="4">
        <f>ROUND(T_iv_strat2!BB6,1)</f>
        <v>0</v>
      </c>
      <c r="AI16" s="4">
        <f>ROUND(T_iv_strat2!BF6,1)</f>
        <v>1.9</v>
      </c>
      <c r="AJ16" s="4">
        <f>ROUND(T_iv_strat2!BJ6,1)</f>
        <v>9.1</v>
      </c>
      <c r="AM16" s="5" t="s">
        <v>46</v>
      </c>
      <c r="AN16" s="4">
        <f>ROUND(T_iv_strat3!B6,1)</f>
        <v>0</v>
      </c>
      <c r="AO16" s="4">
        <f>ROUND(T_iv_strat3!F6,1)</f>
        <v>0</v>
      </c>
      <c r="AP16" s="4">
        <f>ROUND(T_iv_strat3!J6,1)</f>
        <v>0</v>
      </c>
      <c r="AQ16" s="4">
        <f>ROUND(T_iv_strat3!N6,1)</f>
        <v>0</v>
      </c>
      <c r="AR16" s="4">
        <f>ROUND(T_iv_strat3!R6,1)</f>
        <v>0.6</v>
      </c>
      <c r="AS16" s="4">
        <f>ROUND(T_iv_strat3!V6,1)</f>
        <v>0</v>
      </c>
      <c r="AT16" s="4">
        <f>ROUND(T_iv_strat3!Z6,1)</f>
        <v>0.4</v>
      </c>
      <c r="AU16" s="4">
        <f>ROUND(T_iv_strat3!AD6,1)</f>
        <v>0</v>
      </c>
      <c r="AV16" s="65">
        <f>ROUND(T_iv_strat3!AH6,1)</f>
        <v>0</v>
      </c>
      <c r="AW16" s="4">
        <f>ROUND(T_iv_strat3!AL6,1)</f>
        <v>0</v>
      </c>
      <c r="AX16" s="4">
        <f>ROUND(T_iv_strat3!AP6,1)</f>
        <v>0.2</v>
      </c>
      <c r="AY16" s="4">
        <f>ROUND(T_iv_strat3!AT6,1)</f>
        <v>0</v>
      </c>
      <c r="AZ16" s="4">
        <f>ROUND(T_iv_strat3!AX6,1)</f>
        <v>0.4</v>
      </c>
      <c r="BA16" s="4">
        <f>ROUND(T_iv_strat3!BB6,1)</f>
        <v>0</v>
      </c>
      <c r="BB16" s="4">
        <f>ROUND(T_iv_strat3!BF6,1)</f>
        <v>0.3</v>
      </c>
      <c r="BC16" s="4">
        <f>ROUND(T_iv_strat3!BJ6,1)</f>
        <v>0</v>
      </c>
    </row>
    <row r="17" spans="1:55" s="17" customFormat="1" ht="8.25" x14ac:dyDescent="0.15">
      <c r="B17" s="18" t="str">
        <f>IF(T_iv_strat1!C6=".","-",(CONCATENATE("[",ROUND(T_iv_strat1!C6,1),"; ",ROUND(T_iv_strat1!D6,1),"]")))</f>
        <v>[6.3; 92.6]</v>
      </c>
      <c r="C17" s="18" t="str">
        <f>IF(T_iv_strat1!G6=".","-",(CONCATENATE("[",ROUND(T_iv_strat1!G6,1),"; ",ROUND(T_iv_strat1!H6,1),"]")))</f>
        <v>[10.2; 95.4]</v>
      </c>
      <c r="D17" s="18" t="str">
        <f>IF(T_iv_strat1!K6=".","-",(CONCATENATE("[",ROUND(T_iv_strat1!K6,1),"; ",ROUND(T_iv_strat1!L6,1),"]")))</f>
        <v>[1.4; 39.8]</v>
      </c>
      <c r="E17" s="18" t="str">
        <f>IF(T_iv_strat1!O6=".","-",(CONCATENATE("[",ROUND(T_iv_strat1!O6,1),"; ",ROUND(T_iv_strat1!P6,1),"]")))</f>
        <v>-</v>
      </c>
      <c r="F17" s="18" t="str">
        <f>IF(T_iv_strat1!S6=".","-",(CONCATENATE("[",ROUND(T_iv_strat1!S6,1),"; ",ROUND(T_iv_strat1!T6,1),"]")))</f>
        <v>[3.6; 7]</v>
      </c>
      <c r="G17" s="18" t="str">
        <f>IF(T_iv_strat1!W6=".","-",(CONCATENATE("[",ROUND(T_iv_strat1!W6,1),"; ",ROUND(T_iv_strat1!X6,1),"]")))</f>
        <v>-</v>
      </c>
      <c r="H17" s="18" t="str">
        <f>IF(T_iv_strat1!AA6=".","-",(CONCATENATE("[",ROUND(T_iv_strat1!AA6,1),"; ",ROUND(T_iv_strat1!AB6,1),"]")))</f>
        <v>[4.1; 8]</v>
      </c>
      <c r="I17" s="18" t="str">
        <f>IF(T_iv_strat1!AE6=".","-",(CONCATENATE("[",ROUND(T_iv_strat1!AE6,1),"; ",ROUND(T_iv_strat1!AF6,1),"]")))</f>
        <v>-</v>
      </c>
      <c r="J17" s="114" t="str">
        <f>IF(T_iv_strat1!AI6=".","-",(CONCATENATE("[",ROUND(T_iv_strat1!AI6,1),"; ",ROUND(T_iv_strat1!AJ6,1),"]")))</f>
        <v>[0.6; 26.2]</v>
      </c>
      <c r="K17" s="18" t="str">
        <f>IF(T_iv_strat1!AM6=".","-",(CONCATENATE("[",ROUND(T_iv_strat1!AM6,1),"; ",ROUND(T_iv_strat1!AN6,1),"]")))</f>
        <v>-</v>
      </c>
      <c r="L17" s="18" t="str">
        <f>IF(T_iv_strat1!AQ6=".","-",(CONCATENATE("[",ROUND(T_iv_strat1!AQ6,1),"; ",ROUND(T_iv_strat1!AR6,1),"]")))</f>
        <v>[1.6; 6]</v>
      </c>
      <c r="M17" s="18" t="str">
        <f>IF(T_iv_strat1!AU6=".","-",(CONCATENATE("[",ROUND(T_iv_strat1!AU6,1),"; ",ROUND(T_iv_strat1!AV6,1),"]")))</f>
        <v>[4.2; 89]</v>
      </c>
      <c r="N17" s="18" t="str">
        <f>IF(T_iv_strat1!AY6=".","-",(CONCATENATE("[",ROUND(T_iv_strat1!AY6,1),"; ",ROUND(T_iv_strat1!AZ6,1),"]")))</f>
        <v>[2; 4.5]</v>
      </c>
      <c r="O17" s="18" t="str">
        <f>IF(T_iv_strat1!BC6=".","-",(CONCATENATE("[",ROUND(T_iv_strat1!BC6,1),"; ",ROUND(T_iv_strat1!BD6,1),"]")))</f>
        <v>-</v>
      </c>
      <c r="P17" s="18" t="str">
        <f>IF(T_iv_strat1!BG6=".","-",(CONCATENATE("[",ROUND(T_iv_strat1!BG6,1),"; ",ROUND(T_iv_strat1!BH6,1),"]")))</f>
        <v>[2; 4.5]</v>
      </c>
      <c r="Q17" s="18" t="str">
        <f>IF(T_iv_strat1!BK6=".","-",(CONCATENATE("[",ROUND(T_iv_strat1!BK6,1),"; ",ROUND(T_iv_strat1!BL6,1),"]")))</f>
        <v>[3.2; 5.4]</v>
      </c>
      <c r="U17" s="18" t="str">
        <f>IF(T_iv_strat2!C6=".","-",(CONCATENATE("[",ROUND(T_iv_strat2!C6,1),"; ",ROUND(T_iv_strat2!D6,1),"]")))</f>
        <v>-</v>
      </c>
      <c r="V17" s="18" t="str">
        <f>IF(T_iv_strat2!G6=".","-",(CONCATENATE("[",ROUND(T_iv_strat2!G6,1),"; ",ROUND(T_iv_strat2!H6,1),"]")))</f>
        <v>-</v>
      </c>
      <c r="W17" s="18" t="str">
        <f>IF(T_iv_strat2!K6=".","-",(CONCATENATE("[",ROUND(T_iv_strat2!K6,1),"; ",ROUND(T_iv_strat2!L6,1),"]")))</f>
        <v>-</v>
      </c>
      <c r="X17" s="18" t="str">
        <f>IF(T_iv_strat2!O6=".","-",(CONCATENATE("[",ROUND(T_iv_strat2!O6,1),"; ",ROUND(T_iv_strat2!P6,1),"]")))</f>
        <v>-</v>
      </c>
      <c r="Y17" s="18" t="str">
        <f>IF(T_iv_strat2!S6=".","-",(CONCATENATE("[",ROUND(T_iv_strat2!S6,1),"; ",ROUND(T_iv_strat2!T6,1),"]")))</f>
        <v>[2.3; 11]</v>
      </c>
      <c r="Z17" s="18" t="str">
        <f>IF(T_iv_strat2!W6=".","-",(CONCATENATE("[",ROUND(T_iv_strat2!W6,1),"; ",ROUND(T_iv_strat2!X6,1),"]")))</f>
        <v>-</v>
      </c>
      <c r="AA17" s="18" t="str">
        <f>IF(T_iv_strat2!AA6=".","-",(CONCATENATE("[",ROUND(T_iv_strat2!AA6,1),"; ",ROUND(T_iv_strat2!AB6,1),"]")))</f>
        <v>[2; 9.6]</v>
      </c>
      <c r="AB17" s="18" t="str">
        <f>IF(T_iv_strat2!AE6=".","-",(CONCATENATE("[",ROUND(T_iv_strat2!AE6,1),"; ",ROUND(T_iv_strat2!AF6,1),"]")))</f>
        <v>-</v>
      </c>
      <c r="AC17" s="114" t="str">
        <f>IF(T_iv_strat2!AI6=".","-",(CONCATENATE("[",ROUND(T_iv_strat2!AI6,1),"; ",ROUND(T_iv_strat2!AJ6,1),"]")))</f>
        <v>[0.4; 27]</v>
      </c>
      <c r="AD17" s="18" t="str">
        <f>IF(T_iv_strat2!AM6=".","-",(CONCATENATE("[",ROUND(T_iv_strat2!AM6,1),"; ",ROUND(T_iv_strat2!AN6,1),"]")))</f>
        <v>[1.4; 16.8]</v>
      </c>
      <c r="AE17" s="18" t="str">
        <f>IF(T_iv_strat2!AQ6=".","-",(CONCATENATE("[",ROUND(T_iv_strat2!AQ6,1),"; ",ROUND(T_iv_strat2!AR6,1),"]")))</f>
        <v>[0.1; 2.7]</v>
      </c>
      <c r="AF17" s="18" t="str">
        <f>IF(T_iv_strat2!AU6=".","-",(CONCATENATE("[",ROUND(T_iv_strat2!AU6,1),"; ",ROUND(T_iv_strat2!AV6,1),"]")))</f>
        <v>-</v>
      </c>
      <c r="AG17" s="18" t="str">
        <f>IF(T_iv_strat2!AY6=".","-",(CONCATENATE("[",ROUND(T_iv_strat2!AY6,1),"; ",ROUND(T_iv_strat2!AZ6,1),"]")))</f>
        <v>[1; 3.5]</v>
      </c>
      <c r="AH17" s="18" t="str">
        <f>IF(T_iv_strat2!BC6=".","-",(CONCATENATE("[",ROUND(T_iv_strat2!BC6,1),"; ",ROUND(T_iv_strat2!BD6,1),"]")))</f>
        <v>-</v>
      </c>
      <c r="AI17" s="18" t="str">
        <f>IF(T_iv_strat2!BG6=".","-",(CONCATENATE("[",ROUND(T_iv_strat2!BG6,1),"; ",ROUND(T_iv_strat2!BH6,1),"]")))</f>
        <v>[1.1; 3.3]</v>
      </c>
      <c r="AJ17" s="18" t="str">
        <f>IF(T_iv_strat2!BK6=".","-",(CONCATENATE("[",ROUND(T_iv_strat2!BK6,1),"; ",ROUND(T_iv_strat2!BL6,1),"]")))</f>
        <v>[1.8; 34.7]</v>
      </c>
      <c r="AN17" s="18" t="str">
        <f>IF(T_iv_strat3!C6=".","-",(CONCATENATE("[",ROUND(T_iv_strat3!C6,1),"; ",ROUND(T_iv_strat3!D6,1),"]")))</f>
        <v>-</v>
      </c>
      <c r="AO17" s="18" t="str">
        <f>IF(T_iv_strat3!G6=".","-",(CONCATENATE("[",ROUND(T_iv_strat3!G6,1),"; ",ROUND(T_iv_strat3!H6,1),"]")))</f>
        <v>-</v>
      </c>
      <c r="AP17" s="18" t="str">
        <f>IF(T_iv_strat3!K6=".","-",(CONCATENATE("[",ROUND(T_iv_strat3!K6,1),"; ",ROUND(T_iv_strat3!L6,1),"]")))</f>
        <v>-</v>
      </c>
      <c r="AQ17" s="18" t="str">
        <f>IF(T_iv_strat3!O6=".","-",(CONCATENATE("[",ROUND(T_iv_strat3!O6,1),"; ",ROUND(T_iv_strat3!P6,1),"]")))</f>
        <v>-</v>
      </c>
      <c r="AR17" s="18" t="str">
        <f>IF(T_iv_strat3!S6=".","-",(CONCATENATE("[",ROUND(T_iv_strat3!S6,1),"; ",ROUND(T_iv_strat3!T6,1),"]")))</f>
        <v>[0.1; 5.4]</v>
      </c>
      <c r="AS17" s="18" t="str">
        <f>IF(T_iv_strat3!W6=".","-",(CONCATENATE("[",ROUND(T_iv_strat3!W6,1),"; ",ROUND(T_iv_strat3!X6,1),"]")))</f>
        <v>-</v>
      </c>
      <c r="AT17" s="18" t="str">
        <f>IF(T_iv_strat3!AA6=".","-",(CONCATENATE("[",ROUND(T_iv_strat3!AA6,1),"; ",ROUND(T_iv_strat3!AB6,1),"]")))</f>
        <v>[0.1; 3.2]</v>
      </c>
      <c r="AU17" s="18" t="str">
        <f>IF(T_iv_strat3!AE6=".","-",(CONCATENATE("[",ROUND(T_iv_strat3!AE6,1),"; ",ROUND(T_iv_strat3!AF6,1),"]")))</f>
        <v>-</v>
      </c>
      <c r="AV17" s="114" t="str">
        <f>IF(T_iv_strat3!AI6=".","-",(CONCATENATE("[",ROUND(T_iv_strat3!AI6,1),"; ",ROUND(T_iv_strat3!AJ6,1),"]")))</f>
        <v>-</v>
      </c>
      <c r="AW17" s="18" t="str">
        <f>IF(T_iv_strat3!AM6=".","-",(CONCATENATE("[",ROUND(T_iv_strat3!AM6,1),"; ",ROUND(T_iv_strat3!AN6,1),"]")))</f>
        <v>-</v>
      </c>
      <c r="AX17" s="18" t="str">
        <f>IF(T_iv_strat3!AQ6=".","-",(CONCATENATE("[",ROUND(T_iv_strat3!AQ6,1),"; ",ROUND(T_iv_strat3!AR6,1),"]")))</f>
        <v>[0; 0.9]</v>
      </c>
      <c r="AY17" s="18" t="str">
        <f>IF(T_iv_strat3!AU6=".","-",(CONCATENATE("[",ROUND(T_iv_strat3!AU6,1),"; ",ROUND(T_iv_strat3!AV6,1),"]")))</f>
        <v>-</v>
      </c>
      <c r="AZ17" s="18" t="str">
        <f>IF(T_iv_strat3!AY6=".","-",(CONCATENATE("[",ROUND(T_iv_strat3!AY6,1),"; ",ROUND(T_iv_strat3!AZ6,1),"]")))</f>
        <v>[0.1; 2.3]</v>
      </c>
      <c r="BA17" s="18" t="str">
        <f>IF(T_iv_strat3!BC6=".","-",(CONCATENATE("[",ROUND(T_iv_strat3!BC6,1),"; ",ROUND(T_iv_strat3!BD6,1),"]")))</f>
        <v>-</v>
      </c>
      <c r="BB17" s="18" t="str">
        <f>IF(T_iv_strat3!BG6=".","-",(CONCATENATE("[",ROUND(T_iv_strat3!BG6,1),"; ",ROUND(T_iv_strat3!BH6,1),"]")))</f>
        <v>[0.1; 1]</v>
      </c>
      <c r="BC17" s="18" t="str">
        <f>IF(T_iv_strat3!BK6=".","-",(CONCATENATE("[",ROUND(T_iv_strat3!BK6,1),"; ",ROUND(T_iv_strat3!BL6,1),"]")))</f>
        <v>-</v>
      </c>
    </row>
    <row r="18" spans="1:55" s="2" customFormat="1" x14ac:dyDescent="0.2">
      <c r="A18" s="5" t="s">
        <v>47</v>
      </c>
      <c r="B18" s="4">
        <f>ROUND(T_iv_strat1!B7,1)</f>
        <v>0</v>
      </c>
      <c r="C18" s="4">
        <f>ROUND(T_iv_strat1!F7,1)</f>
        <v>0</v>
      </c>
      <c r="D18" s="4">
        <f>ROUND(T_iv_strat1!J7,1)</f>
        <v>0</v>
      </c>
      <c r="E18" s="4">
        <f>ROUND(T_iv_strat1!N7,1)</f>
        <v>0</v>
      </c>
      <c r="F18" s="4">
        <f>ROUND(T_iv_strat1!R7,1)</f>
        <v>3.3</v>
      </c>
      <c r="G18" s="4">
        <f>ROUND(T_iv_strat1!V7,1)</f>
        <v>0</v>
      </c>
      <c r="H18" s="4">
        <f>ROUND(T_iv_strat1!Z7,1)</f>
        <v>3.2</v>
      </c>
      <c r="I18" s="4">
        <f>ROUND(T_iv_strat1!AD7,1)</f>
        <v>0</v>
      </c>
      <c r="J18" s="65">
        <f>ROUND(T_iv_strat1!AH7,1)</f>
        <v>32.799999999999997</v>
      </c>
      <c r="K18" s="4">
        <f>ROUND(T_iv_strat1!AL7,1)</f>
        <v>0</v>
      </c>
      <c r="L18" s="4">
        <f>ROUND(T_iv_strat1!AP7,1)</f>
        <v>0</v>
      </c>
      <c r="M18" s="4">
        <f>ROUND(T_iv_strat1!AT7,1)</f>
        <v>37.200000000000003</v>
      </c>
      <c r="N18" s="4">
        <f>ROUND(T_iv_strat1!AX7,1)</f>
        <v>2</v>
      </c>
      <c r="O18" s="4">
        <f>ROUND(T_iv_strat1!BB7,1)</f>
        <v>0</v>
      </c>
      <c r="P18" s="4">
        <f>ROUND(T_iv_strat1!BF7,1)</f>
        <v>2.4</v>
      </c>
      <c r="Q18" s="4">
        <f>ROUND(T_iv_strat1!BJ7,1)</f>
        <v>4.2</v>
      </c>
      <c r="T18" s="5" t="s">
        <v>47</v>
      </c>
      <c r="U18" s="4">
        <f>ROUND(T_iv_strat2!B7,1)</f>
        <v>0</v>
      </c>
      <c r="V18" s="4">
        <f>ROUND(T_iv_strat2!F7,1)</f>
        <v>7.6</v>
      </c>
      <c r="W18" s="4">
        <f>ROUND(T_iv_strat2!J7,1)</f>
        <v>0</v>
      </c>
      <c r="X18" s="4">
        <f>ROUND(T_iv_strat2!N7,1)</f>
        <v>0</v>
      </c>
      <c r="Y18" s="4">
        <f>ROUND(T_iv_strat2!R7,1)</f>
        <v>2.5</v>
      </c>
      <c r="Z18" s="4">
        <f>ROUND(T_iv_strat2!V7,1)</f>
        <v>0</v>
      </c>
      <c r="AA18" s="4">
        <f>ROUND(T_iv_strat2!Z7,1)</f>
        <v>2.2999999999999998</v>
      </c>
      <c r="AB18" s="4">
        <f>ROUND(T_iv_strat2!AD7,1)</f>
        <v>0</v>
      </c>
      <c r="AC18" s="65">
        <f>ROUND(T_iv_strat2!AH7,1)</f>
        <v>3.8</v>
      </c>
      <c r="AD18" s="4">
        <f>ROUND(T_iv_strat2!AL7,1)</f>
        <v>6.9</v>
      </c>
      <c r="AE18" s="4">
        <f>ROUND(T_iv_strat2!AP7,1)</f>
        <v>0.5</v>
      </c>
      <c r="AF18" s="4">
        <f>ROUND(T_iv_strat2!AT7,1)</f>
        <v>0</v>
      </c>
      <c r="AG18" s="4">
        <f>ROUND(T_iv_strat2!AX7,1)</f>
        <v>2.8</v>
      </c>
      <c r="AH18" s="4">
        <f>ROUND(T_iv_strat2!BB7,1)</f>
        <v>0</v>
      </c>
      <c r="AI18" s="4">
        <f>ROUND(T_iv_strat2!BF7,1)</f>
        <v>2.8</v>
      </c>
      <c r="AJ18" s="4">
        <f>ROUND(T_iv_strat2!BJ7,1)</f>
        <v>0</v>
      </c>
      <c r="AM18" s="5" t="s">
        <v>47</v>
      </c>
      <c r="AN18" s="4">
        <f>ROUND(T_iv_strat3!B7,1)</f>
        <v>0</v>
      </c>
      <c r="AO18" s="4">
        <f>ROUND(T_iv_strat3!F7,1)</f>
        <v>0</v>
      </c>
      <c r="AP18" s="4">
        <f>ROUND(T_iv_strat3!J7,1)</f>
        <v>0</v>
      </c>
      <c r="AQ18" s="4">
        <f>ROUND(T_iv_strat3!N7,1)</f>
        <v>0</v>
      </c>
      <c r="AR18" s="4">
        <f>ROUND(T_iv_strat3!R7,1)</f>
        <v>0.6</v>
      </c>
      <c r="AS18" s="4">
        <f>ROUND(T_iv_strat3!V7,1)</f>
        <v>0</v>
      </c>
      <c r="AT18" s="4">
        <f>ROUND(T_iv_strat3!Z7,1)</f>
        <v>0.4</v>
      </c>
      <c r="AU18" s="4">
        <f>ROUND(T_iv_strat3!AD7,1)</f>
        <v>0</v>
      </c>
      <c r="AV18" s="65">
        <f>ROUND(T_iv_strat3!AH7,1)</f>
        <v>0</v>
      </c>
      <c r="AW18" s="4">
        <f>ROUND(T_iv_strat3!AL7,1)</f>
        <v>0</v>
      </c>
      <c r="AX18" s="4">
        <f>ROUND(T_iv_strat3!AP7,1)</f>
        <v>1.6</v>
      </c>
      <c r="AY18" s="4">
        <f>ROUND(T_iv_strat3!AT7,1)</f>
        <v>0</v>
      </c>
      <c r="AZ18" s="4">
        <f>ROUND(T_iv_strat3!AX7,1)</f>
        <v>0.2</v>
      </c>
      <c r="BA18" s="4">
        <f>ROUND(T_iv_strat3!BB7,1)</f>
        <v>0</v>
      </c>
      <c r="BB18" s="4">
        <f>ROUND(T_iv_strat3!BF7,1)</f>
        <v>0.7</v>
      </c>
      <c r="BC18" s="4">
        <f>ROUND(T_iv_strat3!BJ7,1)</f>
        <v>0</v>
      </c>
    </row>
    <row r="19" spans="1:55" s="17" customFormat="1" ht="8.25" x14ac:dyDescent="0.15">
      <c r="B19" s="18" t="str">
        <f>IF(T_iv_strat1!C7=".","-",(CONCATENATE("[",ROUND(T_iv_strat1!C7,1),"; ",ROUND(T_iv_strat1!D7,1),"]")))</f>
        <v>-</v>
      </c>
      <c r="C19" s="18" t="str">
        <f>IF(T_iv_strat1!G7=".","-",(CONCATENATE("[",ROUND(T_iv_strat1!G7,1),"; ",ROUND(T_iv_strat1!H7,1),"]")))</f>
        <v>-</v>
      </c>
      <c r="D19" s="18" t="str">
        <f>IF(T_iv_strat1!K7=".","-",(CONCATENATE("[",ROUND(T_iv_strat1!K7,1),"; ",ROUND(T_iv_strat1!L7,1),"]")))</f>
        <v>-</v>
      </c>
      <c r="E19" s="18" t="str">
        <f>IF(T_iv_strat1!O7=".","-",(CONCATENATE("[",ROUND(T_iv_strat1!O7,1),"; ",ROUND(T_iv_strat1!P7,1),"]")))</f>
        <v>-</v>
      </c>
      <c r="F19" s="18" t="str">
        <f>IF(T_iv_strat1!S7=".","-",(CONCATENATE("[",ROUND(T_iv_strat1!S7,1),"; ",ROUND(T_iv_strat1!T7,1),"]")))</f>
        <v>[1.4; 7.7]</v>
      </c>
      <c r="G19" s="18" t="str">
        <f>IF(T_iv_strat1!W7=".","-",(CONCATENATE("[",ROUND(T_iv_strat1!W7,1),"; ",ROUND(T_iv_strat1!X7,1),"]")))</f>
        <v>-</v>
      </c>
      <c r="H19" s="18" t="str">
        <f>IF(T_iv_strat1!AA7=".","-",(CONCATENATE("[",ROUND(T_iv_strat1!AA7,1),"; ",ROUND(T_iv_strat1!AB7,1),"]")))</f>
        <v>[1.3; 7.5]</v>
      </c>
      <c r="I19" s="18" t="str">
        <f>IF(T_iv_strat1!AE7=".","-",(CONCATENATE("[",ROUND(T_iv_strat1!AE7,1),"; ",ROUND(T_iv_strat1!AF7,1),"]")))</f>
        <v>-</v>
      </c>
      <c r="J19" s="114" t="str">
        <f>IF(T_iv_strat1!AI7=".","-",(CONCATENATE("[",ROUND(T_iv_strat1!AI7,1),"; ",ROUND(T_iv_strat1!AJ7,1),"]")))</f>
        <v>[15.5; 56.4]</v>
      </c>
      <c r="K19" s="18" t="str">
        <f>IF(T_iv_strat1!AM7=".","-",(CONCATENATE("[",ROUND(T_iv_strat1!AM7,1),"; ",ROUND(T_iv_strat1!AN7,1),"]")))</f>
        <v>-</v>
      </c>
      <c r="L19" s="18" t="str">
        <f>IF(T_iv_strat1!AQ7=".","-",(CONCATENATE("[",ROUND(T_iv_strat1!AQ7,1),"; ",ROUND(T_iv_strat1!AR7,1),"]")))</f>
        <v>-</v>
      </c>
      <c r="M19" s="18" t="str">
        <f>IF(T_iv_strat1!AU7=".","-",(CONCATENATE("[",ROUND(T_iv_strat1!AU7,1),"; ",ROUND(T_iv_strat1!AV7,1),"]")))</f>
        <v>[4.2; 89]</v>
      </c>
      <c r="N19" s="18" t="str">
        <f>IF(T_iv_strat1!AY7=".","-",(CONCATENATE("[",ROUND(T_iv_strat1!AY7,1),"; ",ROUND(T_iv_strat1!AZ7,1),"]")))</f>
        <v>[1.1; 3.6]</v>
      </c>
      <c r="O19" s="18" t="str">
        <f>IF(T_iv_strat1!BC7=".","-",(CONCATENATE("[",ROUND(T_iv_strat1!BC7,1),"; ",ROUND(T_iv_strat1!BD7,1),"]")))</f>
        <v>-</v>
      </c>
      <c r="P19" s="18" t="str">
        <f>IF(T_iv_strat1!BG7=".","-",(CONCATENATE("[",ROUND(T_iv_strat1!BG7,1),"; ",ROUND(T_iv_strat1!BH7,1),"]")))</f>
        <v>[1.5; 3.8]</v>
      </c>
      <c r="Q19" s="18" t="str">
        <f>IF(T_iv_strat1!BK7=".","-",(CONCATENATE("[",ROUND(T_iv_strat1!BK7,1),"; ",ROUND(T_iv_strat1!BL7,1),"]")))</f>
        <v>[3.2; 5.4]</v>
      </c>
      <c r="U19" s="18" t="str">
        <f>IF(T_iv_strat2!C7=".","-",(CONCATENATE("[",ROUND(T_iv_strat2!C7,1),"; ",ROUND(T_iv_strat2!D7,1),"]")))</f>
        <v>-</v>
      </c>
      <c r="V19" s="18" t="str">
        <f>IF(T_iv_strat2!G7=".","-",(CONCATENATE("[",ROUND(T_iv_strat2!G7,1),"; ",ROUND(T_iv_strat2!H7,1),"]")))</f>
        <v>[0.9; 42]</v>
      </c>
      <c r="W19" s="18" t="str">
        <f>IF(T_iv_strat2!K7=".","-",(CONCATENATE("[",ROUND(T_iv_strat2!K7,1),"; ",ROUND(T_iv_strat2!L7,1),"]")))</f>
        <v>-</v>
      </c>
      <c r="X19" s="18" t="str">
        <f>IF(T_iv_strat2!O7=".","-",(CONCATENATE("[",ROUND(T_iv_strat2!O7,1),"; ",ROUND(T_iv_strat2!P7,1),"]")))</f>
        <v>-</v>
      </c>
      <c r="Y19" s="18" t="str">
        <f>IF(T_iv_strat2!S7=".","-",(CONCATENATE("[",ROUND(T_iv_strat2!S7,1),"; ",ROUND(T_iv_strat2!T7,1),"]")))</f>
        <v>[1.3; 4.7]</v>
      </c>
      <c r="Z19" s="18" t="str">
        <f>IF(T_iv_strat2!W7=".","-",(CONCATENATE("[",ROUND(T_iv_strat2!W7,1),"; ",ROUND(T_iv_strat2!X7,1),"]")))</f>
        <v>-</v>
      </c>
      <c r="AA19" s="18" t="str">
        <f>IF(T_iv_strat2!AA7=".","-",(CONCATENATE("[",ROUND(T_iv_strat2!AA7,1),"; ",ROUND(T_iv_strat2!AB7,1),"]")))</f>
        <v>[1.3; 4.1]</v>
      </c>
      <c r="AB19" s="18" t="str">
        <f>IF(T_iv_strat2!AE7=".","-",(CONCATENATE("[",ROUND(T_iv_strat2!AE7,1),"; ",ROUND(T_iv_strat2!AF7,1),"]")))</f>
        <v>-</v>
      </c>
      <c r="AC19" s="114" t="str">
        <f>IF(T_iv_strat2!AI7=".","-",(CONCATENATE("[",ROUND(T_iv_strat2!AI7,1),"; ",ROUND(T_iv_strat2!AJ7,1),"]")))</f>
        <v>[0.4; 27]</v>
      </c>
      <c r="AD19" s="18" t="str">
        <f>IF(T_iv_strat2!AM7=".","-",(CONCATENATE("[",ROUND(T_iv_strat2!AM7,1),"; ",ROUND(T_iv_strat2!AN7,1),"]")))</f>
        <v>[2.9; 15.4]</v>
      </c>
      <c r="AE19" s="18" t="str">
        <f>IF(T_iv_strat2!AQ7=".","-",(CONCATENATE("[",ROUND(T_iv_strat2!AQ7,1),"; ",ROUND(T_iv_strat2!AR7,1),"]")))</f>
        <v>[0.1; 2]</v>
      </c>
      <c r="AF19" s="18" t="str">
        <f>IF(T_iv_strat2!AU7=".","-",(CONCATENATE("[",ROUND(T_iv_strat2!AU7,1),"; ",ROUND(T_iv_strat2!AV7,1),"]")))</f>
        <v>-</v>
      </c>
      <c r="AG19" s="18" t="str">
        <f>IF(T_iv_strat2!AY7=".","-",(CONCATENATE("[",ROUND(T_iv_strat2!AY7,1),"; ",ROUND(T_iv_strat2!AZ7,1),"]")))</f>
        <v>[1.6; 4.9]</v>
      </c>
      <c r="AH19" s="18" t="str">
        <f>IF(T_iv_strat2!BC7=".","-",(CONCATENATE("[",ROUND(T_iv_strat2!BC7,1),"; ",ROUND(T_iv_strat2!BD7,1),"]")))</f>
        <v>-</v>
      </c>
      <c r="AI19" s="18" t="str">
        <f>IF(T_iv_strat2!BG7=".","-",(CONCATENATE("[",ROUND(T_iv_strat2!BG7,1),"; ",ROUND(T_iv_strat2!BH7,1),"]")))</f>
        <v>[1.8; 4.5]</v>
      </c>
      <c r="AJ19" s="18" t="str">
        <f>IF(T_iv_strat2!BK7=".","-",(CONCATENATE("[",ROUND(T_iv_strat2!BK7,1),"; ",ROUND(T_iv_strat2!BL7,1),"]")))</f>
        <v>-</v>
      </c>
      <c r="AN19" s="18" t="str">
        <f>IF(T_iv_strat3!C7=".","-",(CONCATENATE("[",ROUND(T_iv_strat3!C7,1),"; ",ROUND(T_iv_strat3!D7,1),"]")))</f>
        <v>-</v>
      </c>
      <c r="AO19" s="18" t="str">
        <f>IF(T_iv_strat3!G7=".","-",(CONCATENATE("[",ROUND(T_iv_strat3!G7,1),"; ",ROUND(T_iv_strat3!H7,1),"]")))</f>
        <v>-</v>
      </c>
      <c r="AP19" s="18" t="str">
        <f>IF(T_iv_strat3!K7=".","-",(CONCATENATE("[",ROUND(T_iv_strat3!K7,1),"; ",ROUND(T_iv_strat3!L7,1),"]")))</f>
        <v>-</v>
      </c>
      <c r="AQ19" s="18" t="str">
        <f>IF(T_iv_strat3!O7=".","-",(CONCATENATE("[",ROUND(T_iv_strat3!O7,1),"; ",ROUND(T_iv_strat3!P7,1),"]")))</f>
        <v>-</v>
      </c>
      <c r="AR19" s="18" t="str">
        <f>IF(T_iv_strat3!S7=".","-",(CONCATENATE("[",ROUND(T_iv_strat3!S7,1),"; ",ROUND(T_iv_strat3!T7,1),"]")))</f>
        <v>[0.1; 5.4]</v>
      </c>
      <c r="AS19" s="18" t="str">
        <f>IF(T_iv_strat3!W7=".","-",(CONCATENATE("[",ROUND(T_iv_strat3!W7,1),"; ",ROUND(T_iv_strat3!X7,1),"]")))</f>
        <v>-</v>
      </c>
      <c r="AT19" s="18" t="str">
        <f>IF(T_iv_strat3!AA7=".","-",(CONCATENATE("[",ROUND(T_iv_strat3!AA7,1),"; ",ROUND(T_iv_strat3!AB7,1),"]")))</f>
        <v>[0.1; 3.2]</v>
      </c>
      <c r="AU19" s="18" t="str">
        <f>IF(T_iv_strat3!AE7=".","-",(CONCATENATE("[",ROUND(T_iv_strat3!AE7,1),"; ",ROUND(T_iv_strat3!AF7,1),"]")))</f>
        <v>-</v>
      </c>
      <c r="AV19" s="114" t="str">
        <f>IF(T_iv_strat3!AI7=".","-",(CONCATENATE("[",ROUND(T_iv_strat3!AI7,1),"; ",ROUND(T_iv_strat3!AJ7,1),"]")))</f>
        <v>-</v>
      </c>
      <c r="AW19" s="18" t="str">
        <f>IF(T_iv_strat3!AM7=".","-",(CONCATENATE("[",ROUND(T_iv_strat3!AM7,1),"; ",ROUND(T_iv_strat3!AN7,1),"]")))</f>
        <v>-</v>
      </c>
      <c r="AX19" s="18" t="str">
        <f>IF(T_iv_strat3!AQ7=".","-",(CONCATENATE("[",ROUND(T_iv_strat3!AQ7,1),"; ",ROUND(T_iv_strat3!AR7,1),"]")))</f>
        <v>[0.4; 6.4]</v>
      </c>
      <c r="AY19" s="18" t="str">
        <f>IF(T_iv_strat3!AU7=".","-",(CONCATENATE("[",ROUND(T_iv_strat3!AU7,1),"; ",ROUND(T_iv_strat3!AV7,1),"]")))</f>
        <v>-</v>
      </c>
      <c r="AZ19" s="18" t="str">
        <f>IF(T_iv_strat3!AY7=".","-",(CONCATENATE("[",ROUND(T_iv_strat3!AY7,1),"; ",ROUND(T_iv_strat3!AZ7,1),"]")))</f>
        <v>[0; 0.9]</v>
      </c>
      <c r="BA19" s="18" t="str">
        <f>IF(T_iv_strat3!BC7=".","-",(CONCATENATE("[",ROUND(T_iv_strat3!BC7,1),"; ",ROUND(T_iv_strat3!BD7,1),"]")))</f>
        <v>-</v>
      </c>
      <c r="BB19" s="18" t="str">
        <f>IF(T_iv_strat3!BG7=".","-",(CONCATENATE("[",ROUND(T_iv_strat3!BG7,1),"; ",ROUND(T_iv_strat3!BH7,1),"]")))</f>
        <v>[0.2; 2.5]</v>
      </c>
      <c r="BC19" s="18" t="str">
        <f>IF(T_iv_strat3!BK7=".","-",(CONCATENATE("[",ROUND(T_iv_strat3!BK7,1),"; ",ROUND(T_iv_strat3!BL7,1),"]")))</f>
        <v>-</v>
      </c>
    </row>
    <row r="20" spans="1:55" s="2" customFormat="1" x14ac:dyDescent="0.2">
      <c r="A20" s="5" t="s">
        <v>48</v>
      </c>
      <c r="B20" s="4">
        <f>ROUND(T_iv_strat1!B8,1)</f>
        <v>0</v>
      </c>
      <c r="C20" s="4">
        <f>ROUND(T_iv_strat1!F8,1)</f>
        <v>39.4</v>
      </c>
      <c r="D20" s="4">
        <f>ROUND(T_iv_strat1!J8,1)</f>
        <v>10.7</v>
      </c>
      <c r="E20" s="4">
        <f>ROUND(T_iv_strat1!N8,1)</f>
        <v>0</v>
      </c>
      <c r="F20" s="4">
        <f>ROUND(T_iv_strat1!R8,1)</f>
        <v>10.8</v>
      </c>
      <c r="G20" s="4">
        <f>ROUND(T_iv_strat1!V8,1)</f>
        <v>0</v>
      </c>
      <c r="H20" s="4">
        <f>ROUND(T_iv_strat1!Z8,1)</f>
        <v>10.8</v>
      </c>
      <c r="I20" s="4">
        <f>ROUND(T_iv_strat1!AD8,1)</f>
        <v>0</v>
      </c>
      <c r="J20" s="65">
        <f>ROUND(T_iv_strat1!AH8,1)</f>
        <v>5.4</v>
      </c>
      <c r="K20" s="4">
        <f>ROUND(T_iv_strat1!AL8,1)</f>
        <v>0</v>
      </c>
      <c r="L20" s="4">
        <f>ROUND(T_iv_strat1!AP8,1)</f>
        <v>6.1</v>
      </c>
      <c r="M20" s="4">
        <f>ROUND(T_iv_strat1!AT8,1)</f>
        <v>0</v>
      </c>
      <c r="N20" s="4">
        <f>ROUND(T_iv_strat1!AX8,1)</f>
        <v>8.9</v>
      </c>
      <c r="O20" s="4">
        <f>ROUND(T_iv_strat1!BB8,1)</f>
        <v>0</v>
      </c>
      <c r="P20" s="4">
        <f>ROUND(T_iv_strat1!BF8,1)</f>
        <v>8.5</v>
      </c>
      <c r="Q20" s="4">
        <f>ROUND(T_iv_strat1!BJ8,1)</f>
        <v>12.6</v>
      </c>
      <c r="T20" s="5" t="s">
        <v>48</v>
      </c>
      <c r="U20" s="4">
        <f>ROUND(T_iv_strat2!B8,1)</f>
        <v>0</v>
      </c>
      <c r="V20" s="4">
        <f>ROUND(T_iv_strat2!F8,1)</f>
        <v>0</v>
      </c>
      <c r="W20" s="4">
        <f>ROUND(T_iv_strat2!J8,1)</f>
        <v>0</v>
      </c>
      <c r="X20" s="4">
        <f>ROUND(T_iv_strat2!N8,1)</f>
        <v>0</v>
      </c>
      <c r="Y20" s="4">
        <f>ROUND(T_iv_strat2!R8,1)</f>
        <v>6.9</v>
      </c>
      <c r="Z20" s="4">
        <f>ROUND(T_iv_strat2!V8,1)</f>
        <v>10.4</v>
      </c>
      <c r="AA20" s="4">
        <f>ROUND(T_iv_strat2!Z8,1)</f>
        <v>6.7</v>
      </c>
      <c r="AB20" s="4">
        <f>ROUND(T_iv_strat2!AD8,1)</f>
        <v>0</v>
      </c>
      <c r="AC20" s="65">
        <f>ROUND(T_iv_strat2!AH8,1)</f>
        <v>3.8</v>
      </c>
      <c r="AD20" s="4">
        <f>ROUND(T_iv_strat2!AL8,1)</f>
        <v>11.9</v>
      </c>
      <c r="AE20" s="4">
        <f>ROUND(T_iv_strat2!AP8,1)</f>
        <v>6</v>
      </c>
      <c r="AF20" s="4">
        <f>ROUND(T_iv_strat2!AT8,1)</f>
        <v>42.9</v>
      </c>
      <c r="AG20" s="4">
        <f>ROUND(T_iv_strat2!AX8,1)</f>
        <v>6.9</v>
      </c>
      <c r="AH20" s="4">
        <f>ROUND(T_iv_strat2!BB8,1)</f>
        <v>7.9</v>
      </c>
      <c r="AI20" s="4">
        <f>ROUND(T_iv_strat2!BF8,1)</f>
        <v>7.3</v>
      </c>
      <c r="AJ20" s="4">
        <f>ROUND(T_iv_strat2!BJ8,1)</f>
        <v>5.0999999999999996</v>
      </c>
      <c r="AM20" s="5" t="s">
        <v>48</v>
      </c>
      <c r="AN20" s="4">
        <f>ROUND(T_iv_strat3!B8,1)</f>
        <v>0</v>
      </c>
      <c r="AO20" s="4">
        <f>ROUND(T_iv_strat3!F8,1)</f>
        <v>0</v>
      </c>
      <c r="AP20" s="4">
        <f>ROUND(T_iv_strat3!J8,1)</f>
        <v>0</v>
      </c>
      <c r="AQ20" s="4">
        <f>ROUND(T_iv_strat3!N8,1)</f>
        <v>0</v>
      </c>
      <c r="AR20" s="4">
        <f>ROUND(T_iv_strat3!R8,1)</f>
        <v>0.7</v>
      </c>
      <c r="AS20" s="4">
        <f>ROUND(T_iv_strat3!V8,1)</f>
        <v>0</v>
      </c>
      <c r="AT20" s="4">
        <f>ROUND(T_iv_strat3!Z8,1)</f>
        <v>0.5</v>
      </c>
      <c r="AU20" s="4">
        <f>ROUND(T_iv_strat3!AD8,1)</f>
        <v>0</v>
      </c>
      <c r="AV20" s="65">
        <f>ROUND(T_iv_strat3!AH8,1)</f>
        <v>0</v>
      </c>
      <c r="AW20" s="4">
        <f>ROUND(T_iv_strat3!AL8,1)</f>
        <v>0</v>
      </c>
      <c r="AX20" s="4">
        <f>ROUND(T_iv_strat3!AP8,1)</f>
        <v>1.7</v>
      </c>
      <c r="AY20" s="4">
        <f>ROUND(T_iv_strat3!AT8,1)</f>
        <v>0</v>
      </c>
      <c r="AZ20" s="4">
        <f>ROUND(T_iv_strat3!AX8,1)</f>
        <v>7.5</v>
      </c>
      <c r="BA20" s="4">
        <f>ROUND(T_iv_strat3!BB8,1)</f>
        <v>7.4</v>
      </c>
      <c r="BB20" s="4">
        <f>ROUND(T_iv_strat3!BF8,1)</f>
        <v>4.9000000000000004</v>
      </c>
      <c r="BC20" s="4">
        <f>ROUND(T_iv_strat3!BJ8,1)</f>
        <v>0</v>
      </c>
    </row>
    <row r="21" spans="1:55" s="17" customFormat="1" ht="8.25" x14ac:dyDescent="0.15">
      <c r="B21" s="18" t="str">
        <f>IF(T_iv_strat1!C8=".","-",(CONCATENATE("[",ROUND(T_iv_strat1!C8,1),"; ",ROUND(T_iv_strat1!D8,1),"]")))</f>
        <v>-</v>
      </c>
      <c r="C21" s="18" t="str">
        <f>IF(T_iv_strat1!G8=".","-",(CONCATENATE("[",ROUND(T_iv_strat1!G8,1),"; ",ROUND(T_iv_strat1!H8,1),"]")))</f>
        <v>[4.6; 89.8]</v>
      </c>
      <c r="D21" s="18" t="str">
        <f>IF(T_iv_strat1!K8=".","-",(CONCATENATE("[",ROUND(T_iv_strat1!K8,1),"; ",ROUND(T_iv_strat1!L8,1),"]")))</f>
        <v>[1.8; 44.3]</v>
      </c>
      <c r="E21" s="18" t="str">
        <f>IF(T_iv_strat1!O8=".","-",(CONCATENATE("[",ROUND(T_iv_strat1!O8,1),"; ",ROUND(T_iv_strat1!P8,1),"]")))</f>
        <v>-</v>
      </c>
      <c r="F21" s="18" t="str">
        <f>IF(T_iv_strat1!S8=".","-",(CONCATENATE("[",ROUND(T_iv_strat1!S8,1),"; ",ROUND(T_iv_strat1!T8,1),"]")))</f>
        <v>[7.3; 15.6]</v>
      </c>
      <c r="G21" s="18" t="str">
        <f>IF(T_iv_strat1!W8=".","-",(CONCATENATE("[",ROUND(T_iv_strat1!W8,1),"; ",ROUND(T_iv_strat1!X8,1),"]")))</f>
        <v>-</v>
      </c>
      <c r="H21" s="18" t="str">
        <f>IF(T_iv_strat1!AA8=".","-",(CONCATENATE("[",ROUND(T_iv_strat1!AA8,1),"; ",ROUND(T_iv_strat1!AB8,1),"]")))</f>
        <v>[7.5; 15.3]</v>
      </c>
      <c r="I21" s="18" t="str">
        <f>IF(T_iv_strat1!AE8=".","-",(CONCATENATE("[",ROUND(T_iv_strat1!AE8,1),"; ",ROUND(T_iv_strat1!AF8,1),"]")))</f>
        <v>-</v>
      </c>
      <c r="J21" s="114" t="str">
        <f>IF(T_iv_strat1!AI8=".","-",(CONCATENATE("[",ROUND(T_iv_strat1!AI8,1),"; ",ROUND(T_iv_strat1!AJ8,1),"]")))</f>
        <v>[0.7; 30.1]</v>
      </c>
      <c r="K21" s="18" t="str">
        <f>IF(T_iv_strat1!AM8=".","-",(CONCATENATE("[",ROUND(T_iv_strat1!AM8,1),"; ",ROUND(T_iv_strat1!AN8,1),"]")))</f>
        <v>-</v>
      </c>
      <c r="L21" s="18" t="str">
        <f>IF(T_iv_strat1!AQ8=".","-",(CONCATENATE("[",ROUND(T_iv_strat1!AQ8,1),"; ",ROUND(T_iv_strat1!AR8,1),"]")))</f>
        <v>[2.5; 14.1]</v>
      </c>
      <c r="M21" s="18" t="str">
        <f>IF(T_iv_strat1!AU8=".","-",(CONCATENATE("[",ROUND(T_iv_strat1!AU8,1),"; ",ROUND(T_iv_strat1!AV8,1),"]")))</f>
        <v>-</v>
      </c>
      <c r="N21" s="18" t="str">
        <f>IF(T_iv_strat1!AY8=".","-",(CONCATENATE("[",ROUND(T_iv_strat1!AY8,1),"; ",ROUND(T_iv_strat1!AZ8,1),"]")))</f>
        <v>[7.2; 10.8]</v>
      </c>
      <c r="O21" s="18" t="str">
        <f>IF(T_iv_strat1!BC8=".","-",(CONCATENATE("[",ROUND(T_iv_strat1!BC8,1),"; ",ROUND(T_iv_strat1!BD8,1),"]")))</f>
        <v>-</v>
      </c>
      <c r="P21" s="18" t="str">
        <f>IF(T_iv_strat1!BG8=".","-",(CONCATENATE("[",ROUND(T_iv_strat1!BG8,1),"; ",ROUND(T_iv_strat1!BH8,1),"]")))</f>
        <v>[7; 10.3]</v>
      </c>
      <c r="Q21" s="18" t="str">
        <f>IF(T_iv_strat1!BK8=".","-",(CONCATENATE("[",ROUND(T_iv_strat1!BK8,1),"; ",ROUND(T_iv_strat1!BL8,1),"]")))</f>
        <v>[9.7; 16.2]</v>
      </c>
      <c r="U21" s="18" t="str">
        <f>IF(T_iv_strat2!C8=".","-",(CONCATENATE("[",ROUND(T_iv_strat2!C8,1),"; ",ROUND(T_iv_strat2!D8,1),"]")))</f>
        <v>-</v>
      </c>
      <c r="V21" s="18" t="str">
        <f>IF(T_iv_strat2!G8=".","-",(CONCATENATE("[",ROUND(T_iv_strat2!G8,1),"; ",ROUND(T_iv_strat2!H8,1),"]")))</f>
        <v>-</v>
      </c>
      <c r="W21" s="18" t="str">
        <f>IF(T_iv_strat2!K8=".","-",(CONCATENATE("[",ROUND(T_iv_strat2!K8,1),"; ",ROUND(T_iv_strat2!L8,1),"]")))</f>
        <v>-</v>
      </c>
      <c r="X21" s="18" t="str">
        <f>IF(T_iv_strat2!O8=".","-",(CONCATENATE("[",ROUND(T_iv_strat2!O8,1),"; ",ROUND(T_iv_strat2!P8,1),"]")))</f>
        <v>-</v>
      </c>
      <c r="Y21" s="18" t="str">
        <f>IF(T_iv_strat2!S8=".","-",(CONCATENATE("[",ROUND(T_iv_strat2!S8,1),"; ",ROUND(T_iv_strat2!T8,1),"]")))</f>
        <v>[3.1; 14.6]</v>
      </c>
      <c r="Z21" s="18" t="str">
        <f>IF(T_iv_strat2!W8=".","-",(CONCATENATE("[",ROUND(T_iv_strat2!W8,1),"; ",ROUND(T_iv_strat2!X8,1),"]")))</f>
        <v>[2.9; 31]</v>
      </c>
      <c r="AA21" s="18" t="str">
        <f>IF(T_iv_strat2!AA8=".","-",(CONCATENATE("[",ROUND(T_iv_strat2!AA8,1),"; ",ROUND(T_iv_strat2!AB8,1),"]")))</f>
        <v>[3.2; 13.4]</v>
      </c>
      <c r="AB21" s="18" t="str">
        <f>IF(T_iv_strat2!AE8=".","-",(CONCATENATE("[",ROUND(T_iv_strat2!AE8,1),"; ",ROUND(T_iv_strat2!AF8,1),"]")))</f>
        <v>-</v>
      </c>
      <c r="AC21" s="114" t="str">
        <f>IF(T_iv_strat2!AI8=".","-",(CONCATENATE("[",ROUND(T_iv_strat2!AI8,1),"; ",ROUND(T_iv_strat2!AJ8,1),"]")))</f>
        <v>[0.4; 27]</v>
      </c>
      <c r="AD21" s="18" t="str">
        <f>IF(T_iv_strat2!AM8=".","-",(CONCATENATE("[",ROUND(T_iv_strat2!AM8,1),"; ",ROUND(T_iv_strat2!AN8,1),"]")))</f>
        <v>[5.6; 23.4]</v>
      </c>
      <c r="AE21" s="18" t="str">
        <f>IF(T_iv_strat2!AQ8=".","-",(CONCATENATE("[",ROUND(T_iv_strat2!AQ8,1),"; ",ROUND(T_iv_strat2!AR8,1),"]")))</f>
        <v>[3.1; 11.4]</v>
      </c>
      <c r="AF21" s="18" t="str">
        <f>IF(T_iv_strat2!AU8=".","-",(CONCATENATE("[",ROUND(T_iv_strat2!AU8,1),"; ",ROUND(T_iv_strat2!AV8,1),"]")))</f>
        <v>[4.7; 91.9]</v>
      </c>
      <c r="AG21" s="18" t="str">
        <f>IF(T_iv_strat2!AY8=".","-",(CONCATENATE("[",ROUND(T_iv_strat2!AY8,1),"; ",ROUND(T_iv_strat2!AZ8,1),"]")))</f>
        <v>[4.7; 10]</v>
      </c>
      <c r="AH21" s="18" t="str">
        <f>IF(T_iv_strat2!BC8=".","-",(CONCATENATE("[",ROUND(T_iv_strat2!BC8,1),"; ",ROUND(T_iv_strat2!BD8,1),"]")))</f>
        <v>[2.8; 20.6]</v>
      </c>
      <c r="AI21" s="18" t="str">
        <f>IF(T_iv_strat2!BG8=".","-",(CONCATENATE("[",ROUND(T_iv_strat2!BG8,1),"; ",ROUND(T_iv_strat2!BH8,1),"]")))</f>
        <v>[5.4; 9.7]</v>
      </c>
      <c r="AJ21" s="18" t="str">
        <f>IF(T_iv_strat2!BK8=".","-",(CONCATENATE("[",ROUND(T_iv_strat2!BK8,1),"; ",ROUND(T_iv_strat2!BL8,1),"]")))</f>
        <v>[0.7; 30.1]</v>
      </c>
      <c r="AN21" s="18" t="str">
        <f>IF(T_iv_strat3!C8=".","-",(CONCATENATE("[",ROUND(T_iv_strat3!C8,1),"; ",ROUND(T_iv_strat3!D8,1),"]")))</f>
        <v>-</v>
      </c>
      <c r="AO21" s="18" t="str">
        <f>IF(T_iv_strat3!G8=".","-",(CONCATENATE("[",ROUND(T_iv_strat3!G8,1),"; ",ROUND(T_iv_strat3!H8,1),"]")))</f>
        <v>-</v>
      </c>
      <c r="AP21" s="18" t="str">
        <f>IF(T_iv_strat3!K8=".","-",(CONCATENATE("[",ROUND(T_iv_strat3!K8,1),"; ",ROUND(T_iv_strat3!L8,1),"]")))</f>
        <v>-</v>
      </c>
      <c r="AQ21" s="18" t="str">
        <f>IF(T_iv_strat3!O8=".","-",(CONCATENATE("[",ROUND(T_iv_strat3!O8,1),"; ",ROUND(T_iv_strat3!P8,1),"]")))</f>
        <v>-</v>
      </c>
      <c r="AR21" s="18" t="str">
        <f>IF(T_iv_strat3!S8=".","-",(CONCATENATE("[",ROUND(T_iv_strat3!S8,1),"; ",ROUND(T_iv_strat3!T8,1),"]")))</f>
        <v>[0.1; 6.1]</v>
      </c>
      <c r="AS21" s="18" t="str">
        <f>IF(T_iv_strat3!W8=".","-",(CONCATENATE("[",ROUND(T_iv_strat3!W8,1),"; ",ROUND(T_iv_strat3!X8,1),"]")))</f>
        <v>-</v>
      </c>
      <c r="AT21" s="18" t="str">
        <f>IF(T_iv_strat3!AA8=".","-",(CONCATENATE("[",ROUND(T_iv_strat3!AA8,1),"; ",ROUND(T_iv_strat3!AB8,1),"]")))</f>
        <v>[0.1; 3.9]</v>
      </c>
      <c r="AU21" s="18" t="str">
        <f>IF(T_iv_strat3!AE8=".","-",(CONCATENATE("[",ROUND(T_iv_strat3!AE8,1),"; ",ROUND(T_iv_strat3!AF8,1),"]")))</f>
        <v>-</v>
      </c>
      <c r="AV21" s="114" t="str">
        <f>IF(T_iv_strat3!AI8=".","-",(CONCATENATE("[",ROUND(T_iv_strat3!AI8,1),"; ",ROUND(T_iv_strat3!AJ8,1),"]")))</f>
        <v>-</v>
      </c>
      <c r="AW21" s="18" t="str">
        <f>IF(T_iv_strat3!AM8=".","-",(CONCATENATE("[",ROUND(T_iv_strat3!AM8,1),"; ",ROUND(T_iv_strat3!AN8,1),"]")))</f>
        <v>-</v>
      </c>
      <c r="AX21" s="18" t="str">
        <f>IF(T_iv_strat3!AQ8=".","-",(CONCATENATE("[",ROUND(T_iv_strat3!AQ8,1),"; ",ROUND(T_iv_strat3!AR8,1),"]")))</f>
        <v>[0.6; 4.5]</v>
      </c>
      <c r="AY21" s="18" t="str">
        <f>IF(T_iv_strat3!AU8=".","-",(CONCATENATE("[",ROUND(T_iv_strat3!AU8,1),"; ",ROUND(T_iv_strat3!AV8,1),"]")))</f>
        <v>-</v>
      </c>
      <c r="AZ21" s="18" t="str">
        <f>IF(T_iv_strat3!AY8=".","-",(CONCATENATE("[",ROUND(T_iv_strat3!AY8,1),"; ",ROUND(T_iv_strat3!AZ8,1),"]")))</f>
        <v>[3.6; 14.9]</v>
      </c>
      <c r="BA21" s="18" t="str">
        <f>IF(T_iv_strat3!BC8=".","-",(CONCATENATE("[",ROUND(T_iv_strat3!BC8,1),"; ",ROUND(T_iv_strat3!BD8,1),"]")))</f>
        <v>[3.6; 14.6]</v>
      </c>
      <c r="BB21" s="18" t="str">
        <f>IF(T_iv_strat3!BG8=".","-",(CONCATENATE("[",ROUND(T_iv_strat3!BG8,1),"; ",ROUND(T_iv_strat3!BH8,1),"]")))</f>
        <v>[2.2; 10.4]</v>
      </c>
      <c r="BC21" s="18" t="str">
        <f>IF(T_iv_strat3!BK8=".","-",(CONCATENATE("[",ROUND(T_iv_strat3!BK8,1),"; ",ROUND(T_iv_strat3!BL8,1),"]")))</f>
        <v>-</v>
      </c>
    </row>
    <row r="22" spans="1:55" s="2" customFormat="1" x14ac:dyDescent="0.2">
      <c r="A22" s="5" t="s">
        <v>49</v>
      </c>
      <c r="B22" s="4">
        <f>ROUND(T_iv_strat1!B9,1)</f>
        <v>0</v>
      </c>
      <c r="C22" s="4">
        <f>ROUND(T_iv_strat1!F9,1)</f>
        <v>0</v>
      </c>
      <c r="D22" s="4">
        <f>ROUND(T_iv_strat1!J9,1)</f>
        <v>0</v>
      </c>
      <c r="E22" s="4">
        <f>ROUND(T_iv_strat1!N9,1)</f>
        <v>0</v>
      </c>
      <c r="F22" s="4">
        <f>ROUND(T_iv_strat1!R9,1)</f>
        <v>1.7</v>
      </c>
      <c r="G22" s="4">
        <f>ROUND(T_iv_strat1!V9,1)</f>
        <v>0</v>
      </c>
      <c r="H22" s="4">
        <f>ROUND(T_iv_strat1!Z9,1)</f>
        <v>1.6</v>
      </c>
      <c r="I22" s="4">
        <f>ROUND(T_iv_strat1!AD9,1)</f>
        <v>0</v>
      </c>
      <c r="J22" s="65">
        <f>ROUND(T_iv_strat1!AH9,1)</f>
        <v>0</v>
      </c>
      <c r="K22" s="4">
        <f>ROUND(T_iv_strat1!AL9,1)</f>
        <v>9.1999999999999993</v>
      </c>
      <c r="L22" s="4">
        <f>ROUND(T_iv_strat1!AP9,1)</f>
        <v>6</v>
      </c>
      <c r="M22" s="4">
        <f>ROUND(T_iv_strat1!AT9,1)</f>
        <v>0</v>
      </c>
      <c r="N22" s="4">
        <f>ROUND(T_iv_strat1!AX9,1)</f>
        <v>3.3</v>
      </c>
      <c r="O22" s="4">
        <f>ROUND(T_iv_strat1!BB9,1)</f>
        <v>0</v>
      </c>
      <c r="P22" s="4">
        <f>ROUND(T_iv_strat1!BF9,1)</f>
        <v>3.4</v>
      </c>
      <c r="Q22" s="4">
        <f>ROUND(T_iv_strat1!BJ9,1)</f>
        <v>8.4</v>
      </c>
      <c r="T22" s="5" t="s">
        <v>49</v>
      </c>
      <c r="U22" s="4">
        <f>ROUND(T_iv_strat2!B9,1)</f>
        <v>0</v>
      </c>
      <c r="V22" s="4">
        <f>ROUND(T_iv_strat2!F9,1)</f>
        <v>4.5</v>
      </c>
      <c r="W22" s="4">
        <f>ROUND(T_iv_strat2!J9,1)</f>
        <v>0</v>
      </c>
      <c r="X22" s="4">
        <f>ROUND(T_iv_strat2!N9,1)</f>
        <v>0</v>
      </c>
      <c r="Y22" s="4">
        <f>ROUND(T_iv_strat2!R9,1)</f>
        <v>17.8</v>
      </c>
      <c r="Z22" s="4">
        <f>ROUND(T_iv_strat2!V9,1)</f>
        <v>6.6</v>
      </c>
      <c r="AA22" s="4">
        <f>ROUND(T_iv_strat2!Z9,1)</f>
        <v>16.100000000000001</v>
      </c>
      <c r="AB22" s="4">
        <f>ROUND(T_iv_strat2!AD9,1)</f>
        <v>0</v>
      </c>
      <c r="AC22" s="65">
        <f>ROUND(T_iv_strat2!AH9,1)</f>
        <v>6.2</v>
      </c>
      <c r="AD22" s="4">
        <f>ROUND(T_iv_strat2!AL9,1)</f>
        <v>22.8</v>
      </c>
      <c r="AE22" s="4">
        <f>ROUND(T_iv_strat2!AP9,1)</f>
        <v>7.3</v>
      </c>
      <c r="AF22" s="4">
        <f>ROUND(T_iv_strat2!AT9,1)</f>
        <v>42.9</v>
      </c>
      <c r="AG22" s="4">
        <f>ROUND(T_iv_strat2!AX9,1)</f>
        <v>15.5</v>
      </c>
      <c r="AH22" s="4">
        <f>ROUND(T_iv_strat2!BB9,1)</f>
        <v>5.0999999999999996</v>
      </c>
      <c r="AI22" s="4">
        <f>ROUND(T_iv_strat2!BF9,1)</f>
        <v>15</v>
      </c>
      <c r="AJ22" s="4">
        <f>ROUND(T_iv_strat2!BJ9,1)</f>
        <v>9.1</v>
      </c>
      <c r="AM22" s="5" t="s">
        <v>49</v>
      </c>
      <c r="AN22" s="4">
        <f>ROUND(T_iv_strat3!B9,1)</f>
        <v>0</v>
      </c>
      <c r="AO22" s="4">
        <f>ROUND(T_iv_strat3!F9,1)</f>
        <v>14.4</v>
      </c>
      <c r="AP22" s="4">
        <f>ROUND(T_iv_strat3!J9,1)</f>
        <v>0</v>
      </c>
      <c r="AQ22" s="4">
        <f>ROUND(T_iv_strat3!N9,1)</f>
        <v>0</v>
      </c>
      <c r="AR22" s="4">
        <f>ROUND(T_iv_strat3!R9,1)</f>
        <v>0.6</v>
      </c>
      <c r="AS22" s="4">
        <f>ROUND(T_iv_strat3!V9,1)</f>
        <v>0</v>
      </c>
      <c r="AT22" s="4">
        <f>ROUND(T_iv_strat3!Z9,1)</f>
        <v>1.5</v>
      </c>
      <c r="AU22" s="4">
        <f>ROUND(T_iv_strat3!AD9,1)</f>
        <v>0</v>
      </c>
      <c r="AV22" s="65">
        <f>ROUND(T_iv_strat3!AH9,1)</f>
        <v>0</v>
      </c>
      <c r="AW22" s="4">
        <f>ROUND(T_iv_strat3!AL9,1)</f>
        <v>0.5</v>
      </c>
      <c r="AX22" s="4">
        <f>ROUND(T_iv_strat3!AP9,1)</f>
        <v>5.4</v>
      </c>
      <c r="AY22" s="4">
        <f>ROUND(T_iv_strat3!AT9,1)</f>
        <v>0</v>
      </c>
      <c r="AZ22" s="4">
        <f>ROUND(T_iv_strat3!AX9,1)</f>
        <v>0.7</v>
      </c>
      <c r="BA22" s="4">
        <f>ROUND(T_iv_strat3!BB9,1)</f>
        <v>7.4</v>
      </c>
      <c r="BB22" s="4">
        <f>ROUND(T_iv_strat3!BF9,1)</f>
        <v>3.1</v>
      </c>
      <c r="BC22" s="4">
        <f>ROUND(T_iv_strat3!BJ9,1)</f>
        <v>0</v>
      </c>
    </row>
    <row r="23" spans="1:55" s="17" customFormat="1" ht="8.25" x14ac:dyDescent="0.15">
      <c r="B23" s="18" t="str">
        <f>IF(T_iv_strat1!C9=".","-",(CONCATENATE("[",ROUND(T_iv_strat1!C9,1),"; ",ROUND(T_iv_strat1!D9,1),"]")))</f>
        <v>-</v>
      </c>
      <c r="C23" s="18" t="str">
        <f>IF(T_iv_strat1!G9=".","-",(CONCATENATE("[",ROUND(T_iv_strat1!G9,1),"; ",ROUND(T_iv_strat1!H9,1),"]")))</f>
        <v>-</v>
      </c>
      <c r="D23" s="18" t="str">
        <f>IF(T_iv_strat1!K9=".","-",(CONCATENATE("[",ROUND(T_iv_strat1!K9,1),"; ",ROUND(T_iv_strat1!L9,1),"]")))</f>
        <v>-</v>
      </c>
      <c r="E23" s="18" t="str">
        <f>IF(T_iv_strat1!O9=".","-",(CONCATENATE("[",ROUND(T_iv_strat1!O9,1),"; ",ROUND(T_iv_strat1!P9,1),"]")))</f>
        <v>-</v>
      </c>
      <c r="F23" s="18" t="str">
        <f>IF(T_iv_strat1!S9=".","-",(CONCATENATE("[",ROUND(T_iv_strat1!S9,1),"; ",ROUND(T_iv_strat1!T9,1),"]")))</f>
        <v>[0.8; 3.6]</v>
      </c>
      <c r="G23" s="18" t="str">
        <f>IF(T_iv_strat1!W9=".","-",(CONCATENATE("[",ROUND(T_iv_strat1!W9,1),"; ",ROUND(T_iv_strat1!X9,1),"]")))</f>
        <v>-</v>
      </c>
      <c r="H23" s="18" t="str">
        <f>IF(T_iv_strat1!AA9=".","-",(CONCATENATE("[",ROUND(T_iv_strat1!AA9,1),"; ",ROUND(T_iv_strat1!AB9,1),"]")))</f>
        <v>[0.8; 3.5]</v>
      </c>
      <c r="I23" s="18" t="str">
        <f>IF(T_iv_strat1!AE9=".","-",(CONCATENATE("[",ROUND(T_iv_strat1!AE9,1),"; ",ROUND(T_iv_strat1!AF9,1),"]")))</f>
        <v>-</v>
      </c>
      <c r="J23" s="114" t="str">
        <f>IF(T_iv_strat1!AI9=".","-",(CONCATENATE("[",ROUND(T_iv_strat1!AI9,1),"; ",ROUND(T_iv_strat1!AJ9,1),"]")))</f>
        <v>-</v>
      </c>
      <c r="K23" s="18" t="str">
        <f>IF(T_iv_strat1!AM9=".","-",(CONCATENATE("[",ROUND(T_iv_strat1!AM9,1),"; ",ROUND(T_iv_strat1!AN9,1),"]")))</f>
        <v>[1.4; 42.2]</v>
      </c>
      <c r="L23" s="18" t="str">
        <f>IF(T_iv_strat1!AQ9=".","-",(CONCATENATE("[",ROUND(T_iv_strat1!AQ9,1),"; ",ROUND(T_iv_strat1!AR9,1),"]")))</f>
        <v>[2.5; 13.9]</v>
      </c>
      <c r="M23" s="18" t="str">
        <f>IF(T_iv_strat1!AU9=".","-",(CONCATENATE("[",ROUND(T_iv_strat1!AU9,1),"; ",ROUND(T_iv_strat1!AV9,1),"]")))</f>
        <v>-</v>
      </c>
      <c r="N23" s="18" t="str">
        <f>IF(T_iv_strat1!AY9=".","-",(CONCATENATE("[",ROUND(T_iv_strat1!AY9,1),"; ",ROUND(T_iv_strat1!AZ9,1),"]")))</f>
        <v>[2.1; 5.2]</v>
      </c>
      <c r="O23" s="18" t="str">
        <f>IF(T_iv_strat1!BC9=".","-",(CONCATENATE("[",ROUND(T_iv_strat1!BC9,1),"; ",ROUND(T_iv_strat1!BD9,1),"]")))</f>
        <v>-</v>
      </c>
      <c r="P23" s="18" t="str">
        <f>IF(T_iv_strat1!BG9=".","-",(CONCATENATE("[",ROUND(T_iv_strat1!BG9,1),"; ",ROUND(T_iv_strat1!BH9,1),"]")))</f>
        <v>[2.2; 5.3]</v>
      </c>
      <c r="Q23" s="18" t="str">
        <f>IF(T_iv_strat1!BK9=".","-",(CONCATENATE("[",ROUND(T_iv_strat1!BK9,1),"; ",ROUND(T_iv_strat1!BL9,1),"]")))</f>
        <v>[6.5; 10.8]</v>
      </c>
      <c r="U23" s="18" t="str">
        <f>IF(T_iv_strat2!C9=".","-",(CONCATENATE("[",ROUND(T_iv_strat2!C9,1),"; ",ROUND(T_iv_strat2!D9,1),"]")))</f>
        <v>-</v>
      </c>
      <c r="V23" s="18" t="str">
        <f>IF(T_iv_strat2!G9=".","-",(CONCATENATE("[",ROUND(T_iv_strat2!G9,1),"; ",ROUND(T_iv_strat2!H9,1),"]")))</f>
        <v>[0.6; 27.3]</v>
      </c>
      <c r="W23" s="18" t="str">
        <f>IF(T_iv_strat2!K9=".","-",(CONCATENATE("[",ROUND(T_iv_strat2!K9,1),"; ",ROUND(T_iv_strat2!L9,1),"]")))</f>
        <v>-</v>
      </c>
      <c r="X23" s="18" t="str">
        <f>IF(T_iv_strat2!O9=".","-",(CONCATENATE("[",ROUND(T_iv_strat2!O9,1),"; ",ROUND(T_iv_strat2!P9,1),"]")))</f>
        <v>-</v>
      </c>
      <c r="Y23" s="18" t="str">
        <f>IF(T_iv_strat2!S9=".","-",(CONCATENATE("[",ROUND(T_iv_strat2!S9,1),"; ",ROUND(T_iv_strat2!T9,1),"]")))</f>
        <v>[14.2; 22.2]</v>
      </c>
      <c r="Z23" s="18" t="str">
        <f>IF(T_iv_strat2!W9=".","-",(CONCATENATE("[",ROUND(T_iv_strat2!W9,1),"; ",ROUND(T_iv_strat2!X9,1),"]")))</f>
        <v>[1; 32.6]</v>
      </c>
      <c r="AA23" s="18" t="str">
        <f>IF(T_iv_strat2!AA9=".","-",(CONCATENATE("[",ROUND(T_iv_strat2!AA9,1),"; ",ROUND(T_iv_strat2!AB9,1),"]")))</f>
        <v>[12.9; 20]</v>
      </c>
      <c r="AB23" s="18" t="str">
        <f>IF(T_iv_strat2!AE9=".","-",(CONCATENATE("[",ROUND(T_iv_strat2!AE9,1),"; ",ROUND(T_iv_strat2!AF9,1),"]")))</f>
        <v>-</v>
      </c>
      <c r="AC23" s="114" t="str">
        <f>IF(T_iv_strat2!AI9=".","-",(CONCATENATE("[",ROUND(T_iv_strat2!AI9,1),"; ",ROUND(T_iv_strat2!AJ9,1),"]")))</f>
        <v>[1.1; 29]</v>
      </c>
      <c r="AD23" s="18" t="str">
        <f>IF(T_iv_strat2!AM9=".","-",(CONCATENATE("[",ROUND(T_iv_strat2!AM9,1),"; ",ROUND(T_iv_strat2!AN9,1),"]")))</f>
        <v>[15.3; 32.5]</v>
      </c>
      <c r="AE23" s="18" t="str">
        <f>IF(T_iv_strat2!AQ9=".","-",(CONCATENATE("[",ROUND(T_iv_strat2!AQ9,1),"; ",ROUND(T_iv_strat2!AR9,1),"]")))</f>
        <v>[3.8; 13.3]</v>
      </c>
      <c r="AF23" s="18" t="str">
        <f>IF(T_iv_strat2!AU9=".","-",(CONCATENATE("[",ROUND(T_iv_strat2!AU9,1),"; ",ROUND(T_iv_strat2!AV9,1),"]")))</f>
        <v>[4.7; 91.9]</v>
      </c>
      <c r="AG23" s="18" t="str">
        <f>IF(T_iv_strat2!AY9=".","-",(CONCATENATE("[",ROUND(T_iv_strat2!AY9,1),"; ",ROUND(T_iv_strat2!AZ9,1),"]")))</f>
        <v>[12.7; 18.9]</v>
      </c>
      <c r="AH23" s="18" t="str">
        <f>IF(T_iv_strat2!BC9=".","-",(CONCATENATE("[",ROUND(T_iv_strat2!BC9,1),"; ",ROUND(T_iv_strat2!BD9,1),"]")))</f>
        <v>[1.1; 19.9]</v>
      </c>
      <c r="AI23" s="18" t="str">
        <f>IF(T_iv_strat2!BG9=".","-",(CONCATENATE("[",ROUND(T_iv_strat2!BG9,1),"; ",ROUND(T_iv_strat2!BH9,1),"]")))</f>
        <v>[12.3; 18.1]</v>
      </c>
      <c r="AJ23" s="18" t="str">
        <f>IF(T_iv_strat2!BK9=".","-",(CONCATENATE("[",ROUND(T_iv_strat2!BK9,1),"; ",ROUND(T_iv_strat2!BL9,1),"]")))</f>
        <v>[1.8; 34.7]</v>
      </c>
      <c r="AN23" s="18" t="str">
        <f>IF(T_iv_strat3!C9=".","-",(CONCATENATE("[",ROUND(T_iv_strat3!C9,1),"; ",ROUND(T_iv_strat3!D9,1),"]")))</f>
        <v>-</v>
      </c>
      <c r="AO23" s="18" t="str">
        <f>IF(T_iv_strat3!G9=".","-",(CONCATENATE("[",ROUND(T_iv_strat3!G9,1),"; ",ROUND(T_iv_strat3!H9,1),"]")))</f>
        <v>[1.4; 66.8]</v>
      </c>
      <c r="AP23" s="18" t="str">
        <f>IF(T_iv_strat3!K9=".","-",(CONCATENATE("[",ROUND(T_iv_strat3!K9,1),"; ",ROUND(T_iv_strat3!L9,1),"]")))</f>
        <v>-</v>
      </c>
      <c r="AQ23" s="18" t="str">
        <f>IF(T_iv_strat3!O9=".","-",(CONCATENATE("[",ROUND(T_iv_strat3!O9,1),"; ",ROUND(T_iv_strat3!P9,1),"]")))</f>
        <v>-</v>
      </c>
      <c r="AR23" s="18" t="str">
        <f>IF(T_iv_strat3!S9=".","-",(CONCATENATE("[",ROUND(T_iv_strat3!S9,1),"; ",ROUND(T_iv_strat3!T9,1),"]")))</f>
        <v>[0.1; 5.4]</v>
      </c>
      <c r="AS23" s="18" t="str">
        <f>IF(T_iv_strat3!W9=".","-",(CONCATENATE("[",ROUND(T_iv_strat3!W9,1),"; ",ROUND(T_iv_strat3!X9,1),"]")))</f>
        <v>-</v>
      </c>
      <c r="AT23" s="18" t="str">
        <f>IF(T_iv_strat3!AA9=".","-",(CONCATENATE("[",ROUND(T_iv_strat3!AA9,1),"; ",ROUND(T_iv_strat3!AB9,1),"]")))</f>
        <v>[0.3; 8]</v>
      </c>
      <c r="AU23" s="18" t="str">
        <f>IF(T_iv_strat3!AE9=".","-",(CONCATENATE("[",ROUND(T_iv_strat3!AE9,1),"; ",ROUND(T_iv_strat3!AF9,1),"]")))</f>
        <v>-</v>
      </c>
      <c r="AV23" s="114" t="str">
        <f>IF(T_iv_strat3!AI9=".","-",(CONCATENATE("[",ROUND(T_iv_strat3!AI9,1),"; ",ROUND(T_iv_strat3!AJ9,1),"]")))</f>
        <v>-</v>
      </c>
      <c r="AW23" s="18" t="str">
        <f>IF(T_iv_strat3!AM9=".","-",(CONCATENATE("[",ROUND(T_iv_strat3!AM9,1),"; ",ROUND(T_iv_strat3!AN9,1),"]")))</f>
        <v>[0.1; 3.8]</v>
      </c>
      <c r="AX23" s="18" t="str">
        <f>IF(T_iv_strat3!AQ9=".","-",(CONCATENATE("[",ROUND(T_iv_strat3!AQ9,1),"; ",ROUND(T_iv_strat3!AR9,1),"]")))</f>
        <v>[2.5; 11.3]</v>
      </c>
      <c r="AY23" s="18" t="str">
        <f>IF(T_iv_strat3!AU9=".","-",(CONCATENATE("[",ROUND(T_iv_strat3!AU9,1),"; ",ROUND(T_iv_strat3!AV9,1),"]")))</f>
        <v>-</v>
      </c>
      <c r="AZ23" s="18" t="str">
        <f>IF(T_iv_strat3!AY9=".","-",(CONCATENATE("[",ROUND(T_iv_strat3!AY9,1),"; ",ROUND(T_iv_strat3!AZ9,1),"]")))</f>
        <v>[0.2; 2.3]</v>
      </c>
      <c r="BA23" s="18" t="str">
        <f>IF(T_iv_strat3!BC9=".","-",(CONCATENATE("[",ROUND(T_iv_strat3!BC9,1),"; ",ROUND(T_iv_strat3!BD9,1),"]")))</f>
        <v>[3.6; 14.6]</v>
      </c>
      <c r="BB23" s="18" t="str">
        <f>IF(T_iv_strat3!BG9=".","-",(CONCATENATE("[",ROUND(T_iv_strat3!BG9,1),"; ",ROUND(T_iv_strat3!BH9,1),"]")))</f>
        <v>[1.7; 5.5]</v>
      </c>
      <c r="BC23" s="18" t="str">
        <f>IF(T_iv_strat3!BK9=".","-",(CONCATENATE("[",ROUND(T_iv_strat3!BK9,1),"; ",ROUND(T_iv_strat3!BL9,1),"]")))</f>
        <v>-</v>
      </c>
    </row>
    <row r="24" spans="1:55" s="2" customFormat="1" x14ac:dyDescent="0.2">
      <c r="A24" s="5" t="s">
        <v>50</v>
      </c>
      <c r="B24" s="4">
        <f>ROUND(T_iv_strat1!B10,1)</f>
        <v>0</v>
      </c>
      <c r="C24" s="4">
        <f>ROUND(T_iv_strat1!F10,1)</f>
        <v>0</v>
      </c>
      <c r="D24" s="4">
        <f>ROUND(T_iv_strat1!J10,1)</f>
        <v>0</v>
      </c>
      <c r="E24" s="4">
        <f>ROUND(T_iv_strat1!N10,1)</f>
        <v>0</v>
      </c>
      <c r="F24" s="4">
        <f>ROUND(T_iv_strat1!R10,1)</f>
        <v>4.8</v>
      </c>
      <c r="G24" s="4">
        <f>ROUND(T_iv_strat1!V10,1)</f>
        <v>0</v>
      </c>
      <c r="H24" s="4">
        <f>ROUND(T_iv_strat1!Z10,1)</f>
        <v>4.5999999999999996</v>
      </c>
      <c r="I24" s="4">
        <f>ROUND(T_iv_strat1!AD10,1)</f>
        <v>0</v>
      </c>
      <c r="J24" s="65">
        <f>ROUND(T_iv_strat1!AH10,1)</f>
        <v>0</v>
      </c>
      <c r="K24" s="4">
        <f>ROUND(T_iv_strat1!AL10,1)</f>
        <v>9.1999999999999993</v>
      </c>
      <c r="L24" s="4">
        <f>ROUND(T_iv_strat1!AP10,1)</f>
        <v>0</v>
      </c>
      <c r="M24" s="4">
        <f>ROUND(T_iv_strat1!AT10,1)</f>
        <v>37.200000000000003</v>
      </c>
      <c r="N24" s="4">
        <f>ROUND(T_iv_strat1!AX10,1)</f>
        <v>2.4</v>
      </c>
      <c r="O24" s="4">
        <f>ROUND(T_iv_strat1!BB10,1)</f>
        <v>0</v>
      </c>
      <c r="P24" s="4">
        <f>ROUND(T_iv_strat1!BF10,1)</f>
        <v>2.4</v>
      </c>
      <c r="Q24" s="4">
        <f>ROUND(T_iv_strat1!BJ10,1)</f>
        <v>0</v>
      </c>
      <c r="T24" s="5" t="s">
        <v>50</v>
      </c>
      <c r="U24" s="4">
        <f>ROUND(T_iv_strat2!B10,1)</f>
        <v>0</v>
      </c>
      <c r="V24" s="4">
        <f>ROUND(T_iv_strat2!F10,1)</f>
        <v>4.5</v>
      </c>
      <c r="W24" s="4">
        <f>ROUND(T_iv_strat2!J10,1)</f>
        <v>0</v>
      </c>
      <c r="X24" s="4">
        <f>ROUND(T_iv_strat2!N10,1)</f>
        <v>0</v>
      </c>
      <c r="Y24" s="4">
        <f>ROUND(T_iv_strat2!R10,1)</f>
        <v>8.1999999999999993</v>
      </c>
      <c r="Z24" s="4">
        <f>ROUND(T_iv_strat2!V10,1)</f>
        <v>15.2</v>
      </c>
      <c r="AA24" s="4">
        <f>ROUND(T_iv_strat2!Z10,1)</f>
        <v>8.3000000000000007</v>
      </c>
      <c r="AB24" s="4">
        <f>ROUND(T_iv_strat2!AD10,1)</f>
        <v>0</v>
      </c>
      <c r="AC24" s="65">
        <f>ROUND(T_iv_strat2!AH10,1)</f>
        <v>3.8</v>
      </c>
      <c r="AD24" s="4">
        <f>ROUND(T_iv_strat2!AL10,1)</f>
        <v>13</v>
      </c>
      <c r="AE24" s="4">
        <f>ROUND(T_iv_strat2!AP10,1)</f>
        <v>3.9</v>
      </c>
      <c r="AF24" s="4">
        <f>ROUND(T_iv_strat2!AT10,1)</f>
        <v>0</v>
      </c>
      <c r="AG24" s="4">
        <f>ROUND(T_iv_strat2!AX10,1)</f>
        <v>7.2</v>
      </c>
      <c r="AH24" s="4">
        <f>ROUND(T_iv_strat2!BB10,1)</f>
        <v>14.1</v>
      </c>
      <c r="AI24" s="4">
        <f>ROUND(T_iv_strat2!BF10,1)</f>
        <v>7.4</v>
      </c>
      <c r="AJ24" s="4">
        <f>ROUND(T_iv_strat2!BJ10,1)</f>
        <v>0</v>
      </c>
      <c r="AM24" s="5" t="s">
        <v>50</v>
      </c>
      <c r="AN24" s="4">
        <f>ROUND(T_iv_strat3!B10,1)</f>
        <v>0</v>
      </c>
      <c r="AO24" s="4">
        <f>ROUND(T_iv_strat3!F10,1)</f>
        <v>1.5</v>
      </c>
      <c r="AP24" s="4">
        <f>ROUND(T_iv_strat3!J10,1)</f>
        <v>0</v>
      </c>
      <c r="AQ24" s="4">
        <f>ROUND(T_iv_strat3!N10,1)</f>
        <v>0</v>
      </c>
      <c r="AR24" s="4">
        <f>ROUND(T_iv_strat3!R10,1)</f>
        <v>0</v>
      </c>
      <c r="AS24" s="4">
        <f>ROUND(T_iv_strat3!V10,1)</f>
        <v>0</v>
      </c>
      <c r="AT24" s="4">
        <f>ROUND(T_iv_strat3!Z10,1)</f>
        <v>0.1</v>
      </c>
      <c r="AU24" s="4">
        <f>ROUND(T_iv_strat3!AD10,1)</f>
        <v>0</v>
      </c>
      <c r="AV24" s="65">
        <f>ROUND(T_iv_strat3!AH10,1)</f>
        <v>0</v>
      </c>
      <c r="AW24" s="4">
        <f>ROUND(T_iv_strat3!AL10,1)</f>
        <v>1.9</v>
      </c>
      <c r="AX24" s="4">
        <f>ROUND(T_iv_strat3!AP10,1)</f>
        <v>2.5</v>
      </c>
      <c r="AY24" s="4">
        <f>ROUND(T_iv_strat3!AT10,1)</f>
        <v>0</v>
      </c>
      <c r="AZ24" s="4">
        <f>ROUND(T_iv_strat3!AX10,1)</f>
        <v>1.2</v>
      </c>
      <c r="BA24" s="4">
        <f>ROUND(T_iv_strat3!BB10,1)</f>
        <v>0</v>
      </c>
      <c r="BB24" s="4">
        <f>ROUND(T_iv_strat3!BF10,1)</f>
        <v>1.6</v>
      </c>
      <c r="BC24" s="4">
        <f>ROUND(T_iv_strat3!BJ10,1)</f>
        <v>0</v>
      </c>
    </row>
    <row r="25" spans="1:55" s="17" customFormat="1" ht="8.25" x14ac:dyDescent="0.15">
      <c r="B25" s="18" t="str">
        <f>IF(T_iv_strat1!C10=".","-",(CONCATENATE("[",ROUND(T_iv_strat1!C10,1),"; ",ROUND(T_iv_strat1!D10,1),"]")))</f>
        <v>-</v>
      </c>
      <c r="C25" s="18" t="str">
        <f>IF(T_iv_strat1!G10=".","-",(CONCATENATE("[",ROUND(T_iv_strat1!G10,1),"; ",ROUND(T_iv_strat1!H10,1),"]")))</f>
        <v>-</v>
      </c>
      <c r="D25" s="18" t="str">
        <f>IF(T_iv_strat1!K10=".","-",(CONCATENATE("[",ROUND(T_iv_strat1!K10,1),"; ",ROUND(T_iv_strat1!L10,1),"]")))</f>
        <v>-</v>
      </c>
      <c r="E25" s="18" t="str">
        <f>IF(T_iv_strat1!O10=".","-",(CONCATENATE("[",ROUND(T_iv_strat1!O10,1),"; ",ROUND(T_iv_strat1!P10,1),"]")))</f>
        <v>-</v>
      </c>
      <c r="F25" s="18" t="str">
        <f>IF(T_iv_strat1!S10=".","-",(CONCATENATE("[",ROUND(T_iv_strat1!S10,1),"; ",ROUND(T_iv_strat1!T10,1),"]")))</f>
        <v>[2.7; 8.4]</v>
      </c>
      <c r="G25" s="18" t="str">
        <f>IF(T_iv_strat1!W10=".","-",(CONCATENATE("[",ROUND(T_iv_strat1!W10,1),"; ",ROUND(T_iv_strat1!X10,1),"]")))</f>
        <v>-</v>
      </c>
      <c r="H25" s="18" t="str">
        <f>IF(T_iv_strat1!AA10=".","-",(CONCATENATE("[",ROUND(T_iv_strat1!AA10,1),"; ",ROUND(T_iv_strat1!AB10,1),"]")))</f>
        <v>[2.6; 8.2]</v>
      </c>
      <c r="I25" s="18" t="str">
        <f>IF(T_iv_strat1!AE10=".","-",(CONCATENATE("[",ROUND(T_iv_strat1!AE10,1),"; ",ROUND(T_iv_strat1!AF10,1),"]")))</f>
        <v>-</v>
      </c>
      <c r="J25" s="114" t="str">
        <f>IF(T_iv_strat1!AI10=".","-",(CONCATENATE("[",ROUND(T_iv_strat1!AI10,1),"; ",ROUND(T_iv_strat1!AJ10,1),"]")))</f>
        <v>-</v>
      </c>
      <c r="K25" s="18" t="str">
        <f>IF(T_iv_strat1!AM10=".","-",(CONCATENATE("[",ROUND(T_iv_strat1!AM10,1),"; ",ROUND(T_iv_strat1!AN10,1),"]")))</f>
        <v>[1.4; 42.2]</v>
      </c>
      <c r="L25" s="18" t="str">
        <f>IF(T_iv_strat1!AQ10=".","-",(CONCATENATE("[",ROUND(T_iv_strat1!AQ10,1),"; ",ROUND(T_iv_strat1!AR10,1),"]")))</f>
        <v>-</v>
      </c>
      <c r="M25" s="18" t="str">
        <f>IF(T_iv_strat1!AU10=".","-",(CONCATENATE("[",ROUND(T_iv_strat1!AU10,1),"; ",ROUND(T_iv_strat1!AV10,1),"]")))</f>
        <v>[4.2; 89]</v>
      </c>
      <c r="N25" s="18" t="str">
        <f>IF(T_iv_strat1!AY10=".","-",(CONCATENATE("[",ROUND(T_iv_strat1!AY10,1),"; ",ROUND(T_iv_strat1!AZ10,1),"]")))</f>
        <v>[1.3; 4.3]</v>
      </c>
      <c r="O25" s="18" t="str">
        <f>IF(T_iv_strat1!BC10=".","-",(CONCATENATE("[",ROUND(T_iv_strat1!BC10,1),"; ",ROUND(T_iv_strat1!BD10,1),"]")))</f>
        <v>-</v>
      </c>
      <c r="P25" s="18" t="str">
        <f>IF(T_iv_strat1!BG10=".","-",(CONCATENATE("[",ROUND(T_iv_strat1!BG10,1),"; ",ROUND(T_iv_strat1!BH10,1),"]")))</f>
        <v>[1.3; 4.3]</v>
      </c>
      <c r="Q25" s="18" t="str">
        <f>IF(T_iv_strat1!BK10=".","-",(CONCATENATE("[",ROUND(T_iv_strat1!BK10,1),"; ",ROUND(T_iv_strat1!BL10,1),"]")))</f>
        <v>-</v>
      </c>
      <c r="U25" s="18" t="str">
        <f>IF(T_iv_strat2!C10=".","-",(CONCATENATE("[",ROUND(T_iv_strat2!C10,1),"; ",ROUND(T_iv_strat2!D10,1),"]")))</f>
        <v>-</v>
      </c>
      <c r="V25" s="18" t="str">
        <f>IF(T_iv_strat2!G10=".","-",(CONCATENATE("[",ROUND(T_iv_strat2!G10,1),"; ",ROUND(T_iv_strat2!H10,1),"]")))</f>
        <v>[0.6; 27.3]</v>
      </c>
      <c r="W25" s="18" t="str">
        <f>IF(T_iv_strat2!K10=".","-",(CONCATENATE("[",ROUND(T_iv_strat2!K10,1),"; ",ROUND(T_iv_strat2!L10,1),"]")))</f>
        <v>-</v>
      </c>
      <c r="X25" s="18" t="str">
        <f>IF(T_iv_strat2!O10=".","-",(CONCATENATE("[",ROUND(T_iv_strat2!O10,1),"; ",ROUND(T_iv_strat2!P10,1),"]")))</f>
        <v>-</v>
      </c>
      <c r="Y25" s="18" t="str">
        <f>IF(T_iv_strat2!S10=".","-",(CONCATENATE("[",ROUND(T_iv_strat2!S10,1),"; ",ROUND(T_iv_strat2!T10,1),"]")))</f>
        <v>[5.7; 11.8]</v>
      </c>
      <c r="Z25" s="18" t="str">
        <f>IF(T_iv_strat2!W10=".","-",(CONCATENATE("[",ROUND(T_iv_strat2!W10,1),"; ",ROUND(T_iv_strat2!X10,1),"]")))</f>
        <v>[4.6; 40.4]</v>
      </c>
      <c r="AA25" s="18" t="str">
        <f>IF(T_iv_strat2!AA10=".","-",(CONCATENATE("[",ROUND(T_iv_strat2!AA10,1),"; ",ROUND(T_iv_strat2!AB10,1),"]")))</f>
        <v>[6.2; 11.1]</v>
      </c>
      <c r="AB25" s="18" t="str">
        <f>IF(T_iv_strat2!AE10=".","-",(CONCATENATE("[",ROUND(T_iv_strat2!AE10,1),"; ",ROUND(T_iv_strat2!AF10,1),"]")))</f>
        <v>-</v>
      </c>
      <c r="AC25" s="114" t="str">
        <f>IF(T_iv_strat2!AI10=".","-",(CONCATENATE("[",ROUND(T_iv_strat2!AI10,1),"; ",ROUND(T_iv_strat2!AJ10,1),"]")))</f>
        <v>[0.4; 27]</v>
      </c>
      <c r="AD25" s="18" t="str">
        <f>IF(T_iv_strat2!AM10=".","-",(CONCATENATE("[",ROUND(T_iv_strat2!AM10,1),"; ",ROUND(T_iv_strat2!AN10,1),"]")))</f>
        <v>[6.8; 23.7]</v>
      </c>
      <c r="AE25" s="18" t="str">
        <f>IF(T_iv_strat2!AQ10=".","-",(CONCATENATE("[",ROUND(T_iv_strat2!AQ10,1),"; ",ROUND(T_iv_strat2!AR10,1),"]")))</f>
        <v>[1.4; 10.2]</v>
      </c>
      <c r="AF25" s="18" t="str">
        <f>IF(T_iv_strat2!AU10=".","-",(CONCATENATE("[",ROUND(T_iv_strat2!AU10,1),"; ",ROUND(T_iv_strat2!AV10,1),"]")))</f>
        <v>-</v>
      </c>
      <c r="AG25" s="18" t="str">
        <f>IF(T_iv_strat2!AY10=".","-",(CONCATENATE("[",ROUND(T_iv_strat2!AY10,1),"; ",ROUND(T_iv_strat2!AZ10,1),"]")))</f>
        <v>[5.1; 10]</v>
      </c>
      <c r="AH25" s="18" t="str">
        <f>IF(T_iv_strat2!BC10=".","-",(CONCATENATE("[",ROUND(T_iv_strat2!BC10,1),"; ",ROUND(T_iv_strat2!BD10,1),"]")))</f>
        <v>[3.9; 40]</v>
      </c>
      <c r="AI25" s="18" t="str">
        <f>IF(T_iv_strat2!BG10=".","-",(CONCATENATE("[",ROUND(T_iv_strat2!BG10,1),"; ",ROUND(T_iv_strat2!BH10,1),"]")))</f>
        <v>[5.5; 9.9]</v>
      </c>
      <c r="AJ25" s="18" t="str">
        <f>IF(T_iv_strat2!BK10=".","-",(CONCATENATE("[",ROUND(T_iv_strat2!BK10,1),"; ",ROUND(T_iv_strat2!BL10,1),"]")))</f>
        <v>-</v>
      </c>
      <c r="AN25" s="18" t="str">
        <f>IF(T_iv_strat3!C10=".","-",(CONCATENATE("[",ROUND(T_iv_strat3!C10,1),"; ",ROUND(T_iv_strat3!D10,1),"]")))</f>
        <v>-</v>
      </c>
      <c r="AO25" s="18" t="str">
        <f>IF(T_iv_strat3!G10=".","-",(CONCATENATE("[",ROUND(T_iv_strat3!G10,1),"; ",ROUND(T_iv_strat3!H10,1),"]")))</f>
        <v>[0.1; 13.6]</v>
      </c>
      <c r="AP25" s="18" t="str">
        <f>IF(T_iv_strat3!K10=".","-",(CONCATENATE("[",ROUND(T_iv_strat3!K10,1),"; ",ROUND(T_iv_strat3!L10,1),"]")))</f>
        <v>-</v>
      </c>
      <c r="AQ25" s="18" t="str">
        <f>IF(T_iv_strat3!O10=".","-",(CONCATENATE("[",ROUND(T_iv_strat3!O10,1),"; ",ROUND(T_iv_strat3!P10,1),"]")))</f>
        <v>-</v>
      </c>
      <c r="AR25" s="18" t="str">
        <f>IF(T_iv_strat3!S10=".","-",(CONCATENATE("[",ROUND(T_iv_strat3!S10,1),"; ",ROUND(T_iv_strat3!T10,1),"]")))</f>
        <v>-</v>
      </c>
      <c r="AS25" s="18" t="str">
        <f>IF(T_iv_strat3!W10=".","-",(CONCATENATE("[",ROUND(T_iv_strat3!W10,1),"; ",ROUND(T_iv_strat3!X10,1),"]")))</f>
        <v>-</v>
      </c>
      <c r="AT25" s="18" t="str">
        <f>IF(T_iv_strat3!AA10=".","-",(CONCATENATE("[",ROUND(T_iv_strat3!AA10,1),"; ",ROUND(T_iv_strat3!AB10,1),"]")))</f>
        <v>[0; 1]</v>
      </c>
      <c r="AU25" s="18" t="str">
        <f>IF(T_iv_strat3!AE10=".","-",(CONCATENATE("[",ROUND(T_iv_strat3!AE10,1),"; ",ROUND(T_iv_strat3!AF10,1),"]")))</f>
        <v>-</v>
      </c>
      <c r="AV25" s="114" t="str">
        <f>IF(T_iv_strat3!AI10=".","-",(CONCATENATE("[",ROUND(T_iv_strat3!AI10,1),"; ",ROUND(T_iv_strat3!AJ10,1),"]")))</f>
        <v>-</v>
      </c>
      <c r="AW25" s="18" t="str">
        <f>IF(T_iv_strat3!AM10=".","-",(CONCATENATE("[",ROUND(T_iv_strat3!AM10,1),"; ",ROUND(T_iv_strat3!AN10,1),"]")))</f>
        <v>[0.4; 7.8]</v>
      </c>
      <c r="AX25" s="18" t="str">
        <f>IF(T_iv_strat3!AQ10=".","-",(CONCATENATE("[",ROUND(T_iv_strat3!AQ10,1),"; ",ROUND(T_iv_strat3!AR10,1),"]")))</f>
        <v>[1.1; 5.5]</v>
      </c>
      <c r="AY25" s="18" t="str">
        <f>IF(T_iv_strat3!AU10=".","-",(CONCATENATE("[",ROUND(T_iv_strat3!AU10,1),"; ",ROUND(T_iv_strat3!AV10,1),"]")))</f>
        <v>-</v>
      </c>
      <c r="AZ25" s="18" t="str">
        <f>IF(T_iv_strat3!AY10=".","-",(CONCATENATE("[",ROUND(T_iv_strat3!AY10,1),"; ",ROUND(T_iv_strat3!AZ10,1),"]")))</f>
        <v>[0.4; 3.6]</v>
      </c>
      <c r="BA25" s="18" t="str">
        <f>IF(T_iv_strat3!BC10=".","-",(CONCATENATE("[",ROUND(T_iv_strat3!BC10,1),"; ",ROUND(T_iv_strat3!BD10,1),"]")))</f>
        <v>-</v>
      </c>
      <c r="BB25" s="18" t="str">
        <f>IF(T_iv_strat3!BG10=".","-",(CONCATENATE("[",ROUND(T_iv_strat3!BG10,1),"; ",ROUND(T_iv_strat3!BH10,1),"]")))</f>
        <v>[0.7; 3.5]</v>
      </c>
      <c r="BC25" s="18" t="str">
        <f>IF(T_iv_strat3!BK10=".","-",(CONCATENATE("[",ROUND(T_iv_strat3!BK10,1),"; ",ROUND(T_iv_strat3!BL10,1),"]")))</f>
        <v>-</v>
      </c>
    </row>
    <row r="26" spans="1:55" s="2" customFormat="1" x14ac:dyDescent="0.2">
      <c r="A26" s="5" t="s">
        <v>51</v>
      </c>
      <c r="B26" s="4">
        <f>ROUND(T_iv_strat1!B11,1)</f>
        <v>48</v>
      </c>
      <c r="C26" s="4">
        <f>ROUND(T_iv_strat1!F11,1)</f>
        <v>0</v>
      </c>
      <c r="D26" s="4">
        <f>ROUND(T_iv_strat1!J11,1)</f>
        <v>8.6999999999999993</v>
      </c>
      <c r="E26" s="4">
        <f>ROUND(T_iv_strat1!N11,1)</f>
        <v>0</v>
      </c>
      <c r="F26" s="4">
        <f>ROUND(T_iv_strat1!R11,1)</f>
        <v>0.9</v>
      </c>
      <c r="G26" s="4">
        <f>ROUND(T_iv_strat1!V11,1)</f>
        <v>0</v>
      </c>
      <c r="H26" s="4">
        <f>ROUND(T_iv_strat1!Z11,1)</f>
        <v>1.4</v>
      </c>
      <c r="I26" s="4">
        <f>ROUND(T_iv_strat1!AD11,1)</f>
        <v>0</v>
      </c>
      <c r="J26" s="65">
        <f>ROUND(T_iv_strat1!AH11,1)</f>
        <v>0</v>
      </c>
      <c r="K26" s="4">
        <f>ROUND(T_iv_strat1!AL11,1)</f>
        <v>0</v>
      </c>
      <c r="L26" s="4">
        <f>ROUND(T_iv_strat1!AP11,1)</f>
        <v>0</v>
      </c>
      <c r="M26" s="4">
        <f>ROUND(T_iv_strat1!AT11,1)</f>
        <v>0</v>
      </c>
      <c r="N26" s="4">
        <f>ROUND(T_iv_strat1!AX11,1)</f>
        <v>1</v>
      </c>
      <c r="O26" s="4">
        <f>ROUND(T_iv_strat1!BB11,1)</f>
        <v>0</v>
      </c>
      <c r="P26" s="4">
        <f>ROUND(T_iv_strat1!BF11,1)</f>
        <v>0.9</v>
      </c>
      <c r="Q26" s="4">
        <f>ROUND(T_iv_strat1!BJ11,1)</f>
        <v>0</v>
      </c>
      <c r="T26" s="5" t="s">
        <v>51</v>
      </c>
      <c r="U26" s="4">
        <f>ROUND(T_iv_strat2!B11,1)</f>
        <v>0</v>
      </c>
      <c r="V26" s="4">
        <f>ROUND(T_iv_strat2!F11,1)</f>
        <v>4.5</v>
      </c>
      <c r="W26" s="4">
        <f>ROUND(T_iv_strat2!J11,1)</f>
        <v>0</v>
      </c>
      <c r="X26" s="4">
        <f>ROUND(T_iv_strat2!N11,1)</f>
        <v>0</v>
      </c>
      <c r="Y26" s="4">
        <f>ROUND(T_iv_strat2!R11,1)</f>
        <v>10.6</v>
      </c>
      <c r="Z26" s="4">
        <f>ROUND(T_iv_strat2!V11,1)</f>
        <v>6.6</v>
      </c>
      <c r="AA26" s="4">
        <f>ROUND(T_iv_strat2!Z11,1)</f>
        <v>9.8000000000000007</v>
      </c>
      <c r="AB26" s="4">
        <f>ROUND(T_iv_strat2!AD11,1)</f>
        <v>0</v>
      </c>
      <c r="AC26" s="65">
        <f>ROUND(T_iv_strat2!AH11,1)</f>
        <v>3.8</v>
      </c>
      <c r="AD26" s="4">
        <f>ROUND(T_iv_strat2!AL11,1)</f>
        <v>7</v>
      </c>
      <c r="AE26" s="4">
        <f>ROUND(T_iv_strat2!AP11,1)</f>
        <v>3.1</v>
      </c>
      <c r="AF26" s="4">
        <f>ROUND(T_iv_strat2!AT11,1)</f>
        <v>0</v>
      </c>
      <c r="AG26" s="4">
        <f>ROUND(T_iv_strat2!AX11,1)</f>
        <v>6.7</v>
      </c>
      <c r="AH26" s="4">
        <f>ROUND(T_iv_strat2!BB11,1)</f>
        <v>0</v>
      </c>
      <c r="AI26" s="4">
        <f>ROUND(T_iv_strat2!BF11,1)</f>
        <v>6.2</v>
      </c>
      <c r="AJ26" s="4">
        <f>ROUND(T_iv_strat2!BJ11,1)</f>
        <v>0</v>
      </c>
      <c r="AM26" s="5" t="s">
        <v>51</v>
      </c>
      <c r="AN26" s="4">
        <f>ROUND(T_iv_strat3!B11,1)</f>
        <v>0</v>
      </c>
      <c r="AO26" s="4">
        <f>ROUND(T_iv_strat3!F11,1)</f>
        <v>1.5</v>
      </c>
      <c r="AP26" s="4">
        <f>ROUND(T_iv_strat3!J11,1)</f>
        <v>0</v>
      </c>
      <c r="AQ26" s="4">
        <f>ROUND(T_iv_strat3!N11,1)</f>
        <v>0</v>
      </c>
      <c r="AR26" s="4">
        <f>ROUND(T_iv_strat3!R11,1)</f>
        <v>0</v>
      </c>
      <c r="AS26" s="4">
        <f>ROUND(T_iv_strat3!V11,1)</f>
        <v>0</v>
      </c>
      <c r="AT26" s="4">
        <f>ROUND(T_iv_strat3!Z11,1)</f>
        <v>0.1</v>
      </c>
      <c r="AU26" s="4">
        <f>ROUND(T_iv_strat3!AD11,1)</f>
        <v>0</v>
      </c>
      <c r="AV26" s="65">
        <f>ROUND(T_iv_strat3!AH11,1)</f>
        <v>0</v>
      </c>
      <c r="AW26" s="4">
        <f>ROUND(T_iv_strat3!AL11,1)</f>
        <v>0.5</v>
      </c>
      <c r="AX26" s="4">
        <f>ROUND(T_iv_strat3!AP11,1)</f>
        <v>2.4</v>
      </c>
      <c r="AY26" s="4">
        <f>ROUND(T_iv_strat3!AT11,1)</f>
        <v>0</v>
      </c>
      <c r="AZ26" s="4">
        <f>ROUND(T_iv_strat3!AX11,1)</f>
        <v>0.1</v>
      </c>
      <c r="BA26" s="4">
        <f>ROUND(T_iv_strat3!BB11,1)</f>
        <v>0</v>
      </c>
      <c r="BB26" s="4">
        <f>ROUND(T_iv_strat3!BF11,1)</f>
        <v>0.9</v>
      </c>
      <c r="BC26" s="4">
        <f>ROUND(T_iv_strat3!BJ11,1)</f>
        <v>0</v>
      </c>
    </row>
    <row r="27" spans="1:55" s="17" customFormat="1" ht="8.25" x14ac:dyDescent="0.15">
      <c r="B27" s="18" t="str">
        <f>IF(T_iv_strat1!C11=".","-",(CONCATENATE("[",ROUND(T_iv_strat1!C11,1),"; ",ROUND(T_iv_strat1!D11,1),"]")))</f>
        <v>[6.3; 92.6]</v>
      </c>
      <c r="C27" s="18" t="str">
        <f>IF(T_iv_strat1!G11=".","-",(CONCATENATE("[",ROUND(T_iv_strat1!G11,1),"; ",ROUND(T_iv_strat1!H11,1),"]")))</f>
        <v>-</v>
      </c>
      <c r="D27" s="18" t="str">
        <f>IF(T_iv_strat1!K11=".","-",(CONCATENATE("[",ROUND(T_iv_strat1!K11,1),"; ",ROUND(T_iv_strat1!L11,1),"]")))</f>
        <v>[1.4; 39.8]</v>
      </c>
      <c r="E27" s="18" t="str">
        <f>IF(T_iv_strat1!O11=".","-",(CONCATENATE("[",ROUND(T_iv_strat1!O11,1),"; ",ROUND(T_iv_strat1!P11,1),"]")))</f>
        <v>-</v>
      </c>
      <c r="F27" s="18" t="str">
        <f>IF(T_iv_strat1!S11=".","-",(CONCATENATE("[",ROUND(T_iv_strat1!S11,1),"; ",ROUND(T_iv_strat1!T11,1),"]")))</f>
        <v>[0.3; 2.4]</v>
      </c>
      <c r="G27" s="18" t="str">
        <f>IF(T_iv_strat1!W11=".","-",(CONCATENATE("[",ROUND(T_iv_strat1!W11,1),"; ",ROUND(T_iv_strat1!X11,1),"]")))</f>
        <v>-</v>
      </c>
      <c r="H27" s="18" t="str">
        <f>IF(T_iv_strat1!AA11=".","-",(CONCATENATE("[",ROUND(T_iv_strat1!AA11,1),"; ",ROUND(T_iv_strat1!AB11,1),"]")))</f>
        <v>[0.5; 3.8]</v>
      </c>
      <c r="I27" s="18" t="str">
        <f>IF(T_iv_strat1!AE11=".","-",(CONCATENATE("[",ROUND(T_iv_strat1!AE11,1),"; ",ROUND(T_iv_strat1!AF11,1),"]")))</f>
        <v>-</v>
      </c>
      <c r="J27" s="114" t="str">
        <f>IF(T_iv_strat1!AI11=".","-",(CONCATENATE("[",ROUND(T_iv_strat1!AI11,1),"; ",ROUND(T_iv_strat1!AJ11,1),"]")))</f>
        <v>-</v>
      </c>
      <c r="K27" s="18" t="str">
        <f>IF(T_iv_strat1!AM11=".","-",(CONCATENATE("[",ROUND(T_iv_strat1!AM11,1),"; ",ROUND(T_iv_strat1!AN11,1),"]")))</f>
        <v>-</v>
      </c>
      <c r="L27" s="18" t="str">
        <f>IF(T_iv_strat1!AQ11=".","-",(CONCATENATE("[",ROUND(T_iv_strat1!AQ11,1),"; ",ROUND(T_iv_strat1!AR11,1),"]")))</f>
        <v>-</v>
      </c>
      <c r="M27" s="18" t="str">
        <f>IF(T_iv_strat1!AU11=".","-",(CONCATENATE("[",ROUND(T_iv_strat1!AU11,1),"; ",ROUND(T_iv_strat1!AV11,1),"]")))</f>
        <v>-</v>
      </c>
      <c r="N27" s="18" t="str">
        <f>IF(T_iv_strat1!AY11=".","-",(CONCATENATE("[",ROUND(T_iv_strat1!AY11,1),"; ",ROUND(T_iv_strat1!AZ11,1),"]")))</f>
        <v>[0.6; 1.8]</v>
      </c>
      <c r="O27" s="18" t="str">
        <f>IF(T_iv_strat1!BC11=".","-",(CONCATENATE("[",ROUND(T_iv_strat1!BC11,1),"; ",ROUND(T_iv_strat1!BD11,1),"]")))</f>
        <v>-</v>
      </c>
      <c r="P27" s="18" t="str">
        <f>IF(T_iv_strat1!BG11=".","-",(CONCATENATE("[",ROUND(T_iv_strat1!BG11,1),"; ",ROUND(T_iv_strat1!BH11,1),"]")))</f>
        <v>[0.5; 1.7]</v>
      </c>
      <c r="Q27" s="18" t="str">
        <f>IF(T_iv_strat1!BK11=".","-",(CONCATENATE("[",ROUND(T_iv_strat1!BK11,1),"; ",ROUND(T_iv_strat1!BL11,1),"]")))</f>
        <v>-</v>
      </c>
      <c r="U27" s="18" t="str">
        <f>IF(T_iv_strat2!C11=".","-",(CONCATENATE("[",ROUND(T_iv_strat2!C11,1),"; ",ROUND(T_iv_strat2!D11,1),"]")))</f>
        <v>-</v>
      </c>
      <c r="V27" s="18" t="str">
        <f>IF(T_iv_strat2!G11=".","-",(CONCATENATE("[",ROUND(T_iv_strat2!G11,1),"; ",ROUND(T_iv_strat2!H11,1),"]")))</f>
        <v>[0.6; 27.3]</v>
      </c>
      <c r="W27" s="18" t="str">
        <f>IF(T_iv_strat2!K11=".","-",(CONCATENATE("[",ROUND(T_iv_strat2!K11,1),"; ",ROUND(T_iv_strat2!L11,1),"]")))</f>
        <v>-</v>
      </c>
      <c r="X27" s="18" t="str">
        <f>IF(T_iv_strat2!O11=".","-",(CONCATENATE("[",ROUND(T_iv_strat2!O11,1),"; ",ROUND(T_iv_strat2!P11,1),"]")))</f>
        <v>-</v>
      </c>
      <c r="Y27" s="18" t="str">
        <f>IF(T_iv_strat2!S11=".","-",(CONCATENATE("[",ROUND(T_iv_strat2!S11,1),"; ",ROUND(T_iv_strat2!T11,1),"]")))</f>
        <v>[7.5; 14.8]</v>
      </c>
      <c r="Z27" s="18" t="str">
        <f>IF(T_iv_strat2!W11=".","-",(CONCATENATE("[",ROUND(T_iv_strat2!W11,1),"; ",ROUND(T_iv_strat2!X11,1),"]")))</f>
        <v>[1; 32.6]</v>
      </c>
      <c r="AA27" s="18" t="str">
        <f>IF(T_iv_strat2!AA11=".","-",(CONCATENATE("[",ROUND(T_iv_strat2!AA11,1),"; ",ROUND(T_iv_strat2!AB11,1),"]")))</f>
        <v>[6.8; 13.8]</v>
      </c>
      <c r="AB27" s="18" t="str">
        <f>IF(T_iv_strat2!AE11=".","-",(CONCATENATE("[",ROUND(T_iv_strat2!AE11,1),"; ",ROUND(T_iv_strat2!AF11,1),"]")))</f>
        <v>-</v>
      </c>
      <c r="AC27" s="114" t="str">
        <f>IF(T_iv_strat2!AI11=".","-",(CONCATENATE("[",ROUND(T_iv_strat2!AI11,1),"; ",ROUND(T_iv_strat2!AJ11,1),"]")))</f>
        <v>[0.4; 27]</v>
      </c>
      <c r="AD27" s="18" t="str">
        <f>IF(T_iv_strat2!AM11=".","-",(CONCATENATE("[",ROUND(T_iv_strat2!AM11,1),"; ",ROUND(T_iv_strat2!AN11,1),"]")))</f>
        <v>[2.8; 16.5]</v>
      </c>
      <c r="AE27" s="18" t="str">
        <f>IF(T_iv_strat2!AQ11=".","-",(CONCATENATE("[",ROUND(T_iv_strat2!AQ11,1),"; ",ROUND(T_iv_strat2!AR11,1),"]")))</f>
        <v>[0.9; 9.9]</v>
      </c>
      <c r="AF27" s="18" t="str">
        <f>IF(T_iv_strat2!AU11=".","-",(CONCATENATE("[",ROUND(T_iv_strat2!AU11,1),"; ",ROUND(T_iv_strat2!AV11,1),"]")))</f>
        <v>-</v>
      </c>
      <c r="AG27" s="18" t="str">
        <f>IF(T_iv_strat2!AY11=".","-",(CONCATENATE("[",ROUND(T_iv_strat2!AY11,1),"; ",ROUND(T_iv_strat2!AZ11,1),"]")))</f>
        <v>[4.5; 9.8]</v>
      </c>
      <c r="AH27" s="18" t="str">
        <f>IF(T_iv_strat2!BC11=".","-",(CONCATENATE("[",ROUND(T_iv_strat2!BC11,1),"; ",ROUND(T_iv_strat2!BD11,1),"]")))</f>
        <v>-</v>
      </c>
      <c r="AI27" s="18" t="str">
        <f>IF(T_iv_strat2!BG11=".","-",(CONCATENATE("[",ROUND(T_iv_strat2!BG11,1),"; ",ROUND(T_iv_strat2!BH11,1),"]")))</f>
        <v>[4.3; 8.9]</v>
      </c>
      <c r="AJ27" s="18" t="str">
        <f>IF(T_iv_strat2!BK11=".","-",(CONCATENATE("[",ROUND(T_iv_strat2!BK11,1),"; ",ROUND(T_iv_strat2!BL11,1),"]")))</f>
        <v>-</v>
      </c>
      <c r="AN27" s="18" t="str">
        <f>IF(T_iv_strat3!C11=".","-",(CONCATENATE("[",ROUND(T_iv_strat3!C11,1),"; ",ROUND(T_iv_strat3!D11,1),"]")))</f>
        <v>-</v>
      </c>
      <c r="AO27" s="18" t="str">
        <f>IF(T_iv_strat3!G11=".","-",(CONCATENATE("[",ROUND(T_iv_strat3!G11,1),"; ",ROUND(T_iv_strat3!H11,1),"]")))</f>
        <v>[0.1; 13.6]</v>
      </c>
      <c r="AP27" s="18" t="str">
        <f>IF(T_iv_strat3!K11=".","-",(CONCATENATE("[",ROUND(T_iv_strat3!K11,1),"; ",ROUND(T_iv_strat3!L11,1),"]")))</f>
        <v>-</v>
      </c>
      <c r="AQ27" s="18" t="str">
        <f>IF(T_iv_strat3!O11=".","-",(CONCATENATE("[",ROUND(T_iv_strat3!O11,1),"; ",ROUND(T_iv_strat3!P11,1),"]")))</f>
        <v>-</v>
      </c>
      <c r="AR27" s="18" t="str">
        <f>IF(T_iv_strat3!S11=".","-",(CONCATENATE("[",ROUND(T_iv_strat3!S11,1),"; ",ROUND(T_iv_strat3!T11,1),"]")))</f>
        <v>-</v>
      </c>
      <c r="AS27" s="18" t="str">
        <f>IF(T_iv_strat3!W11=".","-",(CONCATENATE("[",ROUND(T_iv_strat3!W11,1),"; ",ROUND(T_iv_strat3!X11,1),"]")))</f>
        <v>-</v>
      </c>
      <c r="AT27" s="18" t="str">
        <f>IF(T_iv_strat3!AA11=".","-",(CONCATENATE("[",ROUND(T_iv_strat3!AA11,1),"; ",ROUND(T_iv_strat3!AB11,1),"]")))</f>
        <v>[0; 1]</v>
      </c>
      <c r="AU27" s="18" t="str">
        <f>IF(T_iv_strat3!AE11=".","-",(CONCATENATE("[",ROUND(T_iv_strat3!AE11,1),"; ",ROUND(T_iv_strat3!AF11,1),"]")))</f>
        <v>-</v>
      </c>
      <c r="AV27" s="114" t="str">
        <f>IF(T_iv_strat3!AI11=".","-",(CONCATENATE("[",ROUND(T_iv_strat3!AI11,1),"; ",ROUND(T_iv_strat3!AJ11,1),"]")))</f>
        <v>-</v>
      </c>
      <c r="AW27" s="18" t="str">
        <f>IF(T_iv_strat3!AM11=".","-",(CONCATENATE("[",ROUND(T_iv_strat3!AM11,1),"; ",ROUND(T_iv_strat3!AN11,1),"]")))</f>
        <v>[0.1; 3.9]</v>
      </c>
      <c r="AX27" s="18" t="str">
        <f>IF(T_iv_strat3!AQ11=".","-",(CONCATENATE("[",ROUND(T_iv_strat3!AQ11,1),"; ",ROUND(T_iv_strat3!AR11,1),"]")))</f>
        <v>[1; 5.9]</v>
      </c>
      <c r="AY27" s="18" t="str">
        <f>IF(T_iv_strat3!AU11=".","-",(CONCATENATE("[",ROUND(T_iv_strat3!AU11,1),"; ",ROUND(T_iv_strat3!AV11,1),"]")))</f>
        <v>-</v>
      </c>
      <c r="AZ27" s="18" t="str">
        <f>IF(T_iv_strat3!AY11=".","-",(CONCATENATE("[",ROUND(T_iv_strat3!AY11,1),"; ",ROUND(T_iv_strat3!AZ11,1),"]")))</f>
        <v>[0; 0.6]</v>
      </c>
      <c r="BA27" s="18" t="str">
        <f>IF(T_iv_strat3!BC11=".","-",(CONCATENATE("[",ROUND(T_iv_strat3!BC11,1),"; ",ROUND(T_iv_strat3!BD11,1),"]")))</f>
        <v>-</v>
      </c>
      <c r="BB27" s="18" t="str">
        <f>IF(T_iv_strat3!BG11=".","-",(CONCATENATE("[",ROUND(T_iv_strat3!BG11,1),"; ",ROUND(T_iv_strat3!BH11,1),"]")))</f>
        <v>[0.3; 2.5]</v>
      </c>
      <c r="BC27" s="18" t="str">
        <f>IF(T_iv_strat3!BK11=".","-",(CONCATENATE("[",ROUND(T_iv_strat3!BK11,1),"; ",ROUND(T_iv_strat3!BL11,1),"]")))</f>
        <v>-</v>
      </c>
    </row>
    <row r="28" spans="1:55" s="2" customFormat="1" x14ac:dyDescent="0.2">
      <c r="A28" s="3" t="s">
        <v>52</v>
      </c>
      <c r="B28" s="4">
        <f>ROUND(T_iv_strat1!B12,1)</f>
        <v>48</v>
      </c>
      <c r="C28" s="4">
        <f>ROUND(T_iv_strat1!F12,1)</f>
        <v>0</v>
      </c>
      <c r="D28" s="4">
        <f>ROUND(T_iv_strat1!J12,1)</f>
        <v>0</v>
      </c>
      <c r="E28" s="4">
        <f>ROUND(T_iv_strat1!N12,1)</f>
        <v>0</v>
      </c>
      <c r="F28" s="4">
        <f>ROUND(T_iv_strat1!R12,1)</f>
        <v>5.9</v>
      </c>
      <c r="G28" s="4">
        <f>ROUND(T_iv_strat1!V12,1)</f>
        <v>0</v>
      </c>
      <c r="H28" s="4">
        <f>ROUND(T_iv_strat1!Z12,1)</f>
        <v>6.1</v>
      </c>
      <c r="I28" s="4">
        <f>ROUND(T_iv_strat1!AD12,1)</f>
        <v>0</v>
      </c>
      <c r="J28" s="65">
        <f>ROUND(T_iv_strat1!AH12,1)</f>
        <v>14.2</v>
      </c>
      <c r="K28" s="4">
        <f>ROUND(T_iv_strat1!AL12,1)</f>
        <v>0</v>
      </c>
      <c r="L28" s="4">
        <f>ROUND(T_iv_strat1!AP12,1)</f>
        <v>5.6</v>
      </c>
      <c r="M28" s="4">
        <f>ROUND(T_iv_strat1!AT12,1)</f>
        <v>37.200000000000003</v>
      </c>
      <c r="N28" s="4">
        <f>ROUND(T_iv_strat1!AX12,1)</f>
        <v>3.4</v>
      </c>
      <c r="O28" s="4">
        <f>ROUND(T_iv_strat1!BB12,1)</f>
        <v>0</v>
      </c>
      <c r="P28" s="4">
        <f>ROUND(T_iv_strat1!BF12,1)</f>
        <v>3.7</v>
      </c>
      <c r="Q28" s="4">
        <f>ROUND(T_iv_strat1!BJ12,1)</f>
        <v>4.2</v>
      </c>
      <c r="T28" s="3" t="s">
        <v>52</v>
      </c>
      <c r="U28" s="4">
        <f>ROUND(T_iv_strat2!B12,1)</f>
        <v>47.2</v>
      </c>
      <c r="V28" s="4">
        <f>ROUND(T_iv_strat2!F12,1)</f>
        <v>12.4</v>
      </c>
      <c r="W28" s="4">
        <f>ROUND(T_iv_strat2!J12,1)</f>
        <v>0</v>
      </c>
      <c r="X28" s="4">
        <f>ROUND(T_iv_strat2!N12,1)</f>
        <v>0</v>
      </c>
      <c r="Y28" s="4">
        <f>ROUND(T_iv_strat2!R12,1)</f>
        <v>18.8</v>
      </c>
      <c r="Z28" s="4">
        <f>ROUND(T_iv_strat2!V12,1)</f>
        <v>12.5</v>
      </c>
      <c r="AA28" s="4">
        <f>ROUND(T_iv_strat2!Z12,1)</f>
        <v>17.7</v>
      </c>
      <c r="AB28" s="4">
        <f>ROUND(T_iv_strat2!AD12,1)</f>
        <v>0</v>
      </c>
      <c r="AC28" s="65">
        <f>ROUND(T_iv_strat2!AH12,1)</f>
        <v>3.8</v>
      </c>
      <c r="AD28" s="4">
        <f>ROUND(T_iv_strat2!AL12,1)</f>
        <v>9.8000000000000007</v>
      </c>
      <c r="AE28" s="4">
        <f>ROUND(T_iv_strat2!AP12,1)</f>
        <v>7.3</v>
      </c>
      <c r="AF28" s="4">
        <f>ROUND(T_iv_strat2!AT12,1)</f>
        <v>0</v>
      </c>
      <c r="AG28" s="4">
        <f>ROUND(T_iv_strat2!AX12,1)</f>
        <v>11.8</v>
      </c>
      <c r="AH28" s="4">
        <f>ROUND(T_iv_strat2!BB12,1)</f>
        <v>23.7</v>
      </c>
      <c r="AI28" s="4">
        <f>ROUND(T_iv_strat2!BF12,1)</f>
        <v>11.5</v>
      </c>
      <c r="AJ28" s="4">
        <f>ROUND(T_iv_strat2!BJ12,1)</f>
        <v>0</v>
      </c>
      <c r="AM28" s="3" t="s">
        <v>52</v>
      </c>
      <c r="AN28" s="4">
        <f>ROUND(T_iv_strat3!B12,1)</f>
        <v>0</v>
      </c>
      <c r="AO28" s="4">
        <f>ROUND(T_iv_strat3!F12,1)</f>
        <v>1.5</v>
      </c>
      <c r="AP28" s="4">
        <f>ROUND(T_iv_strat3!J12,1)</f>
        <v>0</v>
      </c>
      <c r="AQ28" s="4">
        <f>ROUND(T_iv_strat3!N12,1)</f>
        <v>0</v>
      </c>
      <c r="AR28" s="4">
        <f>ROUND(T_iv_strat3!R12,1)</f>
        <v>0</v>
      </c>
      <c r="AS28" s="4">
        <f>ROUND(T_iv_strat3!V12,1)</f>
        <v>0</v>
      </c>
      <c r="AT28" s="4">
        <f>ROUND(T_iv_strat3!Z12,1)</f>
        <v>0.1</v>
      </c>
      <c r="AU28" s="4">
        <f>ROUND(T_iv_strat3!AD12,1)</f>
        <v>0</v>
      </c>
      <c r="AV28" s="65">
        <f>ROUND(T_iv_strat3!AH12,1)</f>
        <v>0</v>
      </c>
      <c r="AW28" s="4">
        <f>ROUND(T_iv_strat3!AL12,1)</f>
        <v>0.6</v>
      </c>
      <c r="AX28" s="4">
        <f>ROUND(T_iv_strat3!AP12,1)</f>
        <v>0.8</v>
      </c>
      <c r="AY28" s="4">
        <f>ROUND(T_iv_strat3!AT12,1)</f>
        <v>0</v>
      </c>
      <c r="AZ28" s="4">
        <f>ROUND(T_iv_strat3!AX12,1)</f>
        <v>1.4</v>
      </c>
      <c r="BA28" s="4">
        <f>ROUND(T_iv_strat3!BB12,1)</f>
        <v>0</v>
      </c>
      <c r="BB28" s="4">
        <f>ROUND(T_iv_strat3!BF12,1)</f>
        <v>1</v>
      </c>
      <c r="BC28" s="4">
        <f>ROUND(T_iv_strat3!BJ12,1)</f>
        <v>0</v>
      </c>
    </row>
    <row r="29" spans="1:55" s="17" customFormat="1" ht="8.25" x14ac:dyDescent="0.15">
      <c r="B29" s="18" t="str">
        <f>IF(T_iv_strat1!C12=".","-",(CONCATENATE("[",ROUND(T_iv_strat1!C12,1),"; ",ROUND(T_iv_strat1!D12,1),"]")))</f>
        <v>[6.3; 92.6]</v>
      </c>
      <c r="C29" s="18" t="str">
        <f>IF(T_iv_strat1!G12=".","-",(CONCATENATE("[",ROUND(T_iv_strat1!G12,1),"; ",ROUND(T_iv_strat1!H12,1),"]")))</f>
        <v>-</v>
      </c>
      <c r="D29" s="18" t="str">
        <f>IF(T_iv_strat1!K12=".","-",(CONCATENATE("[",ROUND(T_iv_strat1!K12,1),"; ",ROUND(T_iv_strat1!L12,1),"]")))</f>
        <v>-</v>
      </c>
      <c r="E29" s="18" t="str">
        <f>IF(T_iv_strat1!O12=".","-",(CONCATENATE("[",ROUND(T_iv_strat1!O12,1),"; ",ROUND(T_iv_strat1!P12,1),"]")))</f>
        <v>-</v>
      </c>
      <c r="F29" s="18" t="str">
        <f>IF(T_iv_strat1!S12=".","-",(CONCATENATE("[",ROUND(T_iv_strat1!S12,1),"; ",ROUND(T_iv_strat1!T12,1),"]")))</f>
        <v>[3.7; 9.5]</v>
      </c>
      <c r="G29" s="18" t="str">
        <f>IF(T_iv_strat1!W12=".","-",(CONCATENATE("[",ROUND(T_iv_strat1!W12,1),"; ",ROUND(T_iv_strat1!X12,1),"]")))</f>
        <v>-</v>
      </c>
      <c r="H29" s="18" t="str">
        <f>IF(T_iv_strat1!AA12=".","-",(CONCATENATE("[",ROUND(T_iv_strat1!AA12,1),"; ",ROUND(T_iv_strat1!AB12,1),"]")))</f>
        <v>[3.9; 9.6]</v>
      </c>
      <c r="I29" s="18" t="str">
        <f>IF(T_iv_strat1!AE12=".","-",(CONCATENATE("[",ROUND(T_iv_strat1!AE12,1),"; ",ROUND(T_iv_strat1!AF12,1),"]")))</f>
        <v>-</v>
      </c>
      <c r="J29" s="114" t="str">
        <f>IF(T_iv_strat1!AI12=".","-",(CONCATENATE("[",ROUND(T_iv_strat1!AI12,1),"; ",ROUND(T_iv_strat1!AJ12,1),"]")))</f>
        <v>[3; 46.7]</v>
      </c>
      <c r="K29" s="18" t="str">
        <f>IF(T_iv_strat1!AM12=".","-",(CONCATENATE("[",ROUND(T_iv_strat1!AM12,1),"; ",ROUND(T_iv_strat1!AN12,1),"]")))</f>
        <v>-</v>
      </c>
      <c r="L29" s="18" t="str">
        <f>IF(T_iv_strat1!AQ12=".","-",(CONCATENATE("[",ROUND(T_iv_strat1!AQ12,1),"; ",ROUND(T_iv_strat1!AR12,1),"]")))</f>
        <v>[2.8; 10.8]</v>
      </c>
      <c r="M29" s="18" t="str">
        <f>IF(T_iv_strat1!AU12=".","-",(CONCATENATE("[",ROUND(T_iv_strat1!AU12,1),"; ",ROUND(T_iv_strat1!AV12,1),"]")))</f>
        <v>[4.2; 89]</v>
      </c>
      <c r="N29" s="18" t="str">
        <f>IF(T_iv_strat1!AY12=".","-",(CONCATENATE("[",ROUND(T_iv_strat1!AY12,1),"; ",ROUND(T_iv_strat1!AZ12,1),"]")))</f>
        <v>[2.5; 4.8]</v>
      </c>
      <c r="O29" s="18" t="str">
        <f>IF(T_iv_strat1!BC12=".","-",(CONCATENATE("[",ROUND(T_iv_strat1!BC12,1),"; ",ROUND(T_iv_strat1!BD12,1),"]")))</f>
        <v>-</v>
      </c>
      <c r="P29" s="18" t="str">
        <f>IF(T_iv_strat1!BG12=".","-",(CONCATENATE("[",ROUND(T_iv_strat1!BG12,1),"; ",ROUND(T_iv_strat1!BH12,1),"]")))</f>
        <v>[2.7; 5]</v>
      </c>
      <c r="Q29" s="18" t="str">
        <f>IF(T_iv_strat1!BK12=".","-",(CONCATENATE("[",ROUND(T_iv_strat1!BK12,1),"; ",ROUND(T_iv_strat1!BL12,1),"]")))</f>
        <v>[3.2; 5.4]</v>
      </c>
      <c r="U29" s="18" t="str">
        <f>IF(T_iv_strat2!C12=".","-",(CONCATENATE("[",ROUND(T_iv_strat2!C12,1),"; ",ROUND(T_iv_strat2!D12,1),"]")))</f>
        <v>[5.6; 93.1]</v>
      </c>
      <c r="V29" s="18" t="str">
        <f>IF(T_iv_strat2!G12=".","-",(CONCATENATE("[",ROUND(T_iv_strat2!G12,1),"; ",ROUND(T_iv_strat2!H12,1),"]")))</f>
        <v>[3.3; 36.9]</v>
      </c>
      <c r="W29" s="18" t="str">
        <f>IF(T_iv_strat2!K12=".","-",(CONCATENATE("[",ROUND(T_iv_strat2!K12,1),"; ",ROUND(T_iv_strat2!L12,1),"]")))</f>
        <v>-</v>
      </c>
      <c r="X29" s="18" t="str">
        <f>IF(T_iv_strat2!O12=".","-",(CONCATENATE("[",ROUND(T_iv_strat2!O12,1),"; ",ROUND(T_iv_strat2!P12,1),"]")))</f>
        <v>-</v>
      </c>
      <c r="Y29" s="18" t="str">
        <f>IF(T_iv_strat2!S12=".","-",(CONCATENATE("[",ROUND(T_iv_strat2!S12,1),"; ",ROUND(T_iv_strat2!T12,1),"]")))</f>
        <v>[14.9; 23.6]</v>
      </c>
      <c r="Z29" s="18" t="str">
        <f>IF(T_iv_strat2!W12=".","-",(CONCATENATE("[",ROUND(T_iv_strat2!W12,1),"; ",ROUND(T_iv_strat2!X12,1),"]")))</f>
        <v>[3.5; 35.8]</v>
      </c>
      <c r="AA29" s="18" t="str">
        <f>IF(T_iv_strat2!AA12=".","-",(CONCATENATE("[",ROUND(T_iv_strat2!AA12,1),"; ",ROUND(T_iv_strat2!AB12,1),"]")))</f>
        <v>[13.8; 22.4]</v>
      </c>
      <c r="AB29" s="18" t="str">
        <f>IF(T_iv_strat2!AE12=".","-",(CONCATENATE("[",ROUND(T_iv_strat2!AE12,1),"; ",ROUND(T_iv_strat2!AF12,1),"]")))</f>
        <v>-</v>
      </c>
      <c r="AC29" s="114" t="str">
        <f>IF(T_iv_strat2!AI12=".","-",(CONCATENATE("[",ROUND(T_iv_strat2!AI12,1),"; ",ROUND(T_iv_strat2!AJ12,1),"]")))</f>
        <v>[0.4; 27]</v>
      </c>
      <c r="AD29" s="18" t="str">
        <f>IF(T_iv_strat2!AM12=".","-",(CONCATENATE("[",ROUND(T_iv_strat2!AM12,1),"; ",ROUND(T_iv_strat2!AN12,1),"]")))</f>
        <v>[4.9; 18.5]</v>
      </c>
      <c r="AE29" s="18" t="str">
        <f>IF(T_iv_strat2!AQ12=".","-",(CONCATENATE("[",ROUND(T_iv_strat2!AQ12,1),"; ",ROUND(T_iv_strat2!AR12,1),"]")))</f>
        <v>[3.1; 16.3]</v>
      </c>
      <c r="AF29" s="18" t="str">
        <f>IF(T_iv_strat2!AU12=".","-",(CONCATENATE("[",ROUND(T_iv_strat2!AU12,1),"; ",ROUND(T_iv_strat2!AV12,1),"]")))</f>
        <v>-</v>
      </c>
      <c r="AG29" s="18" t="str">
        <f>IF(T_iv_strat2!AY12=".","-",(CONCATENATE("[",ROUND(T_iv_strat2!AY12,1),"; ",ROUND(T_iv_strat2!AZ12,1),"]")))</f>
        <v>[8.7; 15.9]</v>
      </c>
      <c r="AH29" s="18" t="str">
        <f>IF(T_iv_strat2!BC12=".","-",(CONCATENATE("[",ROUND(T_iv_strat2!BC12,1),"; ",ROUND(T_iv_strat2!BD12,1),"]")))</f>
        <v>[5.8; 60.9]</v>
      </c>
      <c r="AI29" s="18" t="str">
        <f>IF(T_iv_strat2!BG12=".","-",(CONCATENATE("[",ROUND(T_iv_strat2!BG12,1),"; ",ROUND(T_iv_strat2!BH12,1),"]")))</f>
        <v>[8.5; 15.3]</v>
      </c>
      <c r="AJ29" s="18" t="str">
        <f>IF(T_iv_strat2!BK12=".","-",(CONCATENATE("[",ROUND(T_iv_strat2!BK12,1),"; ",ROUND(T_iv_strat2!BL12,1),"]")))</f>
        <v>-</v>
      </c>
      <c r="AN29" s="18" t="str">
        <f>IF(T_iv_strat3!C12=".","-",(CONCATENATE("[",ROUND(T_iv_strat3!C12,1),"; ",ROUND(T_iv_strat3!D12,1),"]")))</f>
        <v>-</v>
      </c>
      <c r="AO29" s="18" t="str">
        <f>IF(T_iv_strat3!G12=".","-",(CONCATENATE("[",ROUND(T_iv_strat3!G12,1),"; ",ROUND(T_iv_strat3!H12,1),"]")))</f>
        <v>[0.1; 13.6]</v>
      </c>
      <c r="AP29" s="18" t="str">
        <f>IF(T_iv_strat3!K12=".","-",(CONCATENATE("[",ROUND(T_iv_strat3!K12,1),"; ",ROUND(T_iv_strat3!L12,1),"]")))</f>
        <v>-</v>
      </c>
      <c r="AQ29" s="18" t="str">
        <f>IF(T_iv_strat3!O12=".","-",(CONCATENATE("[",ROUND(T_iv_strat3!O12,1),"; ",ROUND(T_iv_strat3!P12,1),"]")))</f>
        <v>-</v>
      </c>
      <c r="AR29" s="18" t="str">
        <f>IF(T_iv_strat3!S12=".","-",(CONCATENATE("[",ROUND(T_iv_strat3!S12,1),"; ",ROUND(T_iv_strat3!T12,1),"]")))</f>
        <v>-</v>
      </c>
      <c r="AS29" s="18" t="str">
        <f>IF(T_iv_strat3!W12=".","-",(CONCATENATE("[",ROUND(T_iv_strat3!W12,1),"; ",ROUND(T_iv_strat3!X12,1),"]")))</f>
        <v>-</v>
      </c>
      <c r="AT29" s="18" t="str">
        <f>IF(T_iv_strat3!AA12=".","-",(CONCATENATE("[",ROUND(T_iv_strat3!AA12,1),"; ",ROUND(T_iv_strat3!AB12,1),"]")))</f>
        <v>[0; 1]</v>
      </c>
      <c r="AU29" s="18" t="str">
        <f>IF(T_iv_strat3!AE12=".","-",(CONCATENATE("[",ROUND(T_iv_strat3!AE12,1),"; ",ROUND(T_iv_strat3!AF12,1),"]")))</f>
        <v>-</v>
      </c>
      <c r="AV29" s="114" t="str">
        <f>IF(T_iv_strat3!AI12=".","-",(CONCATENATE("[",ROUND(T_iv_strat3!AI12,1),"; ",ROUND(T_iv_strat3!AJ12,1),"]")))</f>
        <v>-</v>
      </c>
      <c r="AW29" s="18" t="str">
        <f>IF(T_iv_strat3!AM12=".","-",(CONCATENATE("[",ROUND(T_iv_strat3!AM12,1),"; ",ROUND(T_iv_strat3!AN12,1),"]")))</f>
        <v>[0.1; 4.6]</v>
      </c>
      <c r="AX29" s="18" t="str">
        <f>IF(T_iv_strat3!AQ12=".","-",(CONCATENATE("[",ROUND(T_iv_strat3!AQ12,1),"; ",ROUND(T_iv_strat3!AR12,1),"]")))</f>
        <v>[0.3; 2.3]</v>
      </c>
      <c r="AY29" s="18" t="str">
        <f>IF(T_iv_strat3!AU12=".","-",(CONCATENATE("[",ROUND(T_iv_strat3!AU12,1),"; ",ROUND(T_iv_strat3!AV12,1),"]")))</f>
        <v>-</v>
      </c>
      <c r="AZ29" s="18" t="str">
        <f>IF(T_iv_strat3!AY12=".","-",(CONCATENATE("[",ROUND(T_iv_strat3!AY12,1),"; ",ROUND(T_iv_strat3!AZ12,1),"]")))</f>
        <v>[0.5; 3.7]</v>
      </c>
      <c r="BA29" s="18" t="str">
        <f>IF(T_iv_strat3!BC12=".","-",(CONCATENATE("[",ROUND(T_iv_strat3!BC12,1),"; ",ROUND(T_iv_strat3!BD12,1),"]")))</f>
        <v>-</v>
      </c>
      <c r="BB29" s="18" t="str">
        <f>IF(T_iv_strat3!BG12=".","-",(CONCATENATE("[",ROUND(T_iv_strat3!BG12,1),"; ",ROUND(T_iv_strat3!BH12,1),"]")))</f>
        <v>[0.5; 2.1]</v>
      </c>
      <c r="BC29" s="18" t="str">
        <f>IF(T_iv_strat3!BK12=".","-",(CONCATENATE("[",ROUND(T_iv_strat3!BK12,1),"; ",ROUND(T_iv_strat3!BL12,1),"]")))</f>
        <v>-</v>
      </c>
    </row>
    <row r="30" spans="1:55" s="2" customFormat="1" x14ac:dyDescent="0.2">
      <c r="A30" s="3" t="s">
        <v>53</v>
      </c>
      <c r="B30" s="4">
        <f>ROUND(T_iv_strat1!B13,1)</f>
        <v>0</v>
      </c>
      <c r="C30" s="4">
        <f>ROUND(T_iv_strat1!F13,1)</f>
        <v>0</v>
      </c>
      <c r="D30" s="4">
        <f>ROUND(T_iv_strat1!J13,1)</f>
        <v>0</v>
      </c>
      <c r="E30" s="4">
        <f>ROUND(T_iv_strat1!N13,1)</f>
        <v>0</v>
      </c>
      <c r="F30" s="4">
        <f>ROUND(T_iv_strat1!R13,1)</f>
        <v>0</v>
      </c>
      <c r="G30" s="4">
        <f>ROUND(T_iv_strat1!V13,1)</f>
        <v>0</v>
      </c>
      <c r="H30" s="4">
        <f>ROUND(T_iv_strat1!Z13,1)</f>
        <v>0</v>
      </c>
      <c r="I30" s="4">
        <f>ROUND(T_iv_strat1!AD13,1)</f>
        <v>0</v>
      </c>
      <c r="J30" s="65">
        <f>ROUND(T_iv_strat1!AH13,1)</f>
        <v>0</v>
      </c>
      <c r="K30" s="4">
        <f>ROUND(T_iv_strat1!AL13,1)</f>
        <v>0</v>
      </c>
      <c r="L30" s="4">
        <f>ROUND(T_iv_strat1!AP13,1)</f>
        <v>0</v>
      </c>
      <c r="M30" s="4">
        <f>ROUND(T_iv_strat1!AT13,1)</f>
        <v>0</v>
      </c>
      <c r="N30" s="4">
        <f>ROUND(T_iv_strat1!AX13,1)</f>
        <v>0</v>
      </c>
      <c r="O30" s="4">
        <f>ROUND(T_iv_strat1!BB13,1)</f>
        <v>0</v>
      </c>
      <c r="P30" s="4">
        <f>ROUND(T_iv_strat1!BF13,1)</f>
        <v>0</v>
      </c>
      <c r="Q30" s="4">
        <f>ROUND(T_iv_strat1!BJ13,1)</f>
        <v>0</v>
      </c>
      <c r="T30" s="3" t="s">
        <v>53</v>
      </c>
      <c r="U30" s="4">
        <f>ROUND(T_iv_strat2!B13,1)</f>
        <v>52.8</v>
      </c>
      <c r="V30" s="4">
        <f>ROUND(T_iv_strat2!F13,1)</f>
        <v>59.8</v>
      </c>
      <c r="W30" s="4">
        <f>ROUND(T_iv_strat2!J13,1)</f>
        <v>36.6</v>
      </c>
      <c r="X30" s="4">
        <f>ROUND(T_iv_strat2!N13,1)</f>
        <v>0</v>
      </c>
      <c r="Y30" s="4">
        <f>ROUND(T_iv_strat2!R13,1)</f>
        <v>33.299999999999997</v>
      </c>
      <c r="Z30" s="4">
        <f>ROUND(T_iv_strat2!V13,1)</f>
        <v>25.7</v>
      </c>
      <c r="AA30" s="4">
        <f>ROUND(T_iv_strat2!Z13,1)</f>
        <v>34</v>
      </c>
      <c r="AB30" s="4">
        <f>ROUND(T_iv_strat2!AD13,1)</f>
        <v>0</v>
      </c>
      <c r="AC30" s="65">
        <f>ROUND(T_iv_strat2!AH13,1)</f>
        <v>29.7</v>
      </c>
      <c r="AD30" s="4">
        <f>ROUND(T_iv_strat2!AL13,1)</f>
        <v>20</v>
      </c>
      <c r="AE30" s="4">
        <f>ROUND(T_iv_strat2!AP13,1)</f>
        <v>13.8</v>
      </c>
      <c r="AF30" s="4">
        <f>ROUND(T_iv_strat2!AT13,1)</f>
        <v>57.1</v>
      </c>
      <c r="AG30" s="4">
        <f>ROUND(T_iv_strat2!AX13,1)</f>
        <v>26.4</v>
      </c>
      <c r="AH30" s="4">
        <f>ROUND(T_iv_strat2!BB13,1)</f>
        <v>0</v>
      </c>
      <c r="AI30" s="4">
        <f>ROUND(T_iv_strat2!BF13,1)</f>
        <v>24.4</v>
      </c>
      <c r="AJ30" s="4">
        <f>ROUND(T_iv_strat2!BJ13,1)</f>
        <v>23.6</v>
      </c>
      <c r="AM30" s="3" t="s">
        <v>53</v>
      </c>
      <c r="AN30" s="4">
        <f>ROUND(T_iv_strat3!B13,1)</f>
        <v>0</v>
      </c>
      <c r="AO30" s="4">
        <f>ROUND(T_iv_strat3!F13,1)</f>
        <v>0</v>
      </c>
      <c r="AP30" s="4">
        <f>ROUND(T_iv_strat3!J13,1)</f>
        <v>0</v>
      </c>
      <c r="AQ30" s="4">
        <f>ROUND(T_iv_strat3!N13,1)</f>
        <v>0</v>
      </c>
      <c r="AR30" s="4">
        <f>ROUND(T_iv_strat3!R13,1)</f>
        <v>0</v>
      </c>
      <c r="AS30" s="4">
        <f>ROUND(T_iv_strat3!V13,1)</f>
        <v>0</v>
      </c>
      <c r="AT30" s="4">
        <f>ROUND(T_iv_strat3!Z13,1)</f>
        <v>0</v>
      </c>
      <c r="AU30" s="4">
        <f>ROUND(T_iv_strat3!AD13,1)</f>
        <v>0</v>
      </c>
      <c r="AV30" s="65">
        <f>ROUND(T_iv_strat3!AH13,1)</f>
        <v>0</v>
      </c>
      <c r="AW30" s="4">
        <f>ROUND(T_iv_strat3!AL13,1)</f>
        <v>1.8</v>
      </c>
      <c r="AX30" s="4">
        <f>ROUND(T_iv_strat3!AP13,1)</f>
        <v>14.1</v>
      </c>
      <c r="AY30" s="4">
        <f>ROUND(T_iv_strat3!AT13,1)</f>
        <v>0</v>
      </c>
      <c r="AZ30" s="4">
        <f>ROUND(T_iv_strat3!AX13,1)</f>
        <v>0</v>
      </c>
      <c r="BA30" s="4">
        <f>ROUND(T_iv_strat3!BB13,1)</f>
        <v>0</v>
      </c>
      <c r="BB30" s="4">
        <f>ROUND(T_iv_strat3!BF13,1)</f>
        <v>7.4</v>
      </c>
      <c r="BC30" s="4">
        <f>ROUND(T_iv_strat3!BJ13,1)</f>
        <v>0</v>
      </c>
    </row>
    <row r="31" spans="1:55" s="17" customFormat="1" ht="8.25" x14ac:dyDescent="0.15">
      <c r="B31" s="18" t="str">
        <f>IF(T_iv_strat1!C13=".","-",(CONCATENATE("[",ROUND(T_iv_strat1!C13,1),"; ",ROUND(T_iv_strat1!D13,1),"]")))</f>
        <v>-</v>
      </c>
      <c r="C31" s="18" t="str">
        <f>IF(T_iv_strat1!G13=".","-",(CONCATENATE("[",ROUND(T_iv_strat1!G13,1),"; ",ROUND(T_iv_strat1!H13,1),"]")))</f>
        <v>-</v>
      </c>
      <c r="D31" s="18" t="str">
        <f>IF(T_iv_strat1!K13=".","-",(CONCATENATE("[",ROUND(T_iv_strat1!K13,1),"; ",ROUND(T_iv_strat1!L13,1),"]")))</f>
        <v>-</v>
      </c>
      <c r="E31" s="18" t="str">
        <f>IF(T_iv_strat1!O13=".","-",(CONCATENATE("[",ROUND(T_iv_strat1!O13,1),"; ",ROUND(T_iv_strat1!P13,1),"]")))</f>
        <v>-</v>
      </c>
      <c r="F31" s="18" t="str">
        <f>IF(T_iv_strat1!S13=".","-",(CONCATENATE("[",ROUND(T_iv_strat1!S13,1),"; ",ROUND(T_iv_strat1!T13,1),"]")))</f>
        <v>-</v>
      </c>
      <c r="G31" s="18" t="str">
        <f>IF(T_iv_strat1!W13=".","-",(CONCATENATE("[",ROUND(T_iv_strat1!W13,1),"; ",ROUND(T_iv_strat1!X13,1),"]")))</f>
        <v>-</v>
      </c>
      <c r="H31" s="18" t="str">
        <f>IF(T_iv_strat1!AA13=".","-",(CONCATENATE("[",ROUND(T_iv_strat1!AA13,1),"; ",ROUND(T_iv_strat1!AB13,1),"]")))</f>
        <v>-</v>
      </c>
      <c r="I31" s="18" t="str">
        <f>IF(T_iv_strat1!AE13=".","-",(CONCATENATE("[",ROUND(T_iv_strat1!AE13,1),"; ",ROUND(T_iv_strat1!AF13,1),"]")))</f>
        <v>-</v>
      </c>
      <c r="J31" s="114" t="str">
        <f>IF(T_iv_strat1!AI13=".","-",(CONCATENATE("[",ROUND(T_iv_strat1!AI13,1),"; ",ROUND(T_iv_strat1!AJ13,1),"]")))</f>
        <v>-</v>
      </c>
      <c r="K31" s="18" t="str">
        <f>IF(T_iv_strat1!AM13=".","-",(CONCATENATE("[",ROUND(T_iv_strat1!AM13,1),"; ",ROUND(T_iv_strat1!AN13,1),"]")))</f>
        <v>-</v>
      </c>
      <c r="L31" s="18" t="str">
        <f>IF(T_iv_strat1!AQ13=".","-",(CONCATENATE("[",ROUND(T_iv_strat1!AQ13,1),"; ",ROUND(T_iv_strat1!AR13,1),"]")))</f>
        <v>-</v>
      </c>
      <c r="M31" s="18" t="str">
        <f>IF(T_iv_strat1!AU13=".","-",(CONCATENATE("[",ROUND(T_iv_strat1!AU13,1),"; ",ROUND(T_iv_strat1!AV13,1),"]")))</f>
        <v>-</v>
      </c>
      <c r="N31" s="18" t="str">
        <f>IF(T_iv_strat1!AY13=".","-",(CONCATENATE("[",ROUND(T_iv_strat1!AY13,1),"; ",ROUND(T_iv_strat1!AZ13,1),"]")))</f>
        <v>-</v>
      </c>
      <c r="O31" s="18" t="str">
        <f>IF(T_iv_strat1!BC13=".","-",(CONCATENATE("[",ROUND(T_iv_strat1!BC13,1),"; ",ROUND(T_iv_strat1!BD13,1),"]")))</f>
        <v>-</v>
      </c>
      <c r="P31" s="18" t="str">
        <f>IF(T_iv_strat1!BG13=".","-",(CONCATENATE("[",ROUND(T_iv_strat1!BG13,1),"; ",ROUND(T_iv_strat1!BH13,1),"]")))</f>
        <v>-</v>
      </c>
      <c r="Q31" s="18" t="str">
        <f>IF(T_iv_strat1!BK13=".","-",(CONCATENATE("[",ROUND(T_iv_strat1!BK13,1),"; ",ROUND(T_iv_strat1!BL13,1),"]")))</f>
        <v>-</v>
      </c>
      <c r="U31" s="18" t="str">
        <f>IF(T_iv_strat2!C13=".","-",(CONCATENATE("[",ROUND(T_iv_strat2!C13,1),"; ",ROUND(T_iv_strat2!D13,1),"]")))</f>
        <v>[6.9; 94.4]</v>
      </c>
      <c r="V31" s="18" t="str">
        <f>IF(T_iv_strat2!G13=".","-",(CONCATENATE("[",ROUND(T_iv_strat2!G13,1),"; ",ROUND(T_iv_strat2!H13,1),"]")))</f>
        <v>[18.9; 90.5]</v>
      </c>
      <c r="W31" s="18" t="str">
        <f>IF(T_iv_strat2!K13=".","-",(CONCATENATE("[",ROUND(T_iv_strat2!K13,1),"; ",ROUND(T_iv_strat2!L13,1),"]")))</f>
        <v>[10.6; 73.8]</v>
      </c>
      <c r="X31" s="18" t="str">
        <f>IF(T_iv_strat2!O13=".","-",(CONCATENATE("[",ROUND(T_iv_strat2!O13,1),"; ",ROUND(T_iv_strat2!P13,1),"]")))</f>
        <v>-</v>
      </c>
      <c r="Y31" s="18" t="str">
        <f>IF(T_iv_strat2!S13=".","-",(CONCATENATE("[",ROUND(T_iv_strat2!S13,1),"; ",ROUND(T_iv_strat2!T13,1),"]")))</f>
        <v>[23.9; 44.3]</v>
      </c>
      <c r="Z31" s="18" t="str">
        <f>IF(T_iv_strat2!W13=".","-",(CONCATENATE("[",ROUND(T_iv_strat2!W13,1),"; ",ROUND(T_iv_strat2!X13,1),"]")))</f>
        <v>[3.5; 76.6]</v>
      </c>
      <c r="AA31" s="18" t="str">
        <f>IF(T_iv_strat2!AA13=".","-",(CONCATENATE("[",ROUND(T_iv_strat2!AA13,1),"; ",ROUND(T_iv_strat2!AB13,1),"]")))</f>
        <v>[24.1; 45.5]</v>
      </c>
      <c r="AB31" s="18" t="str">
        <f>IF(T_iv_strat2!AE13=".","-",(CONCATENATE("[",ROUND(T_iv_strat2!AE13,1),"; ",ROUND(T_iv_strat2!AF13,1),"]")))</f>
        <v>-</v>
      </c>
      <c r="AC31" s="114" t="str">
        <f>IF(T_iv_strat2!AI13=".","-",(CONCATENATE("[",ROUND(T_iv_strat2!AI13,1),"; ",ROUND(T_iv_strat2!AJ13,1),"]")))</f>
        <v>[5.4; 75.6]</v>
      </c>
      <c r="AD31" s="18" t="str">
        <f>IF(T_iv_strat2!AM13=".","-",(CONCATENATE("[",ROUND(T_iv_strat2!AM13,1),"; ",ROUND(T_iv_strat2!AN13,1),"]")))</f>
        <v>[10.5; 34.8]</v>
      </c>
      <c r="AE31" s="18" t="str">
        <f>IF(T_iv_strat2!AQ13=".","-",(CONCATENATE("[",ROUND(T_iv_strat2!AQ13,1),"; ",ROUND(T_iv_strat2!AR13,1),"]")))</f>
        <v>[5.6; 30.4]</v>
      </c>
      <c r="AF31" s="18" t="str">
        <f>IF(T_iv_strat2!AU13=".","-",(CONCATENATE("[",ROUND(T_iv_strat2!AU13,1),"; ",ROUND(T_iv_strat2!AV13,1),"]")))</f>
        <v>[8.1; 95.3]</v>
      </c>
      <c r="AG31" s="18" t="str">
        <f>IF(T_iv_strat2!AY13=".","-",(CONCATENATE("[",ROUND(T_iv_strat2!AY13,1),"; ",ROUND(T_iv_strat2!AZ13,1),"]")))</f>
        <v>[21.7; 31.7]</v>
      </c>
      <c r="AH31" s="18" t="str">
        <f>IF(T_iv_strat2!BC13=".","-",(CONCATENATE("[",ROUND(T_iv_strat2!BC13,1),"; ",ROUND(T_iv_strat2!BD13,1),"]")))</f>
        <v>-</v>
      </c>
      <c r="AI31" s="18" t="str">
        <f>IF(T_iv_strat2!BG13=".","-",(CONCATENATE("[",ROUND(T_iv_strat2!BG13,1),"; ",ROUND(T_iv_strat2!BH13,1),"]")))</f>
        <v>[20.6; 28.6]</v>
      </c>
      <c r="AJ31" s="18" t="str">
        <f>IF(T_iv_strat2!BK13=".","-",(CONCATENATE("[",ROUND(T_iv_strat2!BK13,1),"; ",ROUND(T_iv_strat2!BL13,1),"]")))</f>
        <v>[5.3; 63.2]</v>
      </c>
      <c r="AN31" s="18" t="str">
        <f>IF(T_iv_strat3!C13=".","-",(CONCATENATE("[",ROUND(T_iv_strat3!C13,1),"; ",ROUND(T_iv_strat3!D13,1),"]")))</f>
        <v>-</v>
      </c>
      <c r="AO31" s="18" t="str">
        <f>IF(T_iv_strat3!G13=".","-",(CONCATENATE("[",ROUND(T_iv_strat3!G13,1),"; ",ROUND(T_iv_strat3!H13,1),"]")))</f>
        <v>-</v>
      </c>
      <c r="AP31" s="18" t="str">
        <f>IF(T_iv_strat3!K13=".","-",(CONCATENATE("[",ROUND(T_iv_strat3!K13,1),"; ",ROUND(T_iv_strat3!L13,1),"]")))</f>
        <v>-</v>
      </c>
      <c r="AQ31" s="18" t="str">
        <f>IF(T_iv_strat3!O13=".","-",(CONCATENATE("[",ROUND(T_iv_strat3!O13,1),"; ",ROUND(T_iv_strat3!P13,1),"]")))</f>
        <v>-</v>
      </c>
      <c r="AR31" s="18" t="str">
        <f>IF(T_iv_strat3!S13=".","-",(CONCATENATE("[",ROUND(T_iv_strat3!S13,1),"; ",ROUND(T_iv_strat3!T13,1),"]")))</f>
        <v>-</v>
      </c>
      <c r="AS31" s="18" t="str">
        <f>IF(T_iv_strat3!W13=".","-",(CONCATENATE("[",ROUND(T_iv_strat3!W13,1),"; ",ROUND(T_iv_strat3!X13,1),"]")))</f>
        <v>-</v>
      </c>
      <c r="AT31" s="18" t="str">
        <f>IF(T_iv_strat3!AA13=".","-",(CONCATENATE("[",ROUND(T_iv_strat3!AA13,1),"; ",ROUND(T_iv_strat3!AB13,1),"]")))</f>
        <v>-</v>
      </c>
      <c r="AU31" s="18" t="str">
        <f>IF(T_iv_strat3!AE13=".","-",(CONCATENATE("[",ROUND(T_iv_strat3!AE13,1),"; ",ROUND(T_iv_strat3!AF13,1),"]")))</f>
        <v>-</v>
      </c>
      <c r="AV31" s="114" t="str">
        <f>IF(T_iv_strat3!AI13=".","-",(CONCATENATE("[",ROUND(T_iv_strat3!AI13,1),"; ",ROUND(T_iv_strat3!AJ13,1),"]")))</f>
        <v>-</v>
      </c>
      <c r="AW31" s="18" t="str">
        <f>IF(T_iv_strat3!AM13=".","-",(CONCATENATE("[",ROUND(T_iv_strat3!AM13,1),"; ",ROUND(T_iv_strat3!AN13,1),"]")))</f>
        <v>[0.4; 7.6]</v>
      </c>
      <c r="AX31" s="18" t="str">
        <f>IF(T_iv_strat3!AQ13=".","-",(CONCATENATE("[",ROUND(T_iv_strat3!AQ13,1),"; ",ROUND(T_iv_strat3!AR13,1),"]")))</f>
        <v>[5.2; 33.1]</v>
      </c>
      <c r="AY31" s="18" t="str">
        <f>IF(T_iv_strat3!AU13=".","-",(CONCATENATE("[",ROUND(T_iv_strat3!AU13,1),"; ",ROUND(T_iv_strat3!AV13,1),"]")))</f>
        <v>-</v>
      </c>
      <c r="AZ31" s="18" t="str">
        <f>IF(T_iv_strat3!AY13=".","-",(CONCATENATE("[",ROUND(T_iv_strat3!AY13,1),"; ",ROUND(T_iv_strat3!AZ13,1),"]")))</f>
        <v>-</v>
      </c>
      <c r="BA31" s="18" t="str">
        <f>IF(T_iv_strat3!BC13=".","-",(CONCATENATE("[",ROUND(T_iv_strat3!BC13,1),"; ",ROUND(T_iv_strat3!BD13,1),"]")))</f>
        <v>-</v>
      </c>
      <c r="BB31" s="18" t="str">
        <f>IF(T_iv_strat3!BG13=".","-",(CONCATENATE("[",ROUND(T_iv_strat3!BG13,1),"; ",ROUND(T_iv_strat3!BH13,1),"]")))</f>
        <v>[3.2; 16.1]</v>
      </c>
      <c r="BC31" s="18" t="str">
        <f>IF(T_iv_strat3!BK13=".","-",(CONCATENATE("[",ROUND(T_iv_strat3!BK13,1),"; ",ROUND(T_iv_strat3!BL13,1),"]")))</f>
        <v>-</v>
      </c>
    </row>
    <row r="32" spans="1:55" s="2" customFormat="1" ht="8.25" customHeight="1" x14ac:dyDescent="0.2">
      <c r="A32" s="208" t="s">
        <v>54</v>
      </c>
      <c r="B32" s="4">
        <f>ROUND(T_iv_strat1!B14,1)</f>
        <v>0</v>
      </c>
      <c r="C32" s="4">
        <f>ROUND(T_iv_strat1!F14,1)</f>
        <v>0</v>
      </c>
      <c r="D32" s="4">
        <f>ROUND(T_iv_strat1!J14,1)</f>
        <v>0</v>
      </c>
      <c r="E32" s="4">
        <f>ROUND(T_iv_strat1!N14,1)</f>
        <v>0</v>
      </c>
      <c r="F32" s="4">
        <f>ROUND(T_iv_strat1!R14,1)</f>
        <v>0</v>
      </c>
      <c r="G32" s="4">
        <f>ROUND(T_iv_strat1!V14,1)</f>
        <v>0</v>
      </c>
      <c r="H32" s="4">
        <f>ROUND(T_iv_strat1!Z14,1)</f>
        <v>0</v>
      </c>
      <c r="I32" s="4">
        <f>ROUND(T_iv_strat1!AD14,1)</f>
        <v>0</v>
      </c>
      <c r="J32" s="65">
        <f>ROUND(T_iv_strat1!AH14,1)</f>
        <v>0</v>
      </c>
      <c r="K32" s="4">
        <f>ROUND(T_iv_strat1!AL14,1)</f>
        <v>0</v>
      </c>
      <c r="L32" s="4">
        <f>ROUND(T_iv_strat1!AP14,1)</f>
        <v>0</v>
      </c>
      <c r="M32" s="4">
        <f>ROUND(T_iv_strat1!AT14,1)</f>
        <v>0</v>
      </c>
      <c r="N32" s="4">
        <f>ROUND(T_iv_strat1!AX14,1)</f>
        <v>0</v>
      </c>
      <c r="O32" s="4">
        <f>ROUND(T_iv_strat1!BB14,1)</f>
        <v>0</v>
      </c>
      <c r="P32" s="4">
        <f>ROUND(T_iv_strat1!BF14,1)</f>
        <v>0</v>
      </c>
      <c r="Q32" s="4">
        <f>ROUND(T_iv_strat1!BJ14,1)</f>
        <v>0</v>
      </c>
      <c r="T32" s="208" t="s">
        <v>54</v>
      </c>
      <c r="U32" s="4">
        <f>ROUND(T_iv_strat2!B14,1)</f>
        <v>0</v>
      </c>
      <c r="V32" s="4">
        <f>ROUND(T_iv_strat2!F14,1)</f>
        <v>0</v>
      </c>
      <c r="W32" s="4">
        <f>ROUND(T_iv_strat2!J14,1)</f>
        <v>0</v>
      </c>
      <c r="X32" s="4">
        <f>ROUND(T_iv_strat2!N14,1)</f>
        <v>0</v>
      </c>
      <c r="Y32" s="4">
        <f>ROUND(T_iv_strat2!R14,1)</f>
        <v>0</v>
      </c>
      <c r="Z32" s="4">
        <f>ROUND(T_iv_strat2!V14,1)</f>
        <v>0</v>
      </c>
      <c r="AA32" s="4">
        <f>ROUND(T_iv_strat2!Z14,1)</f>
        <v>0</v>
      </c>
      <c r="AB32" s="4">
        <f>ROUND(T_iv_strat2!AD14,1)</f>
        <v>0</v>
      </c>
      <c r="AC32" s="65">
        <f>ROUND(T_iv_strat2!AH14,1)</f>
        <v>0</v>
      </c>
      <c r="AD32" s="4">
        <f>ROUND(T_iv_strat2!AL14,1)</f>
        <v>0</v>
      </c>
      <c r="AE32" s="4">
        <f>ROUND(T_iv_strat2!AP14,1)</f>
        <v>0</v>
      </c>
      <c r="AF32" s="4">
        <f>ROUND(T_iv_strat2!AT14,1)</f>
        <v>0</v>
      </c>
      <c r="AG32" s="4">
        <f>ROUND(T_iv_strat2!AX14,1)</f>
        <v>0</v>
      </c>
      <c r="AH32" s="4">
        <f>ROUND(T_iv_strat2!BB14,1)</f>
        <v>0</v>
      </c>
      <c r="AI32" s="4">
        <f>ROUND(T_iv_strat2!BF14,1)</f>
        <v>0</v>
      </c>
      <c r="AJ32" s="4">
        <f>ROUND(T_iv_strat2!BJ14,1)</f>
        <v>0</v>
      </c>
      <c r="AM32" s="208" t="s">
        <v>54</v>
      </c>
      <c r="AN32" s="4">
        <f>ROUND(T_iv_strat3!B14,1)</f>
        <v>0</v>
      </c>
      <c r="AO32" s="4">
        <f>ROUND(T_iv_strat3!F14,1)</f>
        <v>0</v>
      </c>
      <c r="AP32" s="4">
        <f>ROUND(T_iv_strat3!J14,1)</f>
        <v>0</v>
      </c>
      <c r="AQ32" s="4">
        <f>ROUND(T_iv_strat3!N14,1)</f>
        <v>0</v>
      </c>
      <c r="AR32" s="4">
        <f>ROUND(T_iv_strat3!R14,1)</f>
        <v>0</v>
      </c>
      <c r="AS32" s="4">
        <f>ROUND(T_iv_strat3!V14,1)</f>
        <v>0</v>
      </c>
      <c r="AT32" s="4">
        <f>ROUND(T_iv_strat3!Z14,1)</f>
        <v>0</v>
      </c>
      <c r="AU32" s="4">
        <f>ROUND(T_iv_strat3!AD14,1)</f>
        <v>0</v>
      </c>
      <c r="AV32" s="65">
        <f>ROUND(T_iv_strat3!AH14,1)</f>
        <v>0</v>
      </c>
      <c r="AW32" s="4">
        <f>ROUND(T_iv_strat3!AL14,1)</f>
        <v>0</v>
      </c>
      <c r="AX32" s="4">
        <f>ROUND(T_iv_strat3!AP14,1)</f>
        <v>0</v>
      </c>
      <c r="AY32" s="4">
        <f>ROUND(T_iv_strat3!AT14,1)</f>
        <v>0</v>
      </c>
      <c r="AZ32" s="4">
        <f>ROUND(T_iv_strat3!AX14,1)</f>
        <v>0</v>
      </c>
      <c r="BA32" s="4">
        <f>ROUND(T_iv_strat3!BB14,1)</f>
        <v>0</v>
      </c>
      <c r="BB32" s="4">
        <f>ROUND(T_iv_strat3!BF14,1)</f>
        <v>0</v>
      </c>
      <c r="BC32" s="4">
        <f>ROUND(T_iv_strat3!BJ14,1)</f>
        <v>0</v>
      </c>
    </row>
    <row r="33" spans="1:55" s="17" customFormat="1" ht="8.25" x14ac:dyDescent="0.15">
      <c r="A33" s="209"/>
      <c r="B33" s="18" t="str">
        <f>IF(T_iv_strat1!C14=".","-",(CONCATENATE("[",ROUND(T_iv_strat1!C14,1),"; ",ROUND(T_iv_strat1!D14,1),"]")))</f>
        <v>[0; 0]</v>
      </c>
      <c r="C33" s="18" t="str">
        <f>IF(T_iv_strat1!G14=".","-",(CONCATENATE("[",ROUND(T_iv_strat1!G14,1),"; ",ROUND(T_iv_strat1!H14,1),"]")))</f>
        <v>[0; 0]</v>
      </c>
      <c r="D33" s="18" t="str">
        <f>IF(T_iv_strat1!K14=".","-",(CONCATENATE("[",ROUND(T_iv_strat1!K14,1),"; ",ROUND(T_iv_strat1!L14,1),"]")))</f>
        <v>[0; 0]</v>
      </c>
      <c r="E33" s="18" t="str">
        <f>IF(T_iv_strat1!O14=".","-",(CONCATENATE("[",ROUND(T_iv_strat1!O14,1),"; ",ROUND(T_iv_strat1!P14,1),"]")))</f>
        <v>-</v>
      </c>
      <c r="F33" s="18" t="str">
        <f>IF(T_iv_strat1!S14=".","-",(CONCATENATE("[",ROUND(T_iv_strat1!S14,1),"; ",ROUND(T_iv_strat1!T14,1),"]")))</f>
        <v>[0; 0]</v>
      </c>
      <c r="G33" s="18" t="str">
        <f>IF(T_iv_strat1!W14=".","-",(CONCATENATE("[",ROUND(T_iv_strat1!W14,1),"; ",ROUND(T_iv_strat1!X14,1),"]")))</f>
        <v>-</v>
      </c>
      <c r="H33" s="18" t="str">
        <f>IF(T_iv_strat1!AA14=".","-",(CONCATENATE("[",ROUND(T_iv_strat1!AA14,1),"; ",ROUND(T_iv_strat1!AB14,1),"]")))</f>
        <v>[0; 0]</v>
      </c>
      <c r="I33" s="18" t="str">
        <f>IF(T_iv_strat1!AE14=".","-",(CONCATENATE("[",ROUND(T_iv_strat1!AE14,1),"; ",ROUND(T_iv_strat1!AF14,1),"]")))</f>
        <v>[0; 0]</v>
      </c>
      <c r="J33" s="114" t="str">
        <f>IF(T_iv_strat1!AI14=".","-",(CONCATENATE("[",ROUND(T_iv_strat1!AI14,1),"; ",ROUND(T_iv_strat1!AJ14,1),"]")))</f>
        <v>[0; 0]</v>
      </c>
      <c r="K33" s="18" t="str">
        <f>IF(T_iv_strat1!AM14=".","-",(CONCATENATE("[",ROUND(T_iv_strat1!AM14,1),"; ",ROUND(T_iv_strat1!AN14,1),"]")))</f>
        <v>[0; 0]</v>
      </c>
      <c r="L33" s="18" t="str">
        <f>IF(T_iv_strat1!AQ14=".","-",(CONCATENATE("[",ROUND(T_iv_strat1!AQ14,1),"; ",ROUND(T_iv_strat1!AR14,1),"]")))</f>
        <v>[0; 0]</v>
      </c>
      <c r="M33" s="18" t="str">
        <f>IF(T_iv_strat1!AU14=".","-",(CONCATENATE("[",ROUND(T_iv_strat1!AU14,1),"; ",ROUND(T_iv_strat1!AV14,1),"]")))</f>
        <v>[0; 0]</v>
      </c>
      <c r="N33" s="18" t="str">
        <f>IF(T_iv_strat1!AY14=".","-",(CONCATENATE("[",ROUND(T_iv_strat1!AY14,1),"; ",ROUND(T_iv_strat1!AZ14,1),"]")))</f>
        <v>[0; 0]</v>
      </c>
      <c r="O33" s="18" t="str">
        <f>IF(T_iv_strat1!BC14=".","-",(CONCATENATE("[",ROUND(T_iv_strat1!BC14,1),"; ",ROUND(T_iv_strat1!BD14,1),"]")))</f>
        <v>-</v>
      </c>
      <c r="P33" s="18" t="str">
        <f>IF(T_iv_strat1!BG14=".","-",(CONCATENATE("[",ROUND(T_iv_strat1!BG14,1),"; ",ROUND(T_iv_strat1!BH14,1),"]")))</f>
        <v>[0; 0]</v>
      </c>
      <c r="Q33" s="18" t="str">
        <f>IF(T_iv_strat1!BK14=".","-",(CONCATENATE("[",ROUND(T_iv_strat1!BK14,1),"; ",ROUND(T_iv_strat1!BL14,1),"]")))</f>
        <v>[0; 0]</v>
      </c>
      <c r="T33" s="209"/>
      <c r="U33" s="18" t="str">
        <f>IF(T_iv_strat2!C14=".","-",(CONCATENATE("[",ROUND(T_iv_strat2!C14,1),"; ",ROUND(T_iv_strat2!D14,1),"]")))</f>
        <v>[0; 0]</v>
      </c>
      <c r="V33" s="18" t="str">
        <f>IF(T_iv_strat2!G14=".","-",(CONCATENATE("[",ROUND(T_iv_strat2!G14,1),"; ",ROUND(T_iv_strat2!H14,1),"]")))</f>
        <v>[0; 0]</v>
      </c>
      <c r="W33" s="18" t="str">
        <f>IF(T_iv_strat2!K14=".","-",(CONCATENATE("[",ROUND(T_iv_strat2!K14,1),"; ",ROUND(T_iv_strat2!L14,1),"]")))</f>
        <v>[0; 0]</v>
      </c>
      <c r="X33" s="18" t="str">
        <f>IF(T_iv_strat2!O14=".","-",(CONCATENATE("[",ROUND(T_iv_strat2!O14,1),"; ",ROUND(T_iv_strat2!P14,1),"]")))</f>
        <v>-</v>
      </c>
      <c r="Y33" s="18" t="str">
        <f>IF(T_iv_strat2!S14=".","-",(CONCATENATE("[",ROUND(T_iv_strat2!S14,1),"; ",ROUND(T_iv_strat2!T14,1),"]")))</f>
        <v>[0; 0]</v>
      </c>
      <c r="Z33" s="18" t="str">
        <f>IF(T_iv_strat2!W14=".","-",(CONCATENATE("[",ROUND(T_iv_strat2!W14,1),"; ",ROUND(T_iv_strat2!X14,1),"]")))</f>
        <v>[0; 0]</v>
      </c>
      <c r="AA33" s="18" t="str">
        <f>IF(T_iv_strat2!AA14=".","-",(CONCATENATE("[",ROUND(T_iv_strat2!AA14,1),"; ",ROUND(T_iv_strat2!AB14,1),"]")))</f>
        <v>[0; 0]</v>
      </c>
      <c r="AB33" s="18" t="str">
        <f>IF(T_iv_strat2!AE14=".","-",(CONCATENATE("[",ROUND(T_iv_strat2!AE14,1),"; ",ROUND(T_iv_strat2!AF14,1),"]")))</f>
        <v>[0; 0]</v>
      </c>
      <c r="AC33" s="114" t="str">
        <f>IF(T_iv_strat2!AI14=".","-",(CONCATENATE("[",ROUND(T_iv_strat2!AI14,1),"; ",ROUND(T_iv_strat2!AJ14,1),"]")))</f>
        <v>[0; 0]</v>
      </c>
      <c r="AD33" s="18" t="str">
        <f>IF(T_iv_strat2!AM14=".","-",(CONCATENATE("[",ROUND(T_iv_strat2!AM14,1),"; ",ROUND(T_iv_strat2!AN14,1),"]")))</f>
        <v>[0; 0]</v>
      </c>
      <c r="AE33" s="18" t="str">
        <f>IF(T_iv_strat2!AQ14=".","-",(CONCATENATE("[",ROUND(T_iv_strat2!AQ14,1),"; ",ROUND(T_iv_strat2!AR14,1),"]")))</f>
        <v>[0; 0]</v>
      </c>
      <c r="AF33" s="18" t="str">
        <f>IF(T_iv_strat2!AU14=".","-",(CONCATENATE("[",ROUND(T_iv_strat2!AU14,1),"; ",ROUND(T_iv_strat2!AV14,1),"]")))</f>
        <v>[0; 0]</v>
      </c>
      <c r="AG33" s="18" t="str">
        <f>IF(T_iv_strat2!AY14=".","-",(CONCATENATE("[",ROUND(T_iv_strat2!AY14,1),"; ",ROUND(T_iv_strat2!AZ14,1),"]")))</f>
        <v>[0; 0]</v>
      </c>
      <c r="AH33" s="18" t="str">
        <f>IF(T_iv_strat2!BC14=".","-",(CONCATENATE("[",ROUND(T_iv_strat2!BC14,1),"; ",ROUND(T_iv_strat2!BD14,1),"]")))</f>
        <v>[0; 0]</v>
      </c>
      <c r="AI33" s="18" t="str">
        <f>IF(T_iv_strat2!BG14=".","-",(CONCATENATE("[",ROUND(T_iv_strat2!BG14,1),"; ",ROUND(T_iv_strat2!BH14,1),"]")))</f>
        <v>[0; 0]</v>
      </c>
      <c r="AJ33" s="18" t="str">
        <f>IF(T_iv_strat2!BK14=".","-",(CONCATENATE("[",ROUND(T_iv_strat2!BK14,1),"; ",ROUND(T_iv_strat2!BL14,1),"]")))</f>
        <v>[0; 0]</v>
      </c>
      <c r="AM33" s="209"/>
      <c r="AN33" s="18" t="str">
        <f>IF(T_iv_strat3!C14=".","-",(CONCATENATE("[",ROUND(T_iv_strat3!C14,1),"; ",ROUND(T_iv_strat3!D14,1),"]")))</f>
        <v>-</v>
      </c>
      <c r="AO33" s="18" t="str">
        <f>IF(T_iv_strat3!G14=".","-",(CONCATENATE("[",ROUND(T_iv_strat3!G14,1),"; ",ROUND(T_iv_strat3!H14,1),"]")))</f>
        <v>[0; 0]</v>
      </c>
      <c r="AP33" s="18" t="str">
        <f>IF(T_iv_strat3!K14=".","-",(CONCATENATE("[",ROUND(T_iv_strat3!K14,1),"; ",ROUND(T_iv_strat3!L14,1),"]")))</f>
        <v>[0; 0]</v>
      </c>
      <c r="AQ33" s="18" t="str">
        <f>IF(T_iv_strat3!O14=".","-",(CONCATENATE("[",ROUND(T_iv_strat3!O14,1),"; ",ROUND(T_iv_strat3!P14,1),"]")))</f>
        <v>-</v>
      </c>
      <c r="AR33" s="18" t="str">
        <f>IF(T_iv_strat3!S14=".","-",(CONCATENATE("[",ROUND(T_iv_strat3!S14,1),"; ",ROUND(T_iv_strat3!T14,1),"]")))</f>
        <v>[0; 0]</v>
      </c>
      <c r="AS33" s="18" t="str">
        <f>IF(T_iv_strat3!W14=".","-",(CONCATENATE("[",ROUND(T_iv_strat3!W14,1),"; ",ROUND(T_iv_strat3!X14,1),"]")))</f>
        <v>[0; 0]</v>
      </c>
      <c r="AT33" s="18" t="str">
        <f>IF(T_iv_strat3!AA14=".","-",(CONCATENATE("[",ROUND(T_iv_strat3!AA14,1),"; ",ROUND(T_iv_strat3!AB14,1),"]")))</f>
        <v>[0; 0]</v>
      </c>
      <c r="AU33" s="18" t="str">
        <f>IF(T_iv_strat3!AE14=".","-",(CONCATENATE("[",ROUND(T_iv_strat3!AE14,1),"; ",ROUND(T_iv_strat3!AF14,1),"]")))</f>
        <v>-</v>
      </c>
      <c r="AV33" s="114" t="str">
        <f>IF(T_iv_strat3!AI14=".","-",(CONCATENATE("[",ROUND(T_iv_strat3!AI14,1),"; ",ROUND(T_iv_strat3!AJ14,1),"]")))</f>
        <v>-</v>
      </c>
      <c r="AW33" s="18" t="str">
        <f>IF(T_iv_strat3!AM14=".","-",(CONCATENATE("[",ROUND(T_iv_strat3!AM14,1),"; ",ROUND(T_iv_strat3!AN14,1),"]")))</f>
        <v>[0; 0]</v>
      </c>
      <c r="AX33" s="18" t="str">
        <f>IF(T_iv_strat3!AQ14=".","-",(CONCATENATE("[",ROUND(T_iv_strat3!AQ14,1),"; ",ROUND(T_iv_strat3!AR14,1),"]")))</f>
        <v>[0; 0]</v>
      </c>
      <c r="AY33" s="18" t="str">
        <f>IF(T_iv_strat3!AU14=".","-",(CONCATENATE("[",ROUND(T_iv_strat3!AU14,1),"; ",ROUND(T_iv_strat3!AV14,1),"]")))</f>
        <v>-</v>
      </c>
      <c r="AZ33" s="18" t="str">
        <f>IF(T_iv_strat3!AY14=".","-",(CONCATENATE("[",ROUND(T_iv_strat3!AY14,1),"; ",ROUND(T_iv_strat3!AZ14,1),"]")))</f>
        <v>[0; 0]</v>
      </c>
      <c r="BA33" s="18" t="str">
        <f>IF(T_iv_strat3!BC14=".","-",(CONCATENATE("[",ROUND(T_iv_strat3!BC14,1),"; ",ROUND(T_iv_strat3!BD14,1),"]")))</f>
        <v>[0; 0]</v>
      </c>
      <c r="BB33" s="18" t="str">
        <f>IF(T_iv_strat3!BG14=".","-",(CONCATENATE("[",ROUND(T_iv_strat3!BG14,1),"; ",ROUND(T_iv_strat3!BH14,1),"]")))</f>
        <v>[0; 0]</v>
      </c>
      <c r="BC33" s="18" t="str">
        <f>IF(T_iv_strat3!BK14=".","-",(CONCATENATE("[",ROUND(T_iv_strat3!BK14,1),"; ",ROUND(T_iv_strat3!BL14,1),"]")))</f>
        <v>-</v>
      </c>
    </row>
    <row r="34" spans="1:55" s="2" customFormat="1" x14ac:dyDescent="0.2">
      <c r="A34" s="208" t="s">
        <v>55</v>
      </c>
      <c r="B34" s="4">
        <f>ROUND(T_iv_strat1!B15,1)</f>
        <v>0</v>
      </c>
      <c r="C34" s="4">
        <f>ROUND(T_iv_strat1!F15,1)</f>
        <v>0</v>
      </c>
      <c r="D34" s="4">
        <f>ROUND(T_iv_strat1!J15,1)</f>
        <v>0</v>
      </c>
      <c r="E34" s="4">
        <f>ROUND(T_iv_strat1!N15,1)</f>
        <v>0</v>
      </c>
      <c r="F34" s="4">
        <f>ROUND(T_iv_strat1!R15,1)</f>
        <v>0</v>
      </c>
      <c r="G34" s="4">
        <f>ROUND(T_iv_strat1!V15,1)</f>
        <v>0</v>
      </c>
      <c r="H34" s="4">
        <f>ROUND(T_iv_strat1!Z15,1)</f>
        <v>0</v>
      </c>
      <c r="I34" s="4">
        <f>ROUND(T_iv_strat1!AD15,1)</f>
        <v>0</v>
      </c>
      <c r="J34" s="65">
        <f>ROUND(T_iv_strat1!AH15,1)</f>
        <v>0</v>
      </c>
      <c r="K34" s="4">
        <f>ROUND(T_iv_strat1!AL15,1)</f>
        <v>0</v>
      </c>
      <c r="L34" s="4">
        <f>ROUND(T_iv_strat1!AP15,1)</f>
        <v>0</v>
      </c>
      <c r="M34" s="4">
        <f>ROUND(T_iv_strat1!AT15,1)</f>
        <v>0</v>
      </c>
      <c r="N34" s="4">
        <f>ROUND(T_iv_strat1!AX15,1)</f>
        <v>0</v>
      </c>
      <c r="O34" s="4">
        <f>ROUND(T_iv_strat1!BB15,1)</f>
        <v>0</v>
      </c>
      <c r="P34" s="4">
        <f>ROUND(T_iv_strat1!BF15,1)</f>
        <v>0</v>
      </c>
      <c r="Q34" s="4">
        <f>ROUND(T_iv_strat1!BJ15,1)</f>
        <v>0</v>
      </c>
      <c r="T34" s="208" t="s">
        <v>55</v>
      </c>
      <c r="U34" s="4">
        <f>ROUND(T_iv_strat2!B15,1)</f>
        <v>0</v>
      </c>
      <c r="V34" s="4">
        <f>ROUND(T_iv_strat2!F15,1)</f>
        <v>0</v>
      </c>
      <c r="W34" s="4">
        <f>ROUND(T_iv_strat2!J15,1)</f>
        <v>0</v>
      </c>
      <c r="X34" s="4">
        <f>ROUND(T_iv_strat2!N15,1)</f>
        <v>0</v>
      </c>
      <c r="Y34" s="4">
        <f>ROUND(T_iv_strat2!R15,1)</f>
        <v>0</v>
      </c>
      <c r="Z34" s="4">
        <f>ROUND(T_iv_strat2!V15,1)</f>
        <v>0</v>
      </c>
      <c r="AA34" s="4">
        <f>ROUND(T_iv_strat2!Z15,1)</f>
        <v>0</v>
      </c>
      <c r="AB34" s="4">
        <f>ROUND(T_iv_strat2!AD15,1)</f>
        <v>0</v>
      </c>
      <c r="AC34" s="65">
        <f>ROUND(T_iv_strat2!AH15,1)</f>
        <v>0</v>
      </c>
      <c r="AD34" s="4">
        <f>ROUND(T_iv_strat2!AL15,1)</f>
        <v>0</v>
      </c>
      <c r="AE34" s="4">
        <f>ROUND(T_iv_strat2!AP15,1)</f>
        <v>0</v>
      </c>
      <c r="AF34" s="4">
        <f>ROUND(T_iv_strat2!AT15,1)</f>
        <v>0</v>
      </c>
      <c r="AG34" s="4">
        <f>ROUND(T_iv_strat2!AX15,1)</f>
        <v>0</v>
      </c>
      <c r="AH34" s="4">
        <f>ROUND(T_iv_strat2!BB15,1)</f>
        <v>0</v>
      </c>
      <c r="AI34" s="4">
        <f>ROUND(T_iv_strat2!BF15,1)</f>
        <v>0</v>
      </c>
      <c r="AJ34" s="4">
        <f>ROUND(T_iv_strat2!BJ15,1)</f>
        <v>0</v>
      </c>
      <c r="AM34" s="208" t="s">
        <v>55</v>
      </c>
      <c r="AN34" s="4">
        <f>ROUND(T_iv_strat3!B15,1)</f>
        <v>0</v>
      </c>
      <c r="AO34" s="4">
        <f>ROUND(T_iv_strat3!F15,1)</f>
        <v>0</v>
      </c>
      <c r="AP34" s="4">
        <f>ROUND(T_iv_strat3!J15,1)</f>
        <v>0</v>
      </c>
      <c r="AQ34" s="4">
        <f>ROUND(T_iv_strat3!N15,1)</f>
        <v>0</v>
      </c>
      <c r="AR34" s="4">
        <f>ROUND(T_iv_strat3!R15,1)</f>
        <v>0</v>
      </c>
      <c r="AS34" s="4">
        <f>ROUND(T_iv_strat3!V15,1)</f>
        <v>0</v>
      </c>
      <c r="AT34" s="4">
        <f>ROUND(T_iv_strat3!Z15,1)</f>
        <v>0</v>
      </c>
      <c r="AU34" s="4">
        <f>ROUND(T_iv_strat3!AD15,1)</f>
        <v>0</v>
      </c>
      <c r="AV34" s="65">
        <f>ROUND(T_iv_strat3!AH15,1)</f>
        <v>0</v>
      </c>
      <c r="AW34" s="4">
        <f>ROUND(T_iv_strat3!AL15,1)</f>
        <v>0</v>
      </c>
      <c r="AX34" s="4">
        <f>ROUND(T_iv_strat3!AP15,1)</f>
        <v>0</v>
      </c>
      <c r="AY34" s="4">
        <f>ROUND(T_iv_strat3!AT15,1)</f>
        <v>0</v>
      </c>
      <c r="AZ34" s="4">
        <f>ROUND(T_iv_strat3!AX15,1)</f>
        <v>0</v>
      </c>
      <c r="BA34" s="4">
        <f>ROUND(T_iv_strat3!BB15,1)</f>
        <v>0</v>
      </c>
      <c r="BB34" s="4">
        <f>ROUND(T_iv_strat3!BF15,1)</f>
        <v>0</v>
      </c>
      <c r="BC34" s="4">
        <f>ROUND(T_iv_strat3!BJ15,1)</f>
        <v>0</v>
      </c>
    </row>
    <row r="35" spans="1:55" s="17" customFormat="1" ht="8.25" x14ac:dyDescent="0.15">
      <c r="A35" s="209"/>
      <c r="B35" s="18" t="str">
        <f>IF(T_iv_strat1!C15=".","-",(CONCATENATE("[",ROUND(T_iv_strat1!C15,1),"; ",ROUND(T_iv_strat1!D15,1),"]")))</f>
        <v>[0; 0]</v>
      </c>
      <c r="C35" s="18" t="str">
        <f>IF(T_iv_strat1!G15=".","-",(CONCATENATE("[",ROUND(T_iv_strat1!G15,1),"; ",ROUND(T_iv_strat1!H15,1),"]")))</f>
        <v>[0; 0]</v>
      </c>
      <c r="D35" s="18" t="str">
        <f>IF(T_iv_strat1!K15=".","-",(CONCATENATE("[",ROUND(T_iv_strat1!K15,1),"; ",ROUND(T_iv_strat1!L15,1),"]")))</f>
        <v>[0; 0]</v>
      </c>
      <c r="E35" s="18" t="str">
        <f>IF(T_iv_strat1!O15=".","-",(CONCATENATE("[",ROUND(T_iv_strat1!O15,1),"; ",ROUND(T_iv_strat1!P15,1),"]")))</f>
        <v>[0; 0]</v>
      </c>
      <c r="F35" s="18" t="str">
        <f>IF(T_iv_strat1!S15=".","-",(CONCATENATE("[",ROUND(T_iv_strat1!S15,1),"; ",ROUND(T_iv_strat1!T15,1),"]")))</f>
        <v>[0; 0]</v>
      </c>
      <c r="G35" s="18" t="str">
        <f>IF(T_iv_strat1!W15=".","-",(CONCATENATE("[",ROUND(T_iv_strat1!W15,1),"; ",ROUND(T_iv_strat1!X15,1),"]")))</f>
        <v>[0; 0]</v>
      </c>
      <c r="H35" s="18" t="str">
        <f>IF(T_iv_strat1!AA15=".","-",(CONCATENATE("[",ROUND(T_iv_strat1!AA15,1),"; ",ROUND(T_iv_strat1!AB15,1),"]")))</f>
        <v>[0; 0]</v>
      </c>
      <c r="I35" s="18" t="str">
        <f>IF(T_iv_strat1!AE15=".","-",(CONCATENATE("[",ROUND(T_iv_strat1!AE15,1),"; ",ROUND(T_iv_strat1!AF15,1),"]")))</f>
        <v>[0; 0]</v>
      </c>
      <c r="J35" s="114" t="str">
        <f>IF(T_iv_strat1!AI15=".","-",(CONCATENATE("[",ROUND(T_iv_strat1!AI15,1),"; ",ROUND(T_iv_strat1!AJ15,1),"]")))</f>
        <v>[0; 0]</v>
      </c>
      <c r="K35" s="18" t="str">
        <f>IF(T_iv_strat1!AM15=".","-",(CONCATENATE("[",ROUND(T_iv_strat1!AM15,1),"; ",ROUND(T_iv_strat1!AN15,1),"]")))</f>
        <v>[0; 0]</v>
      </c>
      <c r="L35" s="18" t="str">
        <f>IF(T_iv_strat1!AQ15=".","-",(CONCATENATE("[",ROUND(T_iv_strat1!AQ15,1),"; ",ROUND(T_iv_strat1!AR15,1),"]")))</f>
        <v>[0; 0]</v>
      </c>
      <c r="M35" s="18" t="str">
        <f>IF(T_iv_strat1!AU15=".","-",(CONCATENATE("[",ROUND(T_iv_strat1!AU15,1),"; ",ROUND(T_iv_strat1!AV15,1),"]")))</f>
        <v>[0; 0]</v>
      </c>
      <c r="N35" s="18" t="str">
        <f>IF(T_iv_strat1!AY15=".","-",(CONCATENATE("[",ROUND(T_iv_strat1!AY15,1),"; ",ROUND(T_iv_strat1!AZ15,1),"]")))</f>
        <v>[0; 0]</v>
      </c>
      <c r="O35" s="18" t="str">
        <f>IF(T_iv_strat1!BC15=".","-",(CONCATENATE("[",ROUND(T_iv_strat1!BC15,1),"; ",ROUND(T_iv_strat1!BD15,1),"]")))</f>
        <v>[0; 0]</v>
      </c>
      <c r="P35" s="18" t="str">
        <f>IF(T_iv_strat1!BG15=".","-",(CONCATENATE("[",ROUND(T_iv_strat1!BG15,1),"; ",ROUND(T_iv_strat1!BH15,1),"]")))</f>
        <v>[0; 0]</v>
      </c>
      <c r="Q35" s="18" t="str">
        <f>IF(T_iv_strat1!BK15=".","-",(CONCATENATE("[",ROUND(T_iv_strat1!BK15,1),"; ",ROUND(T_iv_strat1!BL15,1),"]")))</f>
        <v>[0; 0]</v>
      </c>
      <c r="T35" s="209"/>
      <c r="U35" s="18" t="str">
        <f>IF(T_iv_strat2!C15=".","-",(CONCATENATE("[",ROUND(T_iv_strat2!C15,1),"; ",ROUND(T_iv_strat2!D15,1),"]")))</f>
        <v>[0; 0]</v>
      </c>
      <c r="V35" s="18" t="str">
        <f>IF(T_iv_strat2!G15=".","-",(CONCATENATE("[",ROUND(T_iv_strat2!G15,1),"; ",ROUND(T_iv_strat2!H15,1),"]")))</f>
        <v>[0; 0]</v>
      </c>
      <c r="W35" s="18" t="str">
        <f>IF(T_iv_strat2!K15=".","-",(CONCATENATE("[",ROUND(T_iv_strat2!K15,1),"; ",ROUND(T_iv_strat2!L15,1),"]")))</f>
        <v>[0; 0]</v>
      </c>
      <c r="X35" s="18" t="str">
        <f>IF(T_iv_strat2!O15=".","-",(CONCATENATE("[",ROUND(T_iv_strat2!O15,1),"; ",ROUND(T_iv_strat2!P15,1),"]")))</f>
        <v>[0; 0]</v>
      </c>
      <c r="Y35" s="18" t="str">
        <f>IF(T_iv_strat2!S15=".","-",(CONCATENATE("[",ROUND(T_iv_strat2!S15,1),"; ",ROUND(T_iv_strat2!T15,1),"]")))</f>
        <v>[0; 0]</v>
      </c>
      <c r="Z35" s="18" t="str">
        <f>IF(T_iv_strat2!W15=".","-",(CONCATENATE("[",ROUND(T_iv_strat2!W15,1),"; ",ROUND(T_iv_strat2!X15,1),"]")))</f>
        <v>[0; 0]</v>
      </c>
      <c r="AA35" s="18" t="str">
        <f>IF(T_iv_strat2!AA15=".","-",(CONCATENATE("[",ROUND(T_iv_strat2!AA15,1),"; ",ROUND(T_iv_strat2!AB15,1),"]")))</f>
        <v>[0; 0]</v>
      </c>
      <c r="AB35" s="18" t="str">
        <f>IF(T_iv_strat2!AE15=".","-",(CONCATENATE("[",ROUND(T_iv_strat2!AE15,1),"; ",ROUND(T_iv_strat2!AF15,1),"]")))</f>
        <v>[0; 0]</v>
      </c>
      <c r="AC35" s="114" t="str">
        <f>IF(T_iv_strat2!AI15=".","-",(CONCATENATE("[",ROUND(T_iv_strat2!AI15,1),"; ",ROUND(T_iv_strat2!AJ15,1),"]")))</f>
        <v>[0; 0]</v>
      </c>
      <c r="AD35" s="18" t="str">
        <f>IF(T_iv_strat2!AM15=".","-",(CONCATENATE("[",ROUND(T_iv_strat2!AM15,1),"; ",ROUND(T_iv_strat2!AN15,1),"]")))</f>
        <v>[0; 0]</v>
      </c>
      <c r="AE35" s="18" t="str">
        <f>IF(T_iv_strat2!AQ15=".","-",(CONCATENATE("[",ROUND(T_iv_strat2!AQ15,1),"; ",ROUND(T_iv_strat2!AR15,1),"]")))</f>
        <v>[0; 0]</v>
      </c>
      <c r="AF35" s="18" t="str">
        <f>IF(T_iv_strat2!AU15=".","-",(CONCATENATE("[",ROUND(T_iv_strat2!AU15,1),"; ",ROUND(T_iv_strat2!AV15,1),"]")))</f>
        <v>[0; 0]</v>
      </c>
      <c r="AG35" s="18" t="str">
        <f>IF(T_iv_strat2!AY15=".","-",(CONCATENATE("[",ROUND(T_iv_strat2!AY15,1),"; ",ROUND(T_iv_strat2!AZ15,1),"]")))</f>
        <v>[0; 0]</v>
      </c>
      <c r="AH35" s="18" t="str">
        <f>IF(T_iv_strat2!BC15=".","-",(CONCATENATE("[",ROUND(T_iv_strat2!BC15,1),"; ",ROUND(T_iv_strat2!BD15,1),"]")))</f>
        <v>[0; 0]</v>
      </c>
      <c r="AI35" s="18" t="str">
        <f>IF(T_iv_strat2!BG15=".","-",(CONCATENATE("[",ROUND(T_iv_strat2!BG15,1),"; ",ROUND(T_iv_strat2!BH15,1),"]")))</f>
        <v>[0; 0]</v>
      </c>
      <c r="AJ35" s="18" t="str">
        <f>IF(T_iv_strat2!BK15=".","-",(CONCATENATE("[",ROUND(T_iv_strat2!BK15,1),"; ",ROUND(T_iv_strat2!BL15,1),"]")))</f>
        <v>[0; 0]</v>
      </c>
      <c r="AM35" s="209"/>
      <c r="AN35" s="18" t="str">
        <f>IF(T_iv_strat3!C15=".","-",(CONCATENATE("[",ROUND(T_iv_strat3!C15,1),"; ",ROUND(T_iv_strat3!D15,1),"]")))</f>
        <v>[0; 0]</v>
      </c>
      <c r="AO35" s="18" t="str">
        <f>IF(T_iv_strat3!G15=".","-",(CONCATENATE("[",ROUND(T_iv_strat3!G15,1),"; ",ROUND(T_iv_strat3!H15,1),"]")))</f>
        <v>[0; 0]</v>
      </c>
      <c r="AP35" s="18" t="str">
        <f>IF(T_iv_strat3!K15=".","-",(CONCATENATE("[",ROUND(T_iv_strat3!K15,1),"; ",ROUND(T_iv_strat3!L15,1),"]")))</f>
        <v>[0; 0]</v>
      </c>
      <c r="AQ35" s="18" t="str">
        <f>IF(T_iv_strat3!O15=".","-",(CONCATENATE("[",ROUND(T_iv_strat3!O15,1),"; ",ROUND(T_iv_strat3!P15,1),"]")))</f>
        <v>[0; 0]</v>
      </c>
      <c r="AR35" s="18" t="str">
        <f>IF(T_iv_strat3!S15=".","-",(CONCATENATE("[",ROUND(T_iv_strat3!S15,1),"; ",ROUND(T_iv_strat3!T15,1),"]")))</f>
        <v>[0; 0]</v>
      </c>
      <c r="AS35" s="18" t="str">
        <f>IF(T_iv_strat3!W15=".","-",(CONCATENATE("[",ROUND(T_iv_strat3!W15,1),"; ",ROUND(T_iv_strat3!X15,1),"]")))</f>
        <v>[0; 0]</v>
      </c>
      <c r="AT35" s="18" t="str">
        <f>IF(T_iv_strat3!AA15=".","-",(CONCATENATE("[",ROUND(T_iv_strat3!AA15,1),"; ",ROUND(T_iv_strat3!AB15,1),"]")))</f>
        <v>[0; 0]</v>
      </c>
      <c r="AU35" s="18" t="str">
        <f>IF(T_iv_strat3!AE15=".","-",(CONCATENATE("[",ROUND(T_iv_strat3!AE15,1),"; ",ROUND(T_iv_strat3!AF15,1),"]")))</f>
        <v>[0; 0]</v>
      </c>
      <c r="AV35" s="114" t="str">
        <f>IF(T_iv_strat3!AI15=".","-",(CONCATENATE("[",ROUND(T_iv_strat3!AI15,1),"; ",ROUND(T_iv_strat3!AJ15,1),"]")))</f>
        <v>[0; 0]</v>
      </c>
      <c r="AW35" s="18" t="str">
        <f>IF(T_iv_strat3!AM15=".","-",(CONCATENATE("[",ROUND(T_iv_strat3!AM15,1),"; ",ROUND(T_iv_strat3!AN15,1),"]")))</f>
        <v>[0; 0]</v>
      </c>
      <c r="AX35" s="18" t="str">
        <f>IF(T_iv_strat3!AQ15=".","-",(CONCATENATE("[",ROUND(T_iv_strat3!AQ15,1),"; ",ROUND(T_iv_strat3!AR15,1),"]")))</f>
        <v>[0; 0]</v>
      </c>
      <c r="AY35" s="18" t="str">
        <f>IF(T_iv_strat3!AU15=".","-",(CONCATENATE("[",ROUND(T_iv_strat3!AU15,1),"; ",ROUND(T_iv_strat3!AV15,1),"]")))</f>
        <v>[0; 0]</v>
      </c>
      <c r="AZ35" s="18" t="str">
        <f>IF(T_iv_strat3!AY15=".","-",(CONCATENATE("[",ROUND(T_iv_strat3!AY15,1),"; ",ROUND(T_iv_strat3!AZ15,1),"]")))</f>
        <v>[0; 0]</v>
      </c>
      <c r="BA35" s="18" t="str">
        <f>IF(T_iv_strat3!BC15=".","-",(CONCATENATE("[",ROUND(T_iv_strat3!BC15,1),"; ",ROUND(T_iv_strat3!BD15,1),"]")))</f>
        <v>[0; 0]</v>
      </c>
      <c r="BB35" s="18" t="str">
        <f>IF(T_iv_strat3!BG15=".","-",(CONCATENATE("[",ROUND(T_iv_strat3!BG15,1),"; ",ROUND(T_iv_strat3!BH15,1),"]")))</f>
        <v>[0; 0]</v>
      </c>
      <c r="BC35" s="18" t="str">
        <f>IF(T_iv_strat3!BK15=".","-",(CONCATENATE("[",ROUND(T_iv_strat3!BK15,1),"; ",ROUND(T_iv_strat3!BL15,1),"]")))</f>
        <v>[0; 0]</v>
      </c>
    </row>
    <row r="36" spans="1:55" s="2" customFormat="1" x14ac:dyDescent="0.2">
      <c r="A36" s="208" t="s">
        <v>56</v>
      </c>
      <c r="B36" s="4">
        <f>ROUND(T_iv_strat1!B16,1)</f>
        <v>0</v>
      </c>
      <c r="C36" s="4">
        <f>ROUND(T_iv_strat1!F16,1)</f>
        <v>0</v>
      </c>
      <c r="D36" s="4">
        <f>ROUND(T_iv_strat1!J16,1)</f>
        <v>0</v>
      </c>
      <c r="E36" s="4">
        <f>ROUND(T_iv_strat1!N16,1)</f>
        <v>0</v>
      </c>
      <c r="F36" s="4">
        <f>ROUND(T_iv_strat1!R16,1)</f>
        <v>0</v>
      </c>
      <c r="G36" s="4">
        <f>ROUND(T_iv_strat1!V16,1)</f>
        <v>0</v>
      </c>
      <c r="H36" s="4">
        <f>ROUND(T_iv_strat1!Z16,1)</f>
        <v>0</v>
      </c>
      <c r="I36" s="4">
        <f>ROUND(T_iv_strat1!AD16,1)</f>
        <v>0</v>
      </c>
      <c r="J36" s="65">
        <f>ROUND(T_iv_strat1!AH16,1)</f>
        <v>0</v>
      </c>
      <c r="K36" s="4">
        <f>ROUND(T_iv_strat1!AL16,1)</f>
        <v>0</v>
      </c>
      <c r="L36" s="4">
        <f>ROUND(T_iv_strat1!AP16,1)</f>
        <v>0</v>
      </c>
      <c r="M36" s="4">
        <f>ROUND(T_iv_strat1!AT16,1)</f>
        <v>0</v>
      </c>
      <c r="N36" s="4">
        <f>ROUND(T_iv_strat1!AX16,1)</f>
        <v>0</v>
      </c>
      <c r="O36" s="4">
        <f>ROUND(T_iv_strat1!BB16,1)</f>
        <v>0</v>
      </c>
      <c r="P36" s="4">
        <f>ROUND(T_iv_strat1!BF16,1)</f>
        <v>0</v>
      </c>
      <c r="Q36" s="4">
        <f>ROUND(T_iv_strat1!BJ16,1)</f>
        <v>0</v>
      </c>
      <c r="T36" s="208" t="s">
        <v>56</v>
      </c>
      <c r="U36" s="4">
        <f>ROUND(T_iv_strat2!B16,1)</f>
        <v>0</v>
      </c>
      <c r="V36" s="4">
        <f>ROUND(T_iv_strat2!F16,1)</f>
        <v>0</v>
      </c>
      <c r="W36" s="4">
        <f>ROUND(T_iv_strat2!J16,1)</f>
        <v>0</v>
      </c>
      <c r="X36" s="4">
        <f>ROUND(T_iv_strat2!N16,1)</f>
        <v>0</v>
      </c>
      <c r="Y36" s="4">
        <f>ROUND(T_iv_strat2!R16,1)</f>
        <v>0</v>
      </c>
      <c r="Z36" s="4">
        <f>ROUND(T_iv_strat2!V16,1)</f>
        <v>0</v>
      </c>
      <c r="AA36" s="4">
        <f>ROUND(T_iv_strat2!Z16,1)</f>
        <v>0</v>
      </c>
      <c r="AB36" s="4">
        <f>ROUND(T_iv_strat2!AD16,1)</f>
        <v>0</v>
      </c>
      <c r="AC36" s="65">
        <f>ROUND(T_iv_strat2!AH16,1)</f>
        <v>0</v>
      </c>
      <c r="AD36" s="4">
        <f>ROUND(T_iv_strat2!AL16,1)</f>
        <v>0</v>
      </c>
      <c r="AE36" s="4">
        <f>ROUND(T_iv_strat2!AP16,1)</f>
        <v>0</v>
      </c>
      <c r="AF36" s="4">
        <f>ROUND(T_iv_strat2!AT16,1)</f>
        <v>0</v>
      </c>
      <c r="AG36" s="4">
        <f>ROUND(T_iv_strat2!AX16,1)</f>
        <v>0</v>
      </c>
      <c r="AH36" s="4">
        <f>ROUND(T_iv_strat2!BB16,1)</f>
        <v>0</v>
      </c>
      <c r="AI36" s="4">
        <f>ROUND(T_iv_strat2!BF16,1)</f>
        <v>0</v>
      </c>
      <c r="AJ36" s="4">
        <f>ROUND(T_iv_strat2!BJ16,1)</f>
        <v>0</v>
      </c>
      <c r="AM36" s="208" t="s">
        <v>56</v>
      </c>
      <c r="AN36" s="4">
        <f>ROUND(T_iv_strat3!B16,1)</f>
        <v>0</v>
      </c>
      <c r="AO36" s="4">
        <f>ROUND(T_iv_strat3!F16,1)</f>
        <v>0</v>
      </c>
      <c r="AP36" s="4">
        <f>ROUND(T_iv_strat3!J16,1)</f>
        <v>0</v>
      </c>
      <c r="AQ36" s="4">
        <f>ROUND(T_iv_strat3!N16,1)</f>
        <v>0</v>
      </c>
      <c r="AR36" s="4">
        <f>ROUND(T_iv_strat3!R16,1)</f>
        <v>0</v>
      </c>
      <c r="AS36" s="4">
        <f>ROUND(T_iv_strat3!V16,1)</f>
        <v>0</v>
      </c>
      <c r="AT36" s="4">
        <f>ROUND(T_iv_strat3!Z16,1)</f>
        <v>0</v>
      </c>
      <c r="AU36" s="4">
        <f>ROUND(T_iv_strat3!AD16,1)</f>
        <v>0</v>
      </c>
      <c r="AV36" s="65">
        <f>ROUND(T_iv_strat3!AH16,1)</f>
        <v>0</v>
      </c>
      <c r="AW36" s="4">
        <f>ROUND(T_iv_strat3!AL16,1)</f>
        <v>0</v>
      </c>
      <c r="AX36" s="4">
        <f>ROUND(T_iv_strat3!AP16,1)</f>
        <v>0</v>
      </c>
      <c r="AY36" s="4">
        <f>ROUND(T_iv_strat3!AT16,1)</f>
        <v>0</v>
      </c>
      <c r="AZ36" s="4">
        <f>ROUND(T_iv_strat3!AX16,1)</f>
        <v>0</v>
      </c>
      <c r="BA36" s="4">
        <f>ROUND(T_iv_strat3!BB16,1)</f>
        <v>0</v>
      </c>
      <c r="BB36" s="4">
        <f>ROUND(T_iv_strat3!BF16,1)</f>
        <v>0</v>
      </c>
      <c r="BC36" s="4">
        <f>ROUND(T_iv_strat3!BJ16,1)</f>
        <v>0</v>
      </c>
    </row>
    <row r="37" spans="1:55" s="17" customFormat="1" ht="8.25" x14ac:dyDescent="0.15">
      <c r="A37" s="209"/>
      <c r="B37" s="18" t="str">
        <f>IF(T_iv_strat1!C16=".","-",(CONCATENATE("[",ROUND(T_iv_strat1!C16,1),"; ",ROUND(T_iv_strat1!D16,1),"]")))</f>
        <v>[0; 0]</v>
      </c>
      <c r="C37" s="18" t="str">
        <f>IF(T_iv_strat1!G16=".","-",(CONCATENATE("[",ROUND(T_iv_strat1!G16,1),"; ",ROUND(T_iv_strat1!H16,1),"]")))</f>
        <v>[0; 0]</v>
      </c>
      <c r="D37" s="18" t="str">
        <f>IF(T_iv_strat1!K16=".","-",(CONCATENATE("[",ROUND(T_iv_strat1!K16,1),"; ",ROUND(T_iv_strat1!L16,1),"]")))</f>
        <v>[0; 0]</v>
      </c>
      <c r="E37" s="18" t="str">
        <f>IF(T_iv_strat1!O16=".","-",(CONCATENATE("[",ROUND(T_iv_strat1!O16,1),"; ",ROUND(T_iv_strat1!P16,1),"]")))</f>
        <v>[0; 0]</v>
      </c>
      <c r="F37" s="18" t="str">
        <f>IF(T_iv_strat1!S16=".","-",(CONCATENATE("[",ROUND(T_iv_strat1!S16,1),"; ",ROUND(T_iv_strat1!T16,1),"]")))</f>
        <v>[0; 0]</v>
      </c>
      <c r="G37" s="18" t="str">
        <f>IF(T_iv_strat1!W16=".","-",(CONCATENATE("[",ROUND(T_iv_strat1!W16,1),"; ",ROUND(T_iv_strat1!X16,1),"]")))</f>
        <v>[0; 0]</v>
      </c>
      <c r="H37" s="18" t="str">
        <f>IF(T_iv_strat1!AA16=".","-",(CONCATENATE("[",ROUND(T_iv_strat1!AA16,1),"; ",ROUND(T_iv_strat1!AB16,1),"]")))</f>
        <v>[0; 0]</v>
      </c>
      <c r="I37" s="18" t="str">
        <f>IF(T_iv_strat1!AE16=".","-",(CONCATENATE("[",ROUND(T_iv_strat1!AE16,1),"; ",ROUND(T_iv_strat1!AF16,1),"]")))</f>
        <v>[0; 0]</v>
      </c>
      <c r="J37" s="114" t="str">
        <f>IF(T_iv_strat1!AI16=".","-",(CONCATENATE("[",ROUND(T_iv_strat1!AI16,1),"; ",ROUND(T_iv_strat1!AJ16,1),"]")))</f>
        <v>[0; 0]</v>
      </c>
      <c r="K37" s="18" t="str">
        <f>IF(T_iv_strat1!AM16=".","-",(CONCATENATE("[",ROUND(T_iv_strat1!AM16,1),"; ",ROUND(T_iv_strat1!AN16,1),"]")))</f>
        <v>[0; 0]</v>
      </c>
      <c r="L37" s="18" t="str">
        <f>IF(T_iv_strat1!AQ16=".","-",(CONCATENATE("[",ROUND(T_iv_strat1!AQ16,1),"; ",ROUND(T_iv_strat1!AR16,1),"]")))</f>
        <v>[0; 0]</v>
      </c>
      <c r="M37" s="18" t="str">
        <f>IF(T_iv_strat1!AU16=".","-",(CONCATENATE("[",ROUND(T_iv_strat1!AU16,1),"; ",ROUND(T_iv_strat1!AV16,1),"]")))</f>
        <v>[0; 0]</v>
      </c>
      <c r="N37" s="18" t="str">
        <f>IF(T_iv_strat1!AY16=".","-",(CONCATENATE("[",ROUND(T_iv_strat1!AY16,1),"; ",ROUND(T_iv_strat1!AZ16,1),"]")))</f>
        <v>[0; 0]</v>
      </c>
      <c r="O37" s="18" t="str">
        <f>IF(T_iv_strat1!BC16=".","-",(CONCATENATE("[",ROUND(T_iv_strat1!BC16,1),"; ",ROUND(T_iv_strat1!BD16,1),"]")))</f>
        <v>[0; 0]</v>
      </c>
      <c r="P37" s="18" t="str">
        <f>IF(T_iv_strat1!BG16=".","-",(CONCATENATE("[",ROUND(T_iv_strat1!BG16,1),"; ",ROUND(T_iv_strat1!BH16,1),"]")))</f>
        <v>[0; 0]</v>
      </c>
      <c r="Q37" s="18" t="str">
        <f>IF(T_iv_strat1!BK16=".","-",(CONCATENATE("[",ROUND(T_iv_strat1!BK16,1),"; ",ROUND(T_iv_strat1!BL16,1),"]")))</f>
        <v>[0; 0]</v>
      </c>
      <c r="T37" s="209"/>
      <c r="U37" s="18" t="str">
        <f>IF(T_iv_strat2!C16=".","-",(CONCATENATE("[",ROUND(T_iv_strat2!C16,1),"; ",ROUND(T_iv_strat2!D16,1),"]")))</f>
        <v>[0; 0]</v>
      </c>
      <c r="V37" s="18" t="str">
        <f>IF(T_iv_strat2!G16=".","-",(CONCATENATE("[",ROUND(T_iv_strat2!G16,1),"; ",ROUND(T_iv_strat2!H16,1),"]")))</f>
        <v>[0; 0]</v>
      </c>
      <c r="W37" s="18" t="str">
        <f>IF(T_iv_strat2!K16=".","-",(CONCATENATE("[",ROUND(T_iv_strat2!K16,1),"; ",ROUND(T_iv_strat2!L16,1),"]")))</f>
        <v>[0; 0]</v>
      </c>
      <c r="X37" s="18" t="str">
        <f>IF(T_iv_strat2!O16=".","-",(CONCATENATE("[",ROUND(T_iv_strat2!O16,1),"; ",ROUND(T_iv_strat2!P16,1),"]")))</f>
        <v>[0; 0]</v>
      </c>
      <c r="Y37" s="18" t="str">
        <f>IF(T_iv_strat2!S16=".","-",(CONCATENATE("[",ROUND(T_iv_strat2!S16,1),"; ",ROUND(T_iv_strat2!T16,1),"]")))</f>
        <v>[0; 0]</v>
      </c>
      <c r="Z37" s="18" t="str">
        <f>IF(T_iv_strat2!W16=".","-",(CONCATENATE("[",ROUND(T_iv_strat2!W16,1),"; ",ROUND(T_iv_strat2!X16,1),"]")))</f>
        <v>[0; 0]</v>
      </c>
      <c r="AA37" s="18" t="str">
        <f>IF(T_iv_strat2!AA16=".","-",(CONCATENATE("[",ROUND(T_iv_strat2!AA16,1),"; ",ROUND(T_iv_strat2!AB16,1),"]")))</f>
        <v>[0; 0]</v>
      </c>
      <c r="AB37" s="18" t="str">
        <f>IF(T_iv_strat2!AE16=".","-",(CONCATENATE("[",ROUND(T_iv_strat2!AE16,1),"; ",ROUND(T_iv_strat2!AF16,1),"]")))</f>
        <v>[0; 0]</v>
      </c>
      <c r="AC37" s="114" t="str">
        <f>IF(T_iv_strat2!AI16=".","-",(CONCATENATE("[",ROUND(T_iv_strat2!AI16,1),"; ",ROUND(T_iv_strat2!AJ16,1),"]")))</f>
        <v>[0; 0]</v>
      </c>
      <c r="AD37" s="18" t="str">
        <f>IF(T_iv_strat2!AM16=".","-",(CONCATENATE("[",ROUND(T_iv_strat2!AM16,1),"; ",ROUND(T_iv_strat2!AN16,1),"]")))</f>
        <v>[0; 0]</v>
      </c>
      <c r="AE37" s="18" t="str">
        <f>IF(T_iv_strat2!AQ16=".","-",(CONCATENATE("[",ROUND(T_iv_strat2!AQ16,1),"; ",ROUND(T_iv_strat2!AR16,1),"]")))</f>
        <v>[0; 0]</v>
      </c>
      <c r="AF37" s="18" t="str">
        <f>IF(T_iv_strat2!AU16=".","-",(CONCATENATE("[",ROUND(T_iv_strat2!AU16,1),"; ",ROUND(T_iv_strat2!AV16,1),"]")))</f>
        <v>[0; 0]</v>
      </c>
      <c r="AG37" s="18" t="str">
        <f>IF(T_iv_strat2!AY16=".","-",(CONCATENATE("[",ROUND(T_iv_strat2!AY16,1),"; ",ROUND(T_iv_strat2!AZ16,1),"]")))</f>
        <v>[0; 0]</v>
      </c>
      <c r="AH37" s="18" t="str">
        <f>IF(T_iv_strat2!BC16=".","-",(CONCATENATE("[",ROUND(T_iv_strat2!BC16,1),"; ",ROUND(T_iv_strat2!BD16,1),"]")))</f>
        <v>[0; 0]</v>
      </c>
      <c r="AI37" s="18" t="str">
        <f>IF(T_iv_strat2!BG16=".","-",(CONCATENATE("[",ROUND(T_iv_strat2!BG16,1),"; ",ROUND(T_iv_strat2!BH16,1),"]")))</f>
        <v>[0; 0]</v>
      </c>
      <c r="AJ37" s="18" t="str">
        <f>IF(T_iv_strat2!BK16=".","-",(CONCATENATE("[",ROUND(T_iv_strat2!BK16,1),"; ",ROUND(T_iv_strat2!BL16,1),"]")))</f>
        <v>[0; 0]</v>
      </c>
      <c r="AM37" s="209"/>
      <c r="AN37" s="18" t="str">
        <f>IF(T_iv_strat3!C16=".","-",(CONCATENATE("[",ROUND(T_iv_strat3!C16,1),"; ",ROUND(T_iv_strat3!D16,1),"]")))</f>
        <v>[0; 0]</v>
      </c>
      <c r="AO37" s="18" t="str">
        <f>IF(T_iv_strat3!G16=".","-",(CONCATENATE("[",ROUND(T_iv_strat3!G16,1),"; ",ROUND(T_iv_strat3!H16,1),"]")))</f>
        <v>[0; 0]</v>
      </c>
      <c r="AP37" s="18" t="str">
        <f>IF(T_iv_strat3!K16=".","-",(CONCATENATE("[",ROUND(T_iv_strat3!K16,1),"; ",ROUND(T_iv_strat3!L16,1),"]")))</f>
        <v>[0; 0]</v>
      </c>
      <c r="AQ37" s="18" t="str">
        <f>IF(T_iv_strat3!O16=".","-",(CONCATENATE("[",ROUND(T_iv_strat3!O16,1),"; ",ROUND(T_iv_strat3!P16,1),"]")))</f>
        <v>[0; 0]</v>
      </c>
      <c r="AR37" s="18" t="str">
        <f>IF(T_iv_strat3!S16=".","-",(CONCATENATE("[",ROUND(T_iv_strat3!S16,1),"; ",ROUND(T_iv_strat3!T16,1),"]")))</f>
        <v>[0; 0]</v>
      </c>
      <c r="AS37" s="18" t="str">
        <f>IF(T_iv_strat3!W16=".","-",(CONCATENATE("[",ROUND(T_iv_strat3!W16,1),"; ",ROUND(T_iv_strat3!X16,1),"]")))</f>
        <v>[0; 0]</v>
      </c>
      <c r="AT37" s="18" t="str">
        <f>IF(T_iv_strat3!AA16=".","-",(CONCATENATE("[",ROUND(T_iv_strat3!AA16,1),"; ",ROUND(T_iv_strat3!AB16,1),"]")))</f>
        <v>[0; 0]</v>
      </c>
      <c r="AU37" s="18" t="str">
        <f>IF(T_iv_strat3!AE16=".","-",(CONCATENATE("[",ROUND(T_iv_strat3!AE16,1),"; ",ROUND(T_iv_strat3!AF16,1),"]")))</f>
        <v>[0; 0]</v>
      </c>
      <c r="AV37" s="114" t="str">
        <f>IF(T_iv_strat3!AI16=".","-",(CONCATENATE("[",ROUND(T_iv_strat3!AI16,1),"; ",ROUND(T_iv_strat3!AJ16,1),"]")))</f>
        <v>[0; 0]</v>
      </c>
      <c r="AW37" s="18" t="str">
        <f>IF(T_iv_strat3!AM16=".","-",(CONCATENATE("[",ROUND(T_iv_strat3!AM16,1),"; ",ROUND(T_iv_strat3!AN16,1),"]")))</f>
        <v>[0; 0]</v>
      </c>
      <c r="AX37" s="18" t="str">
        <f>IF(T_iv_strat3!AQ16=".","-",(CONCATENATE("[",ROUND(T_iv_strat3!AQ16,1),"; ",ROUND(T_iv_strat3!AR16,1),"]")))</f>
        <v>[0; 0]</v>
      </c>
      <c r="AY37" s="18" t="str">
        <f>IF(T_iv_strat3!AU16=".","-",(CONCATENATE("[",ROUND(T_iv_strat3!AU16,1),"; ",ROUND(T_iv_strat3!AV16,1),"]")))</f>
        <v>[0; 0]</v>
      </c>
      <c r="AZ37" s="18" t="str">
        <f>IF(T_iv_strat3!AY16=".","-",(CONCATENATE("[",ROUND(T_iv_strat3!AY16,1),"; ",ROUND(T_iv_strat3!AZ16,1),"]")))</f>
        <v>[0; 0]</v>
      </c>
      <c r="BA37" s="18" t="str">
        <f>IF(T_iv_strat3!BC16=".","-",(CONCATENATE("[",ROUND(T_iv_strat3!BC16,1),"; ",ROUND(T_iv_strat3!BD16,1),"]")))</f>
        <v>[0; 0]</v>
      </c>
      <c r="BB37" s="18" t="str">
        <f>IF(T_iv_strat3!BG16=".","-",(CONCATENATE("[",ROUND(T_iv_strat3!BG16,1),"; ",ROUND(T_iv_strat3!BH16,1),"]")))</f>
        <v>[0; 0]</v>
      </c>
      <c r="BC37" s="18" t="str">
        <f>IF(T_iv_strat3!BK16=".","-",(CONCATENATE("[",ROUND(T_iv_strat3!BK16,1),"; ",ROUND(T_iv_strat3!BL16,1),"]")))</f>
        <v>[0; 0]</v>
      </c>
    </row>
    <row r="38" spans="1:55" s="2" customFormat="1" x14ac:dyDescent="0.2">
      <c r="A38" s="208" t="s">
        <v>57</v>
      </c>
      <c r="B38" s="4">
        <f>ROUND(T_iv_strat1!B17,1)</f>
        <v>0</v>
      </c>
      <c r="C38" s="4">
        <f>ROUND(T_iv_strat1!F17,1)</f>
        <v>0</v>
      </c>
      <c r="D38" s="4">
        <f>ROUND(T_iv_strat1!J17,1)</f>
        <v>0</v>
      </c>
      <c r="E38" s="4">
        <f>ROUND(T_iv_strat1!N17,1)</f>
        <v>0</v>
      </c>
      <c r="F38" s="4">
        <f>ROUND(T_iv_strat1!R17,1)</f>
        <v>0</v>
      </c>
      <c r="G38" s="4">
        <f>ROUND(T_iv_strat1!V17,1)</f>
        <v>0</v>
      </c>
      <c r="H38" s="4">
        <f>ROUND(T_iv_strat1!Z17,1)</f>
        <v>0</v>
      </c>
      <c r="I38" s="4">
        <f>ROUND(T_iv_strat1!AD17,1)</f>
        <v>0</v>
      </c>
      <c r="J38" s="65">
        <f>ROUND(T_iv_strat1!AH17,1)</f>
        <v>0</v>
      </c>
      <c r="K38" s="4">
        <f>ROUND(T_iv_strat1!AL17,1)</f>
        <v>0</v>
      </c>
      <c r="L38" s="4">
        <f>ROUND(T_iv_strat1!AP17,1)</f>
        <v>0</v>
      </c>
      <c r="M38" s="4">
        <f>ROUND(T_iv_strat1!AT17,1)</f>
        <v>0</v>
      </c>
      <c r="N38" s="4">
        <f>ROUND(T_iv_strat1!AX17,1)</f>
        <v>0</v>
      </c>
      <c r="O38" s="4">
        <f>ROUND(T_iv_strat1!BB17,1)</f>
        <v>0</v>
      </c>
      <c r="P38" s="4">
        <f>ROUND(T_iv_strat1!BF17,1)</f>
        <v>0</v>
      </c>
      <c r="Q38" s="4">
        <f>ROUND(T_iv_strat1!BJ17,1)</f>
        <v>0</v>
      </c>
      <c r="T38" s="208" t="s">
        <v>57</v>
      </c>
      <c r="U38" s="4">
        <f>ROUND(T_iv_strat2!B17,1)</f>
        <v>0</v>
      </c>
      <c r="V38" s="4">
        <f>ROUND(T_iv_strat2!F17,1)</f>
        <v>0</v>
      </c>
      <c r="W38" s="4">
        <f>ROUND(T_iv_strat2!J17,1)</f>
        <v>0</v>
      </c>
      <c r="X38" s="4">
        <f>ROUND(T_iv_strat2!N17,1)</f>
        <v>0</v>
      </c>
      <c r="Y38" s="4">
        <f>ROUND(T_iv_strat2!R17,1)</f>
        <v>0</v>
      </c>
      <c r="Z38" s="4">
        <f>ROUND(T_iv_strat2!V17,1)</f>
        <v>0</v>
      </c>
      <c r="AA38" s="4">
        <f>ROUND(T_iv_strat2!Z17,1)</f>
        <v>0</v>
      </c>
      <c r="AB38" s="4">
        <f>ROUND(T_iv_strat2!AD17,1)</f>
        <v>0</v>
      </c>
      <c r="AC38" s="65">
        <f>ROUND(T_iv_strat2!AH17,1)</f>
        <v>0</v>
      </c>
      <c r="AD38" s="4">
        <f>ROUND(T_iv_strat2!AL17,1)</f>
        <v>0</v>
      </c>
      <c r="AE38" s="4">
        <f>ROUND(T_iv_strat2!AP17,1)</f>
        <v>0</v>
      </c>
      <c r="AF38" s="4">
        <f>ROUND(T_iv_strat2!AT17,1)</f>
        <v>0</v>
      </c>
      <c r="AG38" s="4">
        <f>ROUND(T_iv_strat2!AX17,1)</f>
        <v>0</v>
      </c>
      <c r="AH38" s="4">
        <f>ROUND(T_iv_strat2!BB17,1)</f>
        <v>0</v>
      </c>
      <c r="AI38" s="4">
        <f>ROUND(T_iv_strat2!BF17,1)</f>
        <v>0</v>
      </c>
      <c r="AJ38" s="4">
        <f>ROUND(T_iv_strat2!BJ17,1)</f>
        <v>0</v>
      </c>
      <c r="AM38" s="208" t="s">
        <v>57</v>
      </c>
      <c r="AN38" s="4">
        <f>ROUND(T_iv_strat3!B17,1)</f>
        <v>0</v>
      </c>
      <c r="AO38" s="4">
        <f>ROUND(T_iv_strat3!F17,1)</f>
        <v>0</v>
      </c>
      <c r="AP38" s="4">
        <f>ROUND(T_iv_strat3!J17,1)</f>
        <v>0</v>
      </c>
      <c r="AQ38" s="4">
        <f>ROUND(T_iv_strat3!N17,1)</f>
        <v>0</v>
      </c>
      <c r="AR38" s="4">
        <f>ROUND(T_iv_strat3!R17,1)</f>
        <v>0</v>
      </c>
      <c r="AS38" s="4">
        <f>ROUND(T_iv_strat3!V17,1)</f>
        <v>0</v>
      </c>
      <c r="AT38" s="4">
        <f>ROUND(T_iv_strat3!Z17,1)</f>
        <v>0</v>
      </c>
      <c r="AU38" s="4">
        <f>ROUND(T_iv_strat3!AD17,1)</f>
        <v>0</v>
      </c>
      <c r="AV38" s="65">
        <f>ROUND(T_iv_strat3!AH17,1)</f>
        <v>0</v>
      </c>
      <c r="AW38" s="4">
        <f>ROUND(T_iv_strat3!AL17,1)</f>
        <v>0</v>
      </c>
      <c r="AX38" s="4">
        <f>ROUND(T_iv_strat3!AP17,1)</f>
        <v>0</v>
      </c>
      <c r="AY38" s="4">
        <f>ROUND(T_iv_strat3!AT17,1)</f>
        <v>0</v>
      </c>
      <c r="AZ38" s="4">
        <f>ROUND(T_iv_strat3!AX17,1)</f>
        <v>0</v>
      </c>
      <c r="BA38" s="4">
        <f>ROUND(T_iv_strat3!BB17,1)</f>
        <v>0</v>
      </c>
      <c r="BB38" s="4">
        <f>ROUND(T_iv_strat3!BF17,1)</f>
        <v>0</v>
      </c>
      <c r="BC38" s="4">
        <f>ROUND(T_iv_strat3!BJ17,1)</f>
        <v>0</v>
      </c>
    </row>
    <row r="39" spans="1:55" s="17" customFormat="1" ht="8.25" x14ac:dyDescent="0.15">
      <c r="A39" s="209"/>
      <c r="B39" s="18" t="str">
        <f>IF(T_iv_strat1!C17=".","-",(CONCATENATE("[",ROUND(T_iv_strat1!C17,1),"; ",ROUND(T_iv_strat1!D17,1),"]")))</f>
        <v>[0; 0]</v>
      </c>
      <c r="C39" s="18" t="str">
        <f>IF(T_iv_strat1!G17=".","-",(CONCATENATE("[",ROUND(T_iv_strat1!G17,1),"; ",ROUND(T_iv_strat1!H17,1),"]")))</f>
        <v>[0; 0]</v>
      </c>
      <c r="D39" s="18" t="str">
        <f>IF(T_iv_strat1!K17=".","-",(CONCATENATE("[",ROUND(T_iv_strat1!K17,1),"; ",ROUND(T_iv_strat1!L17,1),"]")))</f>
        <v>[0; 0]</v>
      </c>
      <c r="E39" s="18" t="str">
        <f>IF(T_iv_strat1!O17=".","-",(CONCATENATE("[",ROUND(T_iv_strat1!O17,1),"; ",ROUND(T_iv_strat1!P17,1),"]")))</f>
        <v>[0; 0]</v>
      </c>
      <c r="F39" s="18" t="str">
        <f>IF(T_iv_strat1!S17=".","-",(CONCATENATE("[",ROUND(T_iv_strat1!S17,1),"; ",ROUND(T_iv_strat1!T17,1),"]")))</f>
        <v>[0; 0]</v>
      </c>
      <c r="G39" s="18" t="str">
        <f>IF(T_iv_strat1!W17=".","-",(CONCATENATE("[",ROUND(T_iv_strat1!W17,1),"; ",ROUND(T_iv_strat1!X17,1),"]")))</f>
        <v>[0; 0]</v>
      </c>
      <c r="H39" s="18" t="str">
        <f>IF(T_iv_strat1!AA17=".","-",(CONCATENATE("[",ROUND(T_iv_strat1!AA17,1),"; ",ROUND(T_iv_strat1!AB17,1),"]")))</f>
        <v>[0; 0]</v>
      </c>
      <c r="I39" s="18" t="str">
        <f>IF(T_iv_strat1!AE17=".","-",(CONCATENATE("[",ROUND(T_iv_strat1!AE17,1),"; ",ROUND(T_iv_strat1!AF17,1),"]")))</f>
        <v>[0; 0]</v>
      </c>
      <c r="J39" s="114" t="str">
        <f>IF(T_iv_strat1!AI17=".","-",(CONCATENATE("[",ROUND(T_iv_strat1!AI17,1),"; ",ROUND(T_iv_strat1!AJ17,1),"]")))</f>
        <v>[0; 0]</v>
      </c>
      <c r="K39" s="18" t="str">
        <f>IF(T_iv_strat1!AM17=".","-",(CONCATENATE("[",ROUND(T_iv_strat1!AM17,1),"; ",ROUND(T_iv_strat1!AN17,1),"]")))</f>
        <v>[0; 0]</v>
      </c>
      <c r="L39" s="18" t="str">
        <f>IF(T_iv_strat1!AQ17=".","-",(CONCATENATE("[",ROUND(T_iv_strat1!AQ17,1),"; ",ROUND(T_iv_strat1!AR17,1),"]")))</f>
        <v>[0; 0]</v>
      </c>
      <c r="M39" s="18" t="str">
        <f>IF(T_iv_strat1!AU17=".","-",(CONCATENATE("[",ROUND(T_iv_strat1!AU17,1),"; ",ROUND(T_iv_strat1!AV17,1),"]")))</f>
        <v>[0; 0]</v>
      </c>
      <c r="N39" s="18" t="str">
        <f>IF(T_iv_strat1!AY17=".","-",(CONCATENATE("[",ROUND(T_iv_strat1!AY17,1),"; ",ROUND(T_iv_strat1!AZ17,1),"]")))</f>
        <v>[0; 0]</v>
      </c>
      <c r="O39" s="18" t="str">
        <f>IF(T_iv_strat1!BC17=".","-",(CONCATENATE("[",ROUND(T_iv_strat1!BC17,1),"; ",ROUND(T_iv_strat1!BD17,1),"]")))</f>
        <v>[0; 0]</v>
      </c>
      <c r="P39" s="18" t="str">
        <f>IF(T_iv_strat1!BG17=".","-",(CONCATENATE("[",ROUND(T_iv_strat1!BG17,1),"; ",ROUND(T_iv_strat1!BH17,1),"]")))</f>
        <v>[0; 0]</v>
      </c>
      <c r="Q39" s="18" t="str">
        <f>IF(T_iv_strat1!BK17=".","-",(CONCATENATE("[",ROUND(T_iv_strat1!BK17,1),"; ",ROUND(T_iv_strat1!BL17,1),"]")))</f>
        <v>[0; 0]</v>
      </c>
      <c r="T39" s="209"/>
      <c r="U39" s="18" t="str">
        <f>IF(T_iv_strat2!C17=".","-",(CONCATENATE("[",ROUND(T_iv_strat2!C17,1),"; ",ROUND(T_iv_strat2!D17,1),"]")))</f>
        <v>[0; 0]</v>
      </c>
      <c r="V39" s="18" t="str">
        <f>IF(T_iv_strat2!G17=".","-",(CONCATENATE("[",ROUND(T_iv_strat2!G17,1),"; ",ROUND(T_iv_strat2!H17,1),"]")))</f>
        <v>[0; 0]</v>
      </c>
      <c r="W39" s="18" t="str">
        <f>IF(T_iv_strat2!K17=".","-",(CONCATENATE("[",ROUND(T_iv_strat2!K17,1),"; ",ROUND(T_iv_strat2!L17,1),"]")))</f>
        <v>[0; 0]</v>
      </c>
      <c r="X39" s="18" t="str">
        <f>IF(T_iv_strat2!O17=".","-",(CONCATENATE("[",ROUND(T_iv_strat2!O17,1),"; ",ROUND(T_iv_strat2!P17,1),"]")))</f>
        <v>[0; 0]</v>
      </c>
      <c r="Y39" s="18" t="str">
        <f>IF(T_iv_strat2!S17=".","-",(CONCATENATE("[",ROUND(T_iv_strat2!S17,1),"; ",ROUND(T_iv_strat2!T17,1),"]")))</f>
        <v>[0; 0]</v>
      </c>
      <c r="Z39" s="18" t="str">
        <f>IF(T_iv_strat2!W17=".","-",(CONCATENATE("[",ROUND(T_iv_strat2!W17,1),"; ",ROUND(T_iv_strat2!X17,1),"]")))</f>
        <v>[0; 0]</v>
      </c>
      <c r="AA39" s="18" t="str">
        <f>IF(T_iv_strat2!AA17=".","-",(CONCATENATE("[",ROUND(T_iv_strat2!AA17,1),"; ",ROUND(T_iv_strat2!AB17,1),"]")))</f>
        <v>[0; 0]</v>
      </c>
      <c r="AB39" s="18" t="str">
        <f>IF(T_iv_strat2!AE17=".","-",(CONCATENATE("[",ROUND(T_iv_strat2!AE17,1),"; ",ROUND(T_iv_strat2!AF17,1),"]")))</f>
        <v>[0; 0]</v>
      </c>
      <c r="AC39" s="114" t="str">
        <f>IF(T_iv_strat2!AI17=".","-",(CONCATENATE("[",ROUND(T_iv_strat2!AI17,1),"; ",ROUND(T_iv_strat2!AJ17,1),"]")))</f>
        <v>[0; 0]</v>
      </c>
      <c r="AD39" s="18" t="str">
        <f>IF(T_iv_strat2!AM17=".","-",(CONCATENATE("[",ROUND(T_iv_strat2!AM17,1),"; ",ROUND(T_iv_strat2!AN17,1),"]")))</f>
        <v>[0; 0]</v>
      </c>
      <c r="AE39" s="18" t="str">
        <f>IF(T_iv_strat2!AQ17=".","-",(CONCATENATE("[",ROUND(T_iv_strat2!AQ17,1),"; ",ROUND(T_iv_strat2!AR17,1),"]")))</f>
        <v>[0; 0]</v>
      </c>
      <c r="AF39" s="18" t="str">
        <f>IF(T_iv_strat2!AU17=".","-",(CONCATENATE("[",ROUND(T_iv_strat2!AU17,1),"; ",ROUND(T_iv_strat2!AV17,1),"]")))</f>
        <v>[0; 0]</v>
      </c>
      <c r="AG39" s="18" t="str">
        <f>IF(T_iv_strat2!AY17=".","-",(CONCATENATE("[",ROUND(T_iv_strat2!AY17,1),"; ",ROUND(T_iv_strat2!AZ17,1),"]")))</f>
        <v>[0; 0]</v>
      </c>
      <c r="AH39" s="18" t="str">
        <f>IF(T_iv_strat2!BC17=".","-",(CONCATENATE("[",ROUND(T_iv_strat2!BC17,1),"; ",ROUND(T_iv_strat2!BD17,1),"]")))</f>
        <v>[0; 0]</v>
      </c>
      <c r="AI39" s="18" t="str">
        <f>IF(T_iv_strat2!BG17=".","-",(CONCATENATE("[",ROUND(T_iv_strat2!BG17,1),"; ",ROUND(T_iv_strat2!BH17,1),"]")))</f>
        <v>[0; 0]</v>
      </c>
      <c r="AJ39" s="18" t="str">
        <f>IF(T_iv_strat2!BK17=".","-",(CONCATENATE("[",ROUND(T_iv_strat2!BK17,1),"; ",ROUND(T_iv_strat2!BL17,1),"]")))</f>
        <v>[0; 0]</v>
      </c>
      <c r="AM39" s="209"/>
      <c r="AN39" s="18" t="str">
        <f>IF(T_iv_strat3!C17=".","-",(CONCATENATE("[",ROUND(T_iv_strat3!C17,1),"; ",ROUND(T_iv_strat3!D17,1),"]")))</f>
        <v>[0; 0]</v>
      </c>
      <c r="AO39" s="18" t="str">
        <f>IF(T_iv_strat3!G17=".","-",(CONCATENATE("[",ROUND(T_iv_strat3!G17,1),"; ",ROUND(T_iv_strat3!H17,1),"]")))</f>
        <v>[0; 0]</v>
      </c>
      <c r="AP39" s="18" t="str">
        <f>IF(T_iv_strat3!K17=".","-",(CONCATENATE("[",ROUND(T_iv_strat3!K17,1),"; ",ROUND(T_iv_strat3!L17,1),"]")))</f>
        <v>[0; 0]</v>
      </c>
      <c r="AQ39" s="18" t="str">
        <f>IF(T_iv_strat3!O17=".","-",(CONCATENATE("[",ROUND(T_iv_strat3!O17,1),"; ",ROUND(T_iv_strat3!P17,1),"]")))</f>
        <v>[0; 0]</v>
      </c>
      <c r="AR39" s="18" t="str">
        <f>IF(T_iv_strat3!S17=".","-",(CONCATENATE("[",ROUND(T_iv_strat3!S17,1),"; ",ROUND(T_iv_strat3!T17,1),"]")))</f>
        <v>[0; 0]</v>
      </c>
      <c r="AS39" s="18" t="str">
        <f>IF(T_iv_strat3!W17=".","-",(CONCATENATE("[",ROUND(T_iv_strat3!W17,1),"; ",ROUND(T_iv_strat3!X17,1),"]")))</f>
        <v>[0; 0]</v>
      </c>
      <c r="AT39" s="18" t="str">
        <f>IF(T_iv_strat3!AA17=".","-",(CONCATENATE("[",ROUND(T_iv_strat3!AA17,1),"; ",ROUND(T_iv_strat3!AB17,1),"]")))</f>
        <v>[0; 0]</v>
      </c>
      <c r="AU39" s="18" t="str">
        <f>IF(T_iv_strat3!AE17=".","-",(CONCATENATE("[",ROUND(T_iv_strat3!AE17,1),"; ",ROUND(T_iv_strat3!AF17,1),"]")))</f>
        <v>[0; 0]</v>
      </c>
      <c r="AV39" s="114" t="str">
        <f>IF(T_iv_strat3!AI17=".","-",(CONCATENATE("[",ROUND(T_iv_strat3!AI17,1),"; ",ROUND(T_iv_strat3!AJ17,1),"]")))</f>
        <v>[0; 0]</v>
      </c>
      <c r="AW39" s="18" t="str">
        <f>IF(T_iv_strat3!AM17=".","-",(CONCATENATE("[",ROUND(T_iv_strat3!AM17,1),"; ",ROUND(T_iv_strat3!AN17,1),"]")))</f>
        <v>[0; 0]</v>
      </c>
      <c r="AX39" s="18" t="str">
        <f>IF(T_iv_strat3!AQ17=".","-",(CONCATENATE("[",ROUND(T_iv_strat3!AQ17,1),"; ",ROUND(T_iv_strat3!AR17,1),"]")))</f>
        <v>[0; 0]</v>
      </c>
      <c r="AY39" s="18" t="str">
        <f>IF(T_iv_strat3!AU17=".","-",(CONCATENATE("[",ROUND(T_iv_strat3!AU17,1),"; ",ROUND(T_iv_strat3!AV17,1),"]")))</f>
        <v>[0; 0]</v>
      </c>
      <c r="AZ39" s="18" t="str">
        <f>IF(T_iv_strat3!AY17=".","-",(CONCATENATE("[",ROUND(T_iv_strat3!AY17,1),"; ",ROUND(T_iv_strat3!AZ17,1),"]")))</f>
        <v>[0; 0]</v>
      </c>
      <c r="BA39" s="18" t="str">
        <f>IF(T_iv_strat3!BC17=".","-",(CONCATENATE("[",ROUND(T_iv_strat3!BC17,1),"; ",ROUND(T_iv_strat3!BD17,1),"]")))</f>
        <v>[0; 0]</v>
      </c>
      <c r="BB39" s="18" t="str">
        <f>IF(T_iv_strat3!BG17=".","-",(CONCATENATE("[",ROUND(T_iv_strat3!BG17,1),"; ",ROUND(T_iv_strat3!BH17,1),"]")))</f>
        <v>[0; 0]</v>
      </c>
      <c r="BC39" s="18" t="str">
        <f>IF(T_iv_strat3!BK17=".","-",(CONCATENATE("[",ROUND(T_iv_strat3!BK17,1),"; ",ROUND(T_iv_strat3!BL17,1),"]")))</f>
        <v>[0; 0]</v>
      </c>
    </row>
    <row r="40" spans="1:55" s="2" customFormat="1" x14ac:dyDescent="0.2">
      <c r="A40" s="3" t="s">
        <v>58</v>
      </c>
      <c r="B40" s="4">
        <f>ROUND(T_iv_strat1!B18,1)</f>
        <v>0</v>
      </c>
      <c r="C40" s="4">
        <f>ROUND(T_iv_strat1!F18,1)</f>
        <v>0</v>
      </c>
      <c r="D40" s="4">
        <f>ROUND(T_iv_strat1!J18,1)</f>
        <v>0</v>
      </c>
      <c r="E40" s="4">
        <f>ROUND(T_iv_strat1!N18,1)</f>
        <v>0</v>
      </c>
      <c r="F40" s="4">
        <f>ROUND(T_iv_strat1!R18,1)</f>
        <v>0</v>
      </c>
      <c r="G40" s="4">
        <f>ROUND(T_iv_strat1!V18,1)</f>
        <v>0</v>
      </c>
      <c r="H40" s="4">
        <f>ROUND(T_iv_strat1!Z18,1)</f>
        <v>0</v>
      </c>
      <c r="I40" s="4">
        <f>ROUND(T_iv_strat1!AD18,1)</f>
        <v>0</v>
      </c>
      <c r="J40" s="65">
        <f>ROUND(T_iv_strat1!AH18,1)</f>
        <v>0</v>
      </c>
      <c r="K40" s="4">
        <f>ROUND(T_iv_strat1!AL18,1)</f>
        <v>0</v>
      </c>
      <c r="L40" s="4">
        <f>ROUND(T_iv_strat1!AP18,1)</f>
        <v>0</v>
      </c>
      <c r="M40" s="4">
        <f>ROUND(T_iv_strat1!AT18,1)</f>
        <v>0</v>
      </c>
      <c r="N40" s="4">
        <f>ROUND(T_iv_strat1!AX18,1)</f>
        <v>0</v>
      </c>
      <c r="O40" s="4">
        <f>ROUND(T_iv_strat1!BB18,1)</f>
        <v>0</v>
      </c>
      <c r="P40" s="4">
        <f>ROUND(T_iv_strat1!BF18,1)</f>
        <v>0</v>
      </c>
      <c r="Q40" s="4">
        <f>ROUND(T_iv_strat1!BJ18,1)</f>
        <v>0</v>
      </c>
      <c r="T40" s="3" t="s">
        <v>58</v>
      </c>
      <c r="U40" s="4">
        <f>ROUND(T_iv_strat2!B18,1)</f>
        <v>0</v>
      </c>
      <c r="V40" s="4">
        <f>ROUND(T_iv_strat2!F18,1)</f>
        <v>0</v>
      </c>
      <c r="W40" s="4">
        <f>ROUND(T_iv_strat2!J18,1)</f>
        <v>0</v>
      </c>
      <c r="X40" s="4">
        <f>ROUND(T_iv_strat2!N18,1)</f>
        <v>0</v>
      </c>
      <c r="Y40" s="4">
        <f>ROUND(T_iv_strat2!R18,1)</f>
        <v>0</v>
      </c>
      <c r="Z40" s="4">
        <f>ROUND(T_iv_strat2!V18,1)</f>
        <v>0</v>
      </c>
      <c r="AA40" s="4">
        <f>ROUND(T_iv_strat2!Z18,1)</f>
        <v>0</v>
      </c>
      <c r="AB40" s="4">
        <f>ROUND(T_iv_strat2!AD18,1)</f>
        <v>0</v>
      </c>
      <c r="AC40" s="65">
        <f>ROUND(T_iv_strat2!AH18,1)</f>
        <v>0</v>
      </c>
      <c r="AD40" s="4">
        <f>ROUND(T_iv_strat2!AL18,1)</f>
        <v>0</v>
      </c>
      <c r="AE40" s="4">
        <f>ROUND(T_iv_strat2!AP18,1)</f>
        <v>0</v>
      </c>
      <c r="AF40" s="4">
        <f>ROUND(T_iv_strat2!AT18,1)</f>
        <v>0</v>
      </c>
      <c r="AG40" s="4">
        <f>ROUND(T_iv_strat2!AX18,1)</f>
        <v>0</v>
      </c>
      <c r="AH40" s="4">
        <f>ROUND(T_iv_strat2!BB18,1)</f>
        <v>0</v>
      </c>
      <c r="AI40" s="4">
        <f>ROUND(T_iv_strat2!BF18,1)</f>
        <v>0</v>
      </c>
      <c r="AJ40" s="4">
        <f>ROUND(T_iv_strat2!BJ18,1)</f>
        <v>0</v>
      </c>
      <c r="AM40" s="3" t="s">
        <v>58</v>
      </c>
      <c r="AN40" s="4">
        <f>ROUND(T_iv_strat3!B18,1)</f>
        <v>0</v>
      </c>
      <c r="AO40" s="4">
        <f>ROUND(T_iv_strat3!F18,1)</f>
        <v>0</v>
      </c>
      <c r="AP40" s="4">
        <f>ROUND(T_iv_strat3!J18,1)</f>
        <v>0</v>
      </c>
      <c r="AQ40" s="4">
        <f>ROUND(T_iv_strat3!N18,1)</f>
        <v>0</v>
      </c>
      <c r="AR40" s="4">
        <f>ROUND(T_iv_strat3!R18,1)</f>
        <v>0</v>
      </c>
      <c r="AS40" s="4">
        <f>ROUND(T_iv_strat3!V18,1)</f>
        <v>0</v>
      </c>
      <c r="AT40" s="4">
        <f>ROUND(T_iv_strat3!Z18,1)</f>
        <v>0</v>
      </c>
      <c r="AU40" s="4">
        <f>ROUND(T_iv_strat3!AD18,1)</f>
        <v>0</v>
      </c>
      <c r="AV40" s="65">
        <f>ROUND(T_iv_strat3!AH18,1)</f>
        <v>0</v>
      </c>
      <c r="AW40" s="4">
        <f>ROUND(T_iv_strat3!AL18,1)</f>
        <v>0</v>
      </c>
      <c r="AX40" s="4">
        <f>ROUND(T_iv_strat3!AP18,1)</f>
        <v>0</v>
      </c>
      <c r="AY40" s="4">
        <f>ROUND(T_iv_strat3!AT18,1)</f>
        <v>0</v>
      </c>
      <c r="AZ40" s="4">
        <f>ROUND(T_iv_strat3!AX18,1)</f>
        <v>0</v>
      </c>
      <c r="BA40" s="4">
        <f>ROUND(T_iv_strat3!BB18,1)</f>
        <v>0</v>
      </c>
      <c r="BB40" s="4">
        <f>ROUND(T_iv_strat3!BF18,1)</f>
        <v>0</v>
      </c>
      <c r="BC40" s="4">
        <f>ROUND(T_iv_strat3!BJ18,1)</f>
        <v>0</v>
      </c>
    </row>
    <row r="41" spans="1:55" s="17" customFormat="1" ht="8.25" x14ac:dyDescent="0.15">
      <c r="A41" s="19"/>
      <c r="B41" s="18" t="str">
        <f>IF(T_iv_strat1!C18=".","-",(CONCATENATE("[",ROUND(T_iv_strat1!C18,1),"; ",ROUND(T_iv_strat1!D18,1),"]")))</f>
        <v>[0; 0]</v>
      </c>
      <c r="C41" s="18" t="str">
        <f>IF(T_iv_strat1!G18=".","-",(CONCATENATE("[",ROUND(T_iv_strat1!G18,1),"; ",ROUND(T_iv_strat1!H18,1),"]")))</f>
        <v>[0; 0]</v>
      </c>
      <c r="D41" s="18" t="str">
        <f>IF(T_iv_strat1!K18=".","-",(CONCATENATE("[",ROUND(T_iv_strat1!K18,1),"; ",ROUND(T_iv_strat1!L18,1),"]")))</f>
        <v>[0; 0]</v>
      </c>
      <c r="E41" s="18" t="str">
        <f>IF(T_iv_strat1!O18=".","-",(CONCATENATE("[",ROUND(T_iv_strat1!O18,1),"; ",ROUND(T_iv_strat1!P18,1),"]")))</f>
        <v>[0; 0]</v>
      </c>
      <c r="F41" s="18" t="str">
        <f>IF(T_iv_strat1!S18=".","-",(CONCATENATE("[",ROUND(T_iv_strat1!S18,1),"; ",ROUND(T_iv_strat1!T18,1),"]")))</f>
        <v>[0; 0]</v>
      </c>
      <c r="G41" s="18" t="str">
        <f>IF(T_iv_strat1!W18=".","-",(CONCATENATE("[",ROUND(T_iv_strat1!W18,1),"; ",ROUND(T_iv_strat1!X18,1),"]")))</f>
        <v>[0; 0]</v>
      </c>
      <c r="H41" s="18" t="str">
        <f>IF(T_iv_strat1!AA18=".","-",(CONCATENATE("[",ROUND(T_iv_strat1!AA18,1),"; ",ROUND(T_iv_strat1!AB18,1),"]")))</f>
        <v>[0; 0]</v>
      </c>
      <c r="I41" s="18" t="str">
        <f>IF(T_iv_strat1!AE18=".","-",(CONCATENATE("[",ROUND(T_iv_strat1!AE18,1),"; ",ROUND(T_iv_strat1!AF18,1),"]")))</f>
        <v>[0; 0]</v>
      </c>
      <c r="J41" s="114" t="str">
        <f>IF(T_iv_strat1!AI18=".","-",(CONCATENATE("[",ROUND(T_iv_strat1!AI18,1),"; ",ROUND(T_iv_strat1!AJ18,1),"]")))</f>
        <v>[0; 0]</v>
      </c>
      <c r="K41" s="18" t="str">
        <f>IF(T_iv_strat1!AM18=".","-",(CONCATENATE("[",ROUND(T_iv_strat1!AM18,1),"; ",ROUND(T_iv_strat1!AN18,1),"]")))</f>
        <v>[0; 0]</v>
      </c>
      <c r="L41" s="18" t="str">
        <f>IF(T_iv_strat1!AQ18=".","-",(CONCATENATE("[",ROUND(T_iv_strat1!AQ18,1),"; ",ROUND(T_iv_strat1!AR18,1),"]")))</f>
        <v>[0; 0]</v>
      </c>
      <c r="M41" s="18" t="str">
        <f>IF(T_iv_strat1!AU18=".","-",(CONCATENATE("[",ROUND(T_iv_strat1!AU18,1),"; ",ROUND(T_iv_strat1!AV18,1),"]")))</f>
        <v>[0; 0]</v>
      </c>
      <c r="N41" s="18" t="str">
        <f>IF(T_iv_strat1!AY18=".","-",(CONCATENATE("[",ROUND(T_iv_strat1!AY18,1),"; ",ROUND(T_iv_strat1!AZ18,1),"]")))</f>
        <v>[0; 0]</v>
      </c>
      <c r="O41" s="18" t="str">
        <f>IF(T_iv_strat1!BC18=".","-",(CONCATENATE("[",ROUND(T_iv_strat1!BC18,1),"; ",ROUND(T_iv_strat1!BD18,1),"]")))</f>
        <v>[0; 0]</v>
      </c>
      <c r="P41" s="18" t="str">
        <f>IF(T_iv_strat1!BG18=".","-",(CONCATENATE("[",ROUND(T_iv_strat1!BG18,1),"; ",ROUND(T_iv_strat1!BH18,1),"]")))</f>
        <v>[0; 0]</v>
      </c>
      <c r="Q41" s="18" t="str">
        <f>IF(T_iv_strat1!BK18=".","-",(CONCATENATE("[",ROUND(T_iv_strat1!BK18,1),"; ",ROUND(T_iv_strat1!BL18,1),"]")))</f>
        <v>[0; 0]</v>
      </c>
      <c r="T41" s="19"/>
      <c r="U41" s="18" t="str">
        <f>IF(T_iv_strat2!C18=".","-",(CONCATENATE("[",ROUND(T_iv_strat2!C18,1),"; ",ROUND(T_iv_strat2!D18,1),"]")))</f>
        <v>[0; 0]</v>
      </c>
      <c r="V41" s="18" t="str">
        <f>IF(T_iv_strat2!G18=".","-",(CONCATENATE("[",ROUND(T_iv_strat2!G18,1),"; ",ROUND(T_iv_strat2!H18,1),"]")))</f>
        <v>[0; 0]</v>
      </c>
      <c r="W41" s="18" t="str">
        <f>IF(T_iv_strat2!K18=".","-",(CONCATENATE("[",ROUND(T_iv_strat2!K18,1),"; ",ROUND(T_iv_strat2!L18,1),"]")))</f>
        <v>[0; 0]</v>
      </c>
      <c r="X41" s="18" t="str">
        <f>IF(T_iv_strat2!O18=".","-",(CONCATENATE("[",ROUND(T_iv_strat2!O18,1),"; ",ROUND(T_iv_strat2!P18,1),"]")))</f>
        <v>[0; 0]</v>
      </c>
      <c r="Y41" s="18" t="str">
        <f>IF(T_iv_strat2!S18=".","-",(CONCATENATE("[",ROUND(T_iv_strat2!S18,1),"; ",ROUND(T_iv_strat2!T18,1),"]")))</f>
        <v>[0; 0]</v>
      </c>
      <c r="Z41" s="18" t="str">
        <f>IF(T_iv_strat2!W18=".","-",(CONCATENATE("[",ROUND(T_iv_strat2!W18,1),"; ",ROUND(T_iv_strat2!X18,1),"]")))</f>
        <v>[0; 0]</v>
      </c>
      <c r="AA41" s="18" t="str">
        <f>IF(T_iv_strat2!AA18=".","-",(CONCATENATE("[",ROUND(T_iv_strat2!AA18,1),"; ",ROUND(T_iv_strat2!AB18,1),"]")))</f>
        <v>[0; 0]</v>
      </c>
      <c r="AB41" s="18" t="str">
        <f>IF(T_iv_strat2!AE18=".","-",(CONCATENATE("[",ROUND(T_iv_strat2!AE18,1),"; ",ROUND(T_iv_strat2!AF18,1),"]")))</f>
        <v>[0; 0]</v>
      </c>
      <c r="AC41" s="114" t="str">
        <f>IF(T_iv_strat2!AI18=".","-",(CONCATENATE("[",ROUND(T_iv_strat2!AI18,1),"; ",ROUND(T_iv_strat2!AJ18,1),"]")))</f>
        <v>[0; 0]</v>
      </c>
      <c r="AD41" s="18" t="str">
        <f>IF(T_iv_strat2!AM18=".","-",(CONCATENATE("[",ROUND(T_iv_strat2!AM18,1),"; ",ROUND(T_iv_strat2!AN18,1),"]")))</f>
        <v>[0; 0]</v>
      </c>
      <c r="AE41" s="18" t="str">
        <f>IF(T_iv_strat2!AQ18=".","-",(CONCATENATE("[",ROUND(T_iv_strat2!AQ18,1),"; ",ROUND(T_iv_strat2!AR18,1),"]")))</f>
        <v>[0; 0]</v>
      </c>
      <c r="AF41" s="18" t="str">
        <f>IF(T_iv_strat2!AU18=".","-",(CONCATENATE("[",ROUND(T_iv_strat2!AU18,1),"; ",ROUND(T_iv_strat2!AV18,1),"]")))</f>
        <v>[0; 0]</v>
      </c>
      <c r="AG41" s="18" t="str">
        <f>IF(T_iv_strat2!AY18=".","-",(CONCATENATE("[",ROUND(T_iv_strat2!AY18,1),"; ",ROUND(T_iv_strat2!AZ18,1),"]")))</f>
        <v>[0; 0]</v>
      </c>
      <c r="AH41" s="18" t="str">
        <f>IF(T_iv_strat2!BC18=".","-",(CONCATENATE("[",ROUND(T_iv_strat2!BC18,1),"; ",ROUND(T_iv_strat2!BD18,1),"]")))</f>
        <v>[0; 0]</v>
      </c>
      <c r="AI41" s="18" t="str">
        <f>IF(T_iv_strat2!BG18=".","-",(CONCATENATE("[",ROUND(T_iv_strat2!BG18,1),"; ",ROUND(T_iv_strat2!BH18,1),"]")))</f>
        <v>[0; 0]</v>
      </c>
      <c r="AJ41" s="18" t="str">
        <f>IF(T_iv_strat2!BK18=".","-",(CONCATENATE("[",ROUND(T_iv_strat2!BK18,1),"; ",ROUND(T_iv_strat2!BL18,1),"]")))</f>
        <v>[0; 0]</v>
      </c>
      <c r="AM41" s="19"/>
      <c r="AN41" s="18" t="str">
        <f>IF(T_iv_strat3!C18=".","-",(CONCATENATE("[",ROUND(T_iv_strat3!C18,1),"; ",ROUND(T_iv_strat3!D18,1),"]")))</f>
        <v>[0; 0]</v>
      </c>
      <c r="AO41" s="18" t="str">
        <f>IF(T_iv_strat3!G18=".","-",(CONCATENATE("[",ROUND(T_iv_strat3!G18,1),"; ",ROUND(T_iv_strat3!H18,1),"]")))</f>
        <v>[0; 0]</v>
      </c>
      <c r="AP41" s="18" t="str">
        <f>IF(T_iv_strat3!K18=".","-",(CONCATENATE("[",ROUND(T_iv_strat3!K18,1),"; ",ROUND(T_iv_strat3!L18,1),"]")))</f>
        <v>[0; 0]</v>
      </c>
      <c r="AQ41" s="18" t="str">
        <f>IF(T_iv_strat3!O18=".","-",(CONCATENATE("[",ROUND(T_iv_strat3!O18,1),"; ",ROUND(T_iv_strat3!P18,1),"]")))</f>
        <v>[0; 0]</v>
      </c>
      <c r="AR41" s="18" t="str">
        <f>IF(T_iv_strat3!S18=".","-",(CONCATENATE("[",ROUND(T_iv_strat3!S18,1),"; ",ROUND(T_iv_strat3!T18,1),"]")))</f>
        <v>[0; 0]</v>
      </c>
      <c r="AS41" s="18" t="str">
        <f>IF(T_iv_strat3!W18=".","-",(CONCATENATE("[",ROUND(T_iv_strat3!W18,1),"; ",ROUND(T_iv_strat3!X18,1),"]")))</f>
        <v>[0; 0]</v>
      </c>
      <c r="AT41" s="18" t="str">
        <f>IF(T_iv_strat3!AA18=".","-",(CONCATENATE("[",ROUND(T_iv_strat3!AA18,1),"; ",ROUND(T_iv_strat3!AB18,1),"]")))</f>
        <v>[0; 0]</v>
      </c>
      <c r="AU41" s="18" t="str">
        <f>IF(T_iv_strat3!AE18=".","-",(CONCATENATE("[",ROUND(T_iv_strat3!AE18,1),"; ",ROUND(T_iv_strat3!AF18,1),"]")))</f>
        <v>[0; 0]</v>
      </c>
      <c r="AV41" s="114" t="str">
        <f>IF(T_iv_strat3!AI18=".","-",(CONCATENATE("[",ROUND(T_iv_strat3!AI18,1),"; ",ROUND(T_iv_strat3!AJ18,1),"]")))</f>
        <v>[0; 0]</v>
      </c>
      <c r="AW41" s="18" t="str">
        <f>IF(T_iv_strat3!AM18=".","-",(CONCATENATE("[",ROUND(T_iv_strat3!AM18,1),"; ",ROUND(T_iv_strat3!AN18,1),"]")))</f>
        <v>[0; 0]</v>
      </c>
      <c r="AX41" s="18" t="str">
        <f>IF(T_iv_strat3!AQ18=".","-",(CONCATENATE("[",ROUND(T_iv_strat3!AQ18,1),"; ",ROUND(T_iv_strat3!AR18,1),"]")))</f>
        <v>[0; 0]</v>
      </c>
      <c r="AY41" s="18" t="str">
        <f>IF(T_iv_strat3!AU18=".","-",(CONCATENATE("[",ROUND(T_iv_strat3!AU18,1),"; ",ROUND(T_iv_strat3!AV18,1),"]")))</f>
        <v>[0; 0]</v>
      </c>
      <c r="AZ41" s="18" t="str">
        <f>IF(T_iv_strat3!AY18=".","-",(CONCATENATE("[",ROUND(T_iv_strat3!AY18,1),"; ",ROUND(T_iv_strat3!AZ18,1),"]")))</f>
        <v>[0; 0]</v>
      </c>
      <c r="BA41" s="18" t="str">
        <f>IF(T_iv_strat3!BC18=".","-",(CONCATENATE("[",ROUND(T_iv_strat3!BC18,1),"; ",ROUND(T_iv_strat3!BD18,1),"]")))</f>
        <v>[0; 0]</v>
      </c>
      <c r="BB41" s="18" t="str">
        <f>IF(T_iv_strat3!BG18=".","-",(CONCATENATE("[",ROUND(T_iv_strat3!BG18,1),"; ",ROUND(T_iv_strat3!BH18,1),"]")))</f>
        <v>[0; 0]</v>
      </c>
      <c r="BC41" s="18" t="str">
        <f>IF(T_iv_strat3!BK18=".","-",(CONCATENATE("[",ROUND(T_iv_strat3!BK18,1),"; ",ROUND(T_iv_strat3!BL18,1),"]")))</f>
        <v>[0; 0]</v>
      </c>
    </row>
    <row r="42" spans="1:55" s="2" customFormat="1" x14ac:dyDescent="0.2">
      <c r="A42" s="7" t="s">
        <v>59</v>
      </c>
      <c r="B42" s="4">
        <f>ROUND(T_iv_strat1!B19,1)</f>
        <v>0</v>
      </c>
      <c r="C42" s="4">
        <f>ROUND(T_iv_strat1!F19,1)</f>
        <v>0</v>
      </c>
      <c r="D42" s="4">
        <f>ROUND(T_iv_strat1!J19,1)</f>
        <v>0</v>
      </c>
      <c r="E42" s="4">
        <f>ROUND(T_iv_strat1!N19,1)</f>
        <v>0</v>
      </c>
      <c r="F42" s="4">
        <f>ROUND(T_iv_strat1!R19,1)</f>
        <v>0</v>
      </c>
      <c r="G42" s="4">
        <f>ROUND(T_iv_strat1!V19,1)</f>
        <v>0</v>
      </c>
      <c r="H42" s="4">
        <f>ROUND(T_iv_strat1!Z19,1)</f>
        <v>0</v>
      </c>
      <c r="I42" s="4">
        <f>ROUND(T_iv_strat1!AD19,1)</f>
        <v>0</v>
      </c>
      <c r="J42" s="65">
        <f>ROUND(T_iv_strat1!AH19,1)</f>
        <v>0</v>
      </c>
      <c r="K42" s="4">
        <f>ROUND(T_iv_strat1!AL19,1)</f>
        <v>0</v>
      </c>
      <c r="L42" s="4">
        <f>ROUND(T_iv_strat1!AP19,1)</f>
        <v>0</v>
      </c>
      <c r="M42" s="4">
        <f>ROUND(T_iv_strat1!AT19,1)</f>
        <v>0</v>
      </c>
      <c r="N42" s="4">
        <f>ROUND(T_iv_strat1!AX19,1)</f>
        <v>0</v>
      </c>
      <c r="O42" s="4">
        <f>ROUND(T_iv_strat1!BB19,1)</f>
        <v>0</v>
      </c>
      <c r="P42" s="4">
        <f>ROUND(T_iv_strat1!BF19,1)</f>
        <v>0</v>
      </c>
      <c r="Q42" s="4">
        <f>ROUND(T_iv_strat1!BJ19,1)</f>
        <v>0</v>
      </c>
      <c r="T42" s="7" t="s">
        <v>59</v>
      </c>
      <c r="U42" s="4">
        <f>ROUND(T_iv_strat2!B19,1)</f>
        <v>0</v>
      </c>
      <c r="V42" s="4">
        <f>ROUND(T_iv_strat2!F19,1)</f>
        <v>0</v>
      </c>
      <c r="W42" s="4">
        <f>ROUND(T_iv_strat2!J19,1)</f>
        <v>0</v>
      </c>
      <c r="X42" s="4">
        <f>ROUND(T_iv_strat2!N19,1)</f>
        <v>0</v>
      </c>
      <c r="Y42" s="4">
        <f>ROUND(T_iv_strat2!R19,1)</f>
        <v>0</v>
      </c>
      <c r="Z42" s="4">
        <f>ROUND(T_iv_strat2!V19,1)</f>
        <v>0</v>
      </c>
      <c r="AA42" s="4">
        <f>ROUND(T_iv_strat2!Z19,1)</f>
        <v>0</v>
      </c>
      <c r="AB42" s="4">
        <f>ROUND(T_iv_strat2!AD19,1)</f>
        <v>0</v>
      </c>
      <c r="AC42" s="65">
        <f>ROUND(T_iv_strat2!AH19,1)</f>
        <v>0</v>
      </c>
      <c r="AD42" s="4">
        <f>ROUND(T_iv_strat2!AL19,1)</f>
        <v>0</v>
      </c>
      <c r="AE42" s="4">
        <f>ROUND(T_iv_strat2!AP19,1)</f>
        <v>0</v>
      </c>
      <c r="AF42" s="4">
        <f>ROUND(T_iv_strat2!AT19,1)</f>
        <v>0</v>
      </c>
      <c r="AG42" s="4">
        <f>ROUND(T_iv_strat2!AX19,1)</f>
        <v>0</v>
      </c>
      <c r="AH42" s="4">
        <f>ROUND(T_iv_strat2!BB19,1)</f>
        <v>0</v>
      </c>
      <c r="AI42" s="4">
        <f>ROUND(T_iv_strat2!BF19,1)</f>
        <v>0</v>
      </c>
      <c r="AJ42" s="4">
        <f>ROUND(T_iv_strat2!BJ19,1)</f>
        <v>0</v>
      </c>
      <c r="AM42" s="7" t="s">
        <v>59</v>
      </c>
      <c r="AN42" s="4">
        <f>ROUND(T_iv_strat3!B19,1)</f>
        <v>0</v>
      </c>
      <c r="AO42" s="4">
        <f>ROUND(T_iv_strat3!F19,1)</f>
        <v>0</v>
      </c>
      <c r="AP42" s="4">
        <f>ROUND(T_iv_strat3!J19,1)</f>
        <v>0</v>
      </c>
      <c r="AQ42" s="4">
        <f>ROUND(T_iv_strat3!N19,1)</f>
        <v>0</v>
      </c>
      <c r="AR42" s="4">
        <f>ROUND(T_iv_strat3!R19,1)</f>
        <v>0</v>
      </c>
      <c r="AS42" s="4">
        <f>ROUND(T_iv_strat3!V19,1)</f>
        <v>0</v>
      </c>
      <c r="AT42" s="4">
        <f>ROUND(T_iv_strat3!Z19,1)</f>
        <v>0</v>
      </c>
      <c r="AU42" s="4">
        <f>ROUND(T_iv_strat3!AD19,1)</f>
        <v>0</v>
      </c>
      <c r="AV42" s="65">
        <f>ROUND(T_iv_strat3!AH19,1)</f>
        <v>0</v>
      </c>
      <c r="AW42" s="4">
        <f>ROUND(T_iv_strat3!AL19,1)</f>
        <v>0</v>
      </c>
      <c r="AX42" s="4">
        <f>ROUND(T_iv_strat3!AP19,1)</f>
        <v>0</v>
      </c>
      <c r="AY42" s="4">
        <f>ROUND(T_iv_strat3!AT19,1)</f>
        <v>0</v>
      </c>
      <c r="AZ42" s="4">
        <f>ROUND(T_iv_strat3!AX19,1)</f>
        <v>0</v>
      </c>
      <c r="BA42" s="4">
        <f>ROUND(T_iv_strat3!BB19,1)</f>
        <v>0</v>
      </c>
      <c r="BB42" s="4">
        <f>ROUND(T_iv_strat3!BF19,1)</f>
        <v>0</v>
      </c>
      <c r="BC42" s="4">
        <f>ROUND(T_iv_strat3!BJ19,1)</f>
        <v>0</v>
      </c>
    </row>
    <row r="43" spans="1:55" s="17" customFormat="1" ht="8.25" x14ac:dyDescent="0.15">
      <c r="A43" s="20"/>
      <c r="B43" s="18" t="str">
        <f>IF(T_iv_strat1!C19=".","-",(CONCATENATE("[",ROUND(T_iv_strat1!C19,1),"; ",ROUND(T_iv_strat1!D19,1),"]")))</f>
        <v>[0; 0]</v>
      </c>
      <c r="C43" s="18" t="str">
        <f>IF(T_iv_strat1!G19=".","-",(CONCATENATE("[",ROUND(T_iv_strat1!G19,1),"; ",ROUND(T_iv_strat1!H19,1),"]")))</f>
        <v>[0; 0]</v>
      </c>
      <c r="D43" s="18" t="str">
        <f>IF(T_iv_strat1!K19=".","-",(CONCATENATE("[",ROUND(T_iv_strat1!K19,1),"; ",ROUND(T_iv_strat1!L19,1),"]")))</f>
        <v>[0; 0]</v>
      </c>
      <c r="E43" s="18" t="str">
        <f>IF(T_iv_strat1!O19=".","-",(CONCATENATE("[",ROUND(T_iv_strat1!O19,1),"; ",ROUND(T_iv_strat1!P19,1),"]")))</f>
        <v>[0; 0]</v>
      </c>
      <c r="F43" s="18" t="str">
        <f>IF(T_iv_strat1!S19=".","-",(CONCATENATE("[",ROUND(T_iv_strat1!S19,1),"; ",ROUND(T_iv_strat1!T19,1),"]")))</f>
        <v>[0; 0]</v>
      </c>
      <c r="G43" s="18" t="str">
        <f>IF(T_iv_strat1!W19=".","-",(CONCATENATE("[",ROUND(T_iv_strat1!W19,1),"; ",ROUND(T_iv_strat1!X19,1),"]")))</f>
        <v>[0; 0]</v>
      </c>
      <c r="H43" s="18" t="str">
        <f>IF(T_iv_strat1!AA19=".","-",(CONCATENATE("[",ROUND(T_iv_strat1!AA19,1),"; ",ROUND(T_iv_strat1!AB19,1),"]")))</f>
        <v>[0; 0]</v>
      </c>
      <c r="I43" s="18" t="str">
        <f>IF(T_iv_strat1!AE19=".","-",(CONCATENATE("[",ROUND(T_iv_strat1!AE19,1),"; ",ROUND(T_iv_strat1!AF19,1),"]")))</f>
        <v>[0; 0]</v>
      </c>
      <c r="J43" s="114" t="str">
        <f>IF(T_iv_strat1!AI19=".","-",(CONCATENATE("[",ROUND(T_iv_strat1!AI19,1),"; ",ROUND(T_iv_strat1!AJ19,1),"]")))</f>
        <v>[0; 0]</v>
      </c>
      <c r="K43" s="18" t="str">
        <f>IF(T_iv_strat1!AM19=".","-",(CONCATENATE("[",ROUND(T_iv_strat1!AM19,1),"; ",ROUND(T_iv_strat1!AN19,1),"]")))</f>
        <v>[0; 0]</v>
      </c>
      <c r="L43" s="18" t="str">
        <f>IF(T_iv_strat1!AQ19=".","-",(CONCATENATE("[",ROUND(T_iv_strat1!AQ19,1),"; ",ROUND(T_iv_strat1!AR19,1),"]")))</f>
        <v>[0; 0]</v>
      </c>
      <c r="M43" s="18" t="str">
        <f>IF(T_iv_strat1!AU19=".","-",(CONCATENATE("[",ROUND(T_iv_strat1!AU19,1),"; ",ROUND(T_iv_strat1!AV19,1),"]")))</f>
        <v>[0; 0]</v>
      </c>
      <c r="N43" s="18" t="str">
        <f>IF(T_iv_strat1!AY19=".","-",(CONCATENATE("[",ROUND(T_iv_strat1!AY19,1),"; ",ROUND(T_iv_strat1!AZ19,1),"]")))</f>
        <v>[0; 0]</v>
      </c>
      <c r="O43" s="18" t="str">
        <f>IF(T_iv_strat1!BC19=".","-",(CONCATENATE("[",ROUND(T_iv_strat1!BC19,1),"; ",ROUND(T_iv_strat1!BD19,1),"]")))</f>
        <v>[0; 0]</v>
      </c>
      <c r="P43" s="18" t="str">
        <f>IF(T_iv_strat1!BG19=".","-",(CONCATENATE("[",ROUND(T_iv_strat1!BG19,1),"; ",ROUND(T_iv_strat1!BH19,1),"]")))</f>
        <v>[0; 0]</v>
      </c>
      <c r="Q43" s="18" t="str">
        <f>IF(T_iv_strat1!BK19=".","-",(CONCATENATE("[",ROUND(T_iv_strat1!BK19,1),"; ",ROUND(T_iv_strat1!BL19,1),"]")))</f>
        <v>[0; 0]</v>
      </c>
      <c r="T43" s="20"/>
      <c r="U43" s="18" t="str">
        <f>IF(T_iv_strat2!C19=".","-",(CONCATENATE("[",ROUND(T_iv_strat2!C19,1),"; ",ROUND(T_iv_strat2!D19,1),"]")))</f>
        <v>[0; 0]</v>
      </c>
      <c r="V43" s="18" t="str">
        <f>IF(T_iv_strat2!G19=".","-",(CONCATENATE("[",ROUND(T_iv_strat2!G19,1),"; ",ROUND(T_iv_strat2!H19,1),"]")))</f>
        <v>[0; 0]</v>
      </c>
      <c r="W43" s="18" t="str">
        <f>IF(T_iv_strat2!K19=".","-",(CONCATENATE("[",ROUND(T_iv_strat2!K19,1),"; ",ROUND(T_iv_strat2!L19,1),"]")))</f>
        <v>[0; 0]</v>
      </c>
      <c r="X43" s="18" t="str">
        <f>IF(T_iv_strat2!O19=".","-",(CONCATENATE("[",ROUND(T_iv_strat2!O19,1),"; ",ROUND(T_iv_strat2!P19,1),"]")))</f>
        <v>[0; 0]</v>
      </c>
      <c r="Y43" s="18" t="str">
        <f>IF(T_iv_strat2!S19=".","-",(CONCATENATE("[",ROUND(T_iv_strat2!S19,1),"; ",ROUND(T_iv_strat2!T19,1),"]")))</f>
        <v>[0; 0]</v>
      </c>
      <c r="Z43" s="18" t="str">
        <f>IF(T_iv_strat2!W19=".","-",(CONCATENATE("[",ROUND(T_iv_strat2!W19,1),"; ",ROUND(T_iv_strat2!X19,1),"]")))</f>
        <v>[0; 0]</v>
      </c>
      <c r="AA43" s="18" t="str">
        <f>IF(T_iv_strat2!AA19=".","-",(CONCATENATE("[",ROUND(T_iv_strat2!AA19,1),"; ",ROUND(T_iv_strat2!AB19,1),"]")))</f>
        <v>[0; 0]</v>
      </c>
      <c r="AB43" s="18" t="str">
        <f>IF(T_iv_strat2!AE19=".","-",(CONCATENATE("[",ROUND(T_iv_strat2!AE19,1),"; ",ROUND(T_iv_strat2!AF19,1),"]")))</f>
        <v>[0; 0]</v>
      </c>
      <c r="AC43" s="114" t="str">
        <f>IF(T_iv_strat2!AI19=".","-",(CONCATENATE("[",ROUND(T_iv_strat2!AI19,1),"; ",ROUND(T_iv_strat2!AJ19,1),"]")))</f>
        <v>[0; 0]</v>
      </c>
      <c r="AD43" s="18" t="str">
        <f>IF(T_iv_strat2!AM19=".","-",(CONCATENATE("[",ROUND(T_iv_strat2!AM19,1),"; ",ROUND(T_iv_strat2!AN19,1),"]")))</f>
        <v>[0; 0]</v>
      </c>
      <c r="AE43" s="18" t="str">
        <f>IF(T_iv_strat2!AQ19=".","-",(CONCATENATE("[",ROUND(T_iv_strat2!AQ19,1),"; ",ROUND(T_iv_strat2!AR19,1),"]")))</f>
        <v>[0; 0]</v>
      </c>
      <c r="AF43" s="18" t="str">
        <f>IF(T_iv_strat2!AU19=".","-",(CONCATENATE("[",ROUND(T_iv_strat2!AU19,1),"; ",ROUND(T_iv_strat2!AV19,1),"]")))</f>
        <v>[0; 0]</v>
      </c>
      <c r="AG43" s="18" t="str">
        <f>IF(T_iv_strat2!AY19=".","-",(CONCATENATE("[",ROUND(T_iv_strat2!AY19,1),"; ",ROUND(T_iv_strat2!AZ19,1),"]")))</f>
        <v>[0; 0]</v>
      </c>
      <c r="AH43" s="18" t="str">
        <f>IF(T_iv_strat2!BC19=".","-",(CONCATENATE("[",ROUND(T_iv_strat2!BC19,1),"; ",ROUND(T_iv_strat2!BD19,1),"]")))</f>
        <v>[0; 0]</v>
      </c>
      <c r="AI43" s="18" t="str">
        <f>IF(T_iv_strat2!BG19=".","-",(CONCATENATE("[",ROUND(T_iv_strat2!BG19,1),"; ",ROUND(T_iv_strat2!BH19,1),"]")))</f>
        <v>[0; 0]</v>
      </c>
      <c r="AJ43" s="18" t="str">
        <f>IF(T_iv_strat2!BK19=".","-",(CONCATENATE("[",ROUND(T_iv_strat2!BK19,1),"; ",ROUND(T_iv_strat2!BL19,1),"]")))</f>
        <v>[0; 0]</v>
      </c>
      <c r="AM43" s="20"/>
      <c r="AN43" s="18" t="str">
        <f>IF(T_iv_strat3!C19=".","-",(CONCATENATE("[",ROUND(T_iv_strat3!C19,1),"; ",ROUND(T_iv_strat3!D19,1),"]")))</f>
        <v>[0; 0]</v>
      </c>
      <c r="AO43" s="18" t="str">
        <f>IF(T_iv_strat3!G19=".","-",(CONCATENATE("[",ROUND(T_iv_strat3!G19,1),"; ",ROUND(T_iv_strat3!H19,1),"]")))</f>
        <v>[0; 0]</v>
      </c>
      <c r="AP43" s="18" t="str">
        <f>IF(T_iv_strat3!K19=".","-",(CONCATENATE("[",ROUND(T_iv_strat3!K19,1),"; ",ROUND(T_iv_strat3!L19,1),"]")))</f>
        <v>[0; 0]</v>
      </c>
      <c r="AQ43" s="18" t="str">
        <f>IF(T_iv_strat3!O19=".","-",(CONCATENATE("[",ROUND(T_iv_strat3!O19,1),"; ",ROUND(T_iv_strat3!P19,1),"]")))</f>
        <v>[0; 0]</v>
      </c>
      <c r="AR43" s="18" t="str">
        <f>IF(T_iv_strat3!S19=".","-",(CONCATENATE("[",ROUND(T_iv_strat3!S19,1),"; ",ROUND(T_iv_strat3!T19,1),"]")))</f>
        <v>[0; 0]</v>
      </c>
      <c r="AS43" s="18" t="str">
        <f>IF(T_iv_strat3!W19=".","-",(CONCATENATE("[",ROUND(T_iv_strat3!W19,1),"; ",ROUND(T_iv_strat3!X19,1),"]")))</f>
        <v>[0; 0]</v>
      </c>
      <c r="AT43" s="18" t="str">
        <f>IF(T_iv_strat3!AA19=".","-",(CONCATENATE("[",ROUND(T_iv_strat3!AA19,1),"; ",ROUND(T_iv_strat3!AB19,1),"]")))</f>
        <v>[0; 0]</v>
      </c>
      <c r="AU43" s="18" t="str">
        <f>IF(T_iv_strat3!AE19=".","-",(CONCATENATE("[",ROUND(T_iv_strat3!AE19,1),"; ",ROUND(T_iv_strat3!AF19,1),"]")))</f>
        <v>[0; 0]</v>
      </c>
      <c r="AV43" s="114" t="str">
        <f>IF(T_iv_strat3!AI19=".","-",(CONCATENATE("[",ROUND(T_iv_strat3!AI19,1),"; ",ROUND(T_iv_strat3!AJ19,1),"]")))</f>
        <v>[0; 0]</v>
      </c>
      <c r="AW43" s="18" t="str">
        <f>IF(T_iv_strat3!AM19=".","-",(CONCATENATE("[",ROUND(T_iv_strat3!AM19,1),"; ",ROUND(T_iv_strat3!AN19,1),"]")))</f>
        <v>[0; 0]</v>
      </c>
      <c r="AX43" s="18" t="str">
        <f>IF(T_iv_strat3!AQ19=".","-",(CONCATENATE("[",ROUND(T_iv_strat3!AQ19,1),"; ",ROUND(T_iv_strat3!AR19,1),"]")))</f>
        <v>[0; 0]</v>
      </c>
      <c r="AY43" s="18" t="str">
        <f>IF(T_iv_strat3!AU19=".","-",(CONCATENATE("[",ROUND(T_iv_strat3!AU19,1),"; ",ROUND(T_iv_strat3!AV19,1),"]")))</f>
        <v>[0; 0]</v>
      </c>
      <c r="AZ43" s="18" t="str">
        <f>IF(T_iv_strat3!AY19=".","-",(CONCATENATE("[",ROUND(T_iv_strat3!AY19,1),"; ",ROUND(T_iv_strat3!AZ19,1),"]")))</f>
        <v>[0; 0]</v>
      </c>
      <c r="BA43" s="18" t="str">
        <f>IF(T_iv_strat3!BC19=".","-",(CONCATENATE("[",ROUND(T_iv_strat3!BC19,1),"; ",ROUND(T_iv_strat3!BD19,1),"]")))</f>
        <v>[0; 0]</v>
      </c>
      <c r="BB43" s="18" t="str">
        <f>IF(T_iv_strat3!BG19=".","-",(CONCATENATE("[",ROUND(T_iv_strat3!BG19,1),"; ",ROUND(T_iv_strat3!BH19,1),"]")))</f>
        <v>[0; 0]</v>
      </c>
      <c r="BC43" s="18" t="str">
        <f>IF(T_iv_strat3!BK19=".","-",(CONCATENATE("[",ROUND(T_iv_strat3!BK19,1),"; ",ROUND(T_iv_strat3!BL19,1),"]")))</f>
        <v>[0; 0]</v>
      </c>
    </row>
    <row r="44" spans="1:55" s="2" customFormat="1" x14ac:dyDescent="0.2">
      <c r="A44" s="5" t="s">
        <v>60</v>
      </c>
      <c r="B44" s="4">
        <f>ROUND(T_iv_strat1!B20,1)</f>
        <v>0</v>
      </c>
      <c r="C44" s="4">
        <f>ROUND(T_iv_strat1!F20,1)</f>
        <v>0</v>
      </c>
      <c r="D44" s="4">
        <f>ROUND(T_iv_strat1!J20,1)</f>
        <v>0</v>
      </c>
      <c r="E44" s="4">
        <f>ROUND(T_iv_strat1!N20,1)</f>
        <v>0</v>
      </c>
      <c r="F44" s="4">
        <f>ROUND(T_iv_strat1!R20,1)</f>
        <v>0</v>
      </c>
      <c r="G44" s="4">
        <f>ROUND(T_iv_strat1!V20,1)</f>
        <v>0</v>
      </c>
      <c r="H44" s="4">
        <f>ROUND(T_iv_strat1!Z20,1)</f>
        <v>0</v>
      </c>
      <c r="I44" s="4">
        <f>ROUND(T_iv_strat1!AD20,1)</f>
        <v>0</v>
      </c>
      <c r="J44" s="65">
        <f>ROUND(T_iv_strat1!AH20,1)</f>
        <v>0</v>
      </c>
      <c r="K44" s="4">
        <f>ROUND(T_iv_strat1!AL20,1)</f>
        <v>0</v>
      </c>
      <c r="L44" s="4">
        <f>ROUND(T_iv_strat1!AP20,1)</f>
        <v>0</v>
      </c>
      <c r="M44" s="4">
        <f>ROUND(T_iv_strat1!AT20,1)</f>
        <v>0</v>
      </c>
      <c r="N44" s="4">
        <f>ROUND(T_iv_strat1!AX20,1)</f>
        <v>0</v>
      </c>
      <c r="O44" s="4">
        <f>ROUND(T_iv_strat1!BB20,1)</f>
        <v>0</v>
      </c>
      <c r="P44" s="4">
        <f>ROUND(T_iv_strat1!BF20,1)</f>
        <v>0</v>
      </c>
      <c r="Q44" s="4">
        <f>ROUND(T_iv_strat1!BJ20,1)</f>
        <v>0</v>
      </c>
      <c r="T44" s="5" t="s">
        <v>60</v>
      </c>
      <c r="U44" s="4">
        <f>ROUND(T_iv_strat2!B20,1)</f>
        <v>0</v>
      </c>
      <c r="V44" s="4">
        <f>ROUND(T_iv_strat2!F20,1)</f>
        <v>0</v>
      </c>
      <c r="W44" s="4">
        <f>ROUND(T_iv_strat2!J20,1)</f>
        <v>0</v>
      </c>
      <c r="X44" s="4">
        <f>ROUND(T_iv_strat2!N20,1)</f>
        <v>0</v>
      </c>
      <c r="Y44" s="4">
        <f>ROUND(T_iv_strat2!R20,1)</f>
        <v>0</v>
      </c>
      <c r="Z44" s="4">
        <f>ROUND(T_iv_strat2!V20,1)</f>
        <v>0</v>
      </c>
      <c r="AA44" s="4">
        <f>ROUND(T_iv_strat2!Z20,1)</f>
        <v>0</v>
      </c>
      <c r="AB44" s="4">
        <f>ROUND(T_iv_strat2!AD20,1)</f>
        <v>0</v>
      </c>
      <c r="AC44" s="65">
        <f>ROUND(T_iv_strat2!AH20,1)</f>
        <v>0</v>
      </c>
      <c r="AD44" s="4">
        <f>ROUND(T_iv_strat2!AL20,1)</f>
        <v>0</v>
      </c>
      <c r="AE44" s="4">
        <f>ROUND(T_iv_strat2!AP20,1)</f>
        <v>0</v>
      </c>
      <c r="AF44" s="4">
        <f>ROUND(T_iv_strat2!AT20,1)</f>
        <v>0</v>
      </c>
      <c r="AG44" s="4">
        <f>ROUND(T_iv_strat2!AX20,1)</f>
        <v>0</v>
      </c>
      <c r="AH44" s="4">
        <f>ROUND(T_iv_strat2!BB20,1)</f>
        <v>0</v>
      </c>
      <c r="AI44" s="4">
        <f>ROUND(T_iv_strat2!BF20,1)</f>
        <v>0</v>
      </c>
      <c r="AJ44" s="4">
        <f>ROUND(T_iv_strat2!BJ20,1)</f>
        <v>0</v>
      </c>
      <c r="AM44" s="5" t="s">
        <v>60</v>
      </c>
      <c r="AN44" s="4">
        <f>ROUND(T_iv_strat3!B20,1)</f>
        <v>0</v>
      </c>
      <c r="AO44" s="4">
        <f>ROUND(T_iv_strat3!F20,1)</f>
        <v>0</v>
      </c>
      <c r="AP44" s="4">
        <f>ROUND(T_iv_strat3!J20,1)</f>
        <v>0</v>
      </c>
      <c r="AQ44" s="4">
        <f>ROUND(T_iv_strat3!N20,1)</f>
        <v>0</v>
      </c>
      <c r="AR44" s="4">
        <f>ROUND(T_iv_strat3!R20,1)</f>
        <v>0</v>
      </c>
      <c r="AS44" s="4">
        <f>ROUND(T_iv_strat3!V20,1)</f>
        <v>0</v>
      </c>
      <c r="AT44" s="4">
        <f>ROUND(T_iv_strat3!Z20,1)</f>
        <v>0</v>
      </c>
      <c r="AU44" s="4">
        <f>ROUND(T_iv_strat3!AD20,1)</f>
        <v>0</v>
      </c>
      <c r="AV44" s="65">
        <f>ROUND(T_iv_strat3!AH20,1)</f>
        <v>0</v>
      </c>
      <c r="AW44" s="4">
        <f>ROUND(T_iv_strat3!AL20,1)</f>
        <v>0</v>
      </c>
      <c r="AX44" s="4">
        <f>ROUND(T_iv_strat3!AP20,1)</f>
        <v>0</v>
      </c>
      <c r="AY44" s="4">
        <f>ROUND(T_iv_strat3!AT20,1)</f>
        <v>0</v>
      </c>
      <c r="AZ44" s="4">
        <f>ROUND(T_iv_strat3!AX20,1)</f>
        <v>0</v>
      </c>
      <c r="BA44" s="4">
        <f>ROUND(T_iv_strat3!BB20,1)</f>
        <v>0</v>
      </c>
      <c r="BB44" s="4">
        <f>ROUND(T_iv_strat3!BF20,1)</f>
        <v>0</v>
      </c>
      <c r="BC44" s="4">
        <f>ROUND(T_iv_strat3!BJ20,1)</f>
        <v>0</v>
      </c>
    </row>
    <row r="45" spans="1:55" s="17" customFormat="1" ht="8.25" x14ac:dyDescent="0.15">
      <c r="A45" s="21"/>
      <c r="B45" s="18" t="str">
        <f>IF(T_iv_strat1!C20=".","-",(CONCATENATE("[",ROUND(T_iv_strat1!C20,1),"; ",ROUND(T_iv_strat1!D20,1),"]")))</f>
        <v>[0; 0]</v>
      </c>
      <c r="C45" s="18" t="str">
        <f>IF(T_iv_strat1!G20=".","-",(CONCATENATE("[",ROUND(T_iv_strat1!G20,1),"; ",ROUND(T_iv_strat1!H20,1),"]")))</f>
        <v>[0; 0]</v>
      </c>
      <c r="D45" s="18" t="str">
        <f>IF(T_iv_strat1!K20=".","-",(CONCATENATE("[",ROUND(T_iv_strat1!K20,1),"; ",ROUND(T_iv_strat1!L20,1),"]")))</f>
        <v>[0; 0]</v>
      </c>
      <c r="E45" s="18" t="str">
        <f>IF(T_iv_strat1!O20=".","-",(CONCATENATE("[",ROUND(T_iv_strat1!O20,1),"; ",ROUND(T_iv_strat1!P20,1),"]")))</f>
        <v>[0; 0]</v>
      </c>
      <c r="F45" s="18" t="str">
        <f>IF(T_iv_strat1!S20=".","-",(CONCATENATE("[",ROUND(T_iv_strat1!S20,1),"; ",ROUND(T_iv_strat1!T20,1),"]")))</f>
        <v>[0; 0]</v>
      </c>
      <c r="G45" s="18" t="str">
        <f>IF(T_iv_strat1!W20=".","-",(CONCATENATE("[",ROUND(T_iv_strat1!W20,1),"; ",ROUND(T_iv_strat1!X20,1),"]")))</f>
        <v>[0; 0]</v>
      </c>
      <c r="H45" s="18" t="str">
        <f>IF(T_iv_strat1!AA20=".","-",(CONCATENATE("[",ROUND(T_iv_strat1!AA20,1),"; ",ROUND(T_iv_strat1!AB20,1),"]")))</f>
        <v>[0; 0]</v>
      </c>
      <c r="I45" s="18" t="str">
        <f>IF(T_iv_strat1!AE20=".","-",(CONCATENATE("[",ROUND(T_iv_strat1!AE20,1),"; ",ROUND(T_iv_strat1!AF20,1),"]")))</f>
        <v>[0; 0]</v>
      </c>
      <c r="J45" s="114" t="str">
        <f>IF(T_iv_strat1!AI20=".","-",(CONCATENATE("[",ROUND(T_iv_strat1!AI20,1),"; ",ROUND(T_iv_strat1!AJ20,1),"]")))</f>
        <v>[0; 0]</v>
      </c>
      <c r="K45" s="18" t="str">
        <f>IF(T_iv_strat1!AM20=".","-",(CONCATENATE("[",ROUND(T_iv_strat1!AM20,1),"; ",ROUND(T_iv_strat1!AN20,1),"]")))</f>
        <v>[0; 0]</v>
      </c>
      <c r="L45" s="18" t="str">
        <f>IF(T_iv_strat1!AQ20=".","-",(CONCATENATE("[",ROUND(T_iv_strat1!AQ20,1),"; ",ROUND(T_iv_strat1!AR20,1),"]")))</f>
        <v>[0; 0]</v>
      </c>
      <c r="M45" s="18" t="str">
        <f>IF(T_iv_strat1!AU20=".","-",(CONCATENATE("[",ROUND(T_iv_strat1!AU20,1),"; ",ROUND(T_iv_strat1!AV20,1),"]")))</f>
        <v>[0; 0]</v>
      </c>
      <c r="N45" s="18" t="str">
        <f>IF(T_iv_strat1!AY20=".","-",(CONCATENATE("[",ROUND(T_iv_strat1!AY20,1),"; ",ROUND(T_iv_strat1!AZ20,1),"]")))</f>
        <v>[0; 0]</v>
      </c>
      <c r="O45" s="18" t="str">
        <f>IF(T_iv_strat1!BC20=".","-",(CONCATENATE("[",ROUND(T_iv_strat1!BC20,1),"; ",ROUND(T_iv_strat1!BD20,1),"]")))</f>
        <v>[0; 0]</v>
      </c>
      <c r="P45" s="18" t="str">
        <f>IF(T_iv_strat1!BG20=".","-",(CONCATENATE("[",ROUND(T_iv_strat1!BG20,1),"; ",ROUND(T_iv_strat1!BH20,1),"]")))</f>
        <v>[0; 0]</v>
      </c>
      <c r="Q45" s="18" t="str">
        <f>IF(T_iv_strat1!BK20=".","-",(CONCATENATE("[",ROUND(T_iv_strat1!BK20,1),"; ",ROUND(T_iv_strat1!BL20,1),"]")))</f>
        <v>[0; 0]</v>
      </c>
      <c r="T45" s="21"/>
      <c r="U45" s="18" t="str">
        <f>IF(T_iv_strat2!C20=".","-",(CONCATENATE("[",ROUND(T_iv_strat2!C20,1),"; ",ROUND(T_iv_strat2!D20,1),"]")))</f>
        <v>[0; 0]</v>
      </c>
      <c r="V45" s="18" t="str">
        <f>IF(T_iv_strat2!G20=".","-",(CONCATENATE("[",ROUND(T_iv_strat2!G20,1),"; ",ROUND(T_iv_strat2!H20,1),"]")))</f>
        <v>[0; 0]</v>
      </c>
      <c r="W45" s="18" t="str">
        <f>IF(T_iv_strat2!K20=".","-",(CONCATENATE("[",ROUND(T_iv_strat2!K20,1),"; ",ROUND(T_iv_strat2!L20,1),"]")))</f>
        <v>[0; 0]</v>
      </c>
      <c r="X45" s="18" t="str">
        <f>IF(T_iv_strat2!O20=".","-",(CONCATENATE("[",ROUND(T_iv_strat2!O20,1),"; ",ROUND(T_iv_strat2!P20,1),"]")))</f>
        <v>[0; 0]</v>
      </c>
      <c r="Y45" s="18" t="str">
        <f>IF(T_iv_strat2!S20=".","-",(CONCATENATE("[",ROUND(T_iv_strat2!S20,1),"; ",ROUND(T_iv_strat2!T20,1),"]")))</f>
        <v>[0; 0]</v>
      </c>
      <c r="Z45" s="18" t="str">
        <f>IF(T_iv_strat2!W20=".","-",(CONCATENATE("[",ROUND(T_iv_strat2!W20,1),"; ",ROUND(T_iv_strat2!X20,1),"]")))</f>
        <v>[0; 0]</v>
      </c>
      <c r="AA45" s="18" t="str">
        <f>IF(T_iv_strat2!AA20=".","-",(CONCATENATE("[",ROUND(T_iv_strat2!AA20,1),"; ",ROUND(T_iv_strat2!AB20,1),"]")))</f>
        <v>[0; 0]</v>
      </c>
      <c r="AB45" s="18" t="str">
        <f>IF(T_iv_strat2!AE20=".","-",(CONCATENATE("[",ROUND(T_iv_strat2!AE20,1),"; ",ROUND(T_iv_strat2!AF20,1),"]")))</f>
        <v>[0; 0]</v>
      </c>
      <c r="AC45" s="114" t="str">
        <f>IF(T_iv_strat2!AI20=".","-",(CONCATENATE("[",ROUND(T_iv_strat2!AI20,1),"; ",ROUND(T_iv_strat2!AJ20,1),"]")))</f>
        <v>[0; 0]</v>
      </c>
      <c r="AD45" s="18" t="str">
        <f>IF(T_iv_strat2!AM20=".","-",(CONCATENATE("[",ROUND(T_iv_strat2!AM20,1),"; ",ROUND(T_iv_strat2!AN20,1),"]")))</f>
        <v>[0; 0]</v>
      </c>
      <c r="AE45" s="18" t="str">
        <f>IF(T_iv_strat2!AQ20=".","-",(CONCATENATE("[",ROUND(T_iv_strat2!AQ20,1),"; ",ROUND(T_iv_strat2!AR20,1),"]")))</f>
        <v>[0; 0]</v>
      </c>
      <c r="AF45" s="18" t="str">
        <f>IF(T_iv_strat2!AU20=".","-",(CONCATENATE("[",ROUND(T_iv_strat2!AU20,1),"; ",ROUND(T_iv_strat2!AV20,1),"]")))</f>
        <v>[0; 0]</v>
      </c>
      <c r="AG45" s="18" t="str">
        <f>IF(T_iv_strat2!AY20=".","-",(CONCATENATE("[",ROUND(T_iv_strat2!AY20,1),"; ",ROUND(T_iv_strat2!AZ20,1),"]")))</f>
        <v>[0; 0]</v>
      </c>
      <c r="AH45" s="18" t="str">
        <f>IF(T_iv_strat2!BC20=".","-",(CONCATENATE("[",ROUND(T_iv_strat2!BC20,1),"; ",ROUND(T_iv_strat2!BD20,1),"]")))</f>
        <v>[0; 0]</v>
      </c>
      <c r="AI45" s="18" t="str">
        <f>IF(T_iv_strat2!BG20=".","-",(CONCATENATE("[",ROUND(T_iv_strat2!BG20,1),"; ",ROUND(T_iv_strat2!BH20,1),"]")))</f>
        <v>[0; 0]</v>
      </c>
      <c r="AJ45" s="18" t="str">
        <f>IF(T_iv_strat2!BK20=".","-",(CONCATENATE("[",ROUND(T_iv_strat2!BK20,1),"; ",ROUND(T_iv_strat2!BL20,1),"]")))</f>
        <v>[0; 0]</v>
      </c>
      <c r="AM45" s="21"/>
      <c r="AN45" s="18" t="str">
        <f>IF(T_iv_strat3!C20=".","-",(CONCATENATE("[",ROUND(T_iv_strat3!C20,1),"; ",ROUND(T_iv_strat3!D20,1),"]")))</f>
        <v>[0; 0]</v>
      </c>
      <c r="AO45" s="18" t="str">
        <f>IF(T_iv_strat3!G20=".","-",(CONCATENATE("[",ROUND(T_iv_strat3!G20,1),"; ",ROUND(T_iv_strat3!H20,1),"]")))</f>
        <v>[0; 0]</v>
      </c>
      <c r="AP45" s="18" t="str">
        <f>IF(T_iv_strat3!K20=".","-",(CONCATENATE("[",ROUND(T_iv_strat3!K20,1),"; ",ROUND(T_iv_strat3!L20,1),"]")))</f>
        <v>[0; 0]</v>
      </c>
      <c r="AQ45" s="18" t="str">
        <f>IF(T_iv_strat3!O20=".","-",(CONCATENATE("[",ROUND(T_iv_strat3!O20,1),"; ",ROUND(T_iv_strat3!P20,1),"]")))</f>
        <v>[0; 0]</v>
      </c>
      <c r="AR45" s="18" t="str">
        <f>IF(T_iv_strat3!S20=".","-",(CONCATENATE("[",ROUND(T_iv_strat3!S20,1),"; ",ROUND(T_iv_strat3!T20,1),"]")))</f>
        <v>[0; 0]</v>
      </c>
      <c r="AS45" s="18" t="str">
        <f>IF(T_iv_strat3!W20=".","-",(CONCATENATE("[",ROUND(T_iv_strat3!W20,1),"; ",ROUND(T_iv_strat3!X20,1),"]")))</f>
        <v>[0; 0]</v>
      </c>
      <c r="AT45" s="18" t="str">
        <f>IF(T_iv_strat3!AA20=".","-",(CONCATENATE("[",ROUND(T_iv_strat3!AA20,1),"; ",ROUND(T_iv_strat3!AB20,1),"]")))</f>
        <v>[0; 0]</v>
      </c>
      <c r="AU45" s="18" t="str">
        <f>IF(T_iv_strat3!AE20=".","-",(CONCATENATE("[",ROUND(T_iv_strat3!AE20,1),"; ",ROUND(T_iv_strat3!AF20,1),"]")))</f>
        <v>[0; 0]</v>
      </c>
      <c r="AV45" s="114" t="str">
        <f>IF(T_iv_strat3!AI20=".","-",(CONCATENATE("[",ROUND(T_iv_strat3!AI20,1),"; ",ROUND(T_iv_strat3!AJ20,1),"]")))</f>
        <v>[0; 0]</v>
      </c>
      <c r="AW45" s="18" t="str">
        <f>IF(T_iv_strat3!AM20=".","-",(CONCATENATE("[",ROUND(T_iv_strat3!AM20,1),"; ",ROUND(T_iv_strat3!AN20,1),"]")))</f>
        <v>[0; 0]</v>
      </c>
      <c r="AX45" s="18" t="str">
        <f>IF(T_iv_strat3!AQ20=".","-",(CONCATENATE("[",ROUND(T_iv_strat3!AQ20,1),"; ",ROUND(T_iv_strat3!AR20,1),"]")))</f>
        <v>[0; 0]</v>
      </c>
      <c r="AY45" s="18" t="str">
        <f>IF(T_iv_strat3!AU20=".","-",(CONCATENATE("[",ROUND(T_iv_strat3!AU20,1),"; ",ROUND(T_iv_strat3!AV20,1),"]")))</f>
        <v>[0; 0]</v>
      </c>
      <c r="AZ45" s="18" t="str">
        <f>IF(T_iv_strat3!AY20=".","-",(CONCATENATE("[",ROUND(T_iv_strat3!AY20,1),"; ",ROUND(T_iv_strat3!AZ20,1),"]")))</f>
        <v>[0; 0]</v>
      </c>
      <c r="BA45" s="18" t="str">
        <f>IF(T_iv_strat3!BC20=".","-",(CONCATENATE("[",ROUND(T_iv_strat3!BC20,1),"; ",ROUND(T_iv_strat3!BD20,1),"]")))</f>
        <v>[0; 0]</v>
      </c>
      <c r="BB45" s="18" t="str">
        <f>IF(T_iv_strat3!BG20=".","-",(CONCATENATE("[",ROUND(T_iv_strat3!BG20,1),"; ",ROUND(T_iv_strat3!BH20,1),"]")))</f>
        <v>[0; 0]</v>
      </c>
      <c r="BC45" s="18" t="str">
        <f>IF(T_iv_strat3!BK20=".","-",(CONCATENATE("[",ROUND(T_iv_strat3!BK20,1),"; ",ROUND(T_iv_strat3!BL20,1),"]")))</f>
        <v>[0; 0]</v>
      </c>
    </row>
    <row r="46" spans="1:55" s="2" customFormat="1" x14ac:dyDescent="0.2">
      <c r="A46" s="5" t="s">
        <v>61</v>
      </c>
      <c r="B46" s="4">
        <f>ROUND(T_iv_strat1!B21,1)</f>
        <v>0</v>
      </c>
      <c r="C46" s="4">
        <f>ROUND(T_iv_strat1!F21,1)</f>
        <v>0</v>
      </c>
      <c r="D46" s="4">
        <f>ROUND(T_iv_strat1!J21,1)</f>
        <v>0</v>
      </c>
      <c r="E46" s="4">
        <f>ROUND(T_iv_strat1!N21,1)</f>
        <v>0</v>
      </c>
      <c r="F46" s="4">
        <f>ROUND(T_iv_strat1!R21,1)</f>
        <v>0</v>
      </c>
      <c r="G46" s="4">
        <f>ROUND(T_iv_strat1!V21,1)</f>
        <v>0</v>
      </c>
      <c r="H46" s="4">
        <f>ROUND(T_iv_strat1!Z21,1)</f>
        <v>0</v>
      </c>
      <c r="I46" s="4">
        <f>ROUND(T_iv_strat1!AD21,1)</f>
        <v>0</v>
      </c>
      <c r="J46" s="65">
        <f>ROUND(T_iv_strat1!AH21,1)</f>
        <v>0</v>
      </c>
      <c r="K46" s="4">
        <f>ROUND(T_iv_strat1!AL21,1)</f>
        <v>0</v>
      </c>
      <c r="L46" s="4">
        <f>ROUND(T_iv_strat1!AP21,1)</f>
        <v>0</v>
      </c>
      <c r="M46" s="4">
        <f>ROUND(T_iv_strat1!AT21,1)</f>
        <v>0</v>
      </c>
      <c r="N46" s="4">
        <f>ROUND(T_iv_strat1!AX21,1)</f>
        <v>0</v>
      </c>
      <c r="O46" s="4">
        <f>ROUND(T_iv_strat1!BB21,1)</f>
        <v>0</v>
      </c>
      <c r="P46" s="4">
        <f>ROUND(T_iv_strat1!BF21,1)</f>
        <v>0</v>
      </c>
      <c r="Q46" s="4">
        <f>ROUND(T_iv_strat1!BJ21,1)</f>
        <v>0</v>
      </c>
      <c r="T46" s="5" t="s">
        <v>61</v>
      </c>
      <c r="U46" s="4">
        <f>ROUND(T_iv_strat2!B21,1)</f>
        <v>0</v>
      </c>
      <c r="V46" s="4">
        <f>ROUND(T_iv_strat2!F21,1)</f>
        <v>0</v>
      </c>
      <c r="W46" s="4">
        <f>ROUND(T_iv_strat2!J21,1)</f>
        <v>0</v>
      </c>
      <c r="X46" s="4">
        <f>ROUND(T_iv_strat2!N21,1)</f>
        <v>0</v>
      </c>
      <c r="Y46" s="4">
        <f>ROUND(T_iv_strat2!R21,1)</f>
        <v>0</v>
      </c>
      <c r="Z46" s="4">
        <f>ROUND(T_iv_strat2!V21,1)</f>
        <v>0</v>
      </c>
      <c r="AA46" s="4">
        <f>ROUND(T_iv_strat2!Z21,1)</f>
        <v>0</v>
      </c>
      <c r="AB46" s="4">
        <f>ROUND(T_iv_strat2!AD21,1)</f>
        <v>0</v>
      </c>
      <c r="AC46" s="65">
        <f>ROUND(T_iv_strat2!AH21,1)</f>
        <v>0</v>
      </c>
      <c r="AD46" s="4">
        <f>ROUND(T_iv_strat2!AL21,1)</f>
        <v>0</v>
      </c>
      <c r="AE46" s="4">
        <f>ROUND(T_iv_strat2!AP21,1)</f>
        <v>0</v>
      </c>
      <c r="AF46" s="4">
        <f>ROUND(T_iv_strat2!AT21,1)</f>
        <v>0</v>
      </c>
      <c r="AG46" s="4">
        <f>ROUND(T_iv_strat2!AX21,1)</f>
        <v>0</v>
      </c>
      <c r="AH46" s="4">
        <f>ROUND(T_iv_strat2!BB21,1)</f>
        <v>0</v>
      </c>
      <c r="AI46" s="4">
        <f>ROUND(T_iv_strat2!BF21,1)</f>
        <v>0</v>
      </c>
      <c r="AJ46" s="4">
        <f>ROUND(T_iv_strat2!BJ21,1)</f>
        <v>0</v>
      </c>
      <c r="AM46" s="5" t="s">
        <v>61</v>
      </c>
      <c r="AN46" s="4">
        <f>ROUND(T_iv_strat3!B21,1)</f>
        <v>0</v>
      </c>
      <c r="AO46" s="4">
        <f>ROUND(T_iv_strat3!F21,1)</f>
        <v>0</v>
      </c>
      <c r="AP46" s="4">
        <f>ROUND(T_iv_strat3!J21,1)</f>
        <v>0</v>
      </c>
      <c r="AQ46" s="4">
        <f>ROUND(T_iv_strat3!N21,1)</f>
        <v>0</v>
      </c>
      <c r="AR46" s="4">
        <f>ROUND(T_iv_strat3!R21,1)</f>
        <v>0</v>
      </c>
      <c r="AS46" s="4">
        <f>ROUND(T_iv_strat3!V21,1)</f>
        <v>0</v>
      </c>
      <c r="AT46" s="4">
        <f>ROUND(T_iv_strat3!Z21,1)</f>
        <v>0</v>
      </c>
      <c r="AU46" s="4">
        <f>ROUND(T_iv_strat3!AD21,1)</f>
        <v>0</v>
      </c>
      <c r="AV46" s="65">
        <f>ROUND(T_iv_strat3!AH21,1)</f>
        <v>0</v>
      </c>
      <c r="AW46" s="4">
        <f>ROUND(T_iv_strat3!AL21,1)</f>
        <v>0</v>
      </c>
      <c r="AX46" s="4">
        <f>ROUND(T_iv_strat3!AP21,1)</f>
        <v>0</v>
      </c>
      <c r="AY46" s="4">
        <f>ROUND(T_iv_strat3!AT21,1)</f>
        <v>0</v>
      </c>
      <c r="AZ46" s="4">
        <f>ROUND(T_iv_strat3!AX21,1)</f>
        <v>0</v>
      </c>
      <c r="BA46" s="4">
        <f>ROUND(T_iv_strat3!BB21,1)</f>
        <v>0</v>
      </c>
      <c r="BB46" s="4">
        <f>ROUND(T_iv_strat3!BF21,1)</f>
        <v>0</v>
      </c>
      <c r="BC46" s="4">
        <f>ROUND(T_iv_strat3!BJ21,1)</f>
        <v>0</v>
      </c>
    </row>
    <row r="47" spans="1:55" s="17" customFormat="1" ht="8.25" x14ac:dyDescent="0.15">
      <c r="A47" s="22"/>
      <c r="B47" s="18" t="str">
        <f>IF(T_iv_strat1!C21=".","-",(CONCATENATE("[",ROUND(T_iv_strat1!C21,1),"; ",ROUND(T_iv_strat1!D21,1),"]")))</f>
        <v>[0; 0]</v>
      </c>
      <c r="C47" s="18" t="str">
        <f>IF(T_iv_strat1!G21=".","-",(CONCATENATE("[",ROUND(T_iv_strat1!G21,1),"; ",ROUND(T_iv_strat1!H21,1),"]")))</f>
        <v>[0; 0]</v>
      </c>
      <c r="D47" s="18" t="str">
        <f>IF(T_iv_strat1!K21=".","-",(CONCATENATE("[",ROUND(T_iv_strat1!K21,1),"; ",ROUND(T_iv_strat1!L21,1),"]")))</f>
        <v>[0; 0]</v>
      </c>
      <c r="E47" s="18" t="str">
        <f>IF(T_iv_strat1!O21=".","-",(CONCATENATE("[",ROUND(T_iv_strat1!O21,1),"; ",ROUND(T_iv_strat1!P21,1),"]")))</f>
        <v>[0; 0]</v>
      </c>
      <c r="F47" s="18" t="str">
        <f>IF(T_iv_strat1!S21=".","-",(CONCATENATE("[",ROUND(T_iv_strat1!S21,1),"; ",ROUND(T_iv_strat1!T21,1),"]")))</f>
        <v>[0; 0]</v>
      </c>
      <c r="G47" s="18" t="str">
        <f>IF(T_iv_strat1!W21=".","-",(CONCATENATE("[",ROUND(T_iv_strat1!W21,1),"; ",ROUND(T_iv_strat1!X21,1),"]")))</f>
        <v>[0; 0]</v>
      </c>
      <c r="H47" s="18" t="str">
        <f>IF(T_iv_strat1!AA21=".","-",(CONCATENATE("[",ROUND(T_iv_strat1!AA21,1),"; ",ROUND(T_iv_strat1!AB21,1),"]")))</f>
        <v>[0; 0]</v>
      </c>
      <c r="I47" s="18" t="str">
        <f>IF(T_iv_strat1!AE21=".","-",(CONCATENATE("[",ROUND(T_iv_strat1!AE21,1),"; ",ROUND(T_iv_strat1!AF21,1),"]")))</f>
        <v>[0; 0]</v>
      </c>
      <c r="J47" s="114" t="str">
        <f>IF(T_iv_strat1!AI21=".","-",(CONCATENATE("[",ROUND(T_iv_strat1!AI21,1),"; ",ROUND(T_iv_strat1!AJ21,1),"]")))</f>
        <v>[0; 0]</v>
      </c>
      <c r="K47" s="18" t="str">
        <f>IF(T_iv_strat1!AM21=".","-",(CONCATENATE("[",ROUND(T_iv_strat1!AM21,1),"; ",ROUND(T_iv_strat1!AN21,1),"]")))</f>
        <v>[0; 0]</v>
      </c>
      <c r="L47" s="18" t="str">
        <f>IF(T_iv_strat1!AQ21=".","-",(CONCATENATE("[",ROUND(T_iv_strat1!AQ21,1),"; ",ROUND(T_iv_strat1!AR21,1),"]")))</f>
        <v>[0; 0]</v>
      </c>
      <c r="M47" s="18" t="str">
        <f>IF(T_iv_strat1!AU21=".","-",(CONCATENATE("[",ROUND(T_iv_strat1!AU21,1),"; ",ROUND(T_iv_strat1!AV21,1),"]")))</f>
        <v>[0; 0]</v>
      </c>
      <c r="N47" s="18" t="str">
        <f>IF(T_iv_strat1!AY21=".","-",(CONCATENATE("[",ROUND(T_iv_strat1!AY21,1),"; ",ROUND(T_iv_strat1!AZ21,1),"]")))</f>
        <v>[0; 0]</v>
      </c>
      <c r="O47" s="18" t="str">
        <f>IF(T_iv_strat1!BC21=".","-",(CONCATENATE("[",ROUND(T_iv_strat1!BC21,1),"; ",ROUND(T_iv_strat1!BD21,1),"]")))</f>
        <v>[0; 0]</v>
      </c>
      <c r="P47" s="18" t="str">
        <f>IF(T_iv_strat1!BG21=".","-",(CONCATENATE("[",ROUND(T_iv_strat1!BG21,1),"; ",ROUND(T_iv_strat1!BH21,1),"]")))</f>
        <v>[0; 0]</v>
      </c>
      <c r="Q47" s="18" t="str">
        <f>IF(T_iv_strat1!BK21=".","-",(CONCATENATE("[",ROUND(T_iv_strat1!BK21,1),"; ",ROUND(T_iv_strat1!BL21,1),"]")))</f>
        <v>[0; 0]</v>
      </c>
      <c r="T47" s="22"/>
      <c r="U47" s="18" t="str">
        <f>IF(T_iv_strat2!C21=".","-",(CONCATENATE("[",ROUND(T_iv_strat2!C21,1),"; ",ROUND(T_iv_strat2!D21,1),"]")))</f>
        <v>[0; 0]</v>
      </c>
      <c r="V47" s="18" t="str">
        <f>IF(T_iv_strat2!G21=".","-",(CONCATENATE("[",ROUND(T_iv_strat2!G21,1),"; ",ROUND(T_iv_strat2!H21,1),"]")))</f>
        <v>[0; 0]</v>
      </c>
      <c r="W47" s="18" t="str">
        <f>IF(T_iv_strat2!K21=".","-",(CONCATENATE("[",ROUND(T_iv_strat2!K21,1),"; ",ROUND(T_iv_strat2!L21,1),"]")))</f>
        <v>[0; 0]</v>
      </c>
      <c r="X47" s="18" t="str">
        <f>IF(T_iv_strat2!O21=".","-",(CONCATENATE("[",ROUND(T_iv_strat2!O21,1),"; ",ROUND(T_iv_strat2!P21,1),"]")))</f>
        <v>[0; 0]</v>
      </c>
      <c r="Y47" s="18" t="str">
        <f>IF(T_iv_strat2!S21=".","-",(CONCATENATE("[",ROUND(T_iv_strat2!S21,1),"; ",ROUND(T_iv_strat2!T21,1),"]")))</f>
        <v>[0; 0]</v>
      </c>
      <c r="Z47" s="18" t="str">
        <f>IF(T_iv_strat2!W21=".","-",(CONCATENATE("[",ROUND(T_iv_strat2!W21,1),"; ",ROUND(T_iv_strat2!X21,1),"]")))</f>
        <v>[0; 0]</v>
      </c>
      <c r="AA47" s="18" t="str">
        <f>IF(T_iv_strat2!AA21=".","-",(CONCATENATE("[",ROUND(T_iv_strat2!AA21,1),"; ",ROUND(T_iv_strat2!AB21,1),"]")))</f>
        <v>[0; 0]</v>
      </c>
      <c r="AB47" s="18" t="str">
        <f>IF(T_iv_strat2!AE21=".","-",(CONCATENATE("[",ROUND(T_iv_strat2!AE21,1),"; ",ROUND(T_iv_strat2!AF21,1),"]")))</f>
        <v>[0; 0]</v>
      </c>
      <c r="AC47" s="114" t="str">
        <f>IF(T_iv_strat2!AI21=".","-",(CONCATENATE("[",ROUND(T_iv_strat2!AI21,1),"; ",ROUND(T_iv_strat2!AJ21,1),"]")))</f>
        <v>[0; 0]</v>
      </c>
      <c r="AD47" s="18" t="str">
        <f>IF(T_iv_strat2!AM21=".","-",(CONCATENATE("[",ROUND(T_iv_strat2!AM21,1),"; ",ROUND(T_iv_strat2!AN21,1),"]")))</f>
        <v>[0; 0]</v>
      </c>
      <c r="AE47" s="18" t="str">
        <f>IF(T_iv_strat2!AQ21=".","-",(CONCATENATE("[",ROUND(T_iv_strat2!AQ21,1),"; ",ROUND(T_iv_strat2!AR21,1),"]")))</f>
        <v>[0; 0]</v>
      </c>
      <c r="AF47" s="18" t="str">
        <f>IF(T_iv_strat2!AU21=".","-",(CONCATENATE("[",ROUND(T_iv_strat2!AU21,1),"; ",ROUND(T_iv_strat2!AV21,1),"]")))</f>
        <v>[0; 0]</v>
      </c>
      <c r="AG47" s="18" t="str">
        <f>IF(T_iv_strat2!AY21=".","-",(CONCATENATE("[",ROUND(T_iv_strat2!AY21,1),"; ",ROUND(T_iv_strat2!AZ21,1),"]")))</f>
        <v>[0; 0]</v>
      </c>
      <c r="AH47" s="18" t="str">
        <f>IF(T_iv_strat2!BC21=".","-",(CONCATENATE("[",ROUND(T_iv_strat2!BC21,1),"; ",ROUND(T_iv_strat2!BD21,1),"]")))</f>
        <v>[0; 0]</v>
      </c>
      <c r="AI47" s="18" t="str">
        <f>IF(T_iv_strat2!BG21=".","-",(CONCATENATE("[",ROUND(T_iv_strat2!BG21,1),"; ",ROUND(T_iv_strat2!BH21,1),"]")))</f>
        <v>[0; 0]</v>
      </c>
      <c r="AJ47" s="18" t="str">
        <f>IF(T_iv_strat2!BK21=".","-",(CONCATENATE("[",ROUND(T_iv_strat2!BK21,1),"; ",ROUND(T_iv_strat2!BL21,1),"]")))</f>
        <v>[0; 0]</v>
      </c>
      <c r="AM47" s="22"/>
      <c r="AN47" s="18" t="str">
        <f>IF(T_iv_strat3!C21=".","-",(CONCATENATE("[",ROUND(T_iv_strat3!C21,1),"; ",ROUND(T_iv_strat3!D21,1),"]")))</f>
        <v>[0; 0]</v>
      </c>
      <c r="AO47" s="18" t="str">
        <f>IF(T_iv_strat3!G21=".","-",(CONCATENATE("[",ROUND(T_iv_strat3!G21,1),"; ",ROUND(T_iv_strat3!H21,1),"]")))</f>
        <v>[0; 0]</v>
      </c>
      <c r="AP47" s="18" t="str">
        <f>IF(T_iv_strat3!K21=".","-",(CONCATENATE("[",ROUND(T_iv_strat3!K21,1),"; ",ROUND(T_iv_strat3!L21,1),"]")))</f>
        <v>[0; 0]</v>
      </c>
      <c r="AQ47" s="18" t="str">
        <f>IF(T_iv_strat3!O21=".","-",(CONCATENATE("[",ROUND(T_iv_strat3!O21,1),"; ",ROUND(T_iv_strat3!P21,1),"]")))</f>
        <v>[0; 0]</v>
      </c>
      <c r="AR47" s="18" t="str">
        <f>IF(T_iv_strat3!S21=".","-",(CONCATENATE("[",ROUND(T_iv_strat3!S21,1),"; ",ROUND(T_iv_strat3!T21,1),"]")))</f>
        <v>[0; 0]</v>
      </c>
      <c r="AS47" s="18" t="str">
        <f>IF(T_iv_strat3!W21=".","-",(CONCATENATE("[",ROUND(T_iv_strat3!W21,1),"; ",ROUND(T_iv_strat3!X21,1),"]")))</f>
        <v>[0; 0]</v>
      </c>
      <c r="AT47" s="18" t="str">
        <f>IF(T_iv_strat3!AA21=".","-",(CONCATENATE("[",ROUND(T_iv_strat3!AA21,1),"; ",ROUND(T_iv_strat3!AB21,1),"]")))</f>
        <v>[0; 0]</v>
      </c>
      <c r="AU47" s="18" t="str">
        <f>IF(T_iv_strat3!AE21=".","-",(CONCATENATE("[",ROUND(T_iv_strat3!AE21,1),"; ",ROUND(T_iv_strat3!AF21,1),"]")))</f>
        <v>[0; 0]</v>
      </c>
      <c r="AV47" s="114" t="str">
        <f>IF(T_iv_strat3!AI21=".","-",(CONCATENATE("[",ROUND(T_iv_strat3!AI21,1),"; ",ROUND(T_iv_strat3!AJ21,1),"]")))</f>
        <v>[0; 0]</v>
      </c>
      <c r="AW47" s="18" t="str">
        <f>IF(T_iv_strat3!AM21=".","-",(CONCATENATE("[",ROUND(T_iv_strat3!AM21,1),"; ",ROUND(T_iv_strat3!AN21,1),"]")))</f>
        <v>[0; 0]</v>
      </c>
      <c r="AX47" s="18" t="str">
        <f>IF(T_iv_strat3!AQ21=".","-",(CONCATENATE("[",ROUND(T_iv_strat3!AQ21,1),"; ",ROUND(T_iv_strat3!AR21,1),"]")))</f>
        <v>[0; 0]</v>
      </c>
      <c r="AY47" s="18" t="str">
        <f>IF(T_iv_strat3!AU21=".","-",(CONCATENATE("[",ROUND(T_iv_strat3!AU21,1),"; ",ROUND(T_iv_strat3!AV21,1),"]")))</f>
        <v>[0; 0]</v>
      </c>
      <c r="AZ47" s="18" t="str">
        <f>IF(T_iv_strat3!AY21=".","-",(CONCATENATE("[",ROUND(T_iv_strat3!AY21,1),"; ",ROUND(T_iv_strat3!AZ21,1),"]")))</f>
        <v>[0; 0]</v>
      </c>
      <c r="BA47" s="18" t="str">
        <f>IF(T_iv_strat3!BC21=".","-",(CONCATENATE("[",ROUND(T_iv_strat3!BC21,1),"; ",ROUND(T_iv_strat3!BD21,1),"]")))</f>
        <v>[0; 0]</v>
      </c>
      <c r="BB47" s="18" t="str">
        <f>IF(T_iv_strat3!BG21=".","-",(CONCATENATE("[",ROUND(T_iv_strat3!BG21,1),"; ",ROUND(T_iv_strat3!BH21,1),"]")))</f>
        <v>[0; 0]</v>
      </c>
      <c r="BC47" s="18" t="str">
        <f>IF(T_iv_strat3!BK21=".","-",(CONCATENATE("[",ROUND(T_iv_strat3!BK21,1),"; ",ROUND(T_iv_strat3!BL21,1),"]")))</f>
        <v>[0; 0]</v>
      </c>
    </row>
    <row r="48" spans="1:55" s="2" customFormat="1" x14ac:dyDescent="0.2">
      <c r="A48" s="5" t="s">
        <v>62</v>
      </c>
      <c r="B48" s="4">
        <f>ROUND(T_iv_strat1!B22,1)</f>
        <v>0</v>
      </c>
      <c r="C48" s="4">
        <f>ROUND(T_iv_strat1!F22,1)</f>
        <v>0</v>
      </c>
      <c r="D48" s="4">
        <f>ROUND(T_iv_strat1!J22,1)</f>
        <v>0</v>
      </c>
      <c r="E48" s="4">
        <f>ROUND(T_iv_strat1!N22,1)</f>
        <v>0</v>
      </c>
      <c r="F48" s="4">
        <f>ROUND(T_iv_strat1!R22,1)</f>
        <v>0</v>
      </c>
      <c r="G48" s="4">
        <f>ROUND(T_iv_strat1!V22,1)</f>
        <v>0</v>
      </c>
      <c r="H48" s="4">
        <f>ROUND(T_iv_strat1!Z22,1)</f>
        <v>0</v>
      </c>
      <c r="I48" s="4">
        <f>ROUND(T_iv_strat1!AD22,1)</f>
        <v>0</v>
      </c>
      <c r="J48" s="65">
        <f>ROUND(T_iv_strat1!AH22,1)</f>
        <v>0</v>
      </c>
      <c r="K48" s="4">
        <f>ROUND(T_iv_strat1!AL22,1)</f>
        <v>0</v>
      </c>
      <c r="L48" s="4">
        <f>ROUND(T_iv_strat1!AP22,1)</f>
        <v>0</v>
      </c>
      <c r="M48" s="4">
        <f>ROUND(T_iv_strat1!AT22,1)</f>
        <v>0</v>
      </c>
      <c r="N48" s="4">
        <f>ROUND(T_iv_strat1!AX22,1)</f>
        <v>0</v>
      </c>
      <c r="O48" s="4">
        <f>ROUND(T_iv_strat1!BB22,1)</f>
        <v>0</v>
      </c>
      <c r="P48" s="4">
        <f>ROUND(T_iv_strat1!BF22,1)</f>
        <v>0</v>
      </c>
      <c r="Q48" s="4">
        <f>ROUND(T_iv_strat1!BJ22,1)</f>
        <v>0</v>
      </c>
      <c r="T48" s="5" t="s">
        <v>62</v>
      </c>
      <c r="U48" s="4">
        <f>ROUND(T_iv_strat2!B22,1)</f>
        <v>0</v>
      </c>
      <c r="V48" s="4">
        <f>ROUND(T_iv_strat2!F22,1)</f>
        <v>0</v>
      </c>
      <c r="W48" s="4">
        <f>ROUND(T_iv_strat2!J22,1)</f>
        <v>0</v>
      </c>
      <c r="X48" s="4">
        <f>ROUND(T_iv_strat2!N22,1)</f>
        <v>0</v>
      </c>
      <c r="Y48" s="4">
        <f>ROUND(T_iv_strat2!R22,1)</f>
        <v>0</v>
      </c>
      <c r="Z48" s="4">
        <f>ROUND(T_iv_strat2!V22,1)</f>
        <v>0</v>
      </c>
      <c r="AA48" s="4">
        <f>ROUND(T_iv_strat2!Z22,1)</f>
        <v>0</v>
      </c>
      <c r="AB48" s="4">
        <f>ROUND(T_iv_strat2!AD22,1)</f>
        <v>0</v>
      </c>
      <c r="AC48" s="65">
        <f>ROUND(T_iv_strat2!AH22,1)</f>
        <v>0</v>
      </c>
      <c r="AD48" s="4">
        <f>ROUND(T_iv_strat2!AL22,1)</f>
        <v>0</v>
      </c>
      <c r="AE48" s="4">
        <f>ROUND(T_iv_strat2!AP22,1)</f>
        <v>0</v>
      </c>
      <c r="AF48" s="4">
        <f>ROUND(T_iv_strat2!AT22,1)</f>
        <v>0</v>
      </c>
      <c r="AG48" s="4">
        <f>ROUND(T_iv_strat2!AX22,1)</f>
        <v>0</v>
      </c>
      <c r="AH48" s="4">
        <f>ROUND(T_iv_strat2!BB22,1)</f>
        <v>0</v>
      </c>
      <c r="AI48" s="4">
        <f>ROUND(T_iv_strat2!BF22,1)</f>
        <v>0</v>
      </c>
      <c r="AJ48" s="4">
        <f>ROUND(T_iv_strat2!BJ22,1)</f>
        <v>0</v>
      </c>
      <c r="AM48" s="5" t="s">
        <v>62</v>
      </c>
      <c r="AN48" s="4">
        <f>ROUND(T_iv_strat3!B22,1)</f>
        <v>0</v>
      </c>
      <c r="AO48" s="4">
        <f>ROUND(T_iv_strat3!F22,1)</f>
        <v>0</v>
      </c>
      <c r="AP48" s="4">
        <f>ROUND(T_iv_strat3!J22,1)</f>
        <v>0</v>
      </c>
      <c r="AQ48" s="4">
        <f>ROUND(T_iv_strat3!N22,1)</f>
        <v>0</v>
      </c>
      <c r="AR48" s="4">
        <f>ROUND(T_iv_strat3!R22,1)</f>
        <v>0</v>
      </c>
      <c r="AS48" s="4">
        <f>ROUND(T_iv_strat3!V22,1)</f>
        <v>0</v>
      </c>
      <c r="AT48" s="4">
        <f>ROUND(T_iv_strat3!Z22,1)</f>
        <v>0</v>
      </c>
      <c r="AU48" s="4">
        <f>ROUND(T_iv_strat3!AD22,1)</f>
        <v>0</v>
      </c>
      <c r="AV48" s="65">
        <f>ROUND(T_iv_strat3!AH22,1)</f>
        <v>0</v>
      </c>
      <c r="AW48" s="4">
        <f>ROUND(T_iv_strat3!AL22,1)</f>
        <v>0</v>
      </c>
      <c r="AX48" s="4">
        <f>ROUND(T_iv_strat3!AP22,1)</f>
        <v>0</v>
      </c>
      <c r="AY48" s="4">
        <f>ROUND(T_iv_strat3!AT22,1)</f>
        <v>0</v>
      </c>
      <c r="AZ48" s="4">
        <f>ROUND(T_iv_strat3!AX22,1)</f>
        <v>0</v>
      </c>
      <c r="BA48" s="4">
        <f>ROUND(T_iv_strat3!BB22,1)</f>
        <v>0</v>
      </c>
      <c r="BB48" s="4">
        <f>ROUND(T_iv_strat3!BF22,1)</f>
        <v>0</v>
      </c>
      <c r="BC48" s="4">
        <f>ROUND(T_iv_strat3!BJ22,1)</f>
        <v>0</v>
      </c>
    </row>
    <row r="49" spans="1:55" s="17" customFormat="1" ht="8.25" x14ac:dyDescent="0.15">
      <c r="A49" s="21"/>
      <c r="B49" s="18" t="str">
        <f>IF(T_iv_strat1!C22=".","-",(CONCATENATE("[",ROUND(T_iv_strat1!C22,1),"; ",ROUND(T_iv_strat1!D22,1),"]")))</f>
        <v>[0; 0]</v>
      </c>
      <c r="C49" s="18" t="str">
        <f>IF(T_iv_strat1!G22=".","-",(CONCATENATE("[",ROUND(T_iv_strat1!G22,1),"; ",ROUND(T_iv_strat1!H22,1),"]")))</f>
        <v>[0; 0]</v>
      </c>
      <c r="D49" s="18" t="str">
        <f>IF(T_iv_strat1!K22=".","-",(CONCATENATE("[",ROUND(T_iv_strat1!K22,1),"; ",ROUND(T_iv_strat1!L22,1),"]")))</f>
        <v>[0; 0]</v>
      </c>
      <c r="E49" s="18" t="str">
        <f>IF(T_iv_strat1!O22=".","-",(CONCATENATE("[",ROUND(T_iv_strat1!O22,1),"; ",ROUND(T_iv_strat1!P22,1),"]")))</f>
        <v>[0; 0]</v>
      </c>
      <c r="F49" s="18" t="str">
        <f>IF(T_iv_strat1!S22=".","-",(CONCATENATE("[",ROUND(T_iv_strat1!S22,1),"; ",ROUND(T_iv_strat1!T22,1),"]")))</f>
        <v>[0; 0]</v>
      </c>
      <c r="G49" s="18" t="str">
        <f>IF(T_iv_strat1!W22=".","-",(CONCATENATE("[",ROUND(T_iv_strat1!W22,1),"; ",ROUND(T_iv_strat1!X22,1),"]")))</f>
        <v>[0; 0]</v>
      </c>
      <c r="H49" s="18" t="str">
        <f>IF(T_iv_strat1!AA22=".","-",(CONCATENATE("[",ROUND(T_iv_strat1!AA22,1),"; ",ROUND(T_iv_strat1!AB22,1),"]")))</f>
        <v>[0; 0]</v>
      </c>
      <c r="I49" s="18" t="str">
        <f>IF(T_iv_strat1!AE22=".","-",(CONCATENATE("[",ROUND(T_iv_strat1!AE22,1),"; ",ROUND(T_iv_strat1!AF22,1),"]")))</f>
        <v>[0; 0]</v>
      </c>
      <c r="J49" s="114" t="str">
        <f>IF(T_iv_strat1!AI22=".","-",(CONCATENATE("[",ROUND(T_iv_strat1!AI22,1),"; ",ROUND(T_iv_strat1!AJ22,1),"]")))</f>
        <v>[0; 0]</v>
      </c>
      <c r="K49" s="18" t="str">
        <f>IF(T_iv_strat1!AM22=".","-",(CONCATENATE("[",ROUND(T_iv_strat1!AM22,1),"; ",ROUND(T_iv_strat1!AN22,1),"]")))</f>
        <v>[0; 0]</v>
      </c>
      <c r="L49" s="18" t="str">
        <f>IF(T_iv_strat1!AQ22=".","-",(CONCATENATE("[",ROUND(T_iv_strat1!AQ22,1),"; ",ROUND(T_iv_strat1!AR22,1),"]")))</f>
        <v>[0; 0]</v>
      </c>
      <c r="M49" s="18" t="str">
        <f>IF(T_iv_strat1!AU22=".","-",(CONCATENATE("[",ROUND(T_iv_strat1!AU22,1),"; ",ROUND(T_iv_strat1!AV22,1),"]")))</f>
        <v>[0; 0]</v>
      </c>
      <c r="N49" s="18" t="str">
        <f>IF(T_iv_strat1!AY22=".","-",(CONCATENATE("[",ROUND(T_iv_strat1!AY22,1),"; ",ROUND(T_iv_strat1!AZ22,1),"]")))</f>
        <v>[0; 0]</v>
      </c>
      <c r="O49" s="18" t="str">
        <f>IF(T_iv_strat1!BC22=".","-",(CONCATENATE("[",ROUND(T_iv_strat1!BC22,1),"; ",ROUND(T_iv_strat1!BD22,1),"]")))</f>
        <v>[0; 0]</v>
      </c>
      <c r="P49" s="18" t="str">
        <f>IF(T_iv_strat1!BG22=".","-",(CONCATENATE("[",ROUND(T_iv_strat1!BG22,1),"; ",ROUND(T_iv_strat1!BH22,1),"]")))</f>
        <v>[0; 0]</v>
      </c>
      <c r="Q49" s="18" t="str">
        <f>IF(T_iv_strat1!BK22=".","-",(CONCATENATE("[",ROUND(T_iv_strat1!BK22,1),"; ",ROUND(T_iv_strat1!BL22,1),"]")))</f>
        <v>[0; 0]</v>
      </c>
      <c r="T49" s="21"/>
      <c r="U49" s="18" t="str">
        <f>IF(T_iv_strat2!C22=".","-",(CONCATENATE("[",ROUND(T_iv_strat2!C22,1),"; ",ROUND(T_iv_strat2!D22,1),"]")))</f>
        <v>[0; 0]</v>
      </c>
      <c r="V49" s="18" t="str">
        <f>IF(T_iv_strat2!G22=".","-",(CONCATENATE("[",ROUND(T_iv_strat2!G22,1),"; ",ROUND(T_iv_strat2!H22,1),"]")))</f>
        <v>[0; 0]</v>
      </c>
      <c r="W49" s="18" t="str">
        <f>IF(T_iv_strat2!K22=".","-",(CONCATENATE("[",ROUND(T_iv_strat2!K22,1),"; ",ROUND(T_iv_strat2!L22,1),"]")))</f>
        <v>[0; 0]</v>
      </c>
      <c r="X49" s="18" t="str">
        <f>IF(T_iv_strat2!O22=".","-",(CONCATENATE("[",ROUND(T_iv_strat2!O22,1),"; ",ROUND(T_iv_strat2!P22,1),"]")))</f>
        <v>[0; 0]</v>
      </c>
      <c r="Y49" s="18" t="str">
        <f>IF(T_iv_strat2!S22=".","-",(CONCATENATE("[",ROUND(T_iv_strat2!S22,1),"; ",ROUND(T_iv_strat2!T22,1),"]")))</f>
        <v>[0; 0]</v>
      </c>
      <c r="Z49" s="18" t="str">
        <f>IF(T_iv_strat2!W22=".","-",(CONCATENATE("[",ROUND(T_iv_strat2!W22,1),"; ",ROUND(T_iv_strat2!X22,1),"]")))</f>
        <v>[0; 0]</v>
      </c>
      <c r="AA49" s="18" t="str">
        <f>IF(T_iv_strat2!AA22=".","-",(CONCATENATE("[",ROUND(T_iv_strat2!AA22,1),"; ",ROUND(T_iv_strat2!AB22,1),"]")))</f>
        <v>[0; 0]</v>
      </c>
      <c r="AB49" s="18" t="str">
        <f>IF(T_iv_strat2!AE22=".","-",(CONCATENATE("[",ROUND(T_iv_strat2!AE22,1),"; ",ROUND(T_iv_strat2!AF22,1),"]")))</f>
        <v>[0; 0]</v>
      </c>
      <c r="AC49" s="114" t="str">
        <f>IF(T_iv_strat2!AI22=".","-",(CONCATENATE("[",ROUND(T_iv_strat2!AI22,1),"; ",ROUND(T_iv_strat2!AJ22,1),"]")))</f>
        <v>[0; 0]</v>
      </c>
      <c r="AD49" s="18" t="str">
        <f>IF(T_iv_strat2!AM22=".","-",(CONCATENATE("[",ROUND(T_iv_strat2!AM22,1),"; ",ROUND(T_iv_strat2!AN22,1),"]")))</f>
        <v>[0; 0]</v>
      </c>
      <c r="AE49" s="18" t="str">
        <f>IF(T_iv_strat2!AQ22=".","-",(CONCATENATE("[",ROUND(T_iv_strat2!AQ22,1),"; ",ROUND(T_iv_strat2!AR22,1),"]")))</f>
        <v>[0; 0]</v>
      </c>
      <c r="AF49" s="18" t="str">
        <f>IF(T_iv_strat2!AU22=".","-",(CONCATENATE("[",ROUND(T_iv_strat2!AU22,1),"; ",ROUND(T_iv_strat2!AV22,1),"]")))</f>
        <v>[0; 0]</v>
      </c>
      <c r="AG49" s="18" t="str">
        <f>IF(T_iv_strat2!AY22=".","-",(CONCATENATE("[",ROUND(T_iv_strat2!AY22,1),"; ",ROUND(T_iv_strat2!AZ22,1),"]")))</f>
        <v>[0; 0]</v>
      </c>
      <c r="AH49" s="18" t="str">
        <f>IF(T_iv_strat2!BC22=".","-",(CONCATENATE("[",ROUND(T_iv_strat2!BC22,1),"; ",ROUND(T_iv_strat2!BD22,1),"]")))</f>
        <v>[0; 0]</v>
      </c>
      <c r="AI49" s="18" t="str">
        <f>IF(T_iv_strat2!BG22=".","-",(CONCATENATE("[",ROUND(T_iv_strat2!BG22,1),"; ",ROUND(T_iv_strat2!BH22,1),"]")))</f>
        <v>[0; 0]</v>
      </c>
      <c r="AJ49" s="18" t="str">
        <f>IF(T_iv_strat2!BK22=".","-",(CONCATENATE("[",ROUND(T_iv_strat2!BK22,1),"; ",ROUND(T_iv_strat2!BL22,1),"]")))</f>
        <v>[0; 0]</v>
      </c>
      <c r="AM49" s="21"/>
      <c r="AN49" s="18" t="str">
        <f>IF(T_iv_strat3!C22=".","-",(CONCATENATE("[",ROUND(T_iv_strat3!C22,1),"; ",ROUND(T_iv_strat3!D22,1),"]")))</f>
        <v>[0; 0]</v>
      </c>
      <c r="AO49" s="18" t="str">
        <f>IF(T_iv_strat3!G22=".","-",(CONCATENATE("[",ROUND(T_iv_strat3!G22,1),"; ",ROUND(T_iv_strat3!H22,1),"]")))</f>
        <v>[0; 0]</v>
      </c>
      <c r="AP49" s="18" t="str">
        <f>IF(T_iv_strat3!K22=".","-",(CONCATENATE("[",ROUND(T_iv_strat3!K22,1),"; ",ROUND(T_iv_strat3!L22,1),"]")))</f>
        <v>[0; 0]</v>
      </c>
      <c r="AQ49" s="18" t="str">
        <f>IF(T_iv_strat3!O22=".","-",(CONCATENATE("[",ROUND(T_iv_strat3!O22,1),"; ",ROUND(T_iv_strat3!P22,1),"]")))</f>
        <v>[0; 0]</v>
      </c>
      <c r="AR49" s="18" t="str">
        <f>IF(T_iv_strat3!S22=".","-",(CONCATENATE("[",ROUND(T_iv_strat3!S22,1),"; ",ROUND(T_iv_strat3!T22,1),"]")))</f>
        <v>[0; 0]</v>
      </c>
      <c r="AS49" s="18" t="str">
        <f>IF(T_iv_strat3!W22=".","-",(CONCATENATE("[",ROUND(T_iv_strat3!W22,1),"; ",ROUND(T_iv_strat3!X22,1),"]")))</f>
        <v>[0; 0]</v>
      </c>
      <c r="AT49" s="18" t="str">
        <f>IF(T_iv_strat3!AA22=".","-",(CONCATENATE("[",ROUND(T_iv_strat3!AA22,1),"; ",ROUND(T_iv_strat3!AB22,1),"]")))</f>
        <v>[0; 0]</v>
      </c>
      <c r="AU49" s="18" t="str">
        <f>IF(T_iv_strat3!AE22=".","-",(CONCATENATE("[",ROUND(T_iv_strat3!AE22,1),"; ",ROUND(T_iv_strat3!AF22,1),"]")))</f>
        <v>[0; 0]</v>
      </c>
      <c r="AV49" s="114" t="str">
        <f>IF(T_iv_strat3!AI22=".","-",(CONCATENATE("[",ROUND(T_iv_strat3!AI22,1),"; ",ROUND(T_iv_strat3!AJ22,1),"]")))</f>
        <v>[0; 0]</v>
      </c>
      <c r="AW49" s="18" t="str">
        <f>IF(T_iv_strat3!AM22=".","-",(CONCATENATE("[",ROUND(T_iv_strat3!AM22,1),"; ",ROUND(T_iv_strat3!AN22,1),"]")))</f>
        <v>[0; 0]</v>
      </c>
      <c r="AX49" s="18" t="str">
        <f>IF(T_iv_strat3!AQ22=".","-",(CONCATENATE("[",ROUND(T_iv_strat3!AQ22,1),"; ",ROUND(T_iv_strat3!AR22,1),"]")))</f>
        <v>[0; 0]</v>
      </c>
      <c r="AY49" s="18" t="str">
        <f>IF(T_iv_strat3!AU22=".","-",(CONCATENATE("[",ROUND(T_iv_strat3!AU22,1),"; ",ROUND(T_iv_strat3!AV22,1),"]")))</f>
        <v>[0; 0]</v>
      </c>
      <c r="AZ49" s="18" t="str">
        <f>IF(T_iv_strat3!AY22=".","-",(CONCATENATE("[",ROUND(T_iv_strat3!AY22,1),"; ",ROUND(T_iv_strat3!AZ22,1),"]")))</f>
        <v>[0; 0]</v>
      </c>
      <c r="BA49" s="18" t="str">
        <f>IF(T_iv_strat3!BC22=".","-",(CONCATENATE("[",ROUND(T_iv_strat3!BC22,1),"; ",ROUND(T_iv_strat3!BD22,1),"]")))</f>
        <v>[0; 0]</v>
      </c>
      <c r="BB49" s="18" t="str">
        <f>IF(T_iv_strat3!BG22=".","-",(CONCATENATE("[",ROUND(T_iv_strat3!BG22,1),"; ",ROUND(T_iv_strat3!BH22,1),"]")))</f>
        <v>[0; 0]</v>
      </c>
      <c r="BC49" s="18" t="str">
        <f>IF(T_iv_strat3!BK22=".","-",(CONCATENATE("[",ROUND(T_iv_strat3!BK22,1),"; ",ROUND(T_iv_strat3!BL22,1),"]")))</f>
        <v>[0; 0]</v>
      </c>
    </row>
    <row r="50" spans="1:55" s="2" customFormat="1" x14ac:dyDescent="0.2">
      <c r="A50" s="5" t="s">
        <v>63</v>
      </c>
      <c r="B50" s="4">
        <f>ROUND(T_iv_strat1!B23,1)</f>
        <v>0</v>
      </c>
      <c r="C50" s="4">
        <f>ROUND(T_iv_strat1!F23,1)</f>
        <v>0</v>
      </c>
      <c r="D50" s="4">
        <f>ROUND(T_iv_strat1!J23,1)</f>
        <v>0</v>
      </c>
      <c r="E50" s="4">
        <f>ROUND(T_iv_strat1!N23,1)</f>
        <v>0</v>
      </c>
      <c r="F50" s="4">
        <f>ROUND(T_iv_strat1!R23,1)</f>
        <v>0</v>
      </c>
      <c r="G50" s="4">
        <f>ROUND(T_iv_strat1!V23,1)</f>
        <v>0</v>
      </c>
      <c r="H50" s="4">
        <f>ROUND(T_iv_strat1!Z23,1)</f>
        <v>0</v>
      </c>
      <c r="I50" s="4">
        <f>ROUND(T_iv_strat1!AD23,1)</f>
        <v>0</v>
      </c>
      <c r="J50" s="65">
        <f>ROUND(T_iv_strat1!AH23,1)</f>
        <v>0</v>
      </c>
      <c r="K50" s="4">
        <f>ROUND(T_iv_strat1!AL23,1)</f>
        <v>0</v>
      </c>
      <c r="L50" s="4">
        <f>ROUND(T_iv_strat1!AP23,1)</f>
        <v>0</v>
      </c>
      <c r="M50" s="4">
        <f>ROUND(T_iv_strat1!AT23,1)</f>
        <v>0</v>
      </c>
      <c r="N50" s="4">
        <f>ROUND(T_iv_strat1!AX23,1)</f>
        <v>0</v>
      </c>
      <c r="O50" s="4">
        <f>ROUND(T_iv_strat1!BB23,1)</f>
        <v>0</v>
      </c>
      <c r="P50" s="4">
        <f>ROUND(T_iv_strat1!BF23,1)</f>
        <v>0</v>
      </c>
      <c r="Q50" s="4">
        <f>ROUND(T_iv_strat1!BJ23,1)</f>
        <v>0</v>
      </c>
      <c r="T50" s="5" t="s">
        <v>63</v>
      </c>
      <c r="U50" s="4">
        <f>ROUND(T_iv_strat2!B23,1)</f>
        <v>0</v>
      </c>
      <c r="V50" s="4">
        <f>ROUND(T_iv_strat2!F23,1)</f>
        <v>0</v>
      </c>
      <c r="W50" s="4">
        <f>ROUND(T_iv_strat2!J23,1)</f>
        <v>0</v>
      </c>
      <c r="X50" s="4">
        <f>ROUND(T_iv_strat2!N23,1)</f>
        <v>0</v>
      </c>
      <c r="Y50" s="4">
        <f>ROUND(T_iv_strat2!R23,1)</f>
        <v>0</v>
      </c>
      <c r="Z50" s="4">
        <f>ROUND(T_iv_strat2!V23,1)</f>
        <v>0</v>
      </c>
      <c r="AA50" s="4">
        <f>ROUND(T_iv_strat2!Z23,1)</f>
        <v>0</v>
      </c>
      <c r="AB50" s="4">
        <f>ROUND(T_iv_strat2!AD23,1)</f>
        <v>0</v>
      </c>
      <c r="AC50" s="65">
        <f>ROUND(T_iv_strat2!AH23,1)</f>
        <v>0</v>
      </c>
      <c r="AD50" s="4">
        <f>ROUND(T_iv_strat2!AL23,1)</f>
        <v>0</v>
      </c>
      <c r="AE50" s="4">
        <f>ROUND(T_iv_strat2!AP23,1)</f>
        <v>0</v>
      </c>
      <c r="AF50" s="4">
        <f>ROUND(T_iv_strat2!AT23,1)</f>
        <v>0</v>
      </c>
      <c r="AG50" s="4">
        <f>ROUND(T_iv_strat2!AX23,1)</f>
        <v>0</v>
      </c>
      <c r="AH50" s="4">
        <f>ROUND(T_iv_strat2!BB23,1)</f>
        <v>0</v>
      </c>
      <c r="AI50" s="4">
        <f>ROUND(T_iv_strat2!BF23,1)</f>
        <v>0</v>
      </c>
      <c r="AJ50" s="4">
        <f>ROUND(T_iv_strat2!BJ23,1)</f>
        <v>0</v>
      </c>
      <c r="AM50" s="5" t="s">
        <v>63</v>
      </c>
      <c r="AN50" s="4">
        <f>ROUND(T_iv_strat3!B23,1)</f>
        <v>0</v>
      </c>
      <c r="AO50" s="4">
        <f>ROUND(T_iv_strat3!F23,1)</f>
        <v>0</v>
      </c>
      <c r="AP50" s="4">
        <f>ROUND(T_iv_strat3!J23,1)</f>
        <v>0</v>
      </c>
      <c r="AQ50" s="4">
        <f>ROUND(T_iv_strat3!N23,1)</f>
        <v>0</v>
      </c>
      <c r="AR50" s="4">
        <f>ROUND(T_iv_strat3!R23,1)</f>
        <v>0</v>
      </c>
      <c r="AS50" s="4">
        <f>ROUND(T_iv_strat3!V23,1)</f>
        <v>0</v>
      </c>
      <c r="AT50" s="4">
        <f>ROUND(T_iv_strat3!Z23,1)</f>
        <v>0</v>
      </c>
      <c r="AU50" s="4">
        <f>ROUND(T_iv_strat3!AD23,1)</f>
        <v>0</v>
      </c>
      <c r="AV50" s="65">
        <f>ROUND(T_iv_strat3!AH23,1)</f>
        <v>0</v>
      </c>
      <c r="AW50" s="4">
        <f>ROUND(T_iv_strat3!AL23,1)</f>
        <v>0</v>
      </c>
      <c r="AX50" s="4">
        <f>ROUND(T_iv_strat3!AP23,1)</f>
        <v>0</v>
      </c>
      <c r="AY50" s="4">
        <f>ROUND(T_iv_strat3!AT23,1)</f>
        <v>0</v>
      </c>
      <c r="AZ50" s="4">
        <f>ROUND(T_iv_strat3!AX23,1)</f>
        <v>0</v>
      </c>
      <c r="BA50" s="4">
        <f>ROUND(T_iv_strat3!BB23,1)</f>
        <v>0</v>
      </c>
      <c r="BB50" s="4">
        <f>ROUND(T_iv_strat3!BF23,1)</f>
        <v>0</v>
      </c>
      <c r="BC50" s="4">
        <f>ROUND(T_iv_strat3!BJ23,1)</f>
        <v>0</v>
      </c>
    </row>
    <row r="51" spans="1:55" s="17" customFormat="1" ht="8.25" x14ac:dyDescent="0.15">
      <c r="A51" s="21"/>
      <c r="B51" s="18" t="str">
        <f>IF(T_iv_strat1!C23=".","-",(CONCATENATE("[",ROUND(T_iv_strat1!C23,1),"; ",ROUND(T_iv_strat1!D23,1),"]")))</f>
        <v>[0; 0]</v>
      </c>
      <c r="C51" s="18" t="str">
        <f>IF(T_iv_strat1!G23=".","-",(CONCATENATE("[",ROUND(T_iv_strat1!G23,1),"; ",ROUND(T_iv_strat1!H23,1),"]")))</f>
        <v>[0; 0]</v>
      </c>
      <c r="D51" s="18" t="str">
        <f>IF(T_iv_strat1!K23=".","-",(CONCATENATE("[",ROUND(T_iv_strat1!K23,1),"; ",ROUND(T_iv_strat1!L23,1),"]")))</f>
        <v>[0; 0]</v>
      </c>
      <c r="E51" s="18" t="str">
        <f>IF(T_iv_strat1!O23=".","-",(CONCATENATE("[",ROUND(T_iv_strat1!O23,1),"; ",ROUND(T_iv_strat1!P23,1),"]")))</f>
        <v>[0; 0]</v>
      </c>
      <c r="F51" s="18" t="str">
        <f>IF(T_iv_strat1!S23=".","-",(CONCATENATE("[",ROUND(T_iv_strat1!S23,1),"; ",ROUND(T_iv_strat1!T23,1),"]")))</f>
        <v>[0; 0]</v>
      </c>
      <c r="G51" s="18" t="str">
        <f>IF(T_iv_strat1!W23=".","-",(CONCATENATE("[",ROUND(T_iv_strat1!W23,1),"; ",ROUND(T_iv_strat1!X23,1),"]")))</f>
        <v>[0; 0]</v>
      </c>
      <c r="H51" s="18" t="str">
        <f>IF(T_iv_strat1!AA23=".","-",(CONCATENATE("[",ROUND(T_iv_strat1!AA23,1),"; ",ROUND(T_iv_strat1!AB23,1),"]")))</f>
        <v>[0; 0]</v>
      </c>
      <c r="I51" s="18" t="str">
        <f>IF(T_iv_strat1!AE23=".","-",(CONCATENATE("[",ROUND(T_iv_strat1!AE23,1),"; ",ROUND(T_iv_strat1!AF23,1),"]")))</f>
        <v>[0; 0]</v>
      </c>
      <c r="J51" s="114" t="str">
        <f>IF(T_iv_strat1!AI23=".","-",(CONCATENATE("[",ROUND(T_iv_strat1!AI23,1),"; ",ROUND(T_iv_strat1!AJ23,1),"]")))</f>
        <v>[0; 0]</v>
      </c>
      <c r="K51" s="18" t="str">
        <f>IF(T_iv_strat1!AM23=".","-",(CONCATENATE("[",ROUND(T_iv_strat1!AM23,1),"; ",ROUND(T_iv_strat1!AN23,1),"]")))</f>
        <v>[0; 0]</v>
      </c>
      <c r="L51" s="18" t="str">
        <f>IF(T_iv_strat1!AQ23=".","-",(CONCATENATE("[",ROUND(T_iv_strat1!AQ23,1),"; ",ROUND(T_iv_strat1!AR23,1),"]")))</f>
        <v>[0; 0]</v>
      </c>
      <c r="M51" s="18" t="str">
        <f>IF(T_iv_strat1!AU23=".","-",(CONCATENATE("[",ROUND(T_iv_strat1!AU23,1),"; ",ROUND(T_iv_strat1!AV23,1),"]")))</f>
        <v>[0; 0]</v>
      </c>
      <c r="N51" s="18" t="str">
        <f>IF(T_iv_strat1!AY23=".","-",(CONCATENATE("[",ROUND(T_iv_strat1!AY23,1),"; ",ROUND(T_iv_strat1!AZ23,1),"]")))</f>
        <v>[0; 0]</v>
      </c>
      <c r="O51" s="18" t="str">
        <f>IF(T_iv_strat1!BC23=".","-",(CONCATENATE("[",ROUND(T_iv_strat1!BC23,1),"; ",ROUND(T_iv_strat1!BD23,1),"]")))</f>
        <v>[0; 0]</v>
      </c>
      <c r="P51" s="18" t="str">
        <f>IF(T_iv_strat1!BG23=".","-",(CONCATENATE("[",ROUND(T_iv_strat1!BG23,1),"; ",ROUND(T_iv_strat1!BH23,1),"]")))</f>
        <v>[0; 0]</v>
      </c>
      <c r="Q51" s="18" t="str">
        <f>IF(T_iv_strat1!BK23=".","-",(CONCATENATE("[",ROUND(T_iv_strat1!BK23,1),"; ",ROUND(T_iv_strat1!BL23,1),"]")))</f>
        <v>[0; 0]</v>
      </c>
      <c r="T51" s="21"/>
      <c r="U51" s="18" t="str">
        <f>IF(T_iv_strat2!C23=".","-",(CONCATENATE("[",ROUND(T_iv_strat2!C23,1),"; ",ROUND(T_iv_strat2!D23,1),"]")))</f>
        <v>[0; 0]</v>
      </c>
      <c r="V51" s="18" t="str">
        <f>IF(T_iv_strat2!G23=".","-",(CONCATENATE("[",ROUND(T_iv_strat2!G23,1),"; ",ROUND(T_iv_strat2!H23,1),"]")))</f>
        <v>[0; 0]</v>
      </c>
      <c r="W51" s="18" t="str">
        <f>IF(T_iv_strat2!K23=".","-",(CONCATENATE("[",ROUND(T_iv_strat2!K23,1),"; ",ROUND(T_iv_strat2!L23,1),"]")))</f>
        <v>[0; 0]</v>
      </c>
      <c r="X51" s="18" t="str">
        <f>IF(T_iv_strat2!O23=".","-",(CONCATENATE("[",ROUND(T_iv_strat2!O23,1),"; ",ROUND(T_iv_strat2!P23,1),"]")))</f>
        <v>[0; 0]</v>
      </c>
      <c r="Y51" s="18" t="str">
        <f>IF(T_iv_strat2!S23=".","-",(CONCATENATE("[",ROUND(T_iv_strat2!S23,1),"; ",ROUND(T_iv_strat2!T23,1),"]")))</f>
        <v>[0; 0]</v>
      </c>
      <c r="Z51" s="18" t="str">
        <f>IF(T_iv_strat2!W23=".","-",(CONCATENATE("[",ROUND(T_iv_strat2!W23,1),"; ",ROUND(T_iv_strat2!X23,1),"]")))</f>
        <v>[0; 0]</v>
      </c>
      <c r="AA51" s="18" t="str">
        <f>IF(T_iv_strat2!AA23=".","-",(CONCATENATE("[",ROUND(T_iv_strat2!AA23,1),"; ",ROUND(T_iv_strat2!AB23,1),"]")))</f>
        <v>[0; 0]</v>
      </c>
      <c r="AB51" s="18" t="str">
        <f>IF(T_iv_strat2!AE23=".","-",(CONCATENATE("[",ROUND(T_iv_strat2!AE23,1),"; ",ROUND(T_iv_strat2!AF23,1),"]")))</f>
        <v>[0; 0]</v>
      </c>
      <c r="AC51" s="114" t="str">
        <f>IF(T_iv_strat2!AI23=".","-",(CONCATENATE("[",ROUND(T_iv_strat2!AI23,1),"; ",ROUND(T_iv_strat2!AJ23,1),"]")))</f>
        <v>[0; 0]</v>
      </c>
      <c r="AD51" s="18" t="str">
        <f>IF(T_iv_strat2!AM23=".","-",(CONCATENATE("[",ROUND(T_iv_strat2!AM23,1),"; ",ROUND(T_iv_strat2!AN23,1),"]")))</f>
        <v>[0; 0]</v>
      </c>
      <c r="AE51" s="18" t="str">
        <f>IF(T_iv_strat2!AQ23=".","-",(CONCATENATE("[",ROUND(T_iv_strat2!AQ23,1),"; ",ROUND(T_iv_strat2!AR23,1),"]")))</f>
        <v>[0; 0]</v>
      </c>
      <c r="AF51" s="18" t="str">
        <f>IF(T_iv_strat2!AU23=".","-",(CONCATENATE("[",ROUND(T_iv_strat2!AU23,1),"; ",ROUND(T_iv_strat2!AV23,1),"]")))</f>
        <v>[0; 0]</v>
      </c>
      <c r="AG51" s="18" t="str">
        <f>IF(T_iv_strat2!AY23=".","-",(CONCATENATE("[",ROUND(T_iv_strat2!AY23,1),"; ",ROUND(T_iv_strat2!AZ23,1),"]")))</f>
        <v>[0; 0]</v>
      </c>
      <c r="AH51" s="18" t="str">
        <f>IF(T_iv_strat2!BC23=".","-",(CONCATENATE("[",ROUND(T_iv_strat2!BC23,1),"; ",ROUND(T_iv_strat2!BD23,1),"]")))</f>
        <v>[0; 0]</v>
      </c>
      <c r="AI51" s="18" t="str">
        <f>IF(T_iv_strat2!BG23=".","-",(CONCATENATE("[",ROUND(T_iv_strat2!BG23,1),"; ",ROUND(T_iv_strat2!BH23,1),"]")))</f>
        <v>[0; 0]</v>
      </c>
      <c r="AJ51" s="18" t="str">
        <f>IF(T_iv_strat2!BK23=".","-",(CONCATENATE("[",ROUND(T_iv_strat2!BK23,1),"; ",ROUND(T_iv_strat2!BL23,1),"]")))</f>
        <v>[0; 0]</v>
      </c>
      <c r="AM51" s="21"/>
      <c r="AN51" s="18" t="str">
        <f>IF(T_iv_strat3!C23=".","-",(CONCATENATE("[",ROUND(T_iv_strat3!C23,1),"; ",ROUND(T_iv_strat3!D23,1),"]")))</f>
        <v>[0; 0]</v>
      </c>
      <c r="AO51" s="18" t="str">
        <f>IF(T_iv_strat3!G23=".","-",(CONCATENATE("[",ROUND(T_iv_strat3!G23,1),"; ",ROUND(T_iv_strat3!H23,1),"]")))</f>
        <v>[0; 0]</v>
      </c>
      <c r="AP51" s="18" t="str">
        <f>IF(T_iv_strat3!K23=".","-",(CONCATENATE("[",ROUND(T_iv_strat3!K23,1),"; ",ROUND(T_iv_strat3!L23,1),"]")))</f>
        <v>[0; 0]</v>
      </c>
      <c r="AQ51" s="18" t="str">
        <f>IF(T_iv_strat3!O23=".","-",(CONCATENATE("[",ROUND(T_iv_strat3!O23,1),"; ",ROUND(T_iv_strat3!P23,1),"]")))</f>
        <v>[0; 0]</v>
      </c>
      <c r="AR51" s="18" t="str">
        <f>IF(T_iv_strat3!S23=".","-",(CONCATENATE("[",ROUND(T_iv_strat3!S23,1),"; ",ROUND(T_iv_strat3!T23,1),"]")))</f>
        <v>[0; 0]</v>
      </c>
      <c r="AS51" s="18" t="str">
        <f>IF(T_iv_strat3!W23=".","-",(CONCATENATE("[",ROUND(T_iv_strat3!W23,1),"; ",ROUND(T_iv_strat3!X23,1),"]")))</f>
        <v>[0; 0]</v>
      </c>
      <c r="AT51" s="18" t="str">
        <f>IF(T_iv_strat3!AA23=".","-",(CONCATENATE("[",ROUND(T_iv_strat3!AA23,1),"; ",ROUND(T_iv_strat3!AB23,1),"]")))</f>
        <v>[0; 0]</v>
      </c>
      <c r="AU51" s="18" t="str">
        <f>IF(T_iv_strat3!AE23=".","-",(CONCATENATE("[",ROUND(T_iv_strat3!AE23,1),"; ",ROUND(T_iv_strat3!AF23,1),"]")))</f>
        <v>[0; 0]</v>
      </c>
      <c r="AV51" s="114" t="str">
        <f>IF(T_iv_strat3!AI23=".","-",(CONCATENATE("[",ROUND(T_iv_strat3!AI23,1),"; ",ROUND(T_iv_strat3!AJ23,1),"]")))</f>
        <v>[0; 0]</v>
      </c>
      <c r="AW51" s="18" t="str">
        <f>IF(T_iv_strat3!AM23=".","-",(CONCATENATE("[",ROUND(T_iv_strat3!AM23,1),"; ",ROUND(T_iv_strat3!AN23,1),"]")))</f>
        <v>[0; 0]</v>
      </c>
      <c r="AX51" s="18" t="str">
        <f>IF(T_iv_strat3!AQ23=".","-",(CONCATENATE("[",ROUND(T_iv_strat3!AQ23,1),"; ",ROUND(T_iv_strat3!AR23,1),"]")))</f>
        <v>[0; 0]</v>
      </c>
      <c r="AY51" s="18" t="str">
        <f>IF(T_iv_strat3!AU23=".","-",(CONCATENATE("[",ROUND(T_iv_strat3!AU23,1),"; ",ROUND(T_iv_strat3!AV23,1),"]")))</f>
        <v>[0; 0]</v>
      </c>
      <c r="AZ51" s="18" t="str">
        <f>IF(T_iv_strat3!AY23=".","-",(CONCATENATE("[",ROUND(T_iv_strat3!AY23,1),"; ",ROUND(T_iv_strat3!AZ23,1),"]")))</f>
        <v>[0; 0]</v>
      </c>
      <c r="BA51" s="18" t="str">
        <f>IF(T_iv_strat3!BC23=".","-",(CONCATENATE("[",ROUND(T_iv_strat3!BC23,1),"; ",ROUND(T_iv_strat3!BD23,1),"]")))</f>
        <v>[0; 0]</v>
      </c>
      <c r="BB51" s="18" t="str">
        <f>IF(T_iv_strat3!BG23=".","-",(CONCATENATE("[",ROUND(T_iv_strat3!BG23,1),"; ",ROUND(T_iv_strat3!BH23,1),"]")))</f>
        <v>[0; 0]</v>
      </c>
      <c r="BC51" s="18" t="str">
        <f>IF(T_iv_strat3!BK23=".","-",(CONCATENATE("[",ROUND(T_iv_strat3!BK23,1),"; ",ROUND(T_iv_strat3!BL23,1),"]")))</f>
        <v>[0; 0]</v>
      </c>
    </row>
    <row r="52" spans="1:55" s="2" customFormat="1" x14ac:dyDescent="0.2">
      <c r="A52" s="5" t="s">
        <v>64</v>
      </c>
      <c r="B52" s="4">
        <f>ROUND(T_iv_strat1!B24,1)</f>
        <v>0</v>
      </c>
      <c r="C52" s="4">
        <f>ROUND(T_iv_strat1!F24,1)</f>
        <v>0</v>
      </c>
      <c r="D52" s="4">
        <f>ROUND(T_iv_strat1!J24,1)</f>
        <v>0</v>
      </c>
      <c r="E52" s="4">
        <f>ROUND(T_iv_strat1!N24,1)</f>
        <v>0</v>
      </c>
      <c r="F52" s="4">
        <f>ROUND(T_iv_strat1!R24,1)</f>
        <v>0</v>
      </c>
      <c r="G52" s="4">
        <f>ROUND(T_iv_strat1!V24,1)</f>
        <v>0</v>
      </c>
      <c r="H52" s="4">
        <f>ROUND(T_iv_strat1!Z24,1)</f>
        <v>0</v>
      </c>
      <c r="I52" s="4">
        <f>ROUND(T_iv_strat1!AD24,1)</f>
        <v>0</v>
      </c>
      <c r="J52" s="65">
        <f>ROUND(T_iv_strat1!AH24,1)</f>
        <v>0</v>
      </c>
      <c r="K52" s="4">
        <f>ROUND(T_iv_strat1!AL24,1)</f>
        <v>0</v>
      </c>
      <c r="L52" s="4">
        <f>ROUND(T_iv_strat1!AP24,1)</f>
        <v>0</v>
      </c>
      <c r="M52" s="4">
        <f>ROUND(T_iv_strat1!AT24,1)</f>
        <v>0</v>
      </c>
      <c r="N52" s="4">
        <f>ROUND(T_iv_strat1!AX24,1)</f>
        <v>0</v>
      </c>
      <c r="O52" s="4">
        <f>ROUND(T_iv_strat1!BB24,1)</f>
        <v>0</v>
      </c>
      <c r="P52" s="4">
        <f>ROUND(T_iv_strat1!BF24,1)</f>
        <v>0</v>
      </c>
      <c r="Q52" s="4">
        <f>ROUND(T_iv_strat1!BJ24,1)</f>
        <v>0</v>
      </c>
      <c r="T52" s="5" t="s">
        <v>64</v>
      </c>
      <c r="U52" s="4">
        <f>ROUND(T_iv_strat2!B24,1)</f>
        <v>0</v>
      </c>
      <c r="V52" s="4">
        <f>ROUND(T_iv_strat2!F24,1)</f>
        <v>0</v>
      </c>
      <c r="W52" s="4">
        <f>ROUND(T_iv_strat2!J24,1)</f>
        <v>0</v>
      </c>
      <c r="X52" s="4">
        <f>ROUND(T_iv_strat2!N24,1)</f>
        <v>0</v>
      </c>
      <c r="Y52" s="4">
        <f>ROUND(T_iv_strat2!R24,1)</f>
        <v>0</v>
      </c>
      <c r="Z52" s="4">
        <f>ROUND(T_iv_strat2!V24,1)</f>
        <v>0</v>
      </c>
      <c r="AA52" s="4">
        <f>ROUND(T_iv_strat2!Z24,1)</f>
        <v>0</v>
      </c>
      <c r="AB52" s="4">
        <f>ROUND(T_iv_strat2!AD24,1)</f>
        <v>0</v>
      </c>
      <c r="AC52" s="65">
        <f>ROUND(T_iv_strat2!AH24,1)</f>
        <v>0</v>
      </c>
      <c r="AD52" s="4">
        <f>ROUND(T_iv_strat2!AL24,1)</f>
        <v>0</v>
      </c>
      <c r="AE52" s="4">
        <f>ROUND(T_iv_strat2!AP24,1)</f>
        <v>0</v>
      </c>
      <c r="AF52" s="4">
        <f>ROUND(T_iv_strat2!AT24,1)</f>
        <v>0</v>
      </c>
      <c r="AG52" s="4">
        <f>ROUND(T_iv_strat2!AX24,1)</f>
        <v>0</v>
      </c>
      <c r="AH52" s="4">
        <f>ROUND(T_iv_strat2!BB24,1)</f>
        <v>0</v>
      </c>
      <c r="AI52" s="4">
        <f>ROUND(T_iv_strat2!BF24,1)</f>
        <v>0</v>
      </c>
      <c r="AJ52" s="4">
        <f>ROUND(T_iv_strat2!BJ24,1)</f>
        <v>0</v>
      </c>
      <c r="AM52" s="5" t="s">
        <v>64</v>
      </c>
      <c r="AN52" s="4">
        <f>ROUND(T_iv_strat3!B24,1)</f>
        <v>0</v>
      </c>
      <c r="AO52" s="4">
        <f>ROUND(T_iv_strat3!F24,1)</f>
        <v>0</v>
      </c>
      <c r="AP52" s="4">
        <f>ROUND(T_iv_strat3!J24,1)</f>
        <v>0</v>
      </c>
      <c r="AQ52" s="4">
        <f>ROUND(T_iv_strat3!N24,1)</f>
        <v>0</v>
      </c>
      <c r="AR52" s="4">
        <f>ROUND(T_iv_strat3!R24,1)</f>
        <v>0</v>
      </c>
      <c r="AS52" s="4">
        <f>ROUND(T_iv_strat3!V24,1)</f>
        <v>0</v>
      </c>
      <c r="AT52" s="4">
        <f>ROUND(T_iv_strat3!Z24,1)</f>
        <v>0</v>
      </c>
      <c r="AU52" s="4">
        <f>ROUND(T_iv_strat3!AD24,1)</f>
        <v>0</v>
      </c>
      <c r="AV52" s="65">
        <f>ROUND(T_iv_strat3!AH24,1)</f>
        <v>0</v>
      </c>
      <c r="AW52" s="4">
        <f>ROUND(T_iv_strat3!AL24,1)</f>
        <v>0</v>
      </c>
      <c r="AX52" s="4">
        <f>ROUND(T_iv_strat3!AP24,1)</f>
        <v>0</v>
      </c>
      <c r="AY52" s="4">
        <f>ROUND(T_iv_strat3!AT24,1)</f>
        <v>0</v>
      </c>
      <c r="AZ52" s="4">
        <f>ROUND(T_iv_strat3!AX24,1)</f>
        <v>0</v>
      </c>
      <c r="BA52" s="4">
        <f>ROUND(T_iv_strat3!BB24,1)</f>
        <v>0</v>
      </c>
      <c r="BB52" s="4">
        <f>ROUND(T_iv_strat3!BF24,1)</f>
        <v>0</v>
      </c>
      <c r="BC52" s="4">
        <f>ROUND(T_iv_strat3!BJ24,1)</f>
        <v>0</v>
      </c>
    </row>
    <row r="53" spans="1:55" s="17" customFormat="1" ht="8.25" x14ac:dyDescent="0.15">
      <c r="A53" s="21"/>
      <c r="B53" s="18" t="str">
        <f>IF(T_iv_strat1!C24=".","-",(CONCATENATE("[",ROUND(T_iv_strat1!C24,1),"; ",ROUND(T_iv_strat1!D24,1),"]")))</f>
        <v>[0; 0]</v>
      </c>
      <c r="C53" s="18" t="str">
        <f>IF(T_iv_strat1!G24=".","-",(CONCATENATE("[",ROUND(T_iv_strat1!G24,1),"; ",ROUND(T_iv_strat1!H24,1),"]")))</f>
        <v>[0; 0]</v>
      </c>
      <c r="D53" s="18" t="str">
        <f>IF(T_iv_strat1!K24=".","-",(CONCATENATE("[",ROUND(T_iv_strat1!K24,1),"; ",ROUND(T_iv_strat1!L24,1),"]")))</f>
        <v>[0; 0]</v>
      </c>
      <c r="E53" s="18" t="str">
        <f>IF(T_iv_strat1!O24=".","-",(CONCATENATE("[",ROUND(T_iv_strat1!O24,1),"; ",ROUND(T_iv_strat1!P24,1),"]")))</f>
        <v>[0; 0]</v>
      </c>
      <c r="F53" s="18" t="str">
        <f>IF(T_iv_strat1!S24=".","-",(CONCATENATE("[",ROUND(T_iv_strat1!S24,1),"; ",ROUND(T_iv_strat1!T24,1),"]")))</f>
        <v>[0; 0]</v>
      </c>
      <c r="G53" s="18" t="str">
        <f>IF(T_iv_strat1!W24=".","-",(CONCATENATE("[",ROUND(T_iv_strat1!W24,1),"; ",ROUND(T_iv_strat1!X24,1),"]")))</f>
        <v>[0; 0]</v>
      </c>
      <c r="H53" s="18" t="str">
        <f>IF(T_iv_strat1!AA24=".","-",(CONCATENATE("[",ROUND(T_iv_strat1!AA24,1),"; ",ROUND(T_iv_strat1!AB24,1),"]")))</f>
        <v>[0; 0]</v>
      </c>
      <c r="I53" s="18" t="str">
        <f>IF(T_iv_strat1!AE24=".","-",(CONCATENATE("[",ROUND(T_iv_strat1!AE24,1),"; ",ROUND(T_iv_strat1!AF24,1),"]")))</f>
        <v>[0; 0]</v>
      </c>
      <c r="J53" s="114" t="str">
        <f>IF(T_iv_strat1!AI24=".","-",(CONCATENATE("[",ROUND(T_iv_strat1!AI24,1),"; ",ROUND(T_iv_strat1!AJ24,1),"]")))</f>
        <v>[0; 0]</v>
      </c>
      <c r="K53" s="18" t="str">
        <f>IF(T_iv_strat1!AM24=".","-",(CONCATENATE("[",ROUND(T_iv_strat1!AM24,1),"; ",ROUND(T_iv_strat1!AN24,1),"]")))</f>
        <v>[0; 0]</v>
      </c>
      <c r="L53" s="18" t="str">
        <f>IF(T_iv_strat1!AQ24=".","-",(CONCATENATE("[",ROUND(T_iv_strat1!AQ24,1),"; ",ROUND(T_iv_strat1!AR24,1),"]")))</f>
        <v>[0; 0]</v>
      </c>
      <c r="M53" s="18" t="str">
        <f>IF(T_iv_strat1!AU24=".","-",(CONCATENATE("[",ROUND(T_iv_strat1!AU24,1),"; ",ROUND(T_iv_strat1!AV24,1),"]")))</f>
        <v>[0; 0]</v>
      </c>
      <c r="N53" s="18" t="str">
        <f>IF(T_iv_strat1!AY24=".","-",(CONCATENATE("[",ROUND(T_iv_strat1!AY24,1),"; ",ROUND(T_iv_strat1!AZ24,1),"]")))</f>
        <v>[0; 0]</v>
      </c>
      <c r="O53" s="18" t="str">
        <f>IF(T_iv_strat1!BC24=".","-",(CONCATENATE("[",ROUND(T_iv_strat1!BC24,1),"; ",ROUND(T_iv_strat1!BD24,1),"]")))</f>
        <v>[0; 0]</v>
      </c>
      <c r="P53" s="18" t="str">
        <f>IF(T_iv_strat1!BG24=".","-",(CONCATENATE("[",ROUND(T_iv_strat1!BG24,1),"; ",ROUND(T_iv_strat1!BH24,1),"]")))</f>
        <v>[0; 0]</v>
      </c>
      <c r="Q53" s="18" t="str">
        <f>IF(T_iv_strat1!BK24=".","-",(CONCATENATE("[",ROUND(T_iv_strat1!BK24,1),"; ",ROUND(T_iv_strat1!BL24,1),"]")))</f>
        <v>[0; 0]</v>
      </c>
      <c r="T53" s="21"/>
      <c r="U53" s="18" t="str">
        <f>IF(T_iv_strat2!C24=".","-",(CONCATENATE("[",ROUND(T_iv_strat2!C24,1),"; ",ROUND(T_iv_strat2!D24,1),"]")))</f>
        <v>[0; 0]</v>
      </c>
      <c r="V53" s="18" t="str">
        <f>IF(T_iv_strat2!G24=".","-",(CONCATENATE("[",ROUND(T_iv_strat2!G24,1),"; ",ROUND(T_iv_strat2!H24,1),"]")))</f>
        <v>[0; 0]</v>
      </c>
      <c r="W53" s="18" t="str">
        <f>IF(T_iv_strat2!K24=".","-",(CONCATENATE("[",ROUND(T_iv_strat2!K24,1),"; ",ROUND(T_iv_strat2!L24,1),"]")))</f>
        <v>[0; 0]</v>
      </c>
      <c r="X53" s="18" t="str">
        <f>IF(T_iv_strat2!O24=".","-",(CONCATENATE("[",ROUND(T_iv_strat2!O24,1),"; ",ROUND(T_iv_strat2!P24,1),"]")))</f>
        <v>[0; 0]</v>
      </c>
      <c r="Y53" s="18" t="str">
        <f>IF(T_iv_strat2!S24=".","-",(CONCATENATE("[",ROUND(T_iv_strat2!S24,1),"; ",ROUND(T_iv_strat2!T24,1),"]")))</f>
        <v>[0; 0]</v>
      </c>
      <c r="Z53" s="18" t="str">
        <f>IF(T_iv_strat2!W24=".","-",(CONCATENATE("[",ROUND(T_iv_strat2!W24,1),"; ",ROUND(T_iv_strat2!X24,1),"]")))</f>
        <v>[0; 0]</v>
      </c>
      <c r="AA53" s="18" t="str">
        <f>IF(T_iv_strat2!AA24=".","-",(CONCATENATE("[",ROUND(T_iv_strat2!AA24,1),"; ",ROUND(T_iv_strat2!AB24,1),"]")))</f>
        <v>[0; 0]</v>
      </c>
      <c r="AB53" s="18" t="str">
        <f>IF(T_iv_strat2!AE24=".","-",(CONCATENATE("[",ROUND(T_iv_strat2!AE24,1),"; ",ROUND(T_iv_strat2!AF24,1),"]")))</f>
        <v>[0; 0]</v>
      </c>
      <c r="AC53" s="114" t="str">
        <f>IF(T_iv_strat2!AI24=".","-",(CONCATENATE("[",ROUND(T_iv_strat2!AI24,1),"; ",ROUND(T_iv_strat2!AJ24,1),"]")))</f>
        <v>[0; 0]</v>
      </c>
      <c r="AD53" s="18" t="str">
        <f>IF(T_iv_strat2!AM24=".","-",(CONCATENATE("[",ROUND(T_iv_strat2!AM24,1),"; ",ROUND(T_iv_strat2!AN24,1),"]")))</f>
        <v>[0; 0]</v>
      </c>
      <c r="AE53" s="18" t="str">
        <f>IF(T_iv_strat2!AQ24=".","-",(CONCATENATE("[",ROUND(T_iv_strat2!AQ24,1),"; ",ROUND(T_iv_strat2!AR24,1),"]")))</f>
        <v>[0; 0]</v>
      </c>
      <c r="AF53" s="18" t="str">
        <f>IF(T_iv_strat2!AU24=".","-",(CONCATENATE("[",ROUND(T_iv_strat2!AU24,1),"; ",ROUND(T_iv_strat2!AV24,1),"]")))</f>
        <v>[0; 0]</v>
      </c>
      <c r="AG53" s="18" t="str">
        <f>IF(T_iv_strat2!AY24=".","-",(CONCATENATE("[",ROUND(T_iv_strat2!AY24,1),"; ",ROUND(T_iv_strat2!AZ24,1),"]")))</f>
        <v>[0; 0]</v>
      </c>
      <c r="AH53" s="18" t="str">
        <f>IF(T_iv_strat2!BC24=".","-",(CONCATENATE("[",ROUND(T_iv_strat2!BC24,1),"; ",ROUND(T_iv_strat2!BD24,1),"]")))</f>
        <v>[0; 0]</v>
      </c>
      <c r="AI53" s="18" t="str">
        <f>IF(T_iv_strat2!BG24=".","-",(CONCATENATE("[",ROUND(T_iv_strat2!BG24,1),"; ",ROUND(T_iv_strat2!BH24,1),"]")))</f>
        <v>[0; 0]</v>
      </c>
      <c r="AJ53" s="18" t="str">
        <f>IF(T_iv_strat2!BK24=".","-",(CONCATENATE("[",ROUND(T_iv_strat2!BK24,1),"; ",ROUND(T_iv_strat2!BL24,1),"]")))</f>
        <v>[0; 0]</v>
      </c>
      <c r="AM53" s="21"/>
      <c r="AN53" s="18" t="str">
        <f>IF(T_iv_strat3!C24=".","-",(CONCATENATE("[",ROUND(T_iv_strat3!C24,1),"; ",ROUND(T_iv_strat3!D24,1),"]")))</f>
        <v>[0; 0]</v>
      </c>
      <c r="AO53" s="18" t="str">
        <f>IF(T_iv_strat3!G24=".","-",(CONCATENATE("[",ROUND(T_iv_strat3!G24,1),"; ",ROUND(T_iv_strat3!H24,1),"]")))</f>
        <v>[0; 0]</v>
      </c>
      <c r="AP53" s="18" t="str">
        <f>IF(T_iv_strat3!K24=".","-",(CONCATENATE("[",ROUND(T_iv_strat3!K24,1),"; ",ROUND(T_iv_strat3!L24,1),"]")))</f>
        <v>[0; 0]</v>
      </c>
      <c r="AQ53" s="18" t="str">
        <f>IF(T_iv_strat3!O24=".","-",(CONCATENATE("[",ROUND(T_iv_strat3!O24,1),"; ",ROUND(T_iv_strat3!P24,1),"]")))</f>
        <v>[0; 0]</v>
      </c>
      <c r="AR53" s="18" t="str">
        <f>IF(T_iv_strat3!S24=".","-",(CONCATENATE("[",ROUND(T_iv_strat3!S24,1),"; ",ROUND(T_iv_strat3!T24,1),"]")))</f>
        <v>[0; 0]</v>
      </c>
      <c r="AS53" s="18" t="str">
        <f>IF(T_iv_strat3!W24=".","-",(CONCATENATE("[",ROUND(T_iv_strat3!W24,1),"; ",ROUND(T_iv_strat3!X24,1),"]")))</f>
        <v>[0; 0]</v>
      </c>
      <c r="AT53" s="18" t="str">
        <f>IF(T_iv_strat3!AA24=".","-",(CONCATENATE("[",ROUND(T_iv_strat3!AA24,1),"; ",ROUND(T_iv_strat3!AB24,1),"]")))</f>
        <v>[0; 0]</v>
      </c>
      <c r="AU53" s="18" t="str">
        <f>IF(T_iv_strat3!AE24=".","-",(CONCATENATE("[",ROUND(T_iv_strat3!AE24,1),"; ",ROUND(T_iv_strat3!AF24,1),"]")))</f>
        <v>[0; 0]</v>
      </c>
      <c r="AV53" s="114" t="str">
        <f>IF(T_iv_strat3!AI24=".","-",(CONCATENATE("[",ROUND(T_iv_strat3!AI24,1),"; ",ROUND(T_iv_strat3!AJ24,1),"]")))</f>
        <v>[0; 0]</v>
      </c>
      <c r="AW53" s="18" t="str">
        <f>IF(T_iv_strat3!AM24=".","-",(CONCATENATE("[",ROUND(T_iv_strat3!AM24,1),"; ",ROUND(T_iv_strat3!AN24,1),"]")))</f>
        <v>[0; 0]</v>
      </c>
      <c r="AX53" s="18" t="str">
        <f>IF(T_iv_strat3!AQ24=".","-",(CONCATENATE("[",ROUND(T_iv_strat3!AQ24,1),"; ",ROUND(T_iv_strat3!AR24,1),"]")))</f>
        <v>[0; 0]</v>
      </c>
      <c r="AY53" s="18" t="str">
        <f>IF(T_iv_strat3!AU24=".","-",(CONCATENATE("[",ROUND(T_iv_strat3!AU24,1),"; ",ROUND(T_iv_strat3!AV24,1),"]")))</f>
        <v>[0; 0]</v>
      </c>
      <c r="AZ53" s="18" t="str">
        <f>IF(T_iv_strat3!AY24=".","-",(CONCATENATE("[",ROUND(T_iv_strat3!AY24,1),"; ",ROUND(T_iv_strat3!AZ24,1),"]")))</f>
        <v>[0; 0]</v>
      </c>
      <c r="BA53" s="18" t="str">
        <f>IF(T_iv_strat3!BC24=".","-",(CONCATENATE("[",ROUND(T_iv_strat3!BC24,1),"; ",ROUND(T_iv_strat3!BD24,1),"]")))</f>
        <v>[0; 0]</v>
      </c>
      <c r="BB53" s="18" t="str">
        <f>IF(T_iv_strat3!BG24=".","-",(CONCATENATE("[",ROUND(T_iv_strat3!BG24,1),"; ",ROUND(T_iv_strat3!BH24,1),"]")))</f>
        <v>[0; 0]</v>
      </c>
      <c r="BC53" s="18" t="str">
        <f>IF(T_iv_strat3!BK24=".","-",(CONCATENATE("[",ROUND(T_iv_strat3!BK24,1),"; ",ROUND(T_iv_strat3!BL24,1),"]")))</f>
        <v>[0; 0]</v>
      </c>
    </row>
    <row r="54" spans="1:55" s="2" customFormat="1" x14ac:dyDescent="0.2">
      <c r="A54" s="3" t="s">
        <v>65</v>
      </c>
      <c r="B54" s="4">
        <f>ROUND(T_iv_strat1!B25,1)</f>
        <v>0</v>
      </c>
      <c r="C54" s="4">
        <f>ROUND(T_iv_strat1!F25,1)</f>
        <v>0</v>
      </c>
      <c r="D54" s="4">
        <f>ROUND(T_iv_strat1!J25,1)</f>
        <v>0</v>
      </c>
      <c r="E54" s="4">
        <f>ROUND(T_iv_strat1!N25,1)</f>
        <v>0</v>
      </c>
      <c r="F54" s="4">
        <f>ROUND(T_iv_strat1!R25,1)</f>
        <v>0</v>
      </c>
      <c r="G54" s="4">
        <f>ROUND(T_iv_strat1!V25,1)</f>
        <v>0</v>
      </c>
      <c r="H54" s="4">
        <f>ROUND(T_iv_strat1!Z25,1)</f>
        <v>0</v>
      </c>
      <c r="I54" s="4">
        <f>ROUND(T_iv_strat1!AD25,1)</f>
        <v>0</v>
      </c>
      <c r="J54" s="65">
        <f>ROUND(T_iv_strat1!AH25,1)</f>
        <v>0</v>
      </c>
      <c r="K54" s="4">
        <f>ROUND(T_iv_strat1!AL25,1)</f>
        <v>0</v>
      </c>
      <c r="L54" s="4">
        <f>ROUND(T_iv_strat1!AP25,1)</f>
        <v>0</v>
      </c>
      <c r="M54" s="4">
        <f>ROUND(T_iv_strat1!AT25,1)</f>
        <v>0</v>
      </c>
      <c r="N54" s="4">
        <f>ROUND(T_iv_strat1!AX25,1)</f>
        <v>0</v>
      </c>
      <c r="O54" s="4">
        <f>ROUND(T_iv_strat1!BB25,1)</f>
        <v>0</v>
      </c>
      <c r="P54" s="4">
        <f>ROUND(T_iv_strat1!BF25,1)</f>
        <v>0</v>
      </c>
      <c r="Q54" s="4">
        <f>ROUND(T_iv_strat1!BJ25,1)</f>
        <v>0</v>
      </c>
      <c r="T54" s="3" t="s">
        <v>65</v>
      </c>
      <c r="U54" s="4">
        <f>ROUND(T_iv_strat2!B25,1)</f>
        <v>0</v>
      </c>
      <c r="V54" s="4">
        <f>ROUND(T_iv_strat2!F25,1)</f>
        <v>0</v>
      </c>
      <c r="W54" s="4">
        <f>ROUND(T_iv_strat2!J25,1)</f>
        <v>0</v>
      </c>
      <c r="X54" s="4">
        <f>ROUND(T_iv_strat2!N25,1)</f>
        <v>0</v>
      </c>
      <c r="Y54" s="4">
        <f>ROUND(T_iv_strat2!R25,1)</f>
        <v>0</v>
      </c>
      <c r="Z54" s="4">
        <f>ROUND(T_iv_strat2!V25,1)</f>
        <v>0</v>
      </c>
      <c r="AA54" s="4">
        <f>ROUND(T_iv_strat2!Z25,1)</f>
        <v>0</v>
      </c>
      <c r="AB54" s="4">
        <f>ROUND(T_iv_strat2!AD25,1)</f>
        <v>0</v>
      </c>
      <c r="AC54" s="65">
        <f>ROUND(T_iv_strat2!AH25,1)</f>
        <v>0</v>
      </c>
      <c r="AD54" s="4">
        <f>ROUND(T_iv_strat2!AL25,1)</f>
        <v>0</v>
      </c>
      <c r="AE54" s="4">
        <f>ROUND(T_iv_strat2!AP25,1)</f>
        <v>0</v>
      </c>
      <c r="AF54" s="4">
        <f>ROUND(T_iv_strat2!AT25,1)</f>
        <v>0</v>
      </c>
      <c r="AG54" s="4">
        <f>ROUND(T_iv_strat2!AX25,1)</f>
        <v>0</v>
      </c>
      <c r="AH54" s="4">
        <f>ROUND(T_iv_strat2!BB25,1)</f>
        <v>0</v>
      </c>
      <c r="AI54" s="4">
        <f>ROUND(T_iv_strat2!BF25,1)</f>
        <v>0</v>
      </c>
      <c r="AJ54" s="4">
        <f>ROUND(T_iv_strat2!BJ25,1)</f>
        <v>0</v>
      </c>
      <c r="AM54" s="3" t="s">
        <v>65</v>
      </c>
      <c r="AN54" s="4">
        <f>ROUND(T_iv_strat3!B25,1)</f>
        <v>0</v>
      </c>
      <c r="AO54" s="4">
        <f>ROUND(T_iv_strat3!F25,1)</f>
        <v>0</v>
      </c>
      <c r="AP54" s="4">
        <f>ROUND(T_iv_strat3!J25,1)</f>
        <v>0</v>
      </c>
      <c r="AQ54" s="4">
        <f>ROUND(T_iv_strat3!N25,1)</f>
        <v>0</v>
      </c>
      <c r="AR54" s="4">
        <f>ROUND(T_iv_strat3!R25,1)</f>
        <v>0</v>
      </c>
      <c r="AS54" s="4">
        <f>ROUND(T_iv_strat3!V25,1)</f>
        <v>0</v>
      </c>
      <c r="AT54" s="4">
        <f>ROUND(T_iv_strat3!Z25,1)</f>
        <v>0</v>
      </c>
      <c r="AU54" s="4">
        <f>ROUND(T_iv_strat3!AD25,1)</f>
        <v>0</v>
      </c>
      <c r="AV54" s="65">
        <f>ROUND(T_iv_strat3!AH25,1)</f>
        <v>0</v>
      </c>
      <c r="AW54" s="4">
        <f>ROUND(T_iv_strat3!AL25,1)</f>
        <v>0</v>
      </c>
      <c r="AX54" s="4">
        <f>ROUND(T_iv_strat3!AP25,1)</f>
        <v>0</v>
      </c>
      <c r="AY54" s="4">
        <f>ROUND(T_iv_strat3!AT25,1)</f>
        <v>0</v>
      </c>
      <c r="AZ54" s="4">
        <f>ROUND(T_iv_strat3!AX25,1)</f>
        <v>0</v>
      </c>
      <c r="BA54" s="4">
        <f>ROUND(T_iv_strat3!BB25,1)</f>
        <v>0</v>
      </c>
      <c r="BB54" s="4">
        <f>ROUND(T_iv_strat3!BF25,1)</f>
        <v>0</v>
      </c>
      <c r="BC54" s="4">
        <f>ROUND(T_iv_strat3!BJ25,1)</f>
        <v>0</v>
      </c>
    </row>
    <row r="55" spans="1:55" s="17" customFormat="1" ht="8.25" x14ac:dyDescent="0.15">
      <c r="A55" s="23"/>
      <c r="B55" s="18" t="str">
        <f>IF(T_iv_strat1!C25=".","-",(CONCATENATE("[",ROUND(T_iv_strat1!C25,1),"; ",ROUND(T_iv_strat1!D25,1),"]")))</f>
        <v>[0; 0]</v>
      </c>
      <c r="C55" s="18" t="str">
        <f>IF(T_iv_strat1!G25=".","-",(CONCATENATE("[",ROUND(T_iv_strat1!G25,1),"; ",ROUND(T_iv_strat1!H25,1),"]")))</f>
        <v>[0; 0]</v>
      </c>
      <c r="D55" s="18" t="str">
        <f>IF(T_iv_strat1!K25=".","-",(CONCATENATE("[",ROUND(T_iv_strat1!K25,1),"; ",ROUND(T_iv_strat1!L25,1),"]")))</f>
        <v>[0; 0]</v>
      </c>
      <c r="E55" s="18" t="str">
        <f>IF(T_iv_strat1!O25=".","-",(CONCATENATE("[",ROUND(T_iv_strat1!O25,1),"; ",ROUND(T_iv_strat1!P25,1),"]")))</f>
        <v>[0; 0]</v>
      </c>
      <c r="F55" s="18" t="str">
        <f>IF(T_iv_strat1!S25=".","-",(CONCATENATE("[",ROUND(T_iv_strat1!S25,1),"; ",ROUND(T_iv_strat1!T25,1),"]")))</f>
        <v>[0; 0]</v>
      </c>
      <c r="G55" s="18" t="str">
        <f>IF(T_iv_strat1!W25=".","-",(CONCATENATE("[",ROUND(T_iv_strat1!W25,1),"; ",ROUND(T_iv_strat1!X25,1),"]")))</f>
        <v>[0; 0]</v>
      </c>
      <c r="H55" s="18" t="str">
        <f>IF(T_iv_strat1!AA25=".","-",(CONCATENATE("[",ROUND(T_iv_strat1!AA25,1),"; ",ROUND(T_iv_strat1!AB25,1),"]")))</f>
        <v>[0; 0]</v>
      </c>
      <c r="I55" s="18" t="str">
        <f>IF(T_iv_strat1!AE25=".","-",(CONCATENATE("[",ROUND(T_iv_strat1!AE25,1),"; ",ROUND(T_iv_strat1!AF25,1),"]")))</f>
        <v>[0; 0]</v>
      </c>
      <c r="J55" s="114" t="str">
        <f>IF(T_iv_strat1!AI25=".","-",(CONCATENATE("[",ROUND(T_iv_strat1!AI25,1),"; ",ROUND(T_iv_strat1!AJ25,1),"]")))</f>
        <v>[0; 0]</v>
      </c>
      <c r="K55" s="18" t="str">
        <f>IF(T_iv_strat1!AM25=".","-",(CONCATENATE("[",ROUND(T_iv_strat1!AM25,1),"; ",ROUND(T_iv_strat1!AN25,1),"]")))</f>
        <v>[0; 0]</v>
      </c>
      <c r="L55" s="18" t="str">
        <f>IF(T_iv_strat1!AQ25=".","-",(CONCATENATE("[",ROUND(T_iv_strat1!AQ25,1),"; ",ROUND(T_iv_strat1!AR25,1),"]")))</f>
        <v>[0; 0]</v>
      </c>
      <c r="M55" s="18" t="str">
        <f>IF(T_iv_strat1!AU25=".","-",(CONCATENATE("[",ROUND(T_iv_strat1!AU25,1),"; ",ROUND(T_iv_strat1!AV25,1),"]")))</f>
        <v>[0; 0]</v>
      </c>
      <c r="N55" s="18" t="str">
        <f>IF(T_iv_strat1!AY25=".","-",(CONCATENATE("[",ROUND(T_iv_strat1!AY25,1),"; ",ROUND(T_iv_strat1!AZ25,1),"]")))</f>
        <v>[0; 0]</v>
      </c>
      <c r="O55" s="18" t="str">
        <f>IF(T_iv_strat1!BC25=".","-",(CONCATENATE("[",ROUND(T_iv_strat1!BC25,1),"; ",ROUND(T_iv_strat1!BD25,1),"]")))</f>
        <v>[0; 0]</v>
      </c>
      <c r="P55" s="18" t="str">
        <f>IF(T_iv_strat1!BG25=".","-",(CONCATENATE("[",ROUND(T_iv_strat1!BG25,1),"; ",ROUND(T_iv_strat1!BH25,1),"]")))</f>
        <v>[0; 0]</v>
      </c>
      <c r="Q55" s="18" t="str">
        <f>IF(T_iv_strat1!BK25=".","-",(CONCATENATE("[",ROUND(T_iv_strat1!BK25,1),"; ",ROUND(T_iv_strat1!BL25,1),"]")))</f>
        <v>[0; 0]</v>
      </c>
      <c r="T55" s="23"/>
      <c r="U55" s="18" t="str">
        <f>IF(T_iv_strat2!C25=".","-",(CONCATENATE("[",ROUND(T_iv_strat2!C25,1),"; ",ROUND(T_iv_strat2!D25,1),"]")))</f>
        <v>[0; 0]</v>
      </c>
      <c r="V55" s="18" t="str">
        <f>IF(T_iv_strat2!G25=".","-",(CONCATENATE("[",ROUND(T_iv_strat2!G25,1),"; ",ROUND(T_iv_strat2!H25,1),"]")))</f>
        <v>[0; 0]</v>
      </c>
      <c r="W55" s="18" t="str">
        <f>IF(T_iv_strat2!K25=".","-",(CONCATENATE("[",ROUND(T_iv_strat2!K25,1),"; ",ROUND(T_iv_strat2!L25,1),"]")))</f>
        <v>[0; 0]</v>
      </c>
      <c r="X55" s="18" t="str">
        <f>IF(T_iv_strat2!O25=".","-",(CONCATENATE("[",ROUND(T_iv_strat2!O25,1),"; ",ROUND(T_iv_strat2!P25,1),"]")))</f>
        <v>[0; 0]</v>
      </c>
      <c r="Y55" s="18" t="str">
        <f>IF(T_iv_strat2!S25=".","-",(CONCATENATE("[",ROUND(T_iv_strat2!S25,1),"; ",ROUND(T_iv_strat2!T25,1),"]")))</f>
        <v>[0; 0]</v>
      </c>
      <c r="Z55" s="18" t="str">
        <f>IF(T_iv_strat2!W25=".","-",(CONCATENATE("[",ROUND(T_iv_strat2!W25,1),"; ",ROUND(T_iv_strat2!X25,1),"]")))</f>
        <v>[0; 0]</v>
      </c>
      <c r="AA55" s="18" t="str">
        <f>IF(T_iv_strat2!AA25=".","-",(CONCATENATE("[",ROUND(T_iv_strat2!AA25,1),"; ",ROUND(T_iv_strat2!AB25,1),"]")))</f>
        <v>[0; 0]</v>
      </c>
      <c r="AB55" s="18" t="str">
        <f>IF(T_iv_strat2!AE25=".","-",(CONCATENATE("[",ROUND(T_iv_strat2!AE25,1),"; ",ROUND(T_iv_strat2!AF25,1),"]")))</f>
        <v>[0; 0]</v>
      </c>
      <c r="AC55" s="114" t="str">
        <f>IF(T_iv_strat2!AI25=".","-",(CONCATENATE("[",ROUND(T_iv_strat2!AI25,1),"; ",ROUND(T_iv_strat2!AJ25,1),"]")))</f>
        <v>[0; 0]</v>
      </c>
      <c r="AD55" s="18" t="str">
        <f>IF(T_iv_strat2!AM25=".","-",(CONCATENATE("[",ROUND(T_iv_strat2!AM25,1),"; ",ROUND(T_iv_strat2!AN25,1),"]")))</f>
        <v>[0; 0]</v>
      </c>
      <c r="AE55" s="18" t="str">
        <f>IF(T_iv_strat2!AQ25=".","-",(CONCATENATE("[",ROUND(T_iv_strat2!AQ25,1),"; ",ROUND(T_iv_strat2!AR25,1),"]")))</f>
        <v>[0; 0]</v>
      </c>
      <c r="AF55" s="18" t="str">
        <f>IF(T_iv_strat2!AU25=".","-",(CONCATENATE("[",ROUND(T_iv_strat2!AU25,1),"; ",ROUND(T_iv_strat2!AV25,1),"]")))</f>
        <v>[0; 0]</v>
      </c>
      <c r="AG55" s="18" t="str">
        <f>IF(T_iv_strat2!AY25=".","-",(CONCATENATE("[",ROUND(T_iv_strat2!AY25,1),"; ",ROUND(T_iv_strat2!AZ25,1),"]")))</f>
        <v>[0; 0]</v>
      </c>
      <c r="AH55" s="18" t="str">
        <f>IF(T_iv_strat2!BC25=".","-",(CONCATENATE("[",ROUND(T_iv_strat2!BC25,1),"; ",ROUND(T_iv_strat2!BD25,1),"]")))</f>
        <v>[0; 0]</v>
      </c>
      <c r="AI55" s="18" t="str">
        <f>IF(T_iv_strat2!BG25=".","-",(CONCATENATE("[",ROUND(T_iv_strat2!BG25,1),"; ",ROUND(T_iv_strat2!BH25,1),"]")))</f>
        <v>[0; 0]</v>
      </c>
      <c r="AJ55" s="18" t="str">
        <f>IF(T_iv_strat2!BK25=".","-",(CONCATENATE("[",ROUND(T_iv_strat2!BK25,1),"; ",ROUND(T_iv_strat2!BL25,1),"]")))</f>
        <v>[0; 0]</v>
      </c>
      <c r="AM55" s="23"/>
      <c r="AN55" s="18" t="str">
        <f>IF(T_iv_strat3!C25=".","-",(CONCATENATE("[",ROUND(T_iv_strat3!C25,1),"; ",ROUND(T_iv_strat3!D25,1),"]")))</f>
        <v>[0; 0]</v>
      </c>
      <c r="AO55" s="18" t="str">
        <f>IF(T_iv_strat3!G25=".","-",(CONCATENATE("[",ROUND(T_iv_strat3!G25,1),"; ",ROUND(T_iv_strat3!H25,1),"]")))</f>
        <v>[0; 0]</v>
      </c>
      <c r="AP55" s="18" t="str">
        <f>IF(T_iv_strat3!K25=".","-",(CONCATENATE("[",ROUND(T_iv_strat3!K25,1),"; ",ROUND(T_iv_strat3!L25,1),"]")))</f>
        <v>[0; 0]</v>
      </c>
      <c r="AQ55" s="18" t="str">
        <f>IF(T_iv_strat3!O25=".","-",(CONCATENATE("[",ROUND(T_iv_strat3!O25,1),"; ",ROUND(T_iv_strat3!P25,1),"]")))</f>
        <v>[0; 0]</v>
      </c>
      <c r="AR55" s="18" t="str">
        <f>IF(T_iv_strat3!S25=".","-",(CONCATENATE("[",ROUND(T_iv_strat3!S25,1),"; ",ROUND(T_iv_strat3!T25,1),"]")))</f>
        <v>[0; 0]</v>
      </c>
      <c r="AS55" s="18" t="str">
        <f>IF(T_iv_strat3!W25=".","-",(CONCATENATE("[",ROUND(T_iv_strat3!W25,1),"; ",ROUND(T_iv_strat3!X25,1),"]")))</f>
        <v>[0; 0]</v>
      </c>
      <c r="AT55" s="18" t="str">
        <f>IF(T_iv_strat3!AA25=".","-",(CONCATENATE("[",ROUND(T_iv_strat3!AA25,1),"; ",ROUND(T_iv_strat3!AB25,1),"]")))</f>
        <v>[0; 0]</v>
      </c>
      <c r="AU55" s="18" t="str">
        <f>IF(T_iv_strat3!AE25=".","-",(CONCATENATE("[",ROUND(T_iv_strat3!AE25,1),"; ",ROUND(T_iv_strat3!AF25,1),"]")))</f>
        <v>[0; 0]</v>
      </c>
      <c r="AV55" s="114" t="str">
        <f>IF(T_iv_strat3!AI25=".","-",(CONCATENATE("[",ROUND(T_iv_strat3!AI25,1),"; ",ROUND(T_iv_strat3!AJ25,1),"]")))</f>
        <v>[0; 0]</v>
      </c>
      <c r="AW55" s="18" t="str">
        <f>IF(T_iv_strat3!AM25=".","-",(CONCATENATE("[",ROUND(T_iv_strat3!AM25,1),"; ",ROUND(T_iv_strat3!AN25,1),"]")))</f>
        <v>[0; 0]</v>
      </c>
      <c r="AX55" s="18" t="str">
        <f>IF(T_iv_strat3!AQ25=".","-",(CONCATENATE("[",ROUND(T_iv_strat3!AQ25,1),"; ",ROUND(T_iv_strat3!AR25,1),"]")))</f>
        <v>[0; 0]</v>
      </c>
      <c r="AY55" s="18" t="str">
        <f>IF(T_iv_strat3!AU25=".","-",(CONCATENATE("[",ROUND(T_iv_strat3!AU25,1),"; ",ROUND(T_iv_strat3!AV25,1),"]")))</f>
        <v>[0; 0]</v>
      </c>
      <c r="AZ55" s="18" t="str">
        <f>IF(T_iv_strat3!AY25=".","-",(CONCATENATE("[",ROUND(T_iv_strat3!AY25,1),"; ",ROUND(T_iv_strat3!AZ25,1),"]")))</f>
        <v>[0; 0]</v>
      </c>
      <c r="BA55" s="18" t="str">
        <f>IF(T_iv_strat3!BC25=".","-",(CONCATENATE("[",ROUND(T_iv_strat3!BC25,1),"; ",ROUND(T_iv_strat3!BD25,1),"]")))</f>
        <v>[0; 0]</v>
      </c>
      <c r="BB55" s="18" t="str">
        <f>IF(T_iv_strat3!BG25=".","-",(CONCATENATE("[",ROUND(T_iv_strat3!BG25,1),"; ",ROUND(T_iv_strat3!BH25,1),"]")))</f>
        <v>[0; 0]</v>
      </c>
      <c r="BC55" s="18" t="str">
        <f>IF(T_iv_strat3!BK25=".","-",(CONCATENATE("[",ROUND(T_iv_strat3!BK25,1),"; ",ROUND(T_iv_strat3!BL25,1),"]")))</f>
        <v>[0; 0]</v>
      </c>
    </row>
    <row r="56" spans="1:55" s="2" customFormat="1" x14ac:dyDescent="0.2">
      <c r="A56" s="3" t="s">
        <v>66</v>
      </c>
      <c r="B56" s="4">
        <f>ROUND(T_iv_strat1!B26,1)</f>
        <v>0</v>
      </c>
      <c r="C56" s="4">
        <f>ROUND(T_iv_strat1!F26,1)</f>
        <v>0</v>
      </c>
      <c r="D56" s="4">
        <f>ROUND(T_iv_strat1!J26,1)</f>
        <v>0</v>
      </c>
      <c r="E56" s="4">
        <f>ROUND(T_iv_strat1!N26,1)</f>
        <v>0</v>
      </c>
      <c r="F56" s="4">
        <f>ROUND(T_iv_strat1!R26,1)</f>
        <v>0</v>
      </c>
      <c r="G56" s="4">
        <f>ROUND(T_iv_strat1!V26,1)</f>
        <v>0</v>
      </c>
      <c r="H56" s="4">
        <f>ROUND(T_iv_strat1!Z26,1)</f>
        <v>0</v>
      </c>
      <c r="I56" s="4">
        <f>ROUND(T_iv_strat1!AD26,1)</f>
        <v>0</v>
      </c>
      <c r="J56" s="65">
        <f>ROUND(T_iv_strat1!AH26,1)</f>
        <v>0</v>
      </c>
      <c r="K56" s="4">
        <f>ROUND(T_iv_strat1!AL26,1)</f>
        <v>0</v>
      </c>
      <c r="L56" s="4">
        <f>ROUND(T_iv_strat1!AP26,1)</f>
        <v>0</v>
      </c>
      <c r="M56" s="4">
        <f>ROUND(T_iv_strat1!AT26,1)</f>
        <v>0</v>
      </c>
      <c r="N56" s="4">
        <f>ROUND(T_iv_strat1!AX26,1)</f>
        <v>0</v>
      </c>
      <c r="O56" s="4">
        <f>ROUND(T_iv_strat1!BB26,1)</f>
        <v>0</v>
      </c>
      <c r="P56" s="4">
        <f>ROUND(T_iv_strat1!BF26,1)</f>
        <v>0</v>
      </c>
      <c r="Q56" s="4">
        <f>ROUND(T_iv_strat1!BJ26,1)</f>
        <v>0</v>
      </c>
      <c r="T56" s="3" t="s">
        <v>66</v>
      </c>
      <c r="U56" s="4">
        <f>ROUND(T_iv_strat2!B26,1)</f>
        <v>0</v>
      </c>
      <c r="V56" s="4">
        <f>ROUND(T_iv_strat2!F26,1)</f>
        <v>0</v>
      </c>
      <c r="W56" s="4">
        <f>ROUND(T_iv_strat2!J26,1)</f>
        <v>0</v>
      </c>
      <c r="X56" s="4">
        <f>ROUND(T_iv_strat2!N26,1)</f>
        <v>0</v>
      </c>
      <c r="Y56" s="4">
        <f>ROUND(T_iv_strat2!R26,1)</f>
        <v>0</v>
      </c>
      <c r="Z56" s="4">
        <f>ROUND(T_iv_strat2!V26,1)</f>
        <v>0</v>
      </c>
      <c r="AA56" s="4">
        <f>ROUND(T_iv_strat2!Z26,1)</f>
        <v>0</v>
      </c>
      <c r="AB56" s="4">
        <f>ROUND(T_iv_strat2!AD26,1)</f>
        <v>0</v>
      </c>
      <c r="AC56" s="65">
        <f>ROUND(T_iv_strat2!AH26,1)</f>
        <v>0</v>
      </c>
      <c r="AD56" s="4">
        <f>ROUND(T_iv_strat2!AL26,1)</f>
        <v>0</v>
      </c>
      <c r="AE56" s="4">
        <f>ROUND(T_iv_strat2!AP26,1)</f>
        <v>0</v>
      </c>
      <c r="AF56" s="4">
        <f>ROUND(T_iv_strat2!AT26,1)</f>
        <v>0</v>
      </c>
      <c r="AG56" s="4">
        <f>ROUND(T_iv_strat2!AX26,1)</f>
        <v>0</v>
      </c>
      <c r="AH56" s="4">
        <f>ROUND(T_iv_strat2!BB26,1)</f>
        <v>0</v>
      </c>
      <c r="AI56" s="4">
        <f>ROUND(T_iv_strat2!BF26,1)</f>
        <v>0</v>
      </c>
      <c r="AJ56" s="4">
        <f>ROUND(T_iv_strat2!BJ26,1)</f>
        <v>0</v>
      </c>
      <c r="AM56" s="3" t="s">
        <v>66</v>
      </c>
      <c r="AN56" s="4">
        <f>ROUND(T_iv_strat3!B26,1)</f>
        <v>0</v>
      </c>
      <c r="AO56" s="4">
        <f>ROUND(T_iv_strat3!F26,1)</f>
        <v>0</v>
      </c>
      <c r="AP56" s="4">
        <f>ROUND(T_iv_strat3!J26,1)</f>
        <v>0</v>
      </c>
      <c r="AQ56" s="4">
        <f>ROUND(T_iv_strat3!N26,1)</f>
        <v>0</v>
      </c>
      <c r="AR56" s="4">
        <f>ROUND(T_iv_strat3!R26,1)</f>
        <v>0</v>
      </c>
      <c r="AS56" s="4">
        <f>ROUND(T_iv_strat3!V26,1)</f>
        <v>0</v>
      </c>
      <c r="AT56" s="4">
        <f>ROUND(T_iv_strat3!Z26,1)</f>
        <v>0</v>
      </c>
      <c r="AU56" s="4">
        <f>ROUND(T_iv_strat3!AD26,1)</f>
        <v>0</v>
      </c>
      <c r="AV56" s="65">
        <f>ROUND(T_iv_strat3!AH26,1)</f>
        <v>0</v>
      </c>
      <c r="AW56" s="4">
        <f>ROUND(T_iv_strat3!AL26,1)</f>
        <v>0</v>
      </c>
      <c r="AX56" s="4">
        <f>ROUND(T_iv_strat3!AP26,1)</f>
        <v>0</v>
      </c>
      <c r="AY56" s="4">
        <f>ROUND(T_iv_strat3!AT26,1)</f>
        <v>0</v>
      </c>
      <c r="AZ56" s="4">
        <f>ROUND(T_iv_strat3!AX26,1)</f>
        <v>0</v>
      </c>
      <c r="BA56" s="4">
        <f>ROUND(T_iv_strat3!BB26,1)</f>
        <v>0</v>
      </c>
      <c r="BB56" s="4">
        <f>ROUND(T_iv_strat3!BF26,1)</f>
        <v>0</v>
      </c>
      <c r="BC56" s="4">
        <f>ROUND(T_iv_strat3!BJ26,1)</f>
        <v>0</v>
      </c>
    </row>
    <row r="57" spans="1:55" s="17" customFormat="1" ht="8.25" x14ac:dyDescent="0.15">
      <c r="A57" s="21"/>
      <c r="B57" s="18" t="str">
        <f>IF(T_iv_strat1!C26=".","-",(CONCATENATE("[",ROUND(T_iv_strat1!C26,1),"; ",ROUND(T_iv_strat1!D26,1),"]")))</f>
        <v>[0; 0]</v>
      </c>
      <c r="C57" s="18" t="str">
        <f>IF(T_iv_strat1!G26=".","-",(CONCATENATE("[",ROUND(T_iv_strat1!G26,1),"; ",ROUND(T_iv_strat1!H26,1),"]")))</f>
        <v>[0; 0]</v>
      </c>
      <c r="D57" s="18" t="str">
        <f>IF(T_iv_strat1!K26=".","-",(CONCATENATE("[",ROUND(T_iv_strat1!K26,1),"; ",ROUND(T_iv_strat1!L26,1),"]")))</f>
        <v>[0; 0]</v>
      </c>
      <c r="E57" s="18" t="str">
        <f>IF(T_iv_strat1!O26=".","-",(CONCATENATE("[",ROUND(T_iv_strat1!O26,1),"; ",ROUND(T_iv_strat1!P26,1),"]")))</f>
        <v>[0; 0]</v>
      </c>
      <c r="F57" s="18" t="str">
        <f>IF(T_iv_strat1!S26=".","-",(CONCATENATE("[",ROUND(T_iv_strat1!S26,1),"; ",ROUND(T_iv_strat1!T26,1),"]")))</f>
        <v>[0; 0]</v>
      </c>
      <c r="G57" s="18" t="str">
        <f>IF(T_iv_strat1!W26=".","-",(CONCATENATE("[",ROUND(T_iv_strat1!W26,1),"; ",ROUND(T_iv_strat1!X26,1),"]")))</f>
        <v>[0; 0]</v>
      </c>
      <c r="H57" s="18" t="str">
        <f>IF(T_iv_strat1!AA26=".","-",(CONCATENATE("[",ROUND(T_iv_strat1!AA26,1),"; ",ROUND(T_iv_strat1!AB26,1),"]")))</f>
        <v>[0; 0]</v>
      </c>
      <c r="I57" s="18" t="str">
        <f>IF(T_iv_strat1!AE26=".","-",(CONCATENATE("[",ROUND(T_iv_strat1!AE26,1),"; ",ROUND(T_iv_strat1!AF26,1),"]")))</f>
        <v>[0; 0]</v>
      </c>
      <c r="J57" s="114" t="str">
        <f>IF(T_iv_strat1!AI26=".","-",(CONCATENATE("[",ROUND(T_iv_strat1!AI26,1),"; ",ROUND(T_iv_strat1!AJ26,1),"]")))</f>
        <v>[0; 0]</v>
      </c>
      <c r="K57" s="18" t="str">
        <f>IF(T_iv_strat1!AM26=".","-",(CONCATENATE("[",ROUND(T_iv_strat1!AM26,1),"; ",ROUND(T_iv_strat1!AN26,1),"]")))</f>
        <v>[0; 0]</v>
      </c>
      <c r="L57" s="18" t="str">
        <f>IF(T_iv_strat1!AQ26=".","-",(CONCATENATE("[",ROUND(T_iv_strat1!AQ26,1),"; ",ROUND(T_iv_strat1!AR26,1),"]")))</f>
        <v>[0; 0]</v>
      </c>
      <c r="M57" s="18" t="str">
        <f>IF(T_iv_strat1!AU26=".","-",(CONCATENATE("[",ROUND(T_iv_strat1!AU26,1),"; ",ROUND(T_iv_strat1!AV26,1),"]")))</f>
        <v>[0; 0]</v>
      </c>
      <c r="N57" s="18" t="str">
        <f>IF(T_iv_strat1!AY26=".","-",(CONCATENATE("[",ROUND(T_iv_strat1!AY26,1),"; ",ROUND(T_iv_strat1!AZ26,1),"]")))</f>
        <v>[0; 0]</v>
      </c>
      <c r="O57" s="18" t="str">
        <f>IF(T_iv_strat1!BC26=".","-",(CONCATENATE("[",ROUND(T_iv_strat1!BC26,1),"; ",ROUND(T_iv_strat1!BD26,1),"]")))</f>
        <v>[0; 0]</v>
      </c>
      <c r="P57" s="18" t="str">
        <f>IF(T_iv_strat1!BG26=".","-",(CONCATENATE("[",ROUND(T_iv_strat1!BG26,1),"; ",ROUND(T_iv_strat1!BH26,1),"]")))</f>
        <v>[0; 0]</v>
      </c>
      <c r="Q57" s="18" t="str">
        <f>IF(T_iv_strat1!BK26=".","-",(CONCATENATE("[",ROUND(T_iv_strat1!BK26,1),"; ",ROUND(T_iv_strat1!BL26,1),"]")))</f>
        <v>[0; 0]</v>
      </c>
      <c r="T57" s="21"/>
      <c r="U57" s="18" t="str">
        <f>IF(T_iv_strat2!C26=".","-",(CONCATENATE("[",ROUND(T_iv_strat2!C26,1),"; ",ROUND(T_iv_strat2!D26,1),"]")))</f>
        <v>[0; 0]</v>
      </c>
      <c r="V57" s="18" t="str">
        <f>IF(T_iv_strat2!G26=".","-",(CONCATENATE("[",ROUND(T_iv_strat2!G26,1),"; ",ROUND(T_iv_strat2!H26,1),"]")))</f>
        <v>[0; 0]</v>
      </c>
      <c r="W57" s="18" t="str">
        <f>IF(T_iv_strat2!K26=".","-",(CONCATENATE("[",ROUND(T_iv_strat2!K26,1),"; ",ROUND(T_iv_strat2!L26,1),"]")))</f>
        <v>[0; 0]</v>
      </c>
      <c r="X57" s="18" t="str">
        <f>IF(T_iv_strat2!O26=".","-",(CONCATENATE("[",ROUND(T_iv_strat2!O26,1),"; ",ROUND(T_iv_strat2!P26,1),"]")))</f>
        <v>[0; 0]</v>
      </c>
      <c r="Y57" s="18" t="str">
        <f>IF(T_iv_strat2!S26=".","-",(CONCATENATE("[",ROUND(T_iv_strat2!S26,1),"; ",ROUND(T_iv_strat2!T26,1),"]")))</f>
        <v>[0; 0]</v>
      </c>
      <c r="Z57" s="18" t="str">
        <f>IF(T_iv_strat2!W26=".","-",(CONCATENATE("[",ROUND(T_iv_strat2!W26,1),"; ",ROUND(T_iv_strat2!X26,1),"]")))</f>
        <v>[0; 0]</v>
      </c>
      <c r="AA57" s="18" t="str">
        <f>IF(T_iv_strat2!AA26=".","-",(CONCATENATE("[",ROUND(T_iv_strat2!AA26,1),"; ",ROUND(T_iv_strat2!AB26,1),"]")))</f>
        <v>[0; 0]</v>
      </c>
      <c r="AB57" s="18" t="str">
        <f>IF(T_iv_strat2!AE26=".","-",(CONCATENATE("[",ROUND(T_iv_strat2!AE26,1),"; ",ROUND(T_iv_strat2!AF26,1),"]")))</f>
        <v>[0; 0]</v>
      </c>
      <c r="AC57" s="114" t="str">
        <f>IF(T_iv_strat2!AI26=".","-",(CONCATENATE("[",ROUND(T_iv_strat2!AI26,1),"; ",ROUND(T_iv_strat2!AJ26,1),"]")))</f>
        <v>[0; 0]</v>
      </c>
      <c r="AD57" s="18" t="str">
        <f>IF(T_iv_strat2!AM26=".","-",(CONCATENATE("[",ROUND(T_iv_strat2!AM26,1),"; ",ROUND(T_iv_strat2!AN26,1),"]")))</f>
        <v>[0; 0]</v>
      </c>
      <c r="AE57" s="18" t="str">
        <f>IF(T_iv_strat2!AQ26=".","-",(CONCATENATE("[",ROUND(T_iv_strat2!AQ26,1),"; ",ROUND(T_iv_strat2!AR26,1),"]")))</f>
        <v>[0; 0]</v>
      </c>
      <c r="AF57" s="18" t="str">
        <f>IF(T_iv_strat2!AU26=".","-",(CONCATENATE("[",ROUND(T_iv_strat2!AU26,1),"; ",ROUND(T_iv_strat2!AV26,1),"]")))</f>
        <v>[0; 0]</v>
      </c>
      <c r="AG57" s="18" t="str">
        <f>IF(T_iv_strat2!AY26=".","-",(CONCATENATE("[",ROUND(T_iv_strat2!AY26,1),"; ",ROUND(T_iv_strat2!AZ26,1),"]")))</f>
        <v>[0; 0]</v>
      </c>
      <c r="AH57" s="18" t="str">
        <f>IF(T_iv_strat2!BC26=".","-",(CONCATENATE("[",ROUND(T_iv_strat2!BC26,1),"; ",ROUND(T_iv_strat2!BD26,1),"]")))</f>
        <v>[0; 0]</v>
      </c>
      <c r="AI57" s="18" t="str">
        <f>IF(T_iv_strat2!BG26=".","-",(CONCATENATE("[",ROUND(T_iv_strat2!BG26,1),"; ",ROUND(T_iv_strat2!BH26,1),"]")))</f>
        <v>[0; 0]</v>
      </c>
      <c r="AJ57" s="18" t="str">
        <f>IF(T_iv_strat2!BK26=".","-",(CONCATENATE("[",ROUND(T_iv_strat2!BK26,1),"; ",ROUND(T_iv_strat2!BL26,1),"]")))</f>
        <v>[0; 0]</v>
      </c>
      <c r="AM57" s="21"/>
      <c r="AN57" s="18" t="str">
        <f>IF(T_iv_strat3!C26=".","-",(CONCATENATE("[",ROUND(T_iv_strat3!C26,1),"; ",ROUND(T_iv_strat3!D26,1),"]")))</f>
        <v>[0; 0]</v>
      </c>
      <c r="AO57" s="18" t="str">
        <f>IF(T_iv_strat3!G26=".","-",(CONCATENATE("[",ROUND(T_iv_strat3!G26,1),"; ",ROUND(T_iv_strat3!H26,1),"]")))</f>
        <v>[0; 0]</v>
      </c>
      <c r="AP57" s="18" t="str">
        <f>IF(T_iv_strat3!K26=".","-",(CONCATENATE("[",ROUND(T_iv_strat3!K26,1),"; ",ROUND(T_iv_strat3!L26,1),"]")))</f>
        <v>[0; 0]</v>
      </c>
      <c r="AQ57" s="18" t="str">
        <f>IF(T_iv_strat3!O26=".","-",(CONCATENATE("[",ROUND(T_iv_strat3!O26,1),"; ",ROUND(T_iv_strat3!P26,1),"]")))</f>
        <v>[0; 0]</v>
      </c>
      <c r="AR57" s="18" t="str">
        <f>IF(T_iv_strat3!S26=".","-",(CONCATENATE("[",ROUND(T_iv_strat3!S26,1),"; ",ROUND(T_iv_strat3!T26,1),"]")))</f>
        <v>[0; 0]</v>
      </c>
      <c r="AS57" s="18" t="str">
        <f>IF(T_iv_strat3!W26=".","-",(CONCATENATE("[",ROUND(T_iv_strat3!W26,1),"; ",ROUND(T_iv_strat3!X26,1),"]")))</f>
        <v>[0; 0]</v>
      </c>
      <c r="AT57" s="18" t="str">
        <f>IF(T_iv_strat3!AA26=".","-",(CONCATENATE("[",ROUND(T_iv_strat3!AA26,1),"; ",ROUND(T_iv_strat3!AB26,1),"]")))</f>
        <v>[0; 0]</v>
      </c>
      <c r="AU57" s="18" t="str">
        <f>IF(T_iv_strat3!AE26=".","-",(CONCATENATE("[",ROUND(T_iv_strat3!AE26,1),"; ",ROUND(T_iv_strat3!AF26,1),"]")))</f>
        <v>[0; 0]</v>
      </c>
      <c r="AV57" s="114" t="str">
        <f>IF(T_iv_strat3!AI26=".","-",(CONCATENATE("[",ROUND(T_iv_strat3!AI26,1),"; ",ROUND(T_iv_strat3!AJ26,1),"]")))</f>
        <v>[0; 0]</v>
      </c>
      <c r="AW57" s="18" t="str">
        <f>IF(T_iv_strat3!AM26=".","-",(CONCATENATE("[",ROUND(T_iv_strat3!AM26,1),"; ",ROUND(T_iv_strat3!AN26,1),"]")))</f>
        <v>[0; 0]</v>
      </c>
      <c r="AX57" s="18" t="str">
        <f>IF(T_iv_strat3!AQ26=".","-",(CONCATENATE("[",ROUND(T_iv_strat3!AQ26,1),"; ",ROUND(T_iv_strat3!AR26,1),"]")))</f>
        <v>[0; 0]</v>
      </c>
      <c r="AY57" s="18" t="str">
        <f>IF(T_iv_strat3!AU26=".","-",(CONCATENATE("[",ROUND(T_iv_strat3!AU26,1),"; ",ROUND(T_iv_strat3!AV26,1),"]")))</f>
        <v>[0; 0]</v>
      </c>
      <c r="AZ57" s="18" t="str">
        <f>IF(T_iv_strat3!AY26=".","-",(CONCATENATE("[",ROUND(T_iv_strat3!AY26,1),"; ",ROUND(T_iv_strat3!AZ26,1),"]")))</f>
        <v>[0; 0]</v>
      </c>
      <c r="BA57" s="18" t="str">
        <f>IF(T_iv_strat3!BC26=".","-",(CONCATENATE("[",ROUND(T_iv_strat3!BC26,1),"; ",ROUND(T_iv_strat3!BD26,1),"]")))</f>
        <v>[0; 0]</v>
      </c>
      <c r="BB57" s="18" t="str">
        <f>IF(T_iv_strat3!BG26=".","-",(CONCATENATE("[",ROUND(T_iv_strat3!BG26,1),"; ",ROUND(T_iv_strat3!BH26,1),"]")))</f>
        <v>[0; 0]</v>
      </c>
      <c r="BC57" s="18" t="str">
        <f>IF(T_iv_strat3!BK26=".","-",(CONCATENATE("[",ROUND(T_iv_strat3!BK26,1),"; ",ROUND(T_iv_strat3!BL26,1),"]")))</f>
        <v>[0; 0]</v>
      </c>
    </row>
    <row r="58" spans="1:55" s="2" customFormat="1" x14ac:dyDescent="0.2">
      <c r="A58" s="5" t="s">
        <v>67</v>
      </c>
      <c r="B58" s="4">
        <f>ROUND(T_iv_strat1!B27,1)</f>
        <v>0</v>
      </c>
      <c r="C58" s="4">
        <f>ROUND(T_iv_strat1!F27,1)</f>
        <v>0</v>
      </c>
      <c r="D58" s="4">
        <f>ROUND(T_iv_strat1!J27,1)</f>
        <v>0</v>
      </c>
      <c r="E58" s="4">
        <f>ROUND(T_iv_strat1!N27,1)</f>
        <v>0</v>
      </c>
      <c r="F58" s="4">
        <f>ROUND(T_iv_strat1!R27,1)</f>
        <v>0</v>
      </c>
      <c r="G58" s="4">
        <f>ROUND(T_iv_strat1!V27,1)</f>
        <v>0</v>
      </c>
      <c r="H58" s="4">
        <f>ROUND(T_iv_strat1!Z27,1)</f>
        <v>0</v>
      </c>
      <c r="I58" s="4">
        <f>ROUND(T_iv_strat1!AD27,1)</f>
        <v>0</v>
      </c>
      <c r="J58" s="65">
        <f>ROUND(T_iv_strat1!AH27,1)</f>
        <v>0</v>
      </c>
      <c r="K58" s="4">
        <f>ROUND(T_iv_strat1!AL27,1)</f>
        <v>0</v>
      </c>
      <c r="L58" s="4">
        <f>ROUND(T_iv_strat1!AP27,1)</f>
        <v>0</v>
      </c>
      <c r="M58" s="4">
        <f>ROUND(T_iv_strat1!AT27,1)</f>
        <v>0</v>
      </c>
      <c r="N58" s="4">
        <f>ROUND(T_iv_strat1!AX27,1)</f>
        <v>0</v>
      </c>
      <c r="O58" s="4">
        <f>ROUND(T_iv_strat1!BB27,1)</f>
        <v>0</v>
      </c>
      <c r="P58" s="4">
        <f>ROUND(T_iv_strat1!BF27,1)</f>
        <v>0</v>
      </c>
      <c r="Q58" s="4">
        <f>ROUND(T_iv_strat1!BJ27,1)</f>
        <v>0</v>
      </c>
      <c r="T58" s="5" t="s">
        <v>67</v>
      </c>
      <c r="U58" s="4">
        <f>ROUND(T_iv_strat2!B27,1)</f>
        <v>0</v>
      </c>
      <c r="V58" s="4">
        <f>ROUND(T_iv_strat2!F27,1)</f>
        <v>0</v>
      </c>
      <c r="W58" s="4">
        <f>ROUND(T_iv_strat2!J27,1)</f>
        <v>0</v>
      </c>
      <c r="X58" s="4">
        <f>ROUND(T_iv_strat2!N27,1)</f>
        <v>0</v>
      </c>
      <c r="Y58" s="4">
        <f>ROUND(T_iv_strat2!R27,1)</f>
        <v>0</v>
      </c>
      <c r="Z58" s="4">
        <f>ROUND(T_iv_strat2!V27,1)</f>
        <v>0</v>
      </c>
      <c r="AA58" s="4">
        <f>ROUND(T_iv_strat2!Z27,1)</f>
        <v>0</v>
      </c>
      <c r="AB58" s="4">
        <f>ROUND(T_iv_strat2!AD27,1)</f>
        <v>0</v>
      </c>
      <c r="AC58" s="65">
        <f>ROUND(T_iv_strat2!AH27,1)</f>
        <v>0</v>
      </c>
      <c r="AD58" s="4">
        <f>ROUND(T_iv_strat2!AL27,1)</f>
        <v>0</v>
      </c>
      <c r="AE58" s="4">
        <f>ROUND(T_iv_strat2!AP27,1)</f>
        <v>0</v>
      </c>
      <c r="AF58" s="4">
        <f>ROUND(T_iv_strat2!AT27,1)</f>
        <v>0</v>
      </c>
      <c r="AG58" s="4">
        <f>ROUND(T_iv_strat2!AX27,1)</f>
        <v>0</v>
      </c>
      <c r="AH58" s="4">
        <f>ROUND(T_iv_strat2!BB27,1)</f>
        <v>0</v>
      </c>
      <c r="AI58" s="4">
        <f>ROUND(T_iv_strat2!BF27,1)</f>
        <v>0</v>
      </c>
      <c r="AJ58" s="4">
        <f>ROUND(T_iv_strat2!BJ27,1)</f>
        <v>0</v>
      </c>
      <c r="AM58" s="5" t="s">
        <v>67</v>
      </c>
      <c r="AN58" s="4">
        <f>ROUND(T_iv_strat3!B27,1)</f>
        <v>0</v>
      </c>
      <c r="AO58" s="4">
        <f>ROUND(T_iv_strat3!F27,1)</f>
        <v>0</v>
      </c>
      <c r="AP58" s="4">
        <f>ROUND(T_iv_strat3!J27,1)</f>
        <v>0</v>
      </c>
      <c r="AQ58" s="4">
        <f>ROUND(T_iv_strat3!N27,1)</f>
        <v>0</v>
      </c>
      <c r="AR58" s="4">
        <f>ROUND(T_iv_strat3!R27,1)</f>
        <v>0</v>
      </c>
      <c r="AS58" s="4">
        <f>ROUND(T_iv_strat3!V27,1)</f>
        <v>0</v>
      </c>
      <c r="AT58" s="4">
        <f>ROUND(T_iv_strat3!Z27,1)</f>
        <v>0</v>
      </c>
      <c r="AU58" s="4">
        <f>ROUND(T_iv_strat3!AD27,1)</f>
        <v>0</v>
      </c>
      <c r="AV58" s="65">
        <f>ROUND(T_iv_strat3!AH27,1)</f>
        <v>0</v>
      </c>
      <c r="AW58" s="4">
        <f>ROUND(T_iv_strat3!AL27,1)</f>
        <v>0</v>
      </c>
      <c r="AX58" s="4">
        <f>ROUND(T_iv_strat3!AP27,1)</f>
        <v>0</v>
      </c>
      <c r="AY58" s="4">
        <f>ROUND(T_iv_strat3!AT27,1)</f>
        <v>0</v>
      </c>
      <c r="AZ58" s="4">
        <f>ROUND(T_iv_strat3!AX27,1)</f>
        <v>0</v>
      </c>
      <c r="BA58" s="4">
        <f>ROUND(T_iv_strat3!BB27,1)</f>
        <v>0</v>
      </c>
      <c r="BB58" s="4">
        <f>ROUND(T_iv_strat3!BF27,1)</f>
        <v>0</v>
      </c>
      <c r="BC58" s="4">
        <f>ROUND(T_iv_strat3!BJ27,1)</f>
        <v>0</v>
      </c>
    </row>
    <row r="59" spans="1:55" s="17" customFormat="1" ht="8.25" x14ac:dyDescent="0.15">
      <c r="A59" s="21"/>
      <c r="B59" s="18" t="str">
        <f>IF(T_iv_strat1!C27=".","-",(CONCATENATE("[",ROUND(T_iv_strat1!C27,1),"; ",ROUND(T_iv_strat1!D27,1),"]")))</f>
        <v>[0; 0]</v>
      </c>
      <c r="C59" s="18" t="str">
        <f>IF(T_iv_strat1!G27=".","-",(CONCATENATE("[",ROUND(T_iv_strat1!G27,1),"; ",ROUND(T_iv_strat1!H27,1),"]")))</f>
        <v>[0; 0]</v>
      </c>
      <c r="D59" s="18" t="str">
        <f>IF(T_iv_strat1!K27=".","-",(CONCATENATE("[",ROUND(T_iv_strat1!K27,1),"; ",ROUND(T_iv_strat1!L27,1),"]")))</f>
        <v>[0; 0]</v>
      </c>
      <c r="E59" s="18" t="str">
        <f>IF(T_iv_strat1!O27=".","-",(CONCATENATE("[",ROUND(T_iv_strat1!O27,1),"; ",ROUND(T_iv_strat1!P27,1),"]")))</f>
        <v>[0; 0]</v>
      </c>
      <c r="F59" s="18" t="str">
        <f>IF(T_iv_strat1!S27=".","-",(CONCATENATE("[",ROUND(T_iv_strat1!S27,1),"; ",ROUND(T_iv_strat1!T27,1),"]")))</f>
        <v>[0; 0]</v>
      </c>
      <c r="G59" s="18" t="str">
        <f>IF(T_iv_strat1!W27=".","-",(CONCATENATE("[",ROUND(T_iv_strat1!W27,1),"; ",ROUND(T_iv_strat1!X27,1),"]")))</f>
        <v>[0; 0]</v>
      </c>
      <c r="H59" s="18" t="str">
        <f>IF(T_iv_strat1!AA27=".","-",(CONCATENATE("[",ROUND(T_iv_strat1!AA27,1),"; ",ROUND(T_iv_strat1!AB27,1),"]")))</f>
        <v>[0; 0]</v>
      </c>
      <c r="I59" s="18" t="str">
        <f>IF(T_iv_strat1!AE27=".","-",(CONCATENATE("[",ROUND(T_iv_strat1!AE27,1),"; ",ROUND(T_iv_strat1!AF27,1),"]")))</f>
        <v>[0; 0]</v>
      </c>
      <c r="J59" s="114" t="str">
        <f>IF(T_iv_strat1!AI27=".","-",(CONCATENATE("[",ROUND(T_iv_strat1!AI27,1),"; ",ROUND(T_iv_strat1!AJ27,1),"]")))</f>
        <v>[0; 0]</v>
      </c>
      <c r="K59" s="18" t="str">
        <f>IF(T_iv_strat1!AM27=".","-",(CONCATENATE("[",ROUND(T_iv_strat1!AM27,1),"; ",ROUND(T_iv_strat1!AN27,1),"]")))</f>
        <v>[0; 0]</v>
      </c>
      <c r="L59" s="18" t="str">
        <f>IF(T_iv_strat1!AQ27=".","-",(CONCATENATE("[",ROUND(T_iv_strat1!AQ27,1),"; ",ROUND(T_iv_strat1!AR27,1),"]")))</f>
        <v>[0; 0]</v>
      </c>
      <c r="M59" s="18" t="str">
        <f>IF(T_iv_strat1!AU27=".","-",(CONCATENATE("[",ROUND(T_iv_strat1!AU27,1),"; ",ROUND(T_iv_strat1!AV27,1),"]")))</f>
        <v>[0; 0]</v>
      </c>
      <c r="N59" s="18" t="str">
        <f>IF(T_iv_strat1!AY27=".","-",(CONCATENATE("[",ROUND(T_iv_strat1!AY27,1),"; ",ROUND(T_iv_strat1!AZ27,1),"]")))</f>
        <v>[0; 0]</v>
      </c>
      <c r="O59" s="18" t="str">
        <f>IF(T_iv_strat1!BC27=".","-",(CONCATENATE("[",ROUND(T_iv_strat1!BC27,1),"; ",ROUND(T_iv_strat1!BD27,1),"]")))</f>
        <v>[0; 0]</v>
      </c>
      <c r="P59" s="18" t="str">
        <f>IF(T_iv_strat1!BG27=".","-",(CONCATENATE("[",ROUND(T_iv_strat1!BG27,1),"; ",ROUND(T_iv_strat1!BH27,1),"]")))</f>
        <v>[0; 0]</v>
      </c>
      <c r="Q59" s="18" t="str">
        <f>IF(T_iv_strat1!BK27=".","-",(CONCATENATE("[",ROUND(T_iv_strat1!BK27,1),"; ",ROUND(T_iv_strat1!BL27,1),"]")))</f>
        <v>[0; 0]</v>
      </c>
      <c r="T59" s="21"/>
      <c r="U59" s="18" t="str">
        <f>IF(T_iv_strat2!C27=".","-",(CONCATENATE("[",ROUND(T_iv_strat2!C27,1),"; ",ROUND(T_iv_strat2!D27,1),"]")))</f>
        <v>[0; 0]</v>
      </c>
      <c r="V59" s="18" t="str">
        <f>IF(T_iv_strat2!G27=".","-",(CONCATENATE("[",ROUND(T_iv_strat2!G27,1),"; ",ROUND(T_iv_strat2!H27,1),"]")))</f>
        <v>[0; 0]</v>
      </c>
      <c r="W59" s="18" t="str">
        <f>IF(T_iv_strat2!K27=".","-",(CONCATENATE("[",ROUND(T_iv_strat2!K27,1),"; ",ROUND(T_iv_strat2!L27,1),"]")))</f>
        <v>[0; 0]</v>
      </c>
      <c r="X59" s="18" t="str">
        <f>IF(T_iv_strat2!O27=".","-",(CONCATENATE("[",ROUND(T_iv_strat2!O27,1),"; ",ROUND(T_iv_strat2!P27,1),"]")))</f>
        <v>[0; 0]</v>
      </c>
      <c r="Y59" s="18" t="str">
        <f>IF(T_iv_strat2!S27=".","-",(CONCATENATE("[",ROUND(T_iv_strat2!S27,1),"; ",ROUND(T_iv_strat2!T27,1),"]")))</f>
        <v>[0; 0]</v>
      </c>
      <c r="Z59" s="18" t="str">
        <f>IF(T_iv_strat2!W27=".","-",(CONCATENATE("[",ROUND(T_iv_strat2!W27,1),"; ",ROUND(T_iv_strat2!X27,1),"]")))</f>
        <v>[0; 0]</v>
      </c>
      <c r="AA59" s="18" t="str">
        <f>IF(T_iv_strat2!AA27=".","-",(CONCATENATE("[",ROUND(T_iv_strat2!AA27,1),"; ",ROUND(T_iv_strat2!AB27,1),"]")))</f>
        <v>[0; 0]</v>
      </c>
      <c r="AB59" s="18" t="str">
        <f>IF(T_iv_strat2!AE27=".","-",(CONCATENATE("[",ROUND(T_iv_strat2!AE27,1),"; ",ROUND(T_iv_strat2!AF27,1),"]")))</f>
        <v>[0; 0]</v>
      </c>
      <c r="AC59" s="114" t="str">
        <f>IF(T_iv_strat2!AI27=".","-",(CONCATENATE("[",ROUND(T_iv_strat2!AI27,1),"; ",ROUND(T_iv_strat2!AJ27,1),"]")))</f>
        <v>[0; 0]</v>
      </c>
      <c r="AD59" s="18" t="str">
        <f>IF(T_iv_strat2!AM27=".","-",(CONCATENATE("[",ROUND(T_iv_strat2!AM27,1),"; ",ROUND(T_iv_strat2!AN27,1),"]")))</f>
        <v>[0; 0]</v>
      </c>
      <c r="AE59" s="18" t="str">
        <f>IF(T_iv_strat2!AQ27=".","-",(CONCATENATE("[",ROUND(T_iv_strat2!AQ27,1),"; ",ROUND(T_iv_strat2!AR27,1),"]")))</f>
        <v>[0; 0]</v>
      </c>
      <c r="AF59" s="18" t="str">
        <f>IF(T_iv_strat2!AU27=".","-",(CONCATENATE("[",ROUND(T_iv_strat2!AU27,1),"; ",ROUND(T_iv_strat2!AV27,1),"]")))</f>
        <v>[0; 0]</v>
      </c>
      <c r="AG59" s="18" t="str">
        <f>IF(T_iv_strat2!AY27=".","-",(CONCATENATE("[",ROUND(T_iv_strat2!AY27,1),"; ",ROUND(T_iv_strat2!AZ27,1),"]")))</f>
        <v>[0; 0]</v>
      </c>
      <c r="AH59" s="18" t="str">
        <f>IF(T_iv_strat2!BC27=".","-",(CONCATENATE("[",ROUND(T_iv_strat2!BC27,1),"; ",ROUND(T_iv_strat2!BD27,1),"]")))</f>
        <v>[0; 0]</v>
      </c>
      <c r="AI59" s="18" t="str">
        <f>IF(T_iv_strat2!BG27=".","-",(CONCATENATE("[",ROUND(T_iv_strat2!BG27,1),"; ",ROUND(T_iv_strat2!BH27,1),"]")))</f>
        <v>[0; 0]</v>
      </c>
      <c r="AJ59" s="18" t="str">
        <f>IF(T_iv_strat2!BK27=".","-",(CONCATENATE("[",ROUND(T_iv_strat2!BK27,1),"; ",ROUND(T_iv_strat2!BL27,1),"]")))</f>
        <v>[0; 0]</v>
      </c>
      <c r="AM59" s="21"/>
      <c r="AN59" s="18" t="str">
        <f>IF(T_iv_strat3!C27=".","-",(CONCATENATE("[",ROUND(T_iv_strat3!C27,1),"; ",ROUND(T_iv_strat3!D27,1),"]")))</f>
        <v>[0; 0]</v>
      </c>
      <c r="AO59" s="18" t="str">
        <f>IF(T_iv_strat3!G27=".","-",(CONCATENATE("[",ROUND(T_iv_strat3!G27,1),"; ",ROUND(T_iv_strat3!H27,1),"]")))</f>
        <v>[0; 0]</v>
      </c>
      <c r="AP59" s="18" t="str">
        <f>IF(T_iv_strat3!K27=".","-",(CONCATENATE("[",ROUND(T_iv_strat3!K27,1),"; ",ROUND(T_iv_strat3!L27,1),"]")))</f>
        <v>[0; 0]</v>
      </c>
      <c r="AQ59" s="18" t="str">
        <f>IF(T_iv_strat3!O27=".","-",(CONCATENATE("[",ROUND(T_iv_strat3!O27,1),"; ",ROUND(T_iv_strat3!P27,1),"]")))</f>
        <v>[0; 0]</v>
      </c>
      <c r="AR59" s="18" t="str">
        <f>IF(T_iv_strat3!S27=".","-",(CONCATENATE("[",ROUND(T_iv_strat3!S27,1),"; ",ROUND(T_iv_strat3!T27,1),"]")))</f>
        <v>[0; 0]</v>
      </c>
      <c r="AS59" s="18" t="str">
        <f>IF(T_iv_strat3!W27=".","-",(CONCATENATE("[",ROUND(T_iv_strat3!W27,1),"; ",ROUND(T_iv_strat3!X27,1),"]")))</f>
        <v>[0; 0]</v>
      </c>
      <c r="AT59" s="18" t="str">
        <f>IF(T_iv_strat3!AA27=".","-",(CONCATENATE("[",ROUND(T_iv_strat3!AA27,1),"; ",ROUND(T_iv_strat3!AB27,1),"]")))</f>
        <v>[0; 0]</v>
      </c>
      <c r="AU59" s="18" t="str">
        <f>IF(T_iv_strat3!AE27=".","-",(CONCATENATE("[",ROUND(T_iv_strat3!AE27,1),"; ",ROUND(T_iv_strat3!AF27,1),"]")))</f>
        <v>[0; 0]</v>
      </c>
      <c r="AV59" s="114" t="str">
        <f>IF(T_iv_strat3!AI27=".","-",(CONCATENATE("[",ROUND(T_iv_strat3!AI27,1),"; ",ROUND(T_iv_strat3!AJ27,1),"]")))</f>
        <v>[0; 0]</v>
      </c>
      <c r="AW59" s="18" t="str">
        <f>IF(T_iv_strat3!AM27=".","-",(CONCATENATE("[",ROUND(T_iv_strat3!AM27,1),"; ",ROUND(T_iv_strat3!AN27,1),"]")))</f>
        <v>[0; 0]</v>
      </c>
      <c r="AX59" s="18" t="str">
        <f>IF(T_iv_strat3!AQ27=".","-",(CONCATENATE("[",ROUND(T_iv_strat3!AQ27,1),"; ",ROUND(T_iv_strat3!AR27,1),"]")))</f>
        <v>[0; 0]</v>
      </c>
      <c r="AY59" s="18" t="str">
        <f>IF(T_iv_strat3!AU27=".","-",(CONCATENATE("[",ROUND(T_iv_strat3!AU27,1),"; ",ROUND(T_iv_strat3!AV27,1),"]")))</f>
        <v>[0; 0]</v>
      </c>
      <c r="AZ59" s="18" t="str">
        <f>IF(T_iv_strat3!AY27=".","-",(CONCATENATE("[",ROUND(T_iv_strat3!AY27,1),"; ",ROUND(T_iv_strat3!AZ27,1),"]")))</f>
        <v>[0; 0]</v>
      </c>
      <c r="BA59" s="18" t="str">
        <f>IF(T_iv_strat3!BC27=".","-",(CONCATENATE("[",ROUND(T_iv_strat3!BC27,1),"; ",ROUND(T_iv_strat3!BD27,1),"]")))</f>
        <v>[0; 0]</v>
      </c>
      <c r="BB59" s="18" t="str">
        <f>IF(T_iv_strat3!BG27=".","-",(CONCATENATE("[",ROUND(T_iv_strat3!BG27,1),"; ",ROUND(T_iv_strat3!BH27,1),"]")))</f>
        <v>[0; 0]</v>
      </c>
      <c r="BC59" s="18" t="str">
        <f>IF(T_iv_strat3!BK27=".","-",(CONCATENATE("[",ROUND(T_iv_strat3!BK27,1),"; ",ROUND(T_iv_strat3!BL27,1),"]")))</f>
        <v>[0; 0]</v>
      </c>
    </row>
    <row r="60" spans="1:55" s="2" customFormat="1" x14ac:dyDescent="0.2">
      <c r="A60" s="5" t="s">
        <v>68</v>
      </c>
      <c r="B60" s="4">
        <f>ROUND(T_iv_strat1!B28,1)</f>
        <v>0</v>
      </c>
      <c r="C60" s="4">
        <f>ROUND(T_iv_strat1!F28,1)</f>
        <v>0</v>
      </c>
      <c r="D60" s="4">
        <f>ROUND(T_iv_strat1!J28,1)</f>
        <v>0</v>
      </c>
      <c r="E60" s="4">
        <f>ROUND(T_iv_strat1!N28,1)</f>
        <v>0</v>
      </c>
      <c r="F60" s="4">
        <f>ROUND(T_iv_strat1!R28,1)</f>
        <v>0</v>
      </c>
      <c r="G60" s="4">
        <f>ROUND(T_iv_strat1!V28,1)</f>
        <v>0</v>
      </c>
      <c r="H60" s="4">
        <f>ROUND(T_iv_strat1!Z28,1)</f>
        <v>0</v>
      </c>
      <c r="I60" s="4">
        <f>ROUND(T_iv_strat1!AD28,1)</f>
        <v>0</v>
      </c>
      <c r="J60" s="65">
        <f>ROUND(T_iv_strat1!AH28,1)</f>
        <v>0</v>
      </c>
      <c r="K60" s="4">
        <f>ROUND(T_iv_strat1!AL28,1)</f>
        <v>0</v>
      </c>
      <c r="L60" s="4">
        <f>ROUND(T_iv_strat1!AP28,1)</f>
        <v>0</v>
      </c>
      <c r="M60" s="4">
        <f>ROUND(T_iv_strat1!AT28,1)</f>
        <v>0</v>
      </c>
      <c r="N60" s="4">
        <f>ROUND(T_iv_strat1!AX28,1)</f>
        <v>0</v>
      </c>
      <c r="O60" s="4">
        <f>ROUND(T_iv_strat1!BB28,1)</f>
        <v>0</v>
      </c>
      <c r="P60" s="4">
        <f>ROUND(T_iv_strat1!BF28,1)</f>
        <v>0</v>
      </c>
      <c r="Q60" s="4">
        <f>ROUND(T_iv_strat1!BJ28,1)</f>
        <v>0</v>
      </c>
      <c r="T60" s="5" t="s">
        <v>68</v>
      </c>
      <c r="U60" s="4">
        <f>ROUND(T_iv_strat2!B28,1)</f>
        <v>0</v>
      </c>
      <c r="V60" s="4">
        <f>ROUND(T_iv_strat2!F28,1)</f>
        <v>0</v>
      </c>
      <c r="W60" s="4">
        <f>ROUND(T_iv_strat2!J28,1)</f>
        <v>0</v>
      </c>
      <c r="X60" s="4">
        <f>ROUND(T_iv_strat2!N28,1)</f>
        <v>0</v>
      </c>
      <c r="Y60" s="4">
        <f>ROUND(T_iv_strat2!R28,1)</f>
        <v>0</v>
      </c>
      <c r="Z60" s="4">
        <f>ROUND(T_iv_strat2!V28,1)</f>
        <v>0</v>
      </c>
      <c r="AA60" s="4">
        <f>ROUND(T_iv_strat2!Z28,1)</f>
        <v>0</v>
      </c>
      <c r="AB60" s="4">
        <f>ROUND(T_iv_strat2!AD28,1)</f>
        <v>0</v>
      </c>
      <c r="AC60" s="65">
        <f>ROUND(T_iv_strat2!AH28,1)</f>
        <v>0</v>
      </c>
      <c r="AD60" s="4">
        <f>ROUND(T_iv_strat2!AL28,1)</f>
        <v>0</v>
      </c>
      <c r="AE60" s="4">
        <f>ROUND(T_iv_strat2!AP28,1)</f>
        <v>0</v>
      </c>
      <c r="AF60" s="4">
        <f>ROUND(T_iv_strat2!AT28,1)</f>
        <v>0</v>
      </c>
      <c r="AG60" s="4">
        <f>ROUND(T_iv_strat2!AX28,1)</f>
        <v>0</v>
      </c>
      <c r="AH60" s="4">
        <f>ROUND(T_iv_strat2!BB28,1)</f>
        <v>0</v>
      </c>
      <c r="AI60" s="4">
        <f>ROUND(T_iv_strat2!BF28,1)</f>
        <v>0</v>
      </c>
      <c r="AJ60" s="4">
        <f>ROUND(T_iv_strat2!BJ28,1)</f>
        <v>0</v>
      </c>
      <c r="AM60" s="5" t="s">
        <v>68</v>
      </c>
      <c r="AN60" s="4">
        <f>ROUND(T_iv_strat3!B28,1)</f>
        <v>0</v>
      </c>
      <c r="AO60" s="4">
        <f>ROUND(T_iv_strat3!F28,1)</f>
        <v>0</v>
      </c>
      <c r="AP60" s="4">
        <f>ROUND(T_iv_strat3!J28,1)</f>
        <v>0</v>
      </c>
      <c r="AQ60" s="4">
        <f>ROUND(T_iv_strat3!N28,1)</f>
        <v>0</v>
      </c>
      <c r="AR60" s="4">
        <f>ROUND(T_iv_strat3!R28,1)</f>
        <v>0</v>
      </c>
      <c r="AS60" s="4">
        <f>ROUND(T_iv_strat3!V28,1)</f>
        <v>0</v>
      </c>
      <c r="AT60" s="4">
        <f>ROUND(T_iv_strat3!Z28,1)</f>
        <v>0</v>
      </c>
      <c r="AU60" s="4">
        <f>ROUND(T_iv_strat3!AD28,1)</f>
        <v>0</v>
      </c>
      <c r="AV60" s="65">
        <f>ROUND(T_iv_strat3!AH28,1)</f>
        <v>0</v>
      </c>
      <c r="AW60" s="4">
        <f>ROUND(T_iv_strat3!AL28,1)</f>
        <v>0</v>
      </c>
      <c r="AX60" s="4">
        <f>ROUND(T_iv_strat3!AP28,1)</f>
        <v>0</v>
      </c>
      <c r="AY60" s="4">
        <f>ROUND(T_iv_strat3!AT28,1)</f>
        <v>0</v>
      </c>
      <c r="AZ60" s="4">
        <f>ROUND(T_iv_strat3!AX28,1)</f>
        <v>0</v>
      </c>
      <c r="BA60" s="4">
        <f>ROUND(T_iv_strat3!BB28,1)</f>
        <v>0</v>
      </c>
      <c r="BB60" s="4">
        <f>ROUND(T_iv_strat3!BF28,1)</f>
        <v>0</v>
      </c>
      <c r="BC60" s="4">
        <f>ROUND(T_iv_strat3!BJ28,1)</f>
        <v>0</v>
      </c>
    </row>
    <row r="61" spans="1:55" s="17" customFormat="1" ht="8.25" x14ac:dyDescent="0.15">
      <c r="A61" s="22"/>
      <c r="B61" s="18" t="str">
        <f>IF(T_iv_strat1!C28=".","-",(CONCATENATE("[",ROUND(T_iv_strat1!C28,1),"; ",ROUND(T_iv_strat1!D28,1),"]")))</f>
        <v>[0; 0]</v>
      </c>
      <c r="C61" s="18" t="str">
        <f>IF(T_iv_strat1!G28=".","-",(CONCATENATE("[",ROUND(T_iv_strat1!G28,1),"; ",ROUND(T_iv_strat1!H28,1),"]")))</f>
        <v>[0; 0]</v>
      </c>
      <c r="D61" s="18" t="str">
        <f>IF(T_iv_strat1!K28=".","-",(CONCATENATE("[",ROUND(T_iv_strat1!K28,1),"; ",ROUND(T_iv_strat1!L28,1),"]")))</f>
        <v>[0; 0]</v>
      </c>
      <c r="E61" s="18" t="str">
        <f>IF(T_iv_strat1!O28=".","-",(CONCATENATE("[",ROUND(T_iv_strat1!O28,1),"; ",ROUND(T_iv_strat1!P28,1),"]")))</f>
        <v>[0; 0]</v>
      </c>
      <c r="F61" s="18" t="str">
        <f>IF(T_iv_strat1!S28=".","-",(CONCATENATE("[",ROUND(T_iv_strat1!S28,1),"; ",ROUND(T_iv_strat1!T28,1),"]")))</f>
        <v>[0; 0]</v>
      </c>
      <c r="G61" s="18" t="str">
        <f>IF(T_iv_strat1!W28=".","-",(CONCATENATE("[",ROUND(T_iv_strat1!W28,1),"; ",ROUND(T_iv_strat1!X28,1),"]")))</f>
        <v>[0; 0]</v>
      </c>
      <c r="H61" s="18" t="str">
        <f>IF(T_iv_strat1!AA28=".","-",(CONCATENATE("[",ROUND(T_iv_strat1!AA28,1),"; ",ROUND(T_iv_strat1!AB28,1),"]")))</f>
        <v>[0; 0]</v>
      </c>
      <c r="I61" s="18" t="str">
        <f>IF(T_iv_strat1!AE28=".","-",(CONCATENATE("[",ROUND(T_iv_strat1!AE28,1),"; ",ROUND(T_iv_strat1!AF28,1),"]")))</f>
        <v>[0; 0]</v>
      </c>
      <c r="J61" s="114" t="str">
        <f>IF(T_iv_strat1!AI28=".","-",(CONCATENATE("[",ROUND(T_iv_strat1!AI28,1),"; ",ROUND(T_iv_strat1!AJ28,1),"]")))</f>
        <v>[0; 0]</v>
      </c>
      <c r="K61" s="18" t="str">
        <f>IF(T_iv_strat1!AM28=".","-",(CONCATENATE("[",ROUND(T_iv_strat1!AM28,1),"; ",ROUND(T_iv_strat1!AN28,1),"]")))</f>
        <v>[0; 0]</v>
      </c>
      <c r="L61" s="18" t="str">
        <f>IF(T_iv_strat1!AQ28=".","-",(CONCATENATE("[",ROUND(T_iv_strat1!AQ28,1),"; ",ROUND(T_iv_strat1!AR28,1),"]")))</f>
        <v>[0; 0]</v>
      </c>
      <c r="M61" s="18" t="str">
        <f>IF(T_iv_strat1!AU28=".","-",(CONCATENATE("[",ROUND(T_iv_strat1!AU28,1),"; ",ROUND(T_iv_strat1!AV28,1),"]")))</f>
        <v>[0; 0]</v>
      </c>
      <c r="N61" s="18" t="str">
        <f>IF(T_iv_strat1!AY28=".","-",(CONCATENATE("[",ROUND(T_iv_strat1!AY28,1),"; ",ROUND(T_iv_strat1!AZ28,1),"]")))</f>
        <v>[0; 0]</v>
      </c>
      <c r="O61" s="18" t="str">
        <f>IF(T_iv_strat1!BC28=".","-",(CONCATENATE("[",ROUND(T_iv_strat1!BC28,1),"; ",ROUND(T_iv_strat1!BD28,1),"]")))</f>
        <v>[0; 0]</v>
      </c>
      <c r="P61" s="18" t="str">
        <f>IF(T_iv_strat1!BG28=".","-",(CONCATENATE("[",ROUND(T_iv_strat1!BG28,1),"; ",ROUND(T_iv_strat1!BH28,1),"]")))</f>
        <v>[0; 0]</v>
      </c>
      <c r="Q61" s="18" t="str">
        <f>IF(T_iv_strat1!BK28=".","-",(CONCATENATE("[",ROUND(T_iv_strat1!BK28,1),"; ",ROUND(T_iv_strat1!BL28,1),"]")))</f>
        <v>[0; 0]</v>
      </c>
      <c r="T61" s="22"/>
      <c r="U61" s="18" t="str">
        <f>IF(T_iv_strat2!C28=".","-",(CONCATENATE("[",ROUND(T_iv_strat2!C28,1),"; ",ROUND(T_iv_strat2!D28,1),"]")))</f>
        <v>[0; 0]</v>
      </c>
      <c r="V61" s="18" t="str">
        <f>IF(T_iv_strat2!G28=".","-",(CONCATENATE("[",ROUND(T_iv_strat2!G28,1),"; ",ROUND(T_iv_strat2!H28,1),"]")))</f>
        <v>[0; 0]</v>
      </c>
      <c r="W61" s="18" t="str">
        <f>IF(T_iv_strat2!K28=".","-",(CONCATENATE("[",ROUND(T_iv_strat2!K28,1),"; ",ROUND(T_iv_strat2!L28,1),"]")))</f>
        <v>[0; 0]</v>
      </c>
      <c r="X61" s="18" t="str">
        <f>IF(T_iv_strat2!O28=".","-",(CONCATENATE("[",ROUND(T_iv_strat2!O28,1),"; ",ROUND(T_iv_strat2!P28,1),"]")))</f>
        <v>[0; 0]</v>
      </c>
      <c r="Y61" s="18" t="str">
        <f>IF(T_iv_strat2!S28=".","-",(CONCATENATE("[",ROUND(T_iv_strat2!S28,1),"; ",ROUND(T_iv_strat2!T28,1),"]")))</f>
        <v>[0; 0]</v>
      </c>
      <c r="Z61" s="18" t="str">
        <f>IF(T_iv_strat2!W28=".","-",(CONCATENATE("[",ROUND(T_iv_strat2!W28,1),"; ",ROUND(T_iv_strat2!X28,1),"]")))</f>
        <v>[0; 0]</v>
      </c>
      <c r="AA61" s="18" t="str">
        <f>IF(T_iv_strat2!AA28=".","-",(CONCATENATE("[",ROUND(T_iv_strat2!AA28,1),"; ",ROUND(T_iv_strat2!AB28,1),"]")))</f>
        <v>[0; 0]</v>
      </c>
      <c r="AB61" s="18" t="str">
        <f>IF(T_iv_strat2!AE28=".","-",(CONCATENATE("[",ROUND(T_iv_strat2!AE28,1),"; ",ROUND(T_iv_strat2!AF28,1),"]")))</f>
        <v>[0; 0]</v>
      </c>
      <c r="AC61" s="114" t="str">
        <f>IF(T_iv_strat2!AI28=".","-",(CONCATENATE("[",ROUND(T_iv_strat2!AI28,1),"; ",ROUND(T_iv_strat2!AJ28,1),"]")))</f>
        <v>[0; 0]</v>
      </c>
      <c r="AD61" s="18" t="str">
        <f>IF(T_iv_strat2!AM28=".","-",(CONCATENATE("[",ROUND(T_iv_strat2!AM28,1),"; ",ROUND(T_iv_strat2!AN28,1),"]")))</f>
        <v>[0; 0]</v>
      </c>
      <c r="AE61" s="18" t="str">
        <f>IF(T_iv_strat2!AQ28=".","-",(CONCATENATE("[",ROUND(T_iv_strat2!AQ28,1),"; ",ROUND(T_iv_strat2!AR28,1),"]")))</f>
        <v>[0; 0]</v>
      </c>
      <c r="AF61" s="18" t="str">
        <f>IF(T_iv_strat2!AU28=".","-",(CONCATENATE("[",ROUND(T_iv_strat2!AU28,1),"; ",ROUND(T_iv_strat2!AV28,1),"]")))</f>
        <v>[0; 0]</v>
      </c>
      <c r="AG61" s="18" t="str">
        <f>IF(T_iv_strat2!AY28=".","-",(CONCATENATE("[",ROUND(T_iv_strat2!AY28,1),"; ",ROUND(T_iv_strat2!AZ28,1),"]")))</f>
        <v>[0; 0]</v>
      </c>
      <c r="AH61" s="18" t="str">
        <f>IF(T_iv_strat2!BC28=".","-",(CONCATENATE("[",ROUND(T_iv_strat2!BC28,1),"; ",ROUND(T_iv_strat2!BD28,1),"]")))</f>
        <v>[0; 0]</v>
      </c>
      <c r="AI61" s="18" t="str">
        <f>IF(T_iv_strat2!BG28=".","-",(CONCATENATE("[",ROUND(T_iv_strat2!BG28,1),"; ",ROUND(T_iv_strat2!BH28,1),"]")))</f>
        <v>[0; 0]</v>
      </c>
      <c r="AJ61" s="18" t="str">
        <f>IF(T_iv_strat2!BK28=".","-",(CONCATENATE("[",ROUND(T_iv_strat2!BK28,1),"; ",ROUND(T_iv_strat2!BL28,1),"]")))</f>
        <v>[0; 0]</v>
      </c>
      <c r="AM61" s="22"/>
      <c r="AN61" s="18" t="str">
        <f>IF(T_iv_strat3!C28=".","-",(CONCATENATE("[",ROUND(T_iv_strat3!C28,1),"; ",ROUND(T_iv_strat3!D28,1),"]")))</f>
        <v>[0; 0]</v>
      </c>
      <c r="AO61" s="18" t="str">
        <f>IF(T_iv_strat3!G28=".","-",(CONCATENATE("[",ROUND(T_iv_strat3!G28,1),"; ",ROUND(T_iv_strat3!H28,1),"]")))</f>
        <v>[0; 0]</v>
      </c>
      <c r="AP61" s="18" t="str">
        <f>IF(T_iv_strat3!K28=".","-",(CONCATENATE("[",ROUND(T_iv_strat3!K28,1),"; ",ROUND(T_iv_strat3!L28,1),"]")))</f>
        <v>[0; 0]</v>
      </c>
      <c r="AQ61" s="18" t="str">
        <f>IF(T_iv_strat3!O28=".","-",(CONCATENATE("[",ROUND(T_iv_strat3!O28,1),"; ",ROUND(T_iv_strat3!P28,1),"]")))</f>
        <v>[0; 0]</v>
      </c>
      <c r="AR61" s="18" t="str">
        <f>IF(T_iv_strat3!S28=".","-",(CONCATENATE("[",ROUND(T_iv_strat3!S28,1),"; ",ROUND(T_iv_strat3!T28,1),"]")))</f>
        <v>[0; 0]</v>
      </c>
      <c r="AS61" s="18" t="str">
        <f>IF(T_iv_strat3!W28=".","-",(CONCATENATE("[",ROUND(T_iv_strat3!W28,1),"; ",ROUND(T_iv_strat3!X28,1),"]")))</f>
        <v>[0; 0]</v>
      </c>
      <c r="AT61" s="18" t="str">
        <f>IF(T_iv_strat3!AA28=".","-",(CONCATENATE("[",ROUND(T_iv_strat3!AA28,1),"; ",ROUND(T_iv_strat3!AB28,1),"]")))</f>
        <v>[0; 0]</v>
      </c>
      <c r="AU61" s="18" t="str">
        <f>IF(T_iv_strat3!AE28=".","-",(CONCATENATE("[",ROUND(T_iv_strat3!AE28,1),"; ",ROUND(T_iv_strat3!AF28,1),"]")))</f>
        <v>[0; 0]</v>
      </c>
      <c r="AV61" s="114" t="str">
        <f>IF(T_iv_strat3!AI28=".","-",(CONCATENATE("[",ROUND(T_iv_strat3!AI28,1),"; ",ROUND(T_iv_strat3!AJ28,1),"]")))</f>
        <v>[0; 0]</v>
      </c>
      <c r="AW61" s="18" t="str">
        <f>IF(T_iv_strat3!AM28=".","-",(CONCATENATE("[",ROUND(T_iv_strat3!AM28,1),"; ",ROUND(T_iv_strat3!AN28,1),"]")))</f>
        <v>[0; 0]</v>
      </c>
      <c r="AX61" s="18" t="str">
        <f>IF(T_iv_strat3!AQ28=".","-",(CONCATENATE("[",ROUND(T_iv_strat3!AQ28,1),"; ",ROUND(T_iv_strat3!AR28,1),"]")))</f>
        <v>[0; 0]</v>
      </c>
      <c r="AY61" s="18" t="str">
        <f>IF(T_iv_strat3!AU28=".","-",(CONCATENATE("[",ROUND(T_iv_strat3!AU28,1),"; ",ROUND(T_iv_strat3!AV28,1),"]")))</f>
        <v>[0; 0]</v>
      </c>
      <c r="AZ61" s="18" t="str">
        <f>IF(T_iv_strat3!AY28=".","-",(CONCATENATE("[",ROUND(T_iv_strat3!AY28,1),"; ",ROUND(T_iv_strat3!AZ28,1),"]")))</f>
        <v>[0; 0]</v>
      </c>
      <c r="BA61" s="18" t="str">
        <f>IF(T_iv_strat3!BC28=".","-",(CONCATENATE("[",ROUND(T_iv_strat3!BC28,1),"; ",ROUND(T_iv_strat3!BD28,1),"]")))</f>
        <v>[0; 0]</v>
      </c>
      <c r="BB61" s="18" t="str">
        <f>IF(T_iv_strat3!BG28=".","-",(CONCATENATE("[",ROUND(T_iv_strat3!BG28,1),"; ",ROUND(T_iv_strat3!BH28,1),"]")))</f>
        <v>[0; 0]</v>
      </c>
      <c r="BC61" s="18" t="str">
        <f>IF(T_iv_strat3!BK28=".","-",(CONCATENATE("[",ROUND(T_iv_strat3!BK28,1),"; ",ROUND(T_iv_strat3!BL28,1),"]")))</f>
        <v>[0; 0]</v>
      </c>
    </row>
    <row r="62" spans="1:55" s="2" customFormat="1" x14ac:dyDescent="0.2">
      <c r="A62" s="5" t="s">
        <v>69</v>
      </c>
      <c r="B62" s="4">
        <f>ROUND(T_iv_strat1!B29,1)</f>
        <v>0</v>
      </c>
      <c r="C62" s="4">
        <f>ROUND(T_iv_strat1!F29,1)</f>
        <v>0</v>
      </c>
      <c r="D62" s="4">
        <f>ROUND(T_iv_strat1!J29,1)</f>
        <v>0</v>
      </c>
      <c r="E62" s="4">
        <f>ROUND(T_iv_strat1!N29,1)</f>
        <v>0</v>
      </c>
      <c r="F62" s="4">
        <f>ROUND(T_iv_strat1!R29,1)</f>
        <v>0</v>
      </c>
      <c r="G62" s="4">
        <f>ROUND(T_iv_strat1!V29,1)</f>
        <v>0</v>
      </c>
      <c r="H62" s="4">
        <f>ROUND(T_iv_strat1!Z29,1)</f>
        <v>0</v>
      </c>
      <c r="I62" s="4">
        <f>ROUND(T_iv_strat1!AD29,1)</f>
        <v>0</v>
      </c>
      <c r="J62" s="65">
        <f>ROUND(T_iv_strat1!AH29,1)</f>
        <v>0</v>
      </c>
      <c r="K62" s="4">
        <f>ROUND(T_iv_strat1!AL29,1)</f>
        <v>0</v>
      </c>
      <c r="L62" s="4">
        <f>ROUND(T_iv_strat1!AP29,1)</f>
        <v>0</v>
      </c>
      <c r="M62" s="4">
        <f>ROUND(T_iv_strat1!AT29,1)</f>
        <v>0</v>
      </c>
      <c r="N62" s="4">
        <f>ROUND(T_iv_strat1!AX29,1)</f>
        <v>0</v>
      </c>
      <c r="O62" s="4">
        <f>ROUND(T_iv_strat1!BB29,1)</f>
        <v>0</v>
      </c>
      <c r="P62" s="4">
        <f>ROUND(T_iv_strat1!BF29,1)</f>
        <v>0</v>
      </c>
      <c r="Q62" s="4">
        <f>ROUND(T_iv_strat1!BJ29,1)</f>
        <v>0</v>
      </c>
      <c r="T62" s="5" t="s">
        <v>69</v>
      </c>
      <c r="U62" s="4">
        <f>ROUND(T_iv_strat2!B29,1)</f>
        <v>0</v>
      </c>
      <c r="V62" s="4">
        <f>ROUND(T_iv_strat2!F29,1)</f>
        <v>0</v>
      </c>
      <c r="W62" s="4">
        <f>ROUND(T_iv_strat2!J29,1)</f>
        <v>0</v>
      </c>
      <c r="X62" s="4">
        <f>ROUND(T_iv_strat2!N29,1)</f>
        <v>0</v>
      </c>
      <c r="Y62" s="4">
        <f>ROUND(T_iv_strat2!R29,1)</f>
        <v>0</v>
      </c>
      <c r="Z62" s="4">
        <f>ROUND(T_iv_strat2!V29,1)</f>
        <v>0</v>
      </c>
      <c r="AA62" s="4">
        <f>ROUND(T_iv_strat2!Z29,1)</f>
        <v>0</v>
      </c>
      <c r="AB62" s="4">
        <f>ROUND(T_iv_strat2!AD29,1)</f>
        <v>0</v>
      </c>
      <c r="AC62" s="65">
        <f>ROUND(T_iv_strat2!AH29,1)</f>
        <v>0</v>
      </c>
      <c r="AD62" s="4">
        <f>ROUND(T_iv_strat2!AL29,1)</f>
        <v>0</v>
      </c>
      <c r="AE62" s="4">
        <f>ROUND(T_iv_strat2!AP29,1)</f>
        <v>0</v>
      </c>
      <c r="AF62" s="4">
        <f>ROUND(T_iv_strat2!AT29,1)</f>
        <v>0</v>
      </c>
      <c r="AG62" s="4">
        <f>ROUND(T_iv_strat2!AX29,1)</f>
        <v>0</v>
      </c>
      <c r="AH62" s="4">
        <f>ROUND(T_iv_strat2!BB29,1)</f>
        <v>0</v>
      </c>
      <c r="AI62" s="4">
        <f>ROUND(T_iv_strat2!BF29,1)</f>
        <v>0</v>
      </c>
      <c r="AJ62" s="4">
        <f>ROUND(T_iv_strat2!BJ29,1)</f>
        <v>0</v>
      </c>
      <c r="AM62" s="5" t="s">
        <v>69</v>
      </c>
      <c r="AN62" s="4">
        <f>ROUND(T_iv_strat3!B29,1)</f>
        <v>0</v>
      </c>
      <c r="AO62" s="4">
        <f>ROUND(T_iv_strat3!F29,1)</f>
        <v>0</v>
      </c>
      <c r="AP62" s="4">
        <f>ROUND(T_iv_strat3!J29,1)</f>
        <v>0</v>
      </c>
      <c r="AQ62" s="4">
        <f>ROUND(T_iv_strat3!N29,1)</f>
        <v>0</v>
      </c>
      <c r="AR62" s="4">
        <f>ROUND(T_iv_strat3!R29,1)</f>
        <v>0</v>
      </c>
      <c r="AS62" s="4">
        <f>ROUND(T_iv_strat3!V29,1)</f>
        <v>0</v>
      </c>
      <c r="AT62" s="4">
        <f>ROUND(T_iv_strat3!Z29,1)</f>
        <v>0</v>
      </c>
      <c r="AU62" s="4">
        <f>ROUND(T_iv_strat3!AD29,1)</f>
        <v>0</v>
      </c>
      <c r="AV62" s="65">
        <f>ROUND(T_iv_strat3!AH29,1)</f>
        <v>0</v>
      </c>
      <c r="AW62" s="4">
        <f>ROUND(T_iv_strat3!AL29,1)</f>
        <v>0</v>
      </c>
      <c r="AX62" s="4">
        <f>ROUND(T_iv_strat3!AP29,1)</f>
        <v>0</v>
      </c>
      <c r="AY62" s="4">
        <f>ROUND(T_iv_strat3!AT29,1)</f>
        <v>0</v>
      </c>
      <c r="AZ62" s="4">
        <f>ROUND(T_iv_strat3!AX29,1)</f>
        <v>0</v>
      </c>
      <c r="BA62" s="4">
        <f>ROUND(T_iv_strat3!BB29,1)</f>
        <v>0</v>
      </c>
      <c r="BB62" s="4">
        <f>ROUND(T_iv_strat3!BF29,1)</f>
        <v>0</v>
      </c>
      <c r="BC62" s="4">
        <f>ROUND(T_iv_strat3!BJ29,1)</f>
        <v>0</v>
      </c>
    </row>
    <row r="63" spans="1:55" s="17" customFormat="1" ht="8.25" x14ac:dyDescent="0.15">
      <c r="A63" s="24"/>
      <c r="B63" s="18" t="str">
        <f>IF(T_iv_strat1!C29=".","-",(CONCATENATE("[",ROUND(T_iv_strat1!C29,1),"; ",ROUND(T_iv_strat1!D29,1),"]")))</f>
        <v>[0; 0]</v>
      </c>
      <c r="C63" s="18" t="str">
        <f>IF(T_iv_strat1!G29=".","-",(CONCATENATE("[",ROUND(T_iv_strat1!G29,1),"; ",ROUND(T_iv_strat1!H29,1),"]")))</f>
        <v>[0; 0]</v>
      </c>
      <c r="D63" s="18" t="str">
        <f>IF(T_iv_strat1!K29=".","-",(CONCATENATE("[",ROUND(T_iv_strat1!K29,1),"; ",ROUND(T_iv_strat1!L29,1),"]")))</f>
        <v>[0; 0]</v>
      </c>
      <c r="E63" s="18" t="str">
        <f>IF(T_iv_strat1!O29=".","-",(CONCATENATE("[",ROUND(T_iv_strat1!O29,1),"; ",ROUND(T_iv_strat1!P29,1),"]")))</f>
        <v>[0; 0]</v>
      </c>
      <c r="F63" s="18" t="str">
        <f>IF(T_iv_strat1!S29=".","-",(CONCATENATE("[",ROUND(T_iv_strat1!S29,1),"; ",ROUND(T_iv_strat1!T29,1),"]")))</f>
        <v>[0; 0]</v>
      </c>
      <c r="G63" s="18" t="str">
        <f>IF(T_iv_strat1!W29=".","-",(CONCATENATE("[",ROUND(T_iv_strat1!W29,1),"; ",ROUND(T_iv_strat1!X29,1),"]")))</f>
        <v>[0; 0]</v>
      </c>
      <c r="H63" s="18" t="str">
        <f>IF(T_iv_strat1!AA29=".","-",(CONCATENATE("[",ROUND(T_iv_strat1!AA29,1),"; ",ROUND(T_iv_strat1!AB29,1),"]")))</f>
        <v>[0; 0]</v>
      </c>
      <c r="I63" s="18" t="str">
        <f>IF(T_iv_strat1!AE29=".","-",(CONCATENATE("[",ROUND(T_iv_strat1!AE29,1),"; ",ROUND(T_iv_strat1!AF29,1),"]")))</f>
        <v>[0; 0]</v>
      </c>
      <c r="J63" s="114" t="str">
        <f>IF(T_iv_strat1!AI29=".","-",(CONCATENATE("[",ROUND(T_iv_strat1!AI29,1),"; ",ROUND(T_iv_strat1!AJ29,1),"]")))</f>
        <v>[0; 0]</v>
      </c>
      <c r="K63" s="18" t="str">
        <f>IF(T_iv_strat1!AM29=".","-",(CONCATENATE("[",ROUND(T_iv_strat1!AM29,1),"; ",ROUND(T_iv_strat1!AN29,1),"]")))</f>
        <v>[0; 0]</v>
      </c>
      <c r="L63" s="18" t="str">
        <f>IF(T_iv_strat1!AQ29=".","-",(CONCATENATE("[",ROUND(T_iv_strat1!AQ29,1),"; ",ROUND(T_iv_strat1!AR29,1),"]")))</f>
        <v>[0; 0]</v>
      </c>
      <c r="M63" s="18" t="str">
        <f>IF(T_iv_strat1!AU29=".","-",(CONCATENATE("[",ROUND(T_iv_strat1!AU29,1),"; ",ROUND(T_iv_strat1!AV29,1),"]")))</f>
        <v>[0; 0]</v>
      </c>
      <c r="N63" s="18" t="str">
        <f>IF(T_iv_strat1!AY29=".","-",(CONCATENATE("[",ROUND(T_iv_strat1!AY29,1),"; ",ROUND(T_iv_strat1!AZ29,1),"]")))</f>
        <v>[0; 0]</v>
      </c>
      <c r="O63" s="18" t="str">
        <f>IF(T_iv_strat1!BC29=".","-",(CONCATENATE("[",ROUND(T_iv_strat1!BC29,1),"; ",ROUND(T_iv_strat1!BD29,1),"]")))</f>
        <v>[0; 0]</v>
      </c>
      <c r="P63" s="18" t="str">
        <f>IF(T_iv_strat1!BG29=".","-",(CONCATENATE("[",ROUND(T_iv_strat1!BG29,1),"; ",ROUND(T_iv_strat1!BH29,1),"]")))</f>
        <v>[0; 0]</v>
      </c>
      <c r="Q63" s="18" t="str">
        <f>IF(T_iv_strat1!BK29=".","-",(CONCATENATE("[",ROUND(T_iv_strat1!BK29,1),"; ",ROUND(T_iv_strat1!BL29,1),"]")))</f>
        <v>[0; 0]</v>
      </c>
      <c r="T63" s="24"/>
      <c r="U63" s="18" t="str">
        <f>IF(T_iv_strat2!C29=".","-",(CONCATENATE("[",ROUND(T_iv_strat2!C29,1),"; ",ROUND(T_iv_strat2!D29,1),"]")))</f>
        <v>[0; 0]</v>
      </c>
      <c r="V63" s="18" t="str">
        <f>IF(T_iv_strat2!G29=".","-",(CONCATENATE("[",ROUND(T_iv_strat2!G29,1),"; ",ROUND(T_iv_strat2!H29,1),"]")))</f>
        <v>[0; 0]</v>
      </c>
      <c r="W63" s="18" t="str">
        <f>IF(T_iv_strat2!K29=".","-",(CONCATENATE("[",ROUND(T_iv_strat2!K29,1),"; ",ROUND(T_iv_strat2!L29,1),"]")))</f>
        <v>[0; 0]</v>
      </c>
      <c r="X63" s="18" t="str">
        <f>IF(T_iv_strat2!O29=".","-",(CONCATENATE("[",ROUND(T_iv_strat2!O29,1),"; ",ROUND(T_iv_strat2!P29,1),"]")))</f>
        <v>[0; 0]</v>
      </c>
      <c r="Y63" s="18" t="str">
        <f>IF(T_iv_strat2!S29=".","-",(CONCATENATE("[",ROUND(T_iv_strat2!S29,1),"; ",ROUND(T_iv_strat2!T29,1),"]")))</f>
        <v>[0; 0]</v>
      </c>
      <c r="Z63" s="18" t="str">
        <f>IF(T_iv_strat2!W29=".","-",(CONCATENATE("[",ROUND(T_iv_strat2!W29,1),"; ",ROUND(T_iv_strat2!X29,1),"]")))</f>
        <v>[0; 0]</v>
      </c>
      <c r="AA63" s="18" t="str">
        <f>IF(T_iv_strat2!AA29=".","-",(CONCATENATE("[",ROUND(T_iv_strat2!AA29,1),"; ",ROUND(T_iv_strat2!AB29,1),"]")))</f>
        <v>[0; 0]</v>
      </c>
      <c r="AB63" s="18" t="str">
        <f>IF(T_iv_strat2!AE29=".","-",(CONCATENATE("[",ROUND(T_iv_strat2!AE29,1),"; ",ROUND(T_iv_strat2!AF29,1),"]")))</f>
        <v>[0; 0]</v>
      </c>
      <c r="AC63" s="114" t="str">
        <f>IF(T_iv_strat2!AI29=".","-",(CONCATENATE("[",ROUND(T_iv_strat2!AI29,1),"; ",ROUND(T_iv_strat2!AJ29,1),"]")))</f>
        <v>[0; 0]</v>
      </c>
      <c r="AD63" s="18" t="str">
        <f>IF(T_iv_strat2!AM29=".","-",(CONCATENATE("[",ROUND(T_iv_strat2!AM29,1),"; ",ROUND(T_iv_strat2!AN29,1),"]")))</f>
        <v>[0; 0]</v>
      </c>
      <c r="AE63" s="18" t="str">
        <f>IF(T_iv_strat2!AQ29=".","-",(CONCATENATE("[",ROUND(T_iv_strat2!AQ29,1),"; ",ROUND(T_iv_strat2!AR29,1),"]")))</f>
        <v>[0; 0]</v>
      </c>
      <c r="AF63" s="18" t="str">
        <f>IF(T_iv_strat2!AU29=".","-",(CONCATENATE("[",ROUND(T_iv_strat2!AU29,1),"; ",ROUND(T_iv_strat2!AV29,1),"]")))</f>
        <v>[0; 0]</v>
      </c>
      <c r="AG63" s="18" t="str">
        <f>IF(T_iv_strat2!AY29=".","-",(CONCATENATE("[",ROUND(T_iv_strat2!AY29,1),"; ",ROUND(T_iv_strat2!AZ29,1),"]")))</f>
        <v>[0; 0]</v>
      </c>
      <c r="AH63" s="18" t="str">
        <f>IF(T_iv_strat2!BC29=".","-",(CONCATENATE("[",ROUND(T_iv_strat2!BC29,1),"; ",ROUND(T_iv_strat2!BD29,1),"]")))</f>
        <v>[0; 0]</v>
      </c>
      <c r="AI63" s="18" t="str">
        <f>IF(T_iv_strat2!BG29=".","-",(CONCATENATE("[",ROUND(T_iv_strat2!BG29,1),"; ",ROUND(T_iv_strat2!BH29,1),"]")))</f>
        <v>[0; 0]</v>
      </c>
      <c r="AJ63" s="18" t="str">
        <f>IF(T_iv_strat2!BK29=".","-",(CONCATENATE("[",ROUND(T_iv_strat2!BK29,1),"; ",ROUND(T_iv_strat2!BL29,1),"]")))</f>
        <v>[0; 0]</v>
      </c>
      <c r="AM63" s="24"/>
      <c r="AN63" s="18" t="str">
        <f>IF(T_iv_strat3!C29=".","-",(CONCATENATE("[",ROUND(T_iv_strat3!C29,1),"; ",ROUND(T_iv_strat3!D29,1),"]")))</f>
        <v>[0; 0]</v>
      </c>
      <c r="AO63" s="18" t="str">
        <f>IF(T_iv_strat3!G29=".","-",(CONCATENATE("[",ROUND(T_iv_strat3!G29,1),"; ",ROUND(T_iv_strat3!H29,1),"]")))</f>
        <v>[0; 0]</v>
      </c>
      <c r="AP63" s="18" t="str">
        <f>IF(T_iv_strat3!K29=".","-",(CONCATENATE("[",ROUND(T_iv_strat3!K29,1),"; ",ROUND(T_iv_strat3!L29,1),"]")))</f>
        <v>[0; 0]</v>
      </c>
      <c r="AQ63" s="18" t="str">
        <f>IF(T_iv_strat3!O29=".","-",(CONCATENATE("[",ROUND(T_iv_strat3!O29,1),"; ",ROUND(T_iv_strat3!P29,1),"]")))</f>
        <v>[0; 0]</v>
      </c>
      <c r="AR63" s="18" t="str">
        <f>IF(T_iv_strat3!S29=".","-",(CONCATENATE("[",ROUND(T_iv_strat3!S29,1),"; ",ROUND(T_iv_strat3!T29,1),"]")))</f>
        <v>[0; 0]</v>
      </c>
      <c r="AS63" s="18" t="str">
        <f>IF(T_iv_strat3!W29=".","-",(CONCATENATE("[",ROUND(T_iv_strat3!W29,1),"; ",ROUND(T_iv_strat3!X29,1),"]")))</f>
        <v>[0; 0]</v>
      </c>
      <c r="AT63" s="18" t="str">
        <f>IF(T_iv_strat3!AA29=".","-",(CONCATENATE("[",ROUND(T_iv_strat3!AA29,1),"; ",ROUND(T_iv_strat3!AB29,1),"]")))</f>
        <v>[0; 0]</v>
      </c>
      <c r="AU63" s="18" t="str">
        <f>IF(T_iv_strat3!AE29=".","-",(CONCATENATE("[",ROUND(T_iv_strat3!AE29,1),"; ",ROUND(T_iv_strat3!AF29,1),"]")))</f>
        <v>[0; 0]</v>
      </c>
      <c r="AV63" s="114" t="str">
        <f>IF(T_iv_strat3!AI29=".","-",(CONCATENATE("[",ROUND(T_iv_strat3!AI29,1),"; ",ROUND(T_iv_strat3!AJ29,1),"]")))</f>
        <v>[0; 0]</v>
      </c>
      <c r="AW63" s="18" t="str">
        <f>IF(T_iv_strat3!AM29=".","-",(CONCATENATE("[",ROUND(T_iv_strat3!AM29,1),"; ",ROUND(T_iv_strat3!AN29,1),"]")))</f>
        <v>[0; 0]</v>
      </c>
      <c r="AX63" s="18" t="str">
        <f>IF(T_iv_strat3!AQ29=".","-",(CONCATENATE("[",ROUND(T_iv_strat3!AQ29,1),"; ",ROUND(T_iv_strat3!AR29,1),"]")))</f>
        <v>[0; 0]</v>
      </c>
      <c r="AY63" s="18" t="str">
        <f>IF(T_iv_strat3!AU29=".","-",(CONCATENATE("[",ROUND(T_iv_strat3!AU29,1),"; ",ROUND(T_iv_strat3!AV29,1),"]")))</f>
        <v>[0; 0]</v>
      </c>
      <c r="AZ63" s="18" t="str">
        <f>IF(T_iv_strat3!AY29=".","-",(CONCATENATE("[",ROUND(T_iv_strat3!AY29,1),"; ",ROUND(T_iv_strat3!AZ29,1),"]")))</f>
        <v>[0; 0]</v>
      </c>
      <c r="BA63" s="18" t="str">
        <f>IF(T_iv_strat3!BC29=".","-",(CONCATENATE("[",ROUND(T_iv_strat3!BC29,1),"; ",ROUND(T_iv_strat3!BD29,1),"]")))</f>
        <v>[0; 0]</v>
      </c>
      <c r="BB63" s="18" t="str">
        <f>IF(T_iv_strat3!BG29=".","-",(CONCATENATE("[",ROUND(T_iv_strat3!BG29,1),"; ",ROUND(T_iv_strat3!BH29,1),"]")))</f>
        <v>[0; 0]</v>
      </c>
      <c r="BC63" s="18" t="str">
        <f>IF(T_iv_strat3!BK29=".","-",(CONCATENATE("[",ROUND(T_iv_strat3!BK29,1),"; ",ROUND(T_iv_strat3!BL29,1),"]")))</f>
        <v>[0; 0]</v>
      </c>
    </row>
    <row r="64" spans="1:55" s="2" customFormat="1" x14ac:dyDescent="0.2">
      <c r="A64" s="5" t="s">
        <v>70</v>
      </c>
      <c r="B64" s="4">
        <f>ROUND(T_iv_strat1!B30,1)</f>
        <v>0</v>
      </c>
      <c r="C64" s="4">
        <f>ROUND(T_iv_strat1!F30,1)</f>
        <v>0</v>
      </c>
      <c r="D64" s="4">
        <f>ROUND(T_iv_strat1!J30,1)</f>
        <v>0</v>
      </c>
      <c r="E64" s="4">
        <f>ROUND(T_iv_strat1!N30,1)</f>
        <v>0</v>
      </c>
      <c r="F64" s="4">
        <f>ROUND(T_iv_strat1!R30,1)</f>
        <v>0</v>
      </c>
      <c r="G64" s="4">
        <f>ROUND(T_iv_strat1!V30,1)</f>
        <v>0</v>
      </c>
      <c r="H64" s="4">
        <f>ROUND(T_iv_strat1!Z30,1)</f>
        <v>0</v>
      </c>
      <c r="I64" s="4">
        <f>ROUND(T_iv_strat1!AD30,1)</f>
        <v>0</v>
      </c>
      <c r="J64" s="65">
        <f>ROUND(T_iv_strat1!AH30,1)</f>
        <v>0</v>
      </c>
      <c r="K64" s="4">
        <f>ROUND(T_iv_strat1!AL30,1)</f>
        <v>0</v>
      </c>
      <c r="L64" s="4">
        <f>ROUND(T_iv_strat1!AP30,1)</f>
        <v>0</v>
      </c>
      <c r="M64" s="4">
        <f>ROUND(T_iv_strat1!AT30,1)</f>
        <v>0</v>
      </c>
      <c r="N64" s="4">
        <f>ROUND(T_iv_strat1!AX30,1)</f>
        <v>0</v>
      </c>
      <c r="O64" s="4">
        <f>ROUND(T_iv_strat1!BB30,1)</f>
        <v>0</v>
      </c>
      <c r="P64" s="4">
        <f>ROUND(T_iv_strat1!BF30,1)</f>
        <v>0</v>
      </c>
      <c r="Q64" s="4">
        <f>ROUND(T_iv_strat1!BJ30,1)</f>
        <v>0</v>
      </c>
      <c r="T64" s="5" t="s">
        <v>70</v>
      </c>
      <c r="U64" s="4">
        <f>ROUND(T_iv_strat2!B30,1)</f>
        <v>0</v>
      </c>
      <c r="V64" s="4">
        <f>ROUND(T_iv_strat2!F30,1)</f>
        <v>0</v>
      </c>
      <c r="W64" s="4">
        <f>ROUND(T_iv_strat2!J30,1)</f>
        <v>0</v>
      </c>
      <c r="X64" s="4">
        <f>ROUND(T_iv_strat2!N30,1)</f>
        <v>0</v>
      </c>
      <c r="Y64" s="4">
        <f>ROUND(T_iv_strat2!R30,1)</f>
        <v>0</v>
      </c>
      <c r="Z64" s="4">
        <f>ROUND(T_iv_strat2!V30,1)</f>
        <v>0</v>
      </c>
      <c r="AA64" s="4">
        <f>ROUND(T_iv_strat2!Z30,1)</f>
        <v>0</v>
      </c>
      <c r="AB64" s="4">
        <f>ROUND(T_iv_strat2!AD30,1)</f>
        <v>0</v>
      </c>
      <c r="AC64" s="65">
        <f>ROUND(T_iv_strat2!AH30,1)</f>
        <v>0</v>
      </c>
      <c r="AD64" s="4">
        <f>ROUND(T_iv_strat2!AL30,1)</f>
        <v>0</v>
      </c>
      <c r="AE64" s="4">
        <f>ROUND(T_iv_strat2!AP30,1)</f>
        <v>0</v>
      </c>
      <c r="AF64" s="4">
        <f>ROUND(T_iv_strat2!AT30,1)</f>
        <v>0</v>
      </c>
      <c r="AG64" s="4">
        <f>ROUND(T_iv_strat2!AX30,1)</f>
        <v>0</v>
      </c>
      <c r="AH64" s="4">
        <f>ROUND(T_iv_strat2!BB30,1)</f>
        <v>0</v>
      </c>
      <c r="AI64" s="4">
        <f>ROUND(T_iv_strat2!BF30,1)</f>
        <v>0</v>
      </c>
      <c r="AJ64" s="4">
        <f>ROUND(T_iv_strat2!BJ30,1)</f>
        <v>0</v>
      </c>
      <c r="AM64" s="5" t="s">
        <v>70</v>
      </c>
      <c r="AN64" s="4">
        <f>ROUND(T_iv_strat3!B30,1)</f>
        <v>0</v>
      </c>
      <c r="AO64" s="4">
        <f>ROUND(T_iv_strat3!F30,1)</f>
        <v>0</v>
      </c>
      <c r="AP64" s="4">
        <f>ROUND(T_iv_strat3!J30,1)</f>
        <v>0</v>
      </c>
      <c r="AQ64" s="4">
        <f>ROUND(T_iv_strat3!N30,1)</f>
        <v>0</v>
      </c>
      <c r="AR64" s="4">
        <f>ROUND(T_iv_strat3!R30,1)</f>
        <v>0</v>
      </c>
      <c r="AS64" s="4">
        <f>ROUND(T_iv_strat3!V30,1)</f>
        <v>0</v>
      </c>
      <c r="AT64" s="4">
        <f>ROUND(T_iv_strat3!Z30,1)</f>
        <v>0</v>
      </c>
      <c r="AU64" s="4">
        <f>ROUND(T_iv_strat3!AD30,1)</f>
        <v>0</v>
      </c>
      <c r="AV64" s="65">
        <f>ROUND(T_iv_strat3!AH30,1)</f>
        <v>0</v>
      </c>
      <c r="AW64" s="4">
        <f>ROUND(T_iv_strat3!AL30,1)</f>
        <v>0</v>
      </c>
      <c r="AX64" s="4">
        <f>ROUND(T_iv_strat3!AP30,1)</f>
        <v>0</v>
      </c>
      <c r="AY64" s="4">
        <f>ROUND(T_iv_strat3!AT30,1)</f>
        <v>0</v>
      </c>
      <c r="AZ64" s="4">
        <f>ROUND(T_iv_strat3!AX30,1)</f>
        <v>0</v>
      </c>
      <c r="BA64" s="4">
        <f>ROUND(T_iv_strat3!BB30,1)</f>
        <v>0</v>
      </c>
      <c r="BB64" s="4">
        <f>ROUND(T_iv_strat3!BF30,1)</f>
        <v>0</v>
      </c>
      <c r="BC64" s="4">
        <f>ROUND(T_iv_strat3!BJ30,1)</f>
        <v>0</v>
      </c>
    </row>
    <row r="65" spans="1:55" s="17" customFormat="1" ht="8.25" x14ac:dyDescent="0.15">
      <c r="A65" s="24"/>
      <c r="B65" s="18" t="str">
        <f>IF(T_iv_strat1!C30=".","-",(CONCATENATE("[",ROUND(T_iv_strat1!C30,1),"; ",ROUND(T_iv_strat1!D30,1),"]")))</f>
        <v>[0; 0]</v>
      </c>
      <c r="C65" s="18" t="str">
        <f>IF(T_iv_strat1!G30=".","-",(CONCATENATE("[",ROUND(T_iv_strat1!G30,1),"; ",ROUND(T_iv_strat1!H30,1),"]")))</f>
        <v>[0; 0]</v>
      </c>
      <c r="D65" s="18" t="str">
        <f>IF(T_iv_strat1!K30=".","-",(CONCATENATE("[",ROUND(T_iv_strat1!K30,1),"; ",ROUND(T_iv_strat1!L30,1),"]")))</f>
        <v>[0; 0]</v>
      </c>
      <c r="E65" s="18" t="str">
        <f>IF(T_iv_strat1!O30=".","-",(CONCATENATE("[",ROUND(T_iv_strat1!O30,1),"; ",ROUND(T_iv_strat1!P30,1),"]")))</f>
        <v>[0; 0]</v>
      </c>
      <c r="F65" s="18" t="str">
        <f>IF(T_iv_strat1!S30=".","-",(CONCATENATE("[",ROUND(T_iv_strat1!S30,1),"; ",ROUND(T_iv_strat1!T30,1),"]")))</f>
        <v>[0; 0]</v>
      </c>
      <c r="G65" s="18" t="str">
        <f>IF(T_iv_strat1!W30=".","-",(CONCATENATE("[",ROUND(T_iv_strat1!W30,1),"; ",ROUND(T_iv_strat1!X30,1),"]")))</f>
        <v>[0; 0]</v>
      </c>
      <c r="H65" s="18" t="str">
        <f>IF(T_iv_strat1!AA30=".","-",(CONCATENATE("[",ROUND(T_iv_strat1!AA30,1),"; ",ROUND(T_iv_strat1!AB30,1),"]")))</f>
        <v>[0; 0]</v>
      </c>
      <c r="I65" s="18" t="str">
        <f>IF(T_iv_strat1!AE30=".","-",(CONCATENATE("[",ROUND(T_iv_strat1!AE30,1),"; ",ROUND(T_iv_strat1!AF30,1),"]")))</f>
        <v>[0; 0]</v>
      </c>
      <c r="J65" s="114" t="str">
        <f>IF(T_iv_strat1!AI30=".","-",(CONCATENATE("[",ROUND(T_iv_strat1!AI30,1),"; ",ROUND(T_iv_strat1!AJ30,1),"]")))</f>
        <v>[0; 0]</v>
      </c>
      <c r="K65" s="18" t="str">
        <f>IF(T_iv_strat1!AM30=".","-",(CONCATENATE("[",ROUND(T_iv_strat1!AM30,1),"; ",ROUND(T_iv_strat1!AN30,1),"]")))</f>
        <v>[0; 0]</v>
      </c>
      <c r="L65" s="18" t="str">
        <f>IF(T_iv_strat1!AQ30=".","-",(CONCATENATE("[",ROUND(T_iv_strat1!AQ30,1),"; ",ROUND(T_iv_strat1!AR30,1),"]")))</f>
        <v>[0; 0]</v>
      </c>
      <c r="M65" s="18" t="str">
        <f>IF(T_iv_strat1!AU30=".","-",(CONCATENATE("[",ROUND(T_iv_strat1!AU30,1),"; ",ROUND(T_iv_strat1!AV30,1),"]")))</f>
        <v>[0; 0]</v>
      </c>
      <c r="N65" s="18" t="str">
        <f>IF(T_iv_strat1!AY30=".","-",(CONCATENATE("[",ROUND(T_iv_strat1!AY30,1),"; ",ROUND(T_iv_strat1!AZ30,1),"]")))</f>
        <v>[0; 0]</v>
      </c>
      <c r="O65" s="18" t="str">
        <f>IF(T_iv_strat1!BC30=".","-",(CONCATENATE("[",ROUND(T_iv_strat1!BC30,1),"; ",ROUND(T_iv_strat1!BD30,1),"]")))</f>
        <v>[0; 0]</v>
      </c>
      <c r="P65" s="18" t="str">
        <f>IF(T_iv_strat1!BG30=".","-",(CONCATENATE("[",ROUND(T_iv_strat1!BG30,1),"; ",ROUND(T_iv_strat1!BH30,1),"]")))</f>
        <v>[0; 0]</v>
      </c>
      <c r="Q65" s="18" t="str">
        <f>IF(T_iv_strat1!BK30=".","-",(CONCATENATE("[",ROUND(T_iv_strat1!BK30,1),"; ",ROUND(T_iv_strat1!BL30,1),"]")))</f>
        <v>[0; 0]</v>
      </c>
      <c r="T65" s="24"/>
      <c r="U65" s="18" t="str">
        <f>IF(T_iv_strat2!C30=".","-",(CONCATENATE("[",ROUND(T_iv_strat2!C30,1),"; ",ROUND(T_iv_strat2!D30,1),"]")))</f>
        <v>[0; 0]</v>
      </c>
      <c r="V65" s="18" t="str">
        <f>IF(T_iv_strat2!G30=".","-",(CONCATENATE("[",ROUND(T_iv_strat2!G30,1),"; ",ROUND(T_iv_strat2!H30,1),"]")))</f>
        <v>[0; 0]</v>
      </c>
      <c r="W65" s="18" t="str">
        <f>IF(T_iv_strat2!K30=".","-",(CONCATENATE("[",ROUND(T_iv_strat2!K30,1),"; ",ROUND(T_iv_strat2!L30,1),"]")))</f>
        <v>[0; 0]</v>
      </c>
      <c r="X65" s="18" t="str">
        <f>IF(T_iv_strat2!O30=".","-",(CONCATENATE("[",ROUND(T_iv_strat2!O30,1),"; ",ROUND(T_iv_strat2!P30,1),"]")))</f>
        <v>[0; 0]</v>
      </c>
      <c r="Y65" s="18" t="str">
        <f>IF(T_iv_strat2!S30=".","-",(CONCATENATE("[",ROUND(T_iv_strat2!S30,1),"; ",ROUND(T_iv_strat2!T30,1),"]")))</f>
        <v>[0; 0]</v>
      </c>
      <c r="Z65" s="18" t="str">
        <f>IF(T_iv_strat2!W30=".","-",(CONCATENATE("[",ROUND(T_iv_strat2!W30,1),"; ",ROUND(T_iv_strat2!X30,1),"]")))</f>
        <v>[0; 0]</v>
      </c>
      <c r="AA65" s="18" t="str">
        <f>IF(T_iv_strat2!AA30=".","-",(CONCATENATE("[",ROUND(T_iv_strat2!AA30,1),"; ",ROUND(T_iv_strat2!AB30,1),"]")))</f>
        <v>[0; 0]</v>
      </c>
      <c r="AB65" s="18" t="str">
        <f>IF(T_iv_strat2!AE30=".","-",(CONCATENATE("[",ROUND(T_iv_strat2!AE30,1),"; ",ROUND(T_iv_strat2!AF30,1),"]")))</f>
        <v>[0; 0]</v>
      </c>
      <c r="AC65" s="114" t="str">
        <f>IF(T_iv_strat2!AI30=".","-",(CONCATENATE("[",ROUND(T_iv_strat2!AI30,1),"; ",ROUND(T_iv_strat2!AJ30,1),"]")))</f>
        <v>[0; 0]</v>
      </c>
      <c r="AD65" s="18" t="str">
        <f>IF(T_iv_strat2!AM30=".","-",(CONCATENATE("[",ROUND(T_iv_strat2!AM30,1),"; ",ROUND(T_iv_strat2!AN30,1),"]")))</f>
        <v>[0; 0]</v>
      </c>
      <c r="AE65" s="18" t="str">
        <f>IF(T_iv_strat2!AQ30=".","-",(CONCATENATE("[",ROUND(T_iv_strat2!AQ30,1),"; ",ROUND(T_iv_strat2!AR30,1),"]")))</f>
        <v>[0; 0]</v>
      </c>
      <c r="AF65" s="18" t="str">
        <f>IF(T_iv_strat2!AU30=".","-",(CONCATENATE("[",ROUND(T_iv_strat2!AU30,1),"; ",ROUND(T_iv_strat2!AV30,1),"]")))</f>
        <v>[0; 0]</v>
      </c>
      <c r="AG65" s="18" t="str">
        <f>IF(T_iv_strat2!AY30=".","-",(CONCATENATE("[",ROUND(T_iv_strat2!AY30,1),"; ",ROUND(T_iv_strat2!AZ30,1),"]")))</f>
        <v>[0; 0]</v>
      </c>
      <c r="AH65" s="18" t="str">
        <f>IF(T_iv_strat2!BC30=".","-",(CONCATENATE("[",ROUND(T_iv_strat2!BC30,1),"; ",ROUND(T_iv_strat2!BD30,1),"]")))</f>
        <v>[0; 0]</v>
      </c>
      <c r="AI65" s="18" t="str">
        <f>IF(T_iv_strat2!BG30=".","-",(CONCATENATE("[",ROUND(T_iv_strat2!BG30,1),"; ",ROUND(T_iv_strat2!BH30,1),"]")))</f>
        <v>[0; 0]</v>
      </c>
      <c r="AJ65" s="18" t="str">
        <f>IF(T_iv_strat2!BK30=".","-",(CONCATENATE("[",ROUND(T_iv_strat2!BK30,1),"; ",ROUND(T_iv_strat2!BL30,1),"]")))</f>
        <v>[0; 0]</v>
      </c>
      <c r="AM65" s="24"/>
      <c r="AN65" s="18" t="str">
        <f>IF(T_iv_strat3!C30=".","-",(CONCATENATE("[",ROUND(T_iv_strat3!C30,1),"; ",ROUND(T_iv_strat3!D30,1),"]")))</f>
        <v>[0; 0]</v>
      </c>
      <c r="AO65" s="18" t="str">
        <f>IF(T_iv_strat3!G30=".","-",(CONCATENATE("[",ROUND(T_iv_strat3!G30,1),"; ",ROUND(T_iv_strat3!H30,1),"]")))</f>
        <v>[0; 0]</v>
      </c>
      <c r="AP65" s="18" t="str">
        <f>IF(T_iv_strat3!K30=".","-",(CONCATENATE("[",ROUND(T_iv_strat3!K30,1),"; ",ROUND(T_iv_strat3!L30,1),"]")))</f>
        <v>[0; 0]</v>
      </c>
      <c r="AQ65" s="18" t="str">
        <f>IF(T_iv_strat3!O30=".","-",(CONCATENATE("[",ROUND(T_iv_strat3!O30,1),"; ",ROUND(T_iv_strat3!P30,1),"]")))</f>
        <v>[0; 0]</v>
      </c>
      <c r="AR65" s="18" t="str">
        <f>IF(T_iv_strat3!S30=".","-",(CONCATENATE("[",ROUND(T_iv_strat3!S30,1),"; ",ROUND(T_iv_strat3!T30,1),"]")))</f>
        <v>[0; 0]</v>
      </c>
      <c r="AS65" s="18" t="str">
        <f>IF(T_iv_strat3!W30=".","-",(CONCATENATE("[",ROUND(T_iv_strat3!W30,1),"; ",ROUND(T_iv_strat3!X30,1),"]")))</f>
        <v>[0; 0]</v>
      </c>
      <c r="AT65" s="18" t="str">
        <f>IF(T_iv_strat3!AA30=".","-",(CONCATENATE("[",ROUND(T_iv_strat3!AA30,1),"; ",ROUND(T_iv_strat3!AB30,1),"]")))</f>
        <v>[0; 0]</v>
      </c>
      <c r="AU65" s="18" t="str">
        <f>IF(T_iv_strat3!AE30=".","-",(CONCATENATE("[",ROUND(T_iv_strat3!AE30,1),"; ",ROUND(T_iv_strat3!AF30,1),"]")))</f>
        <v>[0; 0]</v>
      </c>
      <c r="AV65" s="114" t="str">
        <f>IF(T_iv_strat3!AI30=".","-",(CONCATENATE("[",ROUND(T_iv_strat3!AI30,1),"; ",ROUND(T_iv_strat3!AJ30,1),"]")))</f>
        <v>[0; 0]</v>
      </c>
      <c r="AW65" s="18" t="str">
        <f>IF(T_iv_strat3!AM30=".","-",(CONCATENATE("[",ROUND(T_iv_strat3!AM30,1),"; ",ROUND(T_iv_strat3!AN30,1),"]")))</f>
        <v>[0; 0]</v>
      </c>
      <c r="AX65" s="18" t="str">
        <f>IF(T_iv_strat3!AQ30=".","-",(CONCATENATE("[",ROUND(T_iv_strat3!AQ30,1),"; ",ROUND(T_iv_strat3!AR30,1),"]")))</f>
        <v>[0; 0]</v>
      </c>
      <c r="AY65" s="18" t="str">
        <f>IF(T_iv_strat3!AU30=".","-",(CONCATENATE("[",ROUND(T_iv_strat3!AU30,1),"; ",ROUND(T_iv_strat3!AV30,1),"]")))</f>
        <v>[0; 0]</v>
      </c>
      <c r="AZ65" s="18" t="str">
        <f>IF(T_iv_strat3!AY30=".","-",(CONCATENATE("[",ROUND(T_iv_strat3!AY30,1),"; ",ROUND(T_iv_strat3!AZ30,1),"]")))</f>
        <v>[0; 0]</v>
      </c>
      <c r="BA65" s="18" t="str">
        <f>IF(T_iv_strat3!BC30=".","-",(CONCATENATE("[",ROUND(T_iv_strat3!BC30,1),"; ",ROUND(T_iv_strat3!BD30,1),"]")))</f>
        <v>[0; 0]</v>
      </c>
      <c r="BB65" s="18" t="str">
        <f>IF(T_iv_strat3!BG30=".","-",(CONCATENATE("[",ROUND(T_iv_strat3!BG30,1),"; ",ROUND(T_iv_strat3!BH30,1),"]")))</f>
        <v>[0; 0]</v>
      </c>
      <c r="BC65" s="18" t="str">
        <f>IF(T_iv_strat3!BK30=".","-",(CONCATENATE("[",ROUND(T_iv_strat3!BK30,1),"; ",ROUND(T_iv_strat3!BL30,1),"]")))</f>
        <v>[0; 0]</v>
      </c>
    </row>
    <row r="66" spans="1:55" s="2" customFormat="1" x14ac:dyDescent="0.2">
      <c r="A66" s="5" t="s">
        <v>71</v>
      </c>
      <c r="B66" s="4">
        <f>ROUND(T_iv_strat1!B31,1)</f>
        <v>0</v>
      </c>
      <c r="C66" s="4">
        <f>ROUND(T_iv_strat1!F31,1)</f>
        <v>0</v>
      </c>
      <c r="D66" s="4">
        <f>ROUND(T_iv_strat1!J31,1)</f>
        <v>0</v>
      </c>
      <c r="E66" s="4">
        <f>ROUND(T_iv_strat1!N31,1)</f>
        <v>0</v>
      </c>
      <c r="F66" s="4">
        <f>ROUND(T_iv_strat1!R31,1)</f>
        <v>0</v>
      </c>
      <c r="G66" s="4">
        <f>ROUND(T_iv_strat1!V31,1)</f>
        <v>0</v>
      </c>
      <c r="H66" s="4">
        <f>ROUND(T_iv_strat1!Z31,1)</f>
        <v>0</v>
      </c>
      <c r="I66" s="4">
        <f>ROUND(T_iv_strat1!AD31,1)</f>
        <v>0</v>
      </c>
      <c r="J66" s="65">
        <f>ROUND(T_iv_strat1!AH31,1)</f>
        <v>0</v>
      </c>
      <c r="K66" s="4">
        <f>ROUND(T_iv_strat1!AL31,1)</f>
        <v>0</v>
      </c>
      <c r="L66" s="4">
        <f>ROUND(T_iv_strat1!AP31,1)</f>
        <v>0</v>
      </c>
      <c r="M66" s="4">
        <f>ROUND(T_iv_strat1!AT31,1)</f>
        <v>0</v>
      </c>
      <c r="N66" s="4">
        <f>ROUND(T_iv_strat1!AX31,1)</f>
        <v>0</v>
      </c>
      <c r="O66" s="4">
        <f>ROUND(T_iv_strat1!BB31,1)</f>
        <v>0</v>
      </c>
      <c r="P66" s="4">
        <f>ROUND(T_iv_strat1!BF31,1)</f>
        <v>0</v>
      </c>
      <c r="Q66" s="4">
        <f>ROUND(T_iv_strat1!BJ31,1)</f>
        <v>0</v>
      </c>
      <c r="T66" s="5" t="s">
        <v>71</v>
      </c>
      <c r="U66" s="4">
        <f>ROUND(T_iv_strat2!B31,1)</f>
        <v>0</v>
      </c>
      <c r="V66" s="4">
        <f>ROUND(T_iv_strat2!F31,1)</f>
        <v>0</v>
      </c>
      <c r="W66" s="4">
        <f>ROUND(T_iv_strat2!J31,1)</f>
        <v>0</v>
      </c>
      <c r="X66" s="4">
        <f>ROUND(T_iv_strat2!N31,1)</f>
        <v>0</v>
      </c>
      <c r="Y66" s="4">
        <f>ROUND(T_iv_strat2!R31,1)</f>
        <v>0</v>
      </c>
      <c r="Z66" s="4">
        <f>ROUND(T_iv_strat2!V31,1)</f>
        <v>0</v>
      </c>
      <c r="AA66" s="4">
        <f>ROUND(T_iv_strat2!Z31,1)</f>
        <v>0</v>
      </c>
      <c r="AB66" s="4">
        <f>ROUND(T_iv_strat2!AD31,1)</f>
        <v>0</v>
      </c>
      <c r="AC66" s="65">
        <f>ROUND(T_iv_strat2!AH31,1)</f>
        <v>0</v>
      </c>
      <c r="AD66" s="4">
        <f>ROUND(T_iv_strat2!AL31,1)</f>
        <v>0</v>
      </c>
      <c r="AE66" s="4">
        <f>ROUND(T_iv_strat2!AP31,1)</f>
        <v>0</v>
      </c>
      <c r="AF66" s="4">
        <f>ROUND(T_iv_strat2!AT31,1)</f>
        <v>0</v>
      </c>
      <c r="AG66" s="4">
        <f>ROUND(T_iv_strat2!AX31,1)</f>
        <v>0</v>
      </c>
      <c r="AH66" s="4">
        <f>ROUND(T_iv_strat2!BB31,1)</f>
        <v>0</v>
      </c>
      <c r="AI66" s="4">
        <f>ROUND(T_iv_strat2!BF31,1)</f>
        <v>0</v>
      </c>
      <c r="AJ66" s="4">
        <f>ROUND(T_iv_strat2!BJ31,1)</f>
        <v>0</v>
      </c>
      <c r="AM66" s="5" t="s">
        <v>71</v>
      </c>
      <c r="AN66" s="4">
        <f>ROUND(T_iv_strat3!B31,1)</f>
        <v>0</v>
      </c>
      <c r="AO66" s="4">
        <f>ROUND(T_iv_strat3!F31,1)</f>
        <v>0</v>
      </c>
      <c r="AP66" s="4">
        <f>ROUND(T_iv_strat3!J31,1)</f>
        <v>0</v>
      </c>
      <c r="AQ66" s="4">
        <f>ROUND(T_iv_strat3!N31,1)</f>
        <v>0</v>
      </c>
      <c r="AR66" s="4">
        <f>ROUND(T_iv_strat3!R31,1)</f>
        <v>0</v>
      </c>
      <c r="AS66" s="4">
        <f>ROUND(T_iv_strat3!V31,1)</f>
        <v>0</v>
      </c>
      <c r="AT66" s="4">
        <f>ROUND(T_iv_strat3!Z31,1)</f>
        <v>0</v>
      </c>
      <c r="AU66" s="4">
        <f>ROUND(T_iv_strat3!AD31,1)</f>
        <v>0</v>
      </c>
      <c r="AV66" s="65">
        <f>ROUND(T_iv_strat3!AH31,1)</f>
        <v>0</v>
      </c>
      <c r="AW66" s="4">
        <f>ROUND(T_iv_strat3!AL31,1)</f>
        <v>0</v>
      </c>
      <c r="AX66" s="4">
        <f>ROUND(T_iv_strat3!AP31,1)</f>
        <v>0</v>
      </c>
      <c r="AY66" s="4">
        <f>ROUND(T_iv_strat3!AT31,1)</f>
        <v>0</v>
      </c>
      <c r="AZ66" s="4">
        <f>ROUND(T_iv_strat3!AX31,1)</f>
        <v>0</v>
      </c>
      <c r="BA66" s="4">
        <f>ROUND(T_iv_strat3!BB31,1)</f>
        <v>0</v>
      </c>
      <c r="BB66" s="4">
        <f>ROUND(T_iv_strat3!BF31,1)</f>
        <v>0</v>
      </c>
      <c r="BC66" s="4">
        <f>ROUND(T_iv_strat3!BJ31,1)</f>
        <v>0</v>
      </c>
    </row>
    <row r="67" spans="1:55" s="17" customFormat="1" ht="8.25" x14ac:dyDescent="0.15">
      <c r="A67" s="24"/>
      <c r="B67" s="18" t="str">
        <f>IF(T_iv_strat1!C31=".","-",(CONCATENATE("[",ROUND(T_iv_strat1!C31,1),"; ",ROUND(T_iv_strat1!D31,1),"]")))</f>
        <v>[0; 0]</v>
      </c>
      <c r="C67" s="18" t="str">
        <f>IF(T_iv_strat1!G31=".","-",(CONCATENATE("[",ROUND(T_iv_strat1!G31,1),"; ",ROUND(T_iv_strat1!H31,1),"]")))</f>
        <v>[0; 0]</v>
      </c>
      <c r="D67" s="18" t="str">
        <f>IF(T_iv_strat1!K31=".","-",(CONCATENATE("[",ROUND(T_iv_strat1!K31,1),"; ",ROUND(T_iv_strat1!L31,1),"]")))</f>
        <v>[0; 0]</v>
      </c>
      <c r="E67" s="18" t="str">
        <f>IF(T_iv_strat1!O31=".","-",(CONCATENATE("[",ROUND(T_iv_strat1!O31,1),"; ",ROUND(T_iv_strat1!P31,1),"]")))</f>
        <v>[0; 0]</v>
      </c>
      <c r="F67" s="18" t="str">
        <f>IF(T_iv_strat1!S31=".","-",(CONCATENATE("[",ROUND(T_iv_strat1!S31,1),"; ",ROUND(T_iv_strat1!T31,1),"]")))</f>
        <v>[0; 0]</v>
      </c>
      <c r="G67" s="18" t="str">
        <f>IF(T_iv_strat1!W31=".","-",(CONCATENATE("[",ROUND(T_iv_strat1!W31,1),"; ",ROUND(T_iv_strat1!X31,1),"]")))</f>
        <v>[0; 0]</v>
      </c>
      <c r="H67" s="18" t="str">
        <f>IF(T_iv_strat1!AA31=".","-",(CONCATENATE("[",ROUND(T_iv_strat1!AA31,1),"; ",ROUND(T_iv_strat1!AB31,1),"]")))</f>
        <v>[0; 0]</v>
      </c>
      <c r="I67" s="18" t="str">
        <f>IF(T_iv_strat1!AE31=".","-",(CONCATENATE("[",ROUND(T_iv_strat1!AE31,1),"; ",ROUND(T_iv_strat1!AF31,1),"]")))</f>
        <v>[0; 0]</v>
      </c>
      <c r="J67" s="114" t="str">
        <f>IF(T_iv_strat1!AI31=".","-",(CONCATENATE("[",ROUND(T_iv_strat1!AI31,1),"; ",ROUND(T_iv_strat1!AJ31,1),"]")))</f>
        <v>[0; 0]</v>
      </c>
      <c r="K67" s="18" t="str">
        <f>IF(T_iv_strat1!AM31=".","-",(CONCATENATE("[",ROUND(T_iv_strat1!AM31,1),"; ",ROUND(T_iv_strat1!AN31,1),"]")))</f>
        <v>[0; 0]</v>
      </c>
      <c r="L67" s="18" t="str">
        <f>IF(T_iv_strat1!AQ31=".","-",(CONCATENATE("[",ROUND(T_iv_strat1!AQ31,1),"; ",ROUND(T_iv_strat1!AR31,1),"]")))</f>
        <v>[0; 0]</v>
      </c>
      <c r="M67" s="18" t="str">
        <f>IF(T_iv_strat1!AU31=".","-",(CONCATENATE("[",ROUND(T_iv_strat1!AU31,1),"; ",ROUND(T_iv_strat1!AV31,1),"]")))</f>
        <v>[0; 0]</v>
      </c>
      <c r="N67" s="18" t="str">
        <f>IF(T_iv_strat1!AY31=".","-",(CONCATENATE("[",ROUND(T_iv_strat1!AY31,1),"; ",ROUND(T_iv_strat1!AZ31,1),"]")))</f>
        <v>[0; 0]</v>
      </c>
      <c r="O67" s="18" t="str">
        <f>IF(T_iv_strat1!BC31=".","-",(CONCATENATE("[",ROUND(T_iv_strat1!BC31,1),"; ",ROUND(T_iv_strat1!BD31,1),"]")))</f>
        <v>[0; 0]</v>
      </c>
      <c r="P67" s="18" t="str">
        <f>IF(T_iv_strat1!BG31=".","-",(CONCATENATE("[",ROUND(T_iv_strat1!BG31,1),"; ",ROUND(T_iv_strat1!BH31,1),"]")))</f>
        <v>[0; 0]</v>
      </c>
      <c r="Q67" s="18" t="str">
        <f>IF(T_iv_strat1!BK31=".","-",(CONCATENATE("[",ROUND(T_iv_strat1!BK31,1),"; ",ROUND(T_iv_strat1!BL31,1),"]")))</f>
        <v>[0; 0]</v>
      </c>
      <c r="T67" s="24"/>
      <c r="U67" s="18" t="str">
        <f>IF(T_iv_strat2!C31=".","-",(CONCATENATE("[",ROUND(T_iv_strat2!C31,1),"; ",ROUND(T_iv_strat2!D31,1),"]")))</f>
        <v>[0; 0]</v>
      </c>
      <c r="V67" s="18" t="str">
        <f>IF(T_iv_strat2!G31=".","-",(CONCATENATE("[",ROUND(T_iv_strat2!G31,1),"; ",ROUND(T_iv_strat2!H31,1),"]")))</f>
        <v>[0; 0]</v>
      </c>
      <c r="W67" s="18" t="str">
        <f>IF(T_iv_strat2!K31=".","-",(CONCATENATE("[",ROUND(T_iv_strat2!K31,1),"; ",ROUND(T_iv_strat2!L31,1),"]")))</f>
        <v>[0; 0]</v>
      </c>
      <c r="X67" s="18" t="str">
        <f>IF(T_iv_strat2!O31=".","-",(CONCATENATE("[",ROUND(T_iv_strat2!O31,1),"; ",ROUND(T_iv_strat2!P31,1),"]")))</f>
        <v>[0; 0]</v>
      </c>
      <c r="Y67" s="18" t="str">
        <f>IF(T_iv_strat2!S31=".","-",(CONCATENATE("[",ROUND(T_iv_strat2!S31,1),"; ",ROUND(T_iv_strat2!T31,1),"]")))</f>
        <v>[0; 0]</v>
      </c>
      <c r="Z67" s="18" t="str">
        <f>IF(T_iv_strat2!W31=".","-",(CONCATENATE("[",ROUND(T_iv_strat2!W31,1),"; ",ROUND(T_iv_strat2!X31,1),"]")))</f>
        <v>[0; 0]</v>
      </c>
      <c r="AA67" s="18" t="str">
        <f>IF(T_iv_strat2!AA31=".","-",(CONCATENATE("[",ROUND(T_iv_strat2!AA31,1),"; ",ROUND(T_iv_strat2!AB31,1),"]")))</f>
        <v>[0; 0]</v>
      </c>
      <c r="AB67" s="18" t="str">
        <f>IF(T_iv_strat2!AE31=".","-",(CONCATENATE("[",ROUND(T_iv_strat2!AE31,1),"; ",ROUND(T_iv_strat2!AF31,1),"]")))</f>
        <v>[0; 0]</v>
      </c>
      <c r="AC67" s="114" t="str">
        <f>IF(T_iv_strat2!AI31=".","-",(CONCATENATE("[",ROUND(T_iv_strat2!AI31,1),"; ",ROUND(T_iv_strat2!AJ31,1),"]")))</f>
        <v>[0; 0]</v>
      </c>
      <c r="AD67" s="18" t="str">
        <f>IF(T_iv_strat2!AM31=".","-",(CONCATENATE("[",ROUND(T_iv_strat2!AM31,1),"; ",ROUND(T_iv_strat2!AN31,1),"]")))</f>
        <v>[0; 0]</v>
      </c>
      <c r="AE67" s="18" t="str">
        <f>IF(T_iv_strat2!AQ31=".","-",(CONCATENATE("[",ROUND(T_iv_strat2!AQ31,1),"; ",ROUND(T_iv_strat2!AR31,1),"]")))</f>
        <v>[0; 0]</v>
      </c>
      <c r="AF67" s="18" t="str">
        <f>IF(T_iv_strat2!AU31=".","-",(CONCATENATE("[",ROUND(T_iv_strat2!AU31,1),"; ",ROUND(T_iv_strat2!AV31,1),"]")))</f>
        <v>[0; 0]</v>
      </c>
      <c r="AG67" s="18" t="str">
        <f>IF(T_iv_strat2!AY31=".","-",(CONCATENATE("[",ROUND(T_iv_strat2!AY31,1),"; ",ROUND(T_iv_strat2!AZ31,1),"]")))</f>
        <v>[0; 0]</v>
      </c>
      <c r="AH67" s="18" t="str">
        <f>IF(T_iv_strat2!BC31=".","-",(CONCATENATE("[",ROUND(T_iv_strat2!BC31,1),"; ",ROUND(T_iv_strat2!BD31,1),"]")))</f>
        <v>[0; 0]</v>
      </c>
      <c r="AI67" s="18" t="str">
        <f>IF(T_iv_strat2!BG31=".","-",(CONCATENATE("[",ROUND(T_iv_strat2!BG31,1),"; ",ROUND(T_iv_strat2!BH31,1),"]")))</f>
        <v>[0; 0]</v>
      </c>
      <c r="AJ67" s="18" t="str">
        <f>IF(T_iv_strat2!BK31=".","-",(CONCATENATE("[",ROUND(T_iv_strat2!BK31,1),"; ",ROUND(T_iv_strat2!BL31,1),"]")))</f>
        <v>[0; 0]</v>
      </c>
      <c r="AM67" s="24"/>
      <c r="AN67" s="18" t="str">
        <f>IF(T_iv_strat3!C31=".","-",(CONCATENATE("[",ROUND(T_iv_strat3!C31,1),"; ",ROUND(T_iv_strat3!D31,1),"]")))</f>
        <v>[0; 0]</v>
      </c>
      <c r="AO67" s="18" t="str">
        <f>IF(T_iv_strat3!G31=".","-",(CONCATENATE("[",ROUND(T_iv_strat3!G31,1),"; ",ROUND(T_iv_strat3!H31,1),"]")))</f>
        <v>[0; 0]</v>
      </c>
      <c r="AP67" s="18" t="str">
        <f>IF(T_iv_strat3!K31=".","-",(CONCATENATE("[",ROUND(T_iv_strat3!K31,1),"; ",ROUND(T_iv_strat3!L31,1),"]")))</f>
        <v>[0; 0]</v>
      </c>
      <c r="AQ67" s="18" t="str">
        <f>IF(T_iv_strat3!O31=".","-",(CONCATENATE("[",ROUND(T_iv_strat3!O31,1),"; ",ROUND(T_iv_strat3!P31,1),"]")))</f>
        <v>[0; 0]</v>
      </c>
      <c r="AR67" s="18" t="str">
        <f>IF(T_iv_strat3!S31=".","-",(CONCATENATE("[",ROUND(T_iv_strat3!S31,1),"; ",ROUND(T_iv_strat3!T31,1),"]")))</f>
        <v>[0; 0]</v>
      </c>
      <c r="AS67" s="18" t="str">
        <f>IF(T_iv_strat3!W31=".","-",(CONCATENATE("[",ROUND(T_iv_strat3!W31,1),"; ",ROUND(T_iv_strat3!X31,1),"]")))</f>
        <v>[0; 0]</v>
      </c>
      <c r="AT67" s="18" t="str">
        <f>IF(T_iv_strat3!AA31=".","-",(CONCATENATE("[",ROUND(T_iv_strat3!AA31,1),"; ",ROUND(T_iv_strat3!AB31,1),"]")))</f>
        <v>[0; 0]</v>
      </c>
      <c r="AU67" s="18" t="str">
        <f>IF(T_iv_strat3!AE31=".","-",(CONCATENATE("[",ROUND(T_iv_strat3!AE31,1),"; ",ROUND(T_iv_strat3!AF31,1),"]")))</f>
        <v>[0; 0]</v>
      </c>
      <c r="AV67" s="114" t="str">
        <f>IF(T_iv_strat3!AI31=".","-",(CONCATENATE("[",ROUND(T_iv_strat3!AI31,1),"; ",ROUND(T_iv_strat3!AJ31,1),"]")))</f>
        <v>[0; 0]</v>
      </c>
      <c r="AW67" s="18" t="str">
        <f>IF(T_iv_strat3!AM31=".","-",(CONCATENATE("[",ROUND(T_iv_strat3!AM31,1),"; ",ROUND(T_iv_strat3!AN31,1),"]")))</f>
        <v>[0; 0]</v>
      </c>
      <c r="AX67" s="18" t="str">
        <f>IF(T_iv_strat3!AQ31=".","-",(CONCATENATE("[",ROUND(T_iv_strat3!AQ31,1),"; ",ROUND(T_iv_strat3!AR31,1),"]")))</f>
        <v>[0; 0]</v>
      </c>
      <c r="AY67" s="18" t="str">
        <f>IF(T_iv_strat3!AU31=".","-",(CONCATENATE("[",ROUND(T_iv_strat3!AU31,1),"; ",ROUND(T_iv_strat3!AV31,1),"]")))</f>
        <v>[0; 0]</v>
      </c>
      <c r="AZ67" s="18" t="str">
        <f>IF(T_iv_strat3!AY31=".","-",(CONCATENATE("[",ROUND(T_iv_strat3!AY31,1),"; ",ROUND(T_iv_strat3!AZ31,1),"]")))</f>
        <v>[0; 0]</v>
      </c>
      <c r="BA67" s="18" t="str">
        <f>IF(T_iv_strat3!BC31=".","-",(CONCATENATE("[",ROUND(T_iv_strat3!BC31,1),"; ",ROUND(T_iv_strat3!BD31,1),"]")))</f>
        <v>[0; 0]</v>
      </c>
      <c r="BB67" s="18" t="str">
        <f>IF(T_iv_strat3!BG31=".","-",(CONCATENATE("[",ROUND(T_iv_strat3!BG31,1),"; ",ROUND(T_iv_strat3!BH31,1),"]")))</f>
        <v>[0; 0]</v>
      </c>
      <c r="BC67" s="18" t="str">
        <f>IF(T_iv_strat3!BK31=".","-",(CONCATENATE("[",ROUND(T_iv_strat3!BK31,1),"; ",ROUND(T_iv_strat3!BL31,1),"]")))</f>
        <v>[0; 0]</v>
      </c>
    </row>
    <row r="68" spans="1:55" s="2" customFormat="1" x14ac:dyDescent="0.2">
      <c r="A68" s="5" t="s">
        <v>72</v>
      </c>
      <c r="B68" s="4">
        <f>ROUND(T_iv_strat1!B32,1)</f>
        <v>0</v>
      </c>
      <c r="C68" s="4">
        <f>ROUND(T_iv_strat1!F32,1)</f>
        <v>0</v>
      </c>
      <c r="D68" s="4">
        <f>ROUND(T_iv_strat1!J32,1)</f>
        <v>0</v>
      </c>
      <c r="E68" s="4">
        <f>ROUND(T_iv_strat1!N32,1)</f>
        <v>0</v>
      </c>
      <c r="F68" s="4">
        <f>ROUND(T_iv_strat1!R32,1)</f>
        <v>0</v>
      </c>
      <c r="G68" s="4">
        <f>ROUND(T_iv_strat1!V32,1)</f>
        <v>0</v>
      </c>
      <c r="H68" s="4">
        <f>ROUND(T_iv_strat1!Z32,1)</f>
        <v>0</v>
      </c>
      <c r="I68" s="4">
        <f>ROUND(T_iv_strat1!AD32,1)</f>
        <v>0</v>
      </c>
      <c r="J68" s="65">
        <f>ROUND(T_iv_strat1!AH32,1)</f>
        <v>0</v>
      </c>
      <c r="K68" s="4">
        <f>ROUND(T_iv_strat1!AL32,1)</f>
        <v>0</v>
      </c>
      <c r="L68" s="4">
        <f>ROUND(T_iv_strat1!AP32,1)</f>
        <v>0</v>
      </c>
      <c r="M68" s="4">
        <f>ROUND(T_iv_strat1!AT32,1)</f>
        <v>0</v>
      </c>
      <c r="N68" s="4">
        <f>ROUND(T_iv_strat1!AX32,1)</f>
        <v>0</v>
      </c>
      <c r="O68" s="4">
        <f>ROUND(T_iv_strat1!BB32,1)</f>
        <v>0</v>
      </c>
      <c r="P68" s="4">
        <f>ROUND(T_iv_strat1!BF32,1)</f>
        <v>0</v>
      </c>
      <c r="Q68" s="4">
        <f>ROUND(T_iv_strat1!BJ32,1)</f>
        <v>0</v>
      </c>
      <c r="T68" s="5" t="s">
        <v>72</v>
      </c>
      <c r="U68" s="4">
        <f>ROUND(T_iv_strat2!B32,1)</f>
        <v>0</v>
      </c>
      <c r="V68" s="4">
        <f>ROUND(T_iv_strat2!F32,1)</f>
        <v>0</v>
      </c>
      <c r="W68" s="4">
        <f>ROUND(T_iv_strat2!J32,1)</f>
        <v>0</v>
      </c>
      <c r="X68" s="4">
        <f>ROUND(T_iv_strat2!N32,1)</f>
        <v>0</v>
      </c>
      <c r="Y68" s="4">
        <f>ROUND(T_iv_strat2!R32,1)</f>
        <v>0</v>
      </c>
      <c r="Z68" s="4">
        <f>ROUND(T_iv_strat2!V32,1)</f>
        <v>0</v>
      </c>
      <c r="AA68" s="4">
        <f>ROUND(T_iv_strat2!Z32,1)</f>
        <v>0</v>
      </c>
      <c r="AB68" s="4">
        <f>ROUND(T_iv_strat2!AD32,1)</f>
        <v>0</v>
      </c>
      <c r="AC68" s="65">
        <f>ROUND(T_iv_strat2!AH32,1)</f>
        <v>0</v>
      </c>
      <c r="AD68" s="4">
        <f>ROUND(T_iv_strat2!AL32,1)</f>
        <v>0</v>
      </c>
      <c r="AE68" s="4">
        <f>ROUND(T_iv_strat2!AP32,1)</f>
        <v>0</v>
      </c>
      <c r="AF68" s="4">
        <f>ROUND(T_iv_strat2!AT32,1)</f>
        <v>0</v>
      </c>
      <c r="AG68" s="4">
        <f>ROUND(T_iv_strat2!AX32,1)</f>
        <v>0</v>
      </c>
      <c r="AH68" s="4">
        <f>ROUND(T_iv_strat2!BB32,1)</f>
        <v>0</v>
      </c>
      <c r="AI68" s="4">
        <f>ROUND(T_iv_strat2!BF32,1)</f>
        <v>0</v>
      </c>
      <c r="AJ68" s="4">
        <f>ROUND(T_iv_strat2!BJ32,1)</f>
        <v>0</v>
      </c>
      <c r="AM68" s="5" t="s">
        <v>72</v>
      </c>
      <c r="AN68" s="4">
        <f>ROUND(T_iv_strat3!B32,1)</f>
        <v>0</v>
      </c>
      <c r="AO68" s="4">
        <f>ROUND(T_iv_strat3!F32,1)</f>
        <v>0</v>
      </c>
      <c r="AP68" s="4">
        <f>ROUND(T_iv_strat3!J32,1)</f>
        <v>0</v>
      </c>
      <c r="AQ68" s="4">
        <f>ROUND(T_iv_strat3!N32,1)</f>
        <v>0</v>
      </c>
      <c r="AR68" s="4">
        <f>ROUND(T_iv_strat3!R32,1)</f>
        <v>0</v>
      </c>
      <c r="AS68" s="4">
        <f>ROUND(T_iv_strat3!V32,1)</f>
        <v>0</v>
      </c>
      <c r="AT68" s="4">
        <f>ROUND(T_iv_strat3!Z32,1)</f>
        <v>0</v>
      </c>
      <c r="AU68" s="4">
        <f>ROUND(T_iv_strat3!AD32,1)</f>
        <v>0</v>
      </c>
      <c r="AV68" s="65">
        <f>ROUND(T_iv_strat3!AH32,1)</f>
        <v>0</v>
      </c>
      <c r="AW68" s="4">
        <f>ROUND(T_iv_strat3!AL32,1)</f>
        <v>0</v>
      </c>
      <c r="AX68" s="4">
        <f>ROUND(T_iv_strat3!AP32,1)</f>
        <v>0</v>
      </c>
      <c r="AY68" s="4">
        <f>ROUND(T_iv_strat3!AT32,1)</f>
        <v>0</v>
      </c>
      <c r="AZ68" s="4">
        <f>ROUND(T_iv_strat3!AX32,1)</f>
        <v>0</v>
      </c>
      <c r="BA68" s="4">
        <f>ROUND(T_iv_strat3!BB32,1)</f>
        <v>0</v>
      </c>
      <c r="BB68" s="4">
        <f>ROUND(T_iv_strat3!BF32,1)</f>
        <v>0</v>
      </c>
      <c r="BC68" s="4">
        <f>ROUND(T_iv_strat3!BJ32,1)</f>
        <v>0</v>
      </c>
    </row>
    <row r="69" spans="1:55" s="17" customFormat="1" ht="9" thickBot="1" x14ac:dyDescent="0.2">
      <c r="A69" s="112"/>
      <c r="B69" s="113" t="str">
        <f>IF(T_iv_strat1!C32=".","-",(CONCATENATE("[",ROUND(T_iv_strat1!C32,1),"; ",ROUND(T_iv_strat1!D32,1),"]")))</f>
        <v>[0; 0]</v>
      </c>
      <c r="C69" s="113" t="str">
        <f>IF(T_iv_strat1!G32=".","-",(CONCATENATE("[",ROUND(T_iv_strat1!G32,1),"; ",ROUND(T_iv_strat1!H32,1),"]")))</f>
        <v>[0; 0]</v>
      </c>
      <c r="D69" s="113" t="str">
        <f>IF(T_iv_strat1!K32=".","-",(CONCATENATE("[",ROUND(T_iv_strat1!K32,1),"; ",ROUND(T_iv_strat1!L32,1),"]")))</f>
        <v>[0; 0]</v>
      </c>
      <c r="E69" s="113" t="str">
        <f>IF(T_iv_strat1!O32=".","-",(CONCATENATE("[",ROUND(T_iv_strat1!O32,1),"; ",ROUND(T_iv_strat1!P32,1),"]")))</f>
        <v>[0; 0]</v>
      </c>
      <c r="F69" s="113" t="str">
        <f>IF(T_iv_strat1!S32=".","-",(CONCATENATE("[",ROUND(T_iv_strat1!S32,1),"; ",ROUND(T_iv_strat1!T32,1),"]")))</f>
        <v>[0; 0]</v>
      </c>
      <c r="G69" s="113" t="str">
        <f>IF(T_iv_strat1!W32=".","-",(CONCATENATE("[",ROUND(T_iv_strat1!W32,1),"; ",ROUND(T_iv_strat1!X32,1),"]")))</f>
        <v>[0; 0]</v>
      </c>
      <c r="H69" s="113" t="str">
        <f>IF(T_iv_strat1!AA32=".","-",(CONCATENATE("[",ROUND(T_iv_strat1!AA32,1),"; ",ROUND(T_iv_strat1!AB32,1),"]")))</f>
        <v>[0; 0]</v>
      </c>
      <c r="I69" s="113" t="str">
        <f>IF(T_iv_strat1!AE32=".","-",(CONCATENATE("[",ROUND(T_iv_strat1!AE32,1),"; ",ROUND(T_iv_strat1!AF32,1),"]")))</f>
        <v>[0; 0]</v>
      </c>
      <c r="J69" s="114" t="str">
        <f>IF(T_iv_strat1!AI32=".","-",(CONCATENATE("[",ROUND(T_iv_strat1!AI32,1),"; ",ROUND(T_iv_strat1!AJ32,1),"]")))</f>
        <v>[0; 0]</v>
      </c>
      <c r="K69" s="113" t="str">
        <f>IF(T_iv_strat1!AM32=".","-",(CONCATENATE("[",ROUND(T_iv_strat1!AM32,1),"; ",ROUND(T_iv_strat1!AN32,1),"]")))</f>
        <v>[0; 0]</v>
      </c>
      <c r="L69" s="113" t="str">
        <f>IF(T_iv_strat1!AQ32=".","-",(CONCATENATE("[",ROUND(T_iv_strat1!AQ32,1),"; ",ROUND(T_iv_strat1!AR32,1),"]")))</f>
        <v>[0; 0]</v>
      </c>
      <c r="M69" s="113" t="str">
        <f>IF(T_iv_strat1!AU32=".","-",(CONCATENATE("[",ROUND(T_iv_strat1!AU32,1),"; ",ROUND(T_iv_strat1!AV32,1),"]")))</f>
        <v>[0; 0]</v>
      </c>
      <c r="N69" s="113" t="str">
        <f>IF(T_iv_strat1!AY32=".","-",(CONCATENATE("[",ROUND(T_iv_strat1!AY32,1),"; ",ROUND(T_iv_strat1!AZ32,1),"]")))</f>
        <v>[0; 0]</v>
      </c>
      <c r="O69" s="113" t="str">
        <f>IF(T_iv_strat1!BC32=".","-",(CONCATENATE("[",ROUND(T_iv_strat1!BC32,1),"; ",ROUND(T_iv_strat1!BD32,1),"]")))</f>
        <v>[0; 0]</v>
      </c>
      <c r="P69" s="113" t="str">
        <f>IF(T_iv_strat1!BG32=".","-",(CONCATENATE("[",ROUND(T_iv_strat1!BG32,1),"; ",ROUND(T_iv_strat1!BH32,1),"]")))</f>
        <v>[0; 0]</v>
      </c>
      <c r="Q69" s="113" t="str">
        <f>IF(T_iv_strat1!BK32=".","-",(CONCATENATE("[",ROUND(T_iv_strat1!BK32,1),"; ",ROUND(T_iv_strat1!BL32,1),"]")))</f>
        <v>[0; 0]</v>
      </c>
      <c r="T69" s="112"/>
      <c r="U69" s="113" t="str">
        <f>IF(T_iv_strat2!C32=".","-",(CONCATENATE("[",ROUND(T_iv_strat2!C32,1),"; ",ROUND(T_iv_strat2!D32,1),"]")))</f>
        <v>[0; 0]</v>
      </c>
      <c r="V69" s="113" t="str">
        <f>IF(T_iv_strat2!G32=".","-",(CONCATENATE("[",ROUND(T_iv_strat2!G32,1),"; ",ROUND(T_iv_strat2!H32,1),"]")))</f>
        <v>[0; 0]</v>
      </c>
      <c r="W69" s="113" t="str">
        <f>IF(T_iv_strat2!K32=".","-",(CONCATENATE("[",ROUND(T_iv_strat2!K32,1),"; ",ROUND(T_iv_strat2!L32,1),"]")))</f>
        <v>[0; 0]</v>
      </c>
      <c r="X69" s="113" t="str">
        <f>IF(T_iv_strat2!O32=".","-",(CONCATENATE("[",ROUND(T_iv_strat2!O32,1),"; ",ROUND(T_iv_strat2!P32,1),"]")))</f>
        <v>[0; 0]</v>
      </c>
      <c r="Y69" s="113" t="str">
        <f>IF(T_iv_strat2!S32=".","-",(CONCATENATE("[",ROUND(T_iv_strat2!S32,1),"; ",ROUND(T_iv_strat2!T32,1),"]")))</f>
        <v>[0; 0]</v>
      </c>
      <c r="Z69" s="113" t="str">
        <f>IF(T_iv_strat2!W32=".","-",(CONCATENATE("[",ROUND(T_iv_strat2!W32,1),"; ",ROUND(T_iv_strat2!X32,1),"]")))</f>
        <v>[0; 0]</v>
      </c>
      <c r="AA69" s="113" t="str">
        <f>IF(T_iv_strat2!AA32=".","-",(CONCATENATE("[",ROUND(T_iv_strat2!AA32,1),"; ",ROUND(T_iv_strat2!AB32,1),"]")))</f>
        <v>[0; 0]</v>
      </c>
      <c r="AB69" s="113" t="str">
        <f>IF(T_iv_strat2!AE32=".","-",(CONCATENATE("[",ROUND(T_iv_strat2!AE32,1),"; ",ROUND(T_iv_strat2!AF32,1),"]")))</f>
        <v>[0; 0]</v>
      </c>
      <c r="AC69" s="114" t="str">
        <f>IF(T_iv_strat2!AI32=".","-",(CONCATENATE("[",ROUND(T_iv_strat2!AI32,1),"; ",ROUND(T_iv_strat2!AJ32,1),"]")))</f>
        <v>[0; 0]</v>
      </c>
      <c r="AD69" s="113" t="str">
        <f>IF(T_iv_strat2!AM32=".","-",(CONCATENATE("[",ROUND(T_iv_strat2!AM32,1),"; ",ROUND(T_iv_strat2!AN32,1),"]")))</f>
        <v>[0; 0]</v>
      </c>
      <c r="AE69" s="113" t="str">
        <f>IF(T_iv_strat2!AQ32=".","-",(CONCATENATE("[",ROUND(T_iv_strat2!AQ32,1),"; ",ROUND(T_iv_strat2!AR32,1),"]")))</f>
        <v>[0; 0]</v>
      </c>
      <c r="AF69" s="113" t="str">
        <f>IF(T_iv_strat2!AU32=".","-",(CONCATENATE("[",ROUND(T_iv_strat2!AU32,1),"; ",ROUND(T_iv_strat2!AV32,1),"]")))</f>
        <v>[0; 0]</v>
      </c>
      <c r="AG69" s="113" t="str">
        <f>IF(T_iv_strat2!AY32=".","-",(CONCATENATE("[",ROUND(T_iv_strat2!AY32,1),"; ",ROUND(T_iv_strat2!AZ32,1),"]")))</f>
        <v>[0; 0]</v>
      </c>
      <c r="AH69" s="113" t="str">
        <f>IF(T_iv_strat2!BC32=".","-",(CONCATENATE("[",ROUND(T_iv_strat2!BC32,1),"; ",ROUND(T_iv_strat2!BD32,1),"]")))</f>
        <v>[0; 0]</v>
      </c>
      <c r="AI69" s="113" t="str">
        <f>IF(T_iv_strat2!BG32=".","-",(CONCATENATE("[",ROUND(T_iv_strat2!BG32,1),"; ",ROUND(T_iv_strat2!BH32,1),"]")))</f>
        <v>[0; 0]</v>
      </c>
      <c r="AJ69" s="113" t="str">
        <f>IF(T_iv_strat2!BK32=".","-",(CONCATENATE("[",ROUND(T_iv_strat2!BK32,1),"; ",ROUND(T_iv_strat2!BL32,1),"]")))</f>
        <v>[0; 0]</v>
      </c>
      <c r="AM69" s="112"/>
      <c r="AN69" s="113" t="str">
        <f>IF(T_iv_strat3!C32=".","-",(CONCATENATE("[",ROUND(T_iv_strat3!C32,1),"; ",ROUND(T_iv_strat3!D32,1),"]")))</f>
        <v>[0; 0]</v>
      </c>
      <c r="AO69" s="113" t="str">
        <f>IF(T_iv_strat3!G32=".","-",(CONCATENATE("[",ROUND(T_iv_strat3!G32,1),"; ",ROUND(T_iv_strat3!H32,1),"]")))</f>
        <v>[0; 0]</v>
      </c>
      <c r="AP69" s="113" t="str">
        <f>IF(T_iv_strat3!K32=".","-",(CONCATENATE("[",ROUND(T_iv_strat3!K32,1),"; ",ROUND(T_iv_strat3!L32,1),"]")))</f>
        <v>[0; 0]</v>
      </c>
      <c r="AQ69" s="113" t="str">
        <f>IF(T_iv_strat3!O32=".","-",(CONCATENATE("[",ROUND(T_iv_strat3!O32,1),"; ",ROUND(T_iv_strat3!P32,1),"]")))</f>
        <v>[0; 0]</v>
      </c>
      <c r="AR69" s="113" t="str">
        <f>IF(T_iv_strat3!S32=".","-",(CONCATENATE("[",ROUND(T_iv_strat3!S32,1),"; ",ROUND(T_iv_strat3!T32,1),"]")))</f>
        <v>[0; 0]</v>
      </c>
      <c r="AS69" s="113" t="str">
        <f>IF(T_iv_strat3!W32=".","-",(CONCATENATE("[",ROUND(T_iv_strat3!W32,1),"; ",ROUND(T_iv_strat3!X32,1),"]")))</f>
        <v>[0; 0]</v>
      </c>
      <c r="AT69" s="113" t="str">
        <f>IF(T_iv_strat3!AA32=".","-",(CONCATENATE("[",ROUND(T_iv_strat3!AA32,1),"; ",ROUND(T_iv_strat3!AB32,1),"]")))</f>
        <v>[0; 0]</v>
      </c>
      <c r="AU69" s="113" t="str">
        <f>IF(T_iv_strat3!AE32=".","-",(CONCATENATE("[",ROUND(T_iv_strat3!AE32,1),"; ",ROUND(T_iv_strat3!AF32,1),"]")))</f>
        <v>[0; 0]</v>
      </c>
      <c r="AV69" s="114" t="str">
        <f>IF(T_iv_strat3!AI32=".","-",(CONCATENATE("[",ROUND(T_iv_strat3!AI32,1),"; ",ROUND(T_iv_strat3!AJ32,1),"]")))</f>
        <v>[0; 0]</v>
      </c>
      <c r="AW69" s="113" t="str">
        <f>IF(T_iv_strat3!AM32=".","-",(CONCATENATE("[",ROUND(T_iv_strat3!AM32,1),"; ",ROUND(T_iv_strat3!AN32,1),"]")))</f>
        <v>[0; 0]</v>
      </c>
      <c r="AX69" s="113" t="str">
        <f>IF(T_iv_strat3!AQ32=".","-",(CONCATENATE("[",ROUND(T_iv_strat3!AQ32,1),"; ",ROUND(T_iv_strat3!AR32,1),"]")))</f>
        <v>[0; 0]</v>
      </c>
      <c r="AY69" s="113" t="str">
        <f>IF(T_iv_strat3!AU32=".","-",(CONCATENATE("[",ROUND(T_iv_strat3!AU32,1),"; ",ROUND(T_iv_strat3!AV32,1),"]")))</f>
        <v>[0; 0]</v>
      </c>
      <c r="AZ69" s="113" t="str">
        <f>IF(T_iv_strat3!AY32=".","-",(CONCATENATE("[",ROUND(T_iv_strat3!AY32,1),"; ",ROUND(T_iv_strat3!AZ32,1),"]")))</f>
        <v>[0; 0]</v>
      </c>
      <c r="BA69" s="113" t="str">
        <f>IF(T_iv_strat3!BC32=".","-",(CONCATENATE("[",ROUND(T_iv_strat3!BC32,1),"; ",ROUND(T_iv_strat3!BD32,1),"]")))</f>
        <v>[0; 0]</v>
      </c>
      <c r="BB69" s="113" t="str">
        <f>IF(T_iv_strat3!BG32=".","-",(CONCATENATE("[",ROUND(T_iv_strat3!BG32,1),"; ",ROUND(T_iv_strat3!BH32,1),"]")))</f>
        <v>[0; 0]</v>
      </c>
      <c r="BC69" s="113" t="str">
        <f>IF(T_iv_strat3!BK32=".","-",(CONCATENATE("[",ROUND(T_iv_strat3!BK32,1),"; ",ROUND(T_iv_strat3!BL32,1),"]")))</f>
        <v>[0; 0]</v>
      </c>
    </row>
    <row r="70" spans="1:55" ht="34.5" customHeight="1" x14ac:dyDescent="0.2">
      <c r="A70" s="215" t="str">
        <f>T_iv_strat1!C1</f>
        <v xml:space="preserve">Rural strat1 Footnote - N screened outlets: Private not for profit=2; private not for profit=3; pharmacy=6; PPMV=335; informal=5; labs = 1; wholesalers= 5. Outlets that met screening criteria for a full interview but did not complete the interview (were not interviewed or completed a partial interview) = 4 </v>
      </c>
      <c r="B70" s="215"/>
      <c r="C70" s="215"/>
      <c r="D70" s="215"/>
      <c r="E70" s="215"/>
      <c r="F70" s="215"/>
      <c r="G70" s="215"/>
      <c r="H70" s="215"/>
      <c r="I70" s="215"/>
      <c r="J70" s="215"/>
      <c r="K70" s="215"/>
      <c r="L70" s="215"/>
      <c r="M70" s="215"/>
      <c r="N70" s="215"/>
      <c r="O70" s="215"/>
      <c r="P70" s="215"/>
      <c r="Q70" s="215"/>
      <c r="T70" s="215" t="str">
        <f>T_iv_strat2!C1</f>
        <v xml:space="preserve">Rural strat2 Footnote - N screened outlets: Private not for profit=2; private not for profit=8; pharmacy=12; PPMV=327; informal=27; labs = 12; wholesalers= 6. Outlets that met screening criteria for a full interview but did not complete the interview (were not interviewed or completed a partial interview) = 2 </v>
      </c>
      <c r="U70" s="215"/>
      <c r="V70" s="215"/>
      <c r="W70" s="215"/>
      <c r="X70" s="215"/>
      <c r="Y70" s="215"/>
      <c r="Z70" s="215"/>
      <c r="AA70" s="215"/>
      <c r="AB70" s="215"/>
      <c r="AC70" s="215"/>
      <c r="AD70" s="215"/>
      <c r="AE70" s="215"/>
      <c r="AF70" s="215"/>
      <c r="AG70" s="215"/>
      <c r="AH70" s="215"/>
      <c r="AI70" s="215"/>
      <c r="AJ70" s="215"/>
      <c r="AM70" s="215" t="str">
        <f>T_iv_strat3!C1</f>
        <v xml:space="preserve">Rural strat3 Footnote - N screened outlets: Private not for profit=0; private not for profit=12; pharmacy=61; PPMV=83; informal=4; labs = 15; wholesalers= 0. Outlets that met screening criteria for a full interview but did not complete the interview (were not interviewed or completed a partial interview) = 8 </v>
      </c>
      <c r="AN70" s="215"/>
      <c r="AO70" s="215"/>
      <c r="AP70" s="215"/>
      <c r="AQ70" s="215"/>
      <c r="AR70" s="215"/>
      <c r="AS70" s="215"/>
      <c r="AT70" s="215"/>
      <c r="AU70" s="215"/>
      <c r="AV70" s="215"/>
      <c r="AW70" s="215"/>
      <c r="AX70" s="215"/>
      <c r="AY70" s="215"/>
      <c r="AZ70" s="215"/>
      <c r="BA70" s="215"/>
      <c r="BB70" s="215"/>
      <c r="BC70" s="215"/>
    </row>
    <row r="71" spans="1:55" ht="34.5" customHeight="1" thickBot="1" x14ac:dyDescent="0.25">
      <c r="A71" s="187" t="str">
        <f>T_iv_strat1!D1</f>
        <v xml:space="preserve">Urban strat1 Footnote - N screened outlets: Private not for profit=7; private not for profit=10; pharmacy=34; PPMV=535; informal=0; labs = 0; wholesalers= 2. Outlets that met screening criteria for a full interview but did not complete the interview (were not interviewed or completed a partial interview) = 5 </v>
      </c>
      <c r="B71" s="187"/>
      <c r="C71" s="187"/>
      <c r="D71" s="187"/>
      <c r="E71" s="187"/>
      <c r="F71" s="187"/>
      <c r="G71" s="187"/>
      <c r="H71" s="187"/>
      <c r="I71" s="187"/>
      <c r="J71" s="187"/>
      <c r="K71" s="187"/>
      <c r="L71" s="187"/>
      <c r="M71" s="187"/>
      <c r="N71" s="187"/>
      <c r="O71" s="187"/>
      <c r="P71" s="187"/>
      <c r="Q71" s="187"/>
      <c r="T71" s="187" t="str">
        <f>T_iv_strat2!D1</f>
        <v xml:space="preserve">Urban strat2 Footnote - N screened outlets: Private not for profit=8; private not for profit=90; pharmacy=118; PPMV=1030; informal=26; labs = 56; wholesalers= 14. Outlets that met screening criteria for a full interview but did not complete the interview (were not interviewed or completed a partial interview) = 21 </v>
      </c>
      <c r="U71" s="187"/>
      <c r="V71" s="187"/>
      <c r="W71" s="187"/>
      <c r="X71" s="187"/>
      <c r="Y71" s="187"/>
      <c r="Z71" s="187"/>
      <c r="AA71" s="187"/>
      <c r="AB71" s="187"/>
      <c r="AC71" s="187"/>
      <c r="AD71" s="187"/>
      <c r="AE71" s="187"/>
      <c r="AF71" s="187"/>
      <c r="AG71" s="187"/>
      <c r="AH71" s="187"/>
      <c r="AI71" s="187"/>
      <c r="AJ71" s="187"/>
      <c r="AM71" s="187" t="str">
        <f>T_iv_strat3!D1</f>
        <v xml:space="preserve">Urban strat3 Footnote - N screened outlets: Private not for profit=3; private not for profit=68; pharmacy=276; PPMV=417; informal=55; labs = 54; wholesalers= 3. Outlets that met screening criteria for a full interview but did not complete the interview (were not interviewed or completed a partial interview) = 53 </v>
      </c>
      <c r="AN71" s="187"/>
      <c r="AO71" s="187"/>
      <c r="AP71" s="187"/>
      <c r="AQ71" s="187"/>
      <c r="AR71" s="187"/>
      <c r="AS71" s="187"/>
      <c r="AT71" s="187"/>
      <c r="AU71" s="187"/>
      <c r="AV71" s="187"/>
      <c r="AW71" s="187"/>
      <c r="AX71" s="187"/>
      <c r="AY71" s="187"/>
      <c r="AZ71" s="187"/>
      <c r="BA71" s="187"/>
      <c r="BB71" s="187"/>
      <c r="BC71" s="187"/>
    </row>
  </sheetData>
  <mergeCells count="33">
    <mergeCell ref="A36:A37"/>
    <mergeCell ref="T36:T37"/>
    <mergeCell ref="A71:Q71"/>
    <mergeCell ref="T71:AJ71"/>
    <mergeCell ref="AM71:BC71"/>
    <mergeCell ref="AM38:AM39"/>
    <mergeCell ref="A70:Q70"/>
    <mergeCell ref="T70:AJ70"/>
    <mergeCell ref="AM70:BC70"/>
    <mergeCell ref="A38:A39"/>
    <mergeCell ref="T38:T39"/>
    <mergeCell ref="AM36:AM37"/>
    <mergeCell ref="B7:I7"/>
    <mergeCell ref="J7:Q7"/>
    <mergeCell ref="U7:AB7"/>
    <mergeCell ref="AC7:AJ7"/>
    <mergeCell ref="AM32:AM33"/>
    <mergeCell ref="A34:A35"/>
    <mergeCell ref="T34:T35"/>
    <mergeCell ref="AM34:AM35"/>
    <mergeCell ref="A5:Q5"/>
    <mergeCell ref="A6:Q6"/>
    <mergeCell ref="T5:AJ5"/>
    <mergeCell ref="T6:AJ6"/>
    <mergeCell ref="AM5:BC5"/>
    <mergeCell ref="AM6:BC6"/>
    <mergeCell ref="A32:A33"/>
    <mergeCell ref="T32:T33"/>
    <mergeCell ref="AN7:AU7"/>
    <mergeCell ref="AV7:BC7"/>
    <mergeCell ref="A8:A11"/>
    <mergeCell ref="T8:T11"/>
    <mergeCell ref="AM8:AM11"/>
  </mergeCells>
  <conditionalFormatting sqref="A1:Q1 S1:XFD1 A3:Q4 S3:XFD4">
    <cfRule type="cellIs" dxfId="6" priority="11" operator="equal">
      <formula>1</formula>
    </cfRule>
  </conditionalFormatting>
  <conditionalFormatting sqref="B12">
    <cfRule type="expression" dxfId="5" priority="10">
      <formula>"(RIGHT(B4, LEN(B4)-2)*1)&lt;50"</formula>
    </cfRule>
  </conditionalFormatting>
  <conditionalFormatting sqref="R1:R3">
    <cfRule type="cellIs" dxfId="4" priority="1" operator="equal">
      <formula>1</formula>
    </cfRule>
  </conditionalFormatting>
  <conditionalFormatting sqref="U12">
    <cfRule type="expression" dxfId="3" priority="5">
      <formula>"(RIGHT(B4, LEN(B4)-2)*1)&lt;50"</formula>
    </cfRule>
  </conditionalFormatting>
  <conditionalFormatting sqref="AN12">
    <cfRule type="expression" dxfId="2" priority="3">
      <formula>"(RIGHT(B4, LEN(B4)-2)*1)&lt;50"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G14"/>
  <sheetViews>
    <sheetView workbookViewId="0">
      <selection activeCell="E22" sqref="E22"/>
    </sheetView>
  </sheetViews>
  <sheetFormatPr defaultColWidth="8.85546875" defaultRowHeight="15" x14ac:dyDescent="0.25"/>
  <cols>
    <col min="1" max="1" width="27.42578125" customWidth="1"/>
  </cols>
  <sheetData>
    <row r="1" spans="1:33" x14ac:dyDescent="0.25">
      <c r="A1" t="s">
        <v>96</v>
      </c>
      <c r="B1" t="s">
        <v>154</v>
      </c>
      <c r="C1" t="s">
        <v>155</v>
      </c>
    </row>
    <row r="2" spans="1:33" x14ac:dyDescent="0.25">
      <c r="B2" t="s">
        <v>74</v>
      </c>
      <c r="F2" t="s">
        <v>75</v>
      </c>
      <c r="J2" t="s">
        <v>76</v>
      </c>
      <c r="N2" t="s">
        <v>77</v>
      </c>
      <c r="R2" t="s">
        <v>95</v>
      </c>
      <c r="V2" t="s">
        <v>156</v>
      </c>
      <c r="Z2" t="s">
        <v>157</v>
      </c>
      <c r="AD2" t="s">
        <v>80</v>
      </c>
    </row>
    <row r="3" spans="1:33" x14ac:dyDescent="0.25">
      <c r="A3" t="s">
        <v>81</v>
      </c>
      <c r="B3" t="s">
        <v>25</v>
      </c>
      <c r="C3" t="s">
        <v>82</v>
      </c>
      <c r="D3" t="s">
        <v>83</v>
      </c>
      <c r="E3" t="s">
        <v>17</v>
      </c>
    </row>
    <row r="4" spans="1:33" x14ac:dyDescent="0.25">
      <c r="A4" t="s">
        <v>143</v>
      </c>
      <c r="B4">
        <v>19.752655604843181</v>
      </c>
      <c r="C4">
        <v>9.1231511065755608</v>
      </c>
      <c r="D4">
        <v>37.63754241336256</v>
      </c>
      <c r="E4">
        <v>29</v>
      </c>
      <c r="F4">
        <v>4.128014681225932</v>
      </c>
      <c r="G4">
        <v>1.4203569075580862</v>
      </c>
      <c r="H4">
        <v>11.400410469656141</v>
      </c>
      <c r="I4">
        <v>187</v>
      </c>
      <c r="J4" t="s">
        <v>84</v>
      </c>
      <c r="K4" t="s">
        <v>85</v>
      </c>
      <c r="L4" t="s">
        <v>85</v>
      </c>
      <c r="M4">
        <v>490</v>
      </c>
      <c r="N4" t="s">
        <v>84</v>
      </c>
      <c r="O4" t="s">
        <v>85</v>
      </c>
      <c r="P4" t="s">
        <v>85</v>
      </c>
      <c r="Q4">
        <v>4</v>
      </c>
      <c r="R4">
        <v>7.2044052180545073</v>
      </c>
      <c r="S4">
        <v>4.3039563308160602</v>
      </c>
      <c r="T4">
        <v>11.818087121609931</v>
      </c>
      <c r="U4">
        <v>3200</v>
      </c>
      <c r="V4">
        <v>15.996756908707969</v>
      </c>
      <c r="W4">
        <v>10.100270723053496</v>
      </c>
      <c r="X4">
        <v>24.40123699164938</v>
      </c>
      <c r="Y4">
        <v>110</v>
      </c>
      <c r="Z4">
        <v>6.5564610875375307</v>
      </c>
      <c r="AA4">
        <v>4.2552132255603734</v>
      </c>
      <c r="AB4">
        <v>9.9726111148664316</v>
      </c>
      <c r="AC4">
        <v>4020</v>
      </c>
      <c r="AD4" t="s">
        <v>84</v>
      </c>
      <c r="AE4" t="s">
        <v>85</v>
      </c>
      <c r="AF4" t="s">
        <v>85</v>
      </c>
      <c r="AG4">
        <v>51</v>
      </c>
    </row>
    <row r="5" spans="1:33" x14ac:dyDescent="0.25">
      <c r="A5" t="s">
        <v>144</v>
      </c>
      <c r="B5">
        <v>12.819553054488411</v>
      </c>
      <c r="C5">
        <v>5.7554552428098091</v>
      </c>
      <c r="D5">
        <v>26.148351737409552</v>
      </c>
      <c r="E5">
        <v>29</v>
      </c>
      <c r="F5">
        <v>11.895535693033468</v>
      </c>
      <c r="G5">
        <v>5.5565140005985798</v>
      </c>
      <c r="H5">
        <v>23.65497596626334</v>
      </c>
      <c r="I5">
        <v>187</v>
      </c>
      <c r="J5">
        <v>1.9837890702757834</v>
      </c>
      <c r="K5">
        <v>0.65754190290478565</v>
      </c>
      <c r="L5">
        <v>5.8281122896980895</v>
      </c>
      <c r="M5">
        <v>490</v>
      </c>
      <c r="N5" t="s">
        <v>84</v>
      </c>
      <c r="O5" t="s">
        <v>85</v>
      </c>
      <c r="P5" t="s">
        <v>85</v>
      </c>
      <c r="Q5">
        <v>4</v>
      </c>
      <c r="R5">
        <v>4.609878073170691</v>
      </c>
      <c r="S5">
        <v>3.5044642793541594</v>
      </c>
      <c r="T5">
        <v>6.042139825133142</v>
      </c>
      <c r="U5">
        <v>3200</v>
      </c>
      <c r="V5">
        <v>8.9399298618742584</v>
      </c>
      <c r="W5">
        <v>2.7732008153707706</v>
      </c>
      <c r="X5">
        <v>25.257247445351815</v>
      </c>
      <c r="Y5">
        <v>110</v>
      </c>
      <c r="Z5">
        <v>4.8417581184321765</v>
      </c>
      <c r="AA5">
        <v>3.598568957079141</v>
      </c>
      <c r="AB5">
        <v>6.4855349674370357</v>
      </c>
      <c r="AC5">
        <v>4020</v>
      </c>
      <c r="AD5" t="s">
        <v>84</v>
      </c>
      <c r="AE5" t="s">
        <v>85</v>
      </c>
      <c r="AF5" t="s">
        <v>85</v>
      </c>
      <c r="AG5">
        <v>51</v>
      </c>
    </row>
    <row r="6" spans="1:33" x14ac:dyDescent="0.25">
      <c r="A6" t="s">
        <v>145</v>
      </c>
      <c r="B6">
        <v>7.3810848610601925</v>
      </c>
      <c r="C6">
        <v>2.5577832735696542</v>
      </c>
      <c r="D6">
        <v>19.481417382878131</v>
      </c>
      <c r="E6">
        <v>29</v>
      </c>
      <c r="F6">
        <v>1.4565004804638144</v>
      </c>
      <c r="G6">
        <v>0.56777641074719343</v>
      </c>
      <c r="H6">
        <v>3.6847674679782458</v>
      </c>
      <c r="I6">
        <v>187</v>
      </c>
      <c r="J6">
        <v>0.6253062825515816</v>
      </c>
      <c r="K6">
        <v>0.28998837052078608</v>
      </c>
      <c r="L6">
        <v>1.3431344137321131</v>
      </c>
      <c r="M6">
        <v>490</v>
      </c>
      <c r="N6">
        <v>19.445009564861383</v>
      </c>
      <c r="O6">
        <v>4.5685310620880166</v>
      </c>
      <c r="P6">
        <v>54.897186197594003</v>
      </c>
      <c r="Q6">
        <v>4</v>
      </c>
      <c r="R6">
        <v>3.1239935422074789</v>
      </c>
      <c r="S6">
        <v>2.2534959849594647</v>
      </c>
      <c r="T6">
        <v>4.3159061575491684</v>
      </c>
      <c r="U6">
        <v>3200</v>
      </c>
      <c r="V6" t="s">
        <v>84</v>
      </c>
      <c r="W6" t="s">
        <v>85</v>
      </c>
      <c r="X6" t="s">
        <v>85</v>
      </c>
      <c r="Y6">
        <v>110</v>
      </c>
      <c r="Z6">
        <v>2.5190045025969923</v>
      </c>
      <c r="AA6">
        <v>1.8413567123869317</v>
      </c>
      <c r="AB6">
        <v>3.4373042540113752</v>
      </c>
      <c r="AC6">
        <v>4020</v>
      </c>
      <c r="AD6">
        <v>2.5768110963923032</v>
      </c>
      <c r="AE6">
        <v>1.2357694859190729</v>
      </c>
      <c r="AF6">
        <v>5.2951113465851032</v>
      </c>
      <c r="AG6">
        <v>51</v>
      </c>
    </row>
    <row r="7" spans="1:33" x14ac:dyDescent="0.25">
      <c r="A7" t="s">
        <v>146</v>
      </c>
      <c r="B7">
        <v>13.382500645196677</v>
      </c>
      <c r="C7">
        <v>6.0472997210734754</v>
      </c>
      <c r="D7">
        <v>27.053138091876622</v>
      </c>
      <c r="E7">
        <v>29</v>
      </c>
      <c r="F7">
        <v>1.5095617460305082</v>
      </c>
      <c r="G7">
        <v>0.68272202038102958</v>
      </c>
      <c r="H7">
        <v>3.3044634218550297</v>
      </c>
      <c r="I7">
        <v>187</v>
      </c>
      <c r="J7">
        <v>1.2282713890442343</v>
      </c>
      <c r="K7">
        <v>0.31147263245669576</v>
      </c>
      <c r="L7">
        <v>4.7159465433863383</v>
      </c>
      <c r="M7">
        <v>490</v>
      </c>
      <c r="N7">
        <v>19.445009564861383</v>
      </c>
      <c r="O7">
        <v>4.5685310620880166</v>
      </c>
      <c r="P7">
        <v>54.897186197594003</v>
      </c>
      <c r="Q7">
        <v>4</v>
      </c>
      <c r="R7">
        <v>1.9353536085631655</v>
      </c>
      <c r="S7">
        <v>1.4554545961692318</v>
      </c>
      <c r="T7">
        <v>2.569361411979898</v>
      </c>
      <c r="U7">
        <v>3200</v>
      </c>
      <c r="V7" t="s">
        <v>84</v>
      </c>
      <c r="W7" t="s">
        <v>85</v>
      </c>
      <c r="X7" t="s">
        <v>85</v>
      </c>
      <c r="Y7">
        <v>110</v>
      </c>
      <c r="Z7">
        <v>1.7764347182172124</v>
      </c>
      <c r="AA7">
        <v>1.3450062460844856</v>
      </c>
      <c r="AB7">
        <v>2.3429630106837052</v>
      </c>
      <c r="AC7">
        <v>4020</v>
      </c>
      <c r="AD7">
        <v>1.5977689591483242</v>
      </c>
      <c r="AE7">
        <v>0.60882317889129245</v>
      </c>
      <c r="AF7">
        <v>4.1264221694846679</v>
      </c>
      <c r="AG7">
        <v>51</v>
      </c>
    </row>
    <row r="8" spans="1:33" x14ac:dyDescent="0.25">
      <c r="A8" t="s">
        <v>147</v>
      </c>
      <c r="B8">
        <v>2.6045081957769693</v>
      </c>
      <c r="C8">
        <v>0.77460339420161128</v>
      </c>
      <c r="D8">
        <v>8.3917366239403712</v>
      </c>
      <c r="E8">
        <v>29</v>
      </c>
      <c r="F8">
        <v>2.7312535428517357</v>
      </c>
      <c r="G8">
        <v>1.4140150246797563</v>
      </c>
      <c r="H8">
        <v>5.210720463585031</v>
      </c>
      <c r="I8">
        <v>187</v>
      </c>
      <c r="J8">
        <v>1.8897218278176715</v>
      </c>
      <c r="K8">
        <v>0.95664249458463146</v>
      </c>
      <c r="L8">
        <v>3.6989089255404708</v>
      </c>
      <c r="M8">
        <v>490</v>
      </c>
      <c r="N8">
        <v>20.430833432871058</v>
      </c>
      <c r="O8">
        <v>4.3946861501175496</v>
      </c>
      <c r="P8">
        <v>58.920245846329401</v>
      </c>
      <c r="Q8">
        <v>4</v>
      </c>
      <c r="R8">
        <v>8.190904011548902</v>
      </c>
      <c r="S8">
        <v>6.3634068673957112</v>
      </c>
      <c r="T8">
        <v>10.484471481214417</v>
      </c>
      <c r="U8">
        <v>3200</v>
      </c>
      <c r="V8">
        <v>7.6873789010590139</v>
      </c>
      <c r="W8">
        <v>4.4973218084741546</v>
      </c>
      <c r="X8">
        <v>12.836088609783028</v>
      </c>
      <c r="Y8">
        <v>110</v>
      </c>
      <c r="Z8">
        <v>6.9212982086402519</v>
      </c>
      <c r="AA8">
        <v>5.4033680271042481</v>
      </c>
      <c r="AB8">
        <v>8.825864724749179</v>
      </c>
      <c r="AC8">
        <v>4020</v>
      </c>
      <c r="AD8">
        <v>5.3394397292288032</v>
      </c>
      <c r="AE8">
        <v>2.2627970141201015</v>
      </c>
      <c r="AF8">
        <v>12.082159324245941</v>
      </c>
      <c r="AG8">
        <v>51</v>
      </c>
    </row>
    <row r="9" spans="1:33" x14ac:dyDescent="0.25">
      <c r="A9" t="s">
        <v>148</v>
      </c>
      <c r="B9">
        <v>0.81401282407222775</v>
      </c>
      <c r="C9">
        <v>0.2557909571791801</v>
      </c>
      <c r="D9">
        <v>2.5592055759021246</v>
      </c>
      <c r="E9">
        <v>29</v>
      </c>
      <c r="F9">
        <v>5.3019321159380333</v>
      </c>
      <c r="G9">
        <v>2.7750523432536998</v>
      </c>
      <c r="H9">
        <v>9.8955280449795993</v>
      </c>
      <c r="I9">
        <v>187</v>
      </c>
      <c r="J9">
        <v>4.6643931316684686</v>
      </c>
      <c r="K9">
        <v>2.383657426836868</v>
      </c>
      <c r="L9">
        <v>8.9278016939981697</v>
      </c>
      <c r="M9">
        <v>490</v>
      </c>
      <c r="N9">
        <v>20.430833432871058</v>
      </c>
      <c r="O9">
        <v>4.3946861501175496</v>
      </c>
      <c r="P9">
        <v>58.920245846329401</v>
      </c>
      <c r="Q9">
        <v>4</v>
      </c>
      <c r="R9">
        <v>8.6431618065281928</v>
      </c>
      <c r="S9">
        <v>6.9293595666997385</v>
      </c>
      <c r="T9">
        <v>10.731953925939242</v>
      </c>
      <c r="U9">
        <v>3200</v>
      </c>
      <c r="V9">
        <v>6.4674670949063833</v>
      </c>
      <c r="W9">
        <v>3.1758264853298899</v>
      </c>
      <c r="X9">
        <v>12.722498344565095</v>
      </c>
      <c r="Y9">
        <v>110</v>
      </c>
      <c r="Z9">
        <v>7.7116655210910778</v>
      </c>
      <c r="AA9">
        <v>6.3765222568381947</v>
      </c>
      <c r="AB9">
        <v>9.2986012926169774</v>
      </c>
      <c r="AC9">
        <v>4020</v>
      </c>
      <c r="AD9">
        <v>4.1745800555406278</v>
      </c>
      <c r="AE9">
        <v>1.9819866092265905</v>
      </c>
      <c r="AF9">
        <v>8.5804196526052845</v>
      </c>
      <c r="AG9">
        <v>51</v>
      </c>
    </row>
    <row r="10" spans="1:33" x14ac:dyDescent="0.25">
      <c r="A10" t="s">
        <v>149</v>
      </c>
      <c r="B10">
        <v>0.50093797740773727</v>
      </c>
      <c r="C10">
        <v>0.10589841369479226</v>
      </c>
      <c r="D10">
        <v>2.3351701525092605</v>
      </c>
      <c r="E10">
        <v>29</v>
      </c>
      <c r="F10">
        <v>3.5201459130427688</v>
      </c>
      <c r="G10">
        <v>1.9565210500902568</v>
      </c>
      <c r="H10">
        <v>6.2536910396227929</v>
      </c>
      <c r="I10">
        <v>187</v>
      </c>
      <c r="J10">
        <v>2.7179043760004031</v>
      </c>
      <c r="K10">
        <v>1.342293269436456</v>
      </c>
      <c r="L10">
        <v>5.4257410355081301</v>
      </c>
      <c r="M10">
        <v>490</v>
      </c>
      <c r="N10">
        <v>19.445009564861383</v>
      </c>
      <c r="O10">
        <v>4.5685310620880166</v>
      </c>
      <c r="P10">
        <v>54.897186197594003</v>
      </c>
      <c r="Q10">
        <v>4</v>
      </c>
      <c r="R10">
        <v>4.921816346800215</v>
      </c>
      <c r="S10">
        <v>3.8589340218452284</v>
      </c>
      <c r="T10">
        <v>6.2583956798811373</v>
      </c>
      <c r="U10">
        <v>3200</v>
      </c>
      <c r="V10">
        <v>7.5334921894262914</v>
      </c>
      <c r="W10">
        <v>2.0997356151791609</v>
      </c>
      <c r="X10">
        <v>23.634242481193596</v>
      </c>
      <c r="Y10">
        <v>110</v>
      </c>
      <c r="Z10">
        <v>4.6512068611472879</v>
      </c>
      <c r="AA10">
        <v>3.7072609335994251</v>
      </c>
      <c r="AB10">
        <v>5.8209718577562857</v>
      </c>
      <c r="AC10">
        <v>4020</v>
      </c>
      <c r="AD10" t="s">
        <v>84</v>
      </c>
      <c r="AE10" t="s">
        <v>85</v>
      </c>
      <c r="AF10" t="s">
        <v>85</v>
      </c>
      <c r="AG10">
        <v>51</v>
      </c>
    </row>
    <row r="11" spans="1:33" x14ac:dyDescent="0.25">
      <c r="A11" t="s">
        <v>150</v>
      </c>
      <c r="B11">
        <v>5.6286945046652912</v>
      </c>
      <c r="C11">
        <v>1.540639670139802</v>
      </c>
      <c r="D11">
        <v>18.523523592194142</v>
      </c>
      <c r="E11">
        <v>29</v>
      </c>
      <c r="F11">
        <v>1.660314212478371</v>
      </c>
      <c r="G11">
        <v>0.80116432606395038</v>
      </c>
      <c r="H11">
        <v>3.4091332268152073</v>
      </c>
      <c r="I11">
        <v>187</v>
      </c>
      <c r="J11">
        <v>2.0377143340092752</v>
      </c>
      <c r="K11">
        <v>0.90446499557108095</v>
      </c>
      <c r="L11">
        <v>4.5260166514478248</v>
      </c>
      <c r="M11">
        <v>490</v>
      </c>
      <c r="N11" t="s">
        <v>84</v>
      </c>
      <c r="O11" t="s">
        <v>85</v>
      </c>
      <c r="P11" t="s">
        <v>85</v>
      </c>
      <c r="Q11">
        <v>4</v>
      </c>
      <c r="R11">
        <v>4.2030315517869985</v>
      </c>
      <c r="S11">
        <v>3.1752987853503942</v>
      </c>
      <c r="T11">
        <v>5.5443577147903609</v>
      </c>
      <c r="U11">
        <v>3200</v>
      </c>
      <c r="V11">
        <v>1.9108204313490664</v>
      </c>
      <c r="W11">
        <v>0.36953412620478426</v>
      </c>
      <c r="X11">
        <v>9.281749135617348</v>
      </c>
      <c r="Y11">
        <v>110</v>
      </c>
      <c r="Z11">
        <v>3.6315246538731083</v>
      </c>
      <c r="AA11">
        <v>2.767248141618134</v>
      </c>
      <c r="AB11">
        <v>4.752541173986387</v>
      </c>
      <c r="AC11">
        <v>4020</v>
      </c>
      <c r="AD11" t="s">
        <v>84</v>
      </c>
      <c r="AE11" t="s">
        <v>85</v>
      </c>
      <c r="AF11" t="s">
        <v>85</v>
      </c>
      <c r="AG11">
        <v>51</v>
      </c>
    </row>
    <row r="12" spans="1:33" x14ac:dyDescent="0.25">
      <c r="A12" t="s">
        <v>151</v>
      </c>
      <c r="B12">
        <v>18.059595966513633</v>
      </c>
      <c r="C12">
        <v>8.1364966359708131</v>
      </c>
      <c r="D12">
        <v>35.418677804011558</v>
      </c>
      <c r="E12">
        <v>29</v>
      </c>
      <c r="F12">
        <v>4.2955144489891675</v>
      </c>
      <c r="G12">
        <v>2.2534133200662305</v>
      </c>
      <c r="H12">
        <v>8.0360757335920123</v>
      </c>
      <c r="I12">
        <v>187</v>
      </c>
      <c r="J12">
        <v>1.271948408785454</v>
      </c>
      <c r="K12">
        <v>0.69229224972484293</v>
      </c>
      <c r="L12">
        <v>2.3255847344696825</v>
      </c>
      <c r="M12">
        <v>490</v>
      </c>
      <c r="N12">
        <v>19.445009564861383</v>
      </c>
      <c r="O12">
        <v>4.5685310620880166</v>
      </c>
      <c r="P12">
        <v>54.897186197594003</v>
      </c>
      <c r="Q12">
        <v>4</v>
      </c>
      <c r="R12">
        <v>8.6444256380999214</v>
      </c>
      <c r="S12">
        <v>7.0572445576569578</v>
      </c>
      <c r="T12">
        <v>10.548054116165632</v>
      </c>
      <c r="U12">
        <v>3200</v>
      </c>
      <c r="V12">
        <v>4.5058974801445331</v>
      </c>
      <c r="W12">
        <v>1.4271721125405292</v>
      </c>
      <c r="X12">
        <v>13.328111950674534</v>
      </c>
      <c r="Y12">
        <v>110</v>
      </c>
      <c r="Z12">
        <v>7.1462458321461213</v>
      </c>
      <c r="AA12">
        <v>5.7619204399211252</v>
      </c>
      <c r="AB12">
        <v>8.8319908450082156</v>
      </c>
      <c r="AC12">
        <v>4020</v>
      </c>
      <c r="AD12">
        <v>1.5977689591483242</v>
      </c>
      <c r="AE12">
        <v>0.60882317889129245</v>
      </c>
      <c r="AF12">
        <v>4.1264221694846679</v>
      </c>
      <c r="AG12">
        <v>51</v>
      </c>
    </row>
    <row r="13" spans="1:33" x14ac:dyDescent="0.25">
      <c r="A13" t="s">
        <v>152</v>
      </c>
      <c r="B13">
        <v>12.652668189222943</v>
      </c>
      <c r="C13">
        <v>4.3479664156865425</v>
      </c>
      <c r="D13">
        <v>31.58218528052522</v>
      </c>
      <c r="E13">
        <v>26</v>
      </c>
      <c r="F13">
        <v>21.2860039471569</v>
      </c>
      <c r="G13">
        <v>9.705953876627893</v>
      </c>
      <c r="H13">
        <v>40.487082786115046</v>
      </c>
      <c r="I13">
        <v>128</v>
      </c>
      <c r="J13">
        <v>15.262607634847003</v>
      </c>
      <c r="K13">
        <v>8.1380223687281088</v>
      </c>
      <c r="L13">
        <v>26.80453938048921</v>
      </c>
      <c r="M13">
        <v>103</v>
      </c>
      <c r="N13">
        <v>33.825889944757961</v>
      </c>
      <c r="O13">
        <v>7.6350326331900682</v>
      </c>
      <c r="P13">
        <v>75.967068864755362</v>
      </c>
      <c r="Q13">
        <v>3</v>
      </c>
      <c r="R13">
        <v>30.547754175533576</v>
      </c>
      <c r="S13">
        <v>24.377339913741206</v>
      </c>
      <c r="T13">
        <v>37.505416976295813</v>
      </c>
      <c r="U13">
        <v>761</v>
      </c>
      <c r="V13">
        <v>18.8194389644393</v>
      </c>
      <c r="W13">
        <v>3.8979813483664292</v>
      </c>
      <c r="X13">
        <v>56.988464102272097</v>
      </c>
      <c r="Y13">
        <v>16</v>
      </c>
      <c r="Z13">
        <v>27.436576351732526</v>
      </c>
      <c r="AA13">
        <v>21.258865611838175</v>
      </c>
      <c r="AB13">
        <v>34.620194803027523</v>
      </c>
      <c r="AC13">
        <v>1037</v>
      </c>
      <c r="AD13">
        <v>4.9375509943456697</v>
      </c>
      <c r="AE13">
        <v>1.3834518819424724</v>
      </c>
      <c r="AF13">
        <v>16.128853875315382</v>
      </c>
      <c r="AG13">
        <v>11</v>
      </c>
    </row>
    <row r="14" spans="1:33" x14ac:dyDescent="0.25">
      <c r="A14" t="s">
        <v>153</v>
      </c>
      <c r="E14">
        <v>11</v>
      </c>
      <c r="I14">
        <v>72</v>
      </c>
      <c r="M14">
        <v>135</v>
      </c>
      <c r="Q14">
        <v>2</v>
      </c>
      <c r="U14">
        <v>1327</v>
      </c>
      <c r="Y14">
        <v>45</v>
      </c>
      <c r="AC14">
        <v>1592</v>
      </c>
      <c r="AG14">
        <v>12</v>
      </c>
    </row>
  </sheetData>
  <conditionalFormatting sqref="A4:XFD14">
    <cfRule type="cellIs" dxfId="1" priority="1" operator="equal">
      <formula>100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011fb24-49a0-463f-ada9-a8217d0aa252" xsi:nil="true"/>
    <lcf76f155ced4ddcb4097134ff3c332f xmlns="a72d8ac4-480f-42af-94c3-1b0dbed1eec5">
      <Terms xmlns="http://schemas.microsoft.com/office/infopath/2007/PartnerControls"/>
    </lcf76f155ced4ddcb4097134ff3c332f>
    <ORDER0 xmlns="a72d8ac4-480f-42af-94c3-1b0dbed1ee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A194C411A66A43AF5A340052B5B424" ma:contentTypeVersion="17" ma:contentTypeDescription="Create a new document." ma:contentTypeScope="" ma:versionID="3649016989674af317ef4fc009f861e6">
  <xsd:schema xmlns:xsd="http://www.w3.org/2001/XMLSchema" xmlns:xs="http://www.w3.org/2001/XMLSchema" xmlns:p="http://schemas.microsoft.com/office/2006/metadata/properties" xmlns:ns2="1011fb24-49a0-463f-ada9-a8217d0aa252" xmlns:ns3="a72d8ac4-480f-42af-94c3-1b0dbed1eec5" targetNamespace="http://schemas.microsoft.com/office/2006/metadata/properties" ma:root="true" ma:fieldsID="ce701d13bb6f098f04d75cc544fed808" ns2:_="" ns3:_="">
    <xsd:import namespace="1011fb24-49a0-463f-ada9-a8217d0aa252"/>
    <xsd:import namespace="a72d8ac4-480f-42af-94c3-1b0dbed1eec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Location" minOccurs="0"/>
                <xsd:element ref="ns3:MediaServiceSearchProperties" minOccurs="0"/>
                <xsd:element ref="ns3:ORDER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11fb24-49a0-463f-ada9-a8217d0aa25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8717fdcf-dbb3-4213-9143-858f321dbc07}" ma:internalName="TaxCatchAll" ma:showField="CatchAllData" ma:web="1011fb24-49a0-463f-ada9-a8217d0aa2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2d8ac4-480f-42af-94c3-1b0dbed1e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be66e25-6253-4f8b-9755-5684a1ad78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ORDER0" ma:index="23" nillable="true" ma:displayName="ORDER" ma:format="Dropdown" ma:internalName="ORDER0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039DAD4-5CC6-48AE-BAC3-F64CD575D61D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elements/1.1/"/>
    <ds:schemaRef ds:uri="a72d8ac4-480f-42af-94c3-1b0dbed1eec5"/>
    <ds:schemaRef ds:uri="1011fb24-49a0-463f-ada9-a8217d0aa252"/>
  </ds:schemaRefs>
</ds:datastoreItem>
</file>

<file path=customXml/itemProps2.xml><?xml version="1.0" encoding="utf-8"?>
<ds:datastoreItem xmlns:ds="http://schemas.openxmlformats.org/officeDocument/2006/customXml" ds:itemID="{D0EFD6CC-3F48-4A87-8384-6F637E9118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11fb24-49a0-463f-ada9-a8217d0aa252"/>
    <ds:schemaRef ds:uri="a72d8ac4-480f-42af-94c3-1b0dbed1ee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255A5BF-AD83-44A9-9622-7312A20BDFB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Figures i</vt:lpstr>
      <vt:lpstr>Figures ii</vt:lpstr>
      <vt:lpstr>Figures iii</vt:lpstr>
      <vt:lpstr>Figures Example</vt:lpstr>
      <vt:lpstr>Table i</vt:lpstr>
      <vt:lpstr>Table ii</vt:lpstr>
      <vt:lpstr>Table iii</vt:lpstr>
      <vt:lpstr>Table iv</vt:lpstr>
      <vt:lpstr>T_i</vt:lpstr>
      <vt:lpstr>T_ii</vt:lpstr>
      <vt:lpstr>T_iii_strat1</vt:lpstr>
      <vt:lpstr>T_iii_strat2</vt:lpstr>
      <vt:lpstr>T_iii_strat3</vt:lpstr>
      <vt:lpstr>T_iv_strat1</vt:lpstr>
      <vt:lpstr>T_iv_strat2</vt:lpstr>
      <vt:lpstr>T_iv_strat3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Katelyn Woolheater</cp:lastModifiedBy>
  <cp:revision/>
  <dcterms:created xsi:type="dcterms:W3CDTF">2024-12-12T19:56:20Z</dcterms:created>
  <dcterms:modified xsi:type="dcterms:W3CDTF">2025-06-11T17:39:08Z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0x0101001CA194C411A66A43AF5A340052B5B424</vt:lpwstr>
  </property>
  <property fmtid="{D5CDD505-2E9C-101B-9397-08002B2CF9AE}" pid="3" name="MediaServiceImageTags">
    <vt:lpwstr/>
  </property>
</Properties>
</file>