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ms-excel.person+xml" PartName="/xl/persons/person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false" autoCompressPictures="false"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2 - WORKING FOLDER/13 Results output/diagrams/"/>
    </mc:Choice>
  </mc:AlternateContent>
  <xr:revisionPtr revIDLastSave="619" documentId="8_{779DB89B-91A3-45C6-B6DE-FB65AF3A9D54}" xr6:coauthVersionLast="47" xr6:coauthVersionMax="47" xr10:uidLastSave="{A98C1D3A-5817-4EFB-A933-989E42FAF013}"/>
  <bookViews>
    <workbookView xWindow="14295" yWindow="0" windowWidth="14610" windowHeight="15585" tabRatio="880" activeTab="3"/>
  </bookViews>
  <sheets>
    <sheet name="flow diagram EN" sheetId="37" r:id="rId1"/>
    <sheet name="flow diagram FR" sheetId="39" r:id="rId2"/>
    <sheet name="inputs" sheetId="38" r:id="rId3"/>
    <sheet name="T0_i" sheetId="41" r:id="rId4"/>
  </sheets>
  <calcPr calcId="191028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tc={51174800-32FB-4646-BEA0-32DB590DCF24}</author>
  </authors>
  <commentList>
    <comment ref="K3" author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think this is outlets visited not screened @Paul Bouanchaud </t>
      </text>
    </comment>
  </commentList>
</comments>
</file>

<file path=xl/sharedStrings.xml><?xml version="1.0" encoding="utf-8"?>
<sst xmlns="http://schemas.openxmlformats.org/spreadsheetml/2006/main" count="83" uniqueCount="47">
  <si>
    <t>Figure 1 Survey Flow Diagram</t>
  </si>
  <si>
    <t>A</t>
  </si>
  <si>
    <t>B</t>
  </si>
  <si>
    <t>C</t>
  </si>
  <si>
    <t>D</t>
  </si>
  <si>
    <t>Flow Diagram</t>
  </si>
  <si>
    <t>Stata value</t>
  </si>
  <si>
    <t>English</t>
  </si>
  <si>
    <t>French</t>
  </si>
  <si>
    <t>Total</t>
  </si>
  <si>
    <t>Total outlets screened</t>
  </si>
  <si>
    <t>Points de vente identifiés/visités</t>
  </si>
  <si>
    <t>Outlet not screened</t>
  </si>
  <si>
    <t>Point de vente non sélectionné</t>
  </si>
  <si>
    <t>Respondent refused</t>
  </si>
  <si>
    <t>Répondant refusé</t>
  </si>
  <si>
    <t>Respondant not available</t>
  </si>
  <si>
    <t>Répondant non disponible</t>
  </si>
  <si>
    <t>Outlet permanently closed</t>
  </si>
  <si>
    <t>Point de vente définitivement fermé</t>
  </si>
  <si>
    <t xml:space="preserve">Other reason </t>
  </si>
  <si>
    <t xml:space="preserve">Autre raison </t>
  </si>
  <si>
    <t>Outlet screened</t>
  </si>
  <si>
    <t>Point de vente sélectionné</t>
  </si>
  <si>
    <t>Outlet not eligible</t>
  </si>
  <si>
    <t>Point de vente non éligible</t>
  </si>
  <si>
    <t>Outlets that met selection criteria</t>
  </si>
  <si>
    <t>Points de vente répondant aux critères de sélection</t>
  </si>
  <si>
    <t>Outlets not surveyed</t>
  </si>
  <si>
    <t>Points de vente non enquêtés</t>
  </si>
  <si>
    <t>Refused to participate</t>
  </si>
  <si>
    <t>Refusé</t>
  </si>
  <si>
    <t>Interview interrupted/ refused to continue</t>
  </si>
  <si>
    <t>Interview interrompue</t>
  </si>
  <si>
    <t>Audit of AMs not completed</t>
  </si>
  <si>
    <t>L'audit des AM n'est pas terminé</t>
  </si>
  <si>
    <t>Audit of RDTs not completed</t>
  </si>
  <si>
    <t>L'audit des RDT n'est pas terminé</t>
  </si>
  <si>
    <t>All surveyed outlets</t>
  </si>
  <si>
    <t>Points de vente enquêtés</t>
  </si>
  <si>
    <t>T0_i</t>
  </si>
  <si>
    <t>Label code for interview status</t>
  </si>
  <si>
    <t>Full sample</t>
  </si>
  <si>
    <t>[STRATUM 1]</t>
  </si>
  <si>
    <t>[STRATUM 2]</t>
  </si>
  <si>
    <t>[STRATUM 3]</t>
  </si>
  <si>
    <t>TOTAL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</si>
</sst>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Roboto"/>
    </font>
    <font>
      <sz val="11"/>
      <color rgb="FFFF0000"/>
      <name val="Roboto"/>
    </font>
    <font>
      <sz val="11"/>
      <color rgb="FF000000"/>
      <name val="Roboto"/>
    </font>
    <font>
      <b/>
      <sz val="11"/>
      <color rgb="FF000000"/>
      <name val="Roboto"/>
    </font>
    <font>
      <b/>
      <sz val="11"/>
      <color theme="1"/>
      <name val="Roboto"/>
    </font>
    <font>
      <i/>
      <sz val="11"/>
      <color theme="1"/>
      <name val="Roboto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9" tint="-0.24994659260842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6">
    <xf numFmtId="0" fontId="0" fillId="0" borderId="0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" fillId="0" borderId="0" applyNumberFormat="false" applyFill="false" applyBorder="false" applyAlignment="false" applyProtection="false"/>
    <xf numFmtId="0" fontId="2" fillId="0" borderId="0" applyNumberFormat="false" applyFill="false" applyBorder="false" applyAlignment="false" applyProtection="false"/>
    <xf numFmtId="0" fontId="10" fillId="0" borderId="0"/>
  </cellStyleXfs>
  <cellXfs count="79">
    <xf numFmtId="0" fontId="0" fillId="0" borderId="0" xfId="0"/>
    <xf numFmtId="0" fontId="3" fillId="0" borderId="0" xfId="0" applyFont="true"/>
    <xf numFmtId="0" fontId="4" fillId="0" borderId="0" xfId="0" applyFont="true"/>
    <xf numFmtId="0" fontId="5" fillId="6" borderId="4" xfId="0" applyFont="true" applyFill="true" applyBorder="true" applyAlignment="true">
      <alignment horizontal="left" vertical="center" readingOrder="1"/>
    </xf>
    <xf numFmtId="0" fontId="3" fillId="7" borderId="4" xfId="0" applyFont="true" applyFill="true" applyBorder="true" applyAlignment="true">
      <alignment horizontal="left" vertical="center" indent="1"/>
    </xf>
    <xf numFmtId="0" fontId="5" fillId="7" borderId="4" xfId="0" applyFont="true" applyFill="true" applyBorder="true" applyAlignment="true">
      <alignment horizontal="left" vertical="center" indent="2" readingOrder="1"/>
    </xf>
    <xf numFmtId="0" fontId="3" fillId="7" borderId="4" xfId="0" applyFont="true" applyFill="true" applyBorder="true" applyAlignment="true">
      <alignment horizontal="left" vertical="center" indent="2"/>
    </xf>
    <xf numFmtId="0" fontId="3" fillId="7" borderId="4" xfId="0" applyFont="true" applyFill="true" applyBorder="true" applyAlignment="true">
      <alignment horizontal="left" vertical="center" wrapText="true" indent="2"/>
    </xf>
    <xf numFmtId="0" fontId="3" fillId="5" borderId="4" xfId="0" applyFont="true" applyFill="true" applyBorder="true" applyAlignment="true">
      <alignment horizontal="left" vertical="center" indent="1"/>
    </xf>
    <xf numFmtId="0" fontId="3" fillId="4" borderId="4" xfId="0" applyFont="true" applyFill="true" applyBorder="true" applyAlignment="true">
      <alignment horizontal="left" indent="4"/>
    </xf>
    <xf numFmtId="0" fontId="3" fillId="2" borderId="4" xfId="0" applyFont="true" applyFill="true" applyBorder="true" applyAlignment="true">
      <alignment horizontal="left" vertical="center" indent="3"/>
    </xf>
    <xf numFmtId="0" fontId="3" fillId="0" borderId="0" xfId="0" applyFont="true" applyAlignment="true">
      <alignment horizontal="left"/>
    </xf>
    <xf numFmtId="0" fontId="3" fillId="0" borderId="0" xfId="0" applyFont="true" applyAlignment="true">
      <alignment horizontal="center"/>
    </xf>
    <xf numFmtId="0" fontId="5" fillId="0" borderId="3" xfId="0" applyFont="true" applyBorder="true" applyAlignment="true">
      <alignment horizontal="center" vertical="center" readingOrder="1"/>
    </xf>
    <xf numFmtId="0" fontId="3" fillId="0" borderId="1" xfId="0" applyFont="true" applyBorder="true" applyAlignment="true">
      <alignment horizontal="center" vertical="center" wrapText="true"/>
    </xf>
    <xf numFmtId="0" fontId="3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0" fontId="7" fillId="0" borderId="0" xfId="0" applyFont="true"/>
    <xf numFmtId="0" fontId="8" fillId="0" borderId="0" xfId="0" applyFont="true" applyAlignment="true">
      <alignment horizontal="center"/>
    </xf>
    <xf numFmtId="0" fontId="5" fillId="0" borderId="5" xfId="0" applyFont="true" applyBorder="true" applyAlignment="true">
      <alignment horizontal="left" vertical="center" readingOrder="1"/>
    </xf>
    <xf numFmtId="0" fontId="3" fillId="0" borderId="5" xfId="0" applyFont="true" applyBorder="true"/>
    <xf numFmtId="0" fontId="3" fillId="0" borderId="6" xfId="0" applyFont="true" applyBorder="true"/>
    <xf numFmtId="0" fontId="3" fillId="0" borderId="7" xfId="0" applyFont="true" applyBorder="true"/>
    <xf numFmtId="0" fontId="5" fillId="0" borderId="8" xfId="0" applyFont="true" applyBorder="true" applyAlignment="true">
      <alignment horizontal="center" vertical="center" readingOrder="1"/>
    </xf>
    <xf numFmtId="0" fontId="5" fillId="0" borderId="10" xfId="0" applyFont="true" applyBorder="true" applyAlignment="true">
      <alignment horizontal="center" vertical="center" readingOrder="1"/>
    </xf>
    <xf numFmtId="0" fontId="5" fillId="0" borderId="11" xfId="0" applyFont="true" applyBorder="true" applyAlignment="true">
      <alignment horizontal="center" vertical="center" readingOrder="1"/>
    </xf>
    <xf numFmtId="0" fontId="3" fillId="0" borderId="11" xfId="0" applyFont="true" applyBorder="true" applyAlignment="true">
      <alignment horizontal="center"/>
    </xf>
    <xf numFmtId="0" fontId="3" fillId="0" borderId="12" xfId="0" applyFont="true" applyBorder="true" applyAlignment="true">
      <alignment horizontal="center" vertical="center"/>
    </xf>
    <xf numFmtId="0" fontId="5" fillId="0" borderId="13" xfId="0" applyFont="true" applyBorder="true" applyAlignment="true">
      <alignment horizontal="center" vertical="center" readingOrder="1"/>
    </xf>
    <xf numFmtId="0" fontId="3" fillId="0" borderId="14" xfId="0" applyFont="true" applyBorder="true"/>
    <xf numFmtId="0" fontId="3" fillId="0" borderId="13" xfId="0" applyFont="true" applyBorder="true" applyAlignment="true">
      <alignment horizontal="center" vertical="center"/>
    </xf>
    <xf numFmtId="0" fontId="3" fillId="0" borderId="13" xfId="0" applyFont="true" applyBorder="true" applyAlignment="true">
      <alignment horizontal="center"/>
    </xf>
    <xf numFmtId="0" fontId="3" fillId="0" borderId="15" xfId="0" applyFont="true" applyBorder="true"/>
    <xf numFmtId="0" fontId="3" fillId="0" borderId="11" xfId="0" applyFont="true" applyBorder="true"/>
    <xf numFmtId="0" fontId="3" fillId="0" borderId="16" xfId="0" applyFont="true" applyBorder="true"/>
    <xf numFmtId="0" fontId="3" fillId="0" borderId="17" xfId="0" applyFont="true" applyBorder="true"/>
    <xf numFmtId="0" fontId="5" fillId="0" borderId="9" xfId="0" applyFont="true" applyBorder="true" applyAlignment="true">
      <alignment horizontal="center" vertical="center" readingOrder="1"/>
    </xf>
    <xf numFmtId="0" fontId="5" fillId="0" borderId="6" xfId="0" applyFont="true" applyBorder="true" applyAlignment="true">
      <alignment horizontal="left" vertical="center" readingOrder="1"/>
    </xf>
    <xf numFmtId="0" fontId="5" fillId="0" borderId="7" xfId="0" applyFont="true" applyBorder="true" applyAlignment="true">
      <alignment horizontal="left" vertical="center" readingOrder="1"/>
    </xf>
    <xf numFmtId="0" fontId="3" fillId="10" borderId="4" xfId="0" applyFont="true" applyFill="true" applyBorder="true" applyAlignment="true">
      <alignment horizontal="left" vertical="center" wrapText="true" indent="2"/>
    </xf>
    <xf numFmtId="0" fontId="3" fillId="11" borderId="4" xfId="0" applyFont="true" applyFill="true" applyBorder="true" applyAlignment="true">
      <alignment horizontal="left" vertical="center" wrapText="true" indent="2"/>
    </xf>
    <xf numFmtId="0" fontId="3" fillId="8" borderId="4" xfId="0" applyFont="true" applyFill="true" applyBorder="true" applyAlignment="true">
      <alignment horizontal="left" vertical="center" indent="3"/>
    </xf>
    <xf numFmtId="0" fontId="9" fillId="0" borderId="0" xfId="0" applyFont="true"/>
    <xf numFmtId="0" fontId="9" fillId="2" borderId="0" xfId="0" applyFont="true" applyFill="true"/>
    <xf numFmtId="0" fontId="0" fillId="0" borderId="0" xfId="0" applyAlignment="true">
      <alignment horizontal="center"/>
    </xf>
    <xf numFmtId="0" fontId="0" fillId="0" borderId="4" xfId="0" applyBorder="true"/>
    <xf numFmtId="0" fontId="3" fillId="0" borderId="10" xfId="0" applyFont="true" applyBorder="true"/>
    <xf numFmtId="0" fontId="5" fillId="6" borderId="18" xfId="0" applyFont="true" applyFill="true" applyBorder="true" applyAlignment="true">
      <alignment horizontal="left" vertical="center" readingOrder="1"/>
    </xf>
    <xf numFmtId="0" fontId="3" fillId="7" borderId="18" xfId="0" applyFont="true" applyFill="true" applyBorder="true" applyAlignment="true">
      <alignment horizontal="left" vertical="center" indent="1"/>
    </xf>
    <xf numFmtId="0" fontId="5" fillId="7" borderId="18" xfId="0" applyFont="true" applyFill="true" applyBorder="true" applyAlignment="true">
      <alignment horizontal="left" vertical="center" indent="2" readingOrder="1"/>
    </xf>
    <xf numFmtId="0" fontId="3" fillId="7" borderId="18" xfId="0" applyFont="true" applyFill="true" applyBorder="true" applyAlignment="true">
      <alignment horizontal="left" vertical="center" indent="2"/>
    </xf>
    <xf numFmtId="0" fontId="3" fillId="7" borderId="18" xfId="0" applyFont="true" applyFill="true" applyBorder="true" applyAlignment="true">
      <alignment horizontal="left" vertical="center" wrapText="true" indent="2"/>
    </xf>
    <xf numFmtId="0" fontId="3" fillId="5" borderId="18" xfId="0" applyFont="true" applyFill="true" applyBorder="true" applyAlignment="true">
      <alignment horizontal="left" vertical="center" indent="1"/>
    </xf>
    <xf numFmtId="0" fontId="3" fillId="10" borderId="18" xfId="0" applyFont="true" applyFill="true" applyBorder="true" applyAlignment="true">
      <alignment horizontal="left" vertical="center" wrapText="true" indent="2"/>
    </xf>
    <xf numFmtId="0" fontId="3" fillId="11" borderId="18" xfId="0" applyFont="true" applyFill="true" applyBorder="true" applyAlignment="true">
      <alignment horizontal="left" vertical="center" wrapText="true" indent="2"/>
    </xf>
    <xf numFmtId="0" fontId="3" fillId="8" borderId="18" xfId="0" applyFont="true" applyFill="true" applyBorder="true" applyAlignment="true">
      <alignment horizontal="left" vertical="center" indent="3"/>
    </xf>
    <xf numFmtId="0" fontId="3" fillId="4" borderId="18" xfId="0" applyFont="true" applyFill="true" applyBorder="true" applyAlignment="true">
      <alignment horizontal="left" indent="4"/>
    </xf>
    <xf numFmtId="0" fontId="3" fillId="0" borderId="4" xfId="0" applyFont="true" applyBorder="true"/>
    <xf numFmtId="0" fontId="6" fillId="4" borderId="5" xfId="0" applyFont="true" applyFill="true" applyBorder="true" applyAlignment="true">
      <alignment horizontal="center" vertical="center" readingOrder="1"/>
    </xf>
    <xf numFmtId="0" fontId="6" fillId="4" borderId="9" xfId="0" applyFont="true" applyFill="true" applyBorder="true" applyAlignment="true">
      <alignment horizontal="center" vertical="center" readingOrder="1"/>
    </xf>
    <xf numFmtId="0" fontId="5" fillId="0" borderId="6" xfId="0" applyFont="true" applyBorder="true" applyAlignment="true">
      <alignment horizontal="center" vertical="center" readingOrder="1"/>
    </xf>
    <xf numFmtId="0" fontId="5" fillId="0" borderId="8" xfId="0" applyFont="true" applyBorder="true" applyAlignment="true">
      <alignment horizontal="center" vertical="center" readingOrder="1"/>
    </xf>
    <xf numFmtId="0" fontId="5" fillId="0" borderId="7" xfId="0" applyFont="true" applyBorder="true" applyAlignment="true">
      <alignment horizontal="center" vertical="center" readingOrder="1"/>
    </xf>
    <xf numFmtId="0" fontId="5" fillId="0" borderId="10" xfId="0" applyFont="true" applyBorder="true" applyAlignment="true">
      <alignment horizontal="center" vertical="center" readingOrder="1"/>
    </xf>
    <xf numFmtId="0" fontId="7" fillId="9" borderId="5" xfId="0" applyFont="true" applyFill="true" applyBorder="true" applyAlignment="true">
      <alignment horizontal="center"/>
    </xf>
    <xf numFmtId="0" fontId="7" fillId="9" borderId="9" xfId="0" applyFont="true" applyFill="true" applyBorder="true" applyAlignment="true">
      <alignment horizontal="center"/>
    </xf>
    <xf numFmtId="0" fontId="3" fillId="0" borderId="6" xfId="0" applyFont="true" applyBorder="true" applyAlignment="true">
      <alignment horizontal="center" vertical="center"/>
    </xf>
    <xf numFmtId="0" fontId="3" fillId="0" borderId="8" xfId="0" applyFont="true" applyBorder="true" applyAlignment="true">
      <alignment horizontal="center" vertical="center"/>
    </xf>
    <xf numFmtId="0" fontId="7" fillId="3" borderId="5" xfId="0" applyFont="true" applyFill="true" applyBorder="true" applyAlignment="true">
      <alignment horizontal="center" vertical="center"/>
    </xf>
    <xf numFmtId="0" fontId="7" fillId="3" borderId="9" xfId="0" applyFont="true" applyFill="true" applyBorder="true" applyAlignment="true">
      <alignment horizontal="center" vertical="center"/>
    </xf>
    <xf numFmtId="0" fontId="3" fillId="0" borderId="6" xfId="0" applyFont="true" applyBorder="true" applyAlignment="true">
      <alignment horizontal="center" vertical="center" wrapText="true"/>
    </xf>
    <xf numFmtId="0" fontId="3" fillId="0" borderId="8" xfId="0" applyFont="true" applyBorder="true" applyAlignment="true">
      <alignment horizontal="center" vertical="center" wrapText="true"/>
    </xf>
    <xf numFmtId="0" fontId="3" fillId="0" borderId="1" xfId="0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center" vertical="center" wrapText="true"/>
    </xf>
    <xf numFmtId="0" fontId="7" fillId="8" borderId="5" xfId="0" applyFont="true" applyFill="true" applyBorder="true" applyAlignment="true">
      <alignment horizontal="center" vertical="center"/>
    </xf>
    <xf numFmtId="0" fontId="7" fillId="8" borderId="9" xfId="0" applyFont="true" applyFill="true" applyBorder="true" applyAlignment="true">
      <alignment horizontal="center" vertical="center"/>
    </xf>
    <xf numFmtId="0" fontId="0" fillId="0" borderId="4" xfId="0" applyFill="true" applyBorder="true" applyAlignment="true">
      <alignment horizontal="center"/>
    </xf>
    <xf numFmtId="0" fontId="3" fillId="0" borderId="4" xfId="0" applyFont="true" applyFill="true" applyBorder="true" applyAlignment="true">
      <alignment horizontal="center"/>
    </xf>
    <xf numFmtId="0" fontId="10" fillId="0" borderId="0" xfId="295" applyFill="true" applyBorder="true"/>
  </cellXfs>
  <cellStyles count="296">
    <cellStyle name="Followed Hyperlink" xfId="12" builtinId="9" hidden="true"/>
    <cellStyle name="Followed Hyperlink" xfId="22" builtinId="9" hidden="true"/>
    <cellStyle name="Followed Hyperlink" xfId="32" builtinId="9" hidden="true"/>
    <cellStyle name="Followed Hyperlink" xfId="100" builtinId="9" hidden="true"/>
    <cellStyle name="Followed Hyperlink" xfId="268" builtinId="9" hidden="true"/>
    <cellStyle name="Followed Hyperlink" xfId="294" builtinId="9" hidden="true"/>
    <cellStyle name="Followed Hyperlink" xfId="216" builtinId="9" hidden="true"/>
    <cellStyle name="Followed Hyperlink" xfId="120" builtinId="9" hidden="true"/>
    <cellStyle name="Followed Hyperlink" xfId="64" builtinId="9" hidden="true"/>
    <cellStyle name="Followed Hyperlink" xfId="284" builtinId="9" hidden="true"/>
    <cellStyle name="Followed Hyperlink" xfId="246" builtinId="9" hidden="true"/>
    <cellStyle name="Followed Hyperlink" xfId="220" builtinId="9" hidden="true"/>
    <cellStyle name="Followed Hyperlink" xfId="210" builtinId="9" hidden="true"/>
    <cellStyle name="Followed Hyperlink" xfId="242" builtinId="9" hidden="true"/>
    <cellStyle name="Followed Hyperlink" xfId="236" builtinId="9" hidden="true"/>
    <cellStyle name="Followed Hyperlink" xfId="264" builtinId="9" hidden="true"/>
    <cellStyle name="Followed Hyperlink" xfId="68" builtinId="9" hidden="true"/>
    <cellStyle name="Followed Hyperlink" xfId="152" builtinId="9" hidden="true"/>
    <cellStyle name="Followed Hyperlink" xfId="232" builtinId="9" hidden="true"/>
    <cellStyle name="Followed Hyperlink" xfId="290" builtinId="9" hidden="true"/>
    <cellStyle name="Followed Hyperlink" xfId="74" builtinId="9" hidden="true"/>
    <cellStyle name="Followed Hyperlink" xfId="110" builtinId="9" hidden="true"/>
    <cellStyle name="Followed Hyperlink" xfId="40" builtinId="9" hidden="true"/>
    <cellStyle name="Followed Hyperlink" xfId="4" builtinId="9" hidden="true"/>
    <cellStyle name="Followed Hyperlink" xfId="46" builtinId="9" hidden="true"/>
    <cellStyle name="Followed Hyperlink" xfId="116" builtinId="9" hidden="true"/>
    <cellStyle name="Followed Hyperlink" xfId="80" builtinId="9" hidden="true"/>
    <cellStyle name="Followed Hyperlink" xfId="144" builtinId="9" hidden="true"/>
    <cellStyle name="Followed Hyperlink" xfId="272" builtinId="9" hidden="true"/>
    <cellStyle name="Followed Hyperlink" xfId="260" builtinId="9" hidden="true"/>
    <cellStyle name="Followed Hyperlink" xfId="218" builtinId="9" hidden="true"/>
    <cellStyle name="Followed Hyperlink" xfId="166" builtinId="9" hidden="true"/>
    <cellStyle name="Followed Hyperlink" xfId="196" builtinId="9" hidden="true"/>
    <cellStyle name="Followed Hyperlink" xfId="148" builtinId="9" hidden="true"/>
    <cellStyle name="Followed Hyperlink" xfId="130" builtinId="9" hidden="true"/>
    <cellStyle name="Followed Hyperlink" xfId="146" builtinId="9" hidden="true"/>
    <cellStyle name="Followed Hyperlink" xfId="180" builtinId="9" hidden="true"/>
    <cellStyle name="Followed Hyperlink" xfId="186" builtinId="9" hidden="true"/>
    <cellStyle name="Followed Hyperlink" xfId="156" builtinId="9" hidden="true"/>
    <cellStyle name="Followed Hyperlink" xfId="234" builtinId="9" hidden="true"/>
    <cellStyle name="Followed Hyperlink" xfId="276" builtinId="9" hidden="true"/>
    <cellStyle name="Followed Hyperlink" xfId="8" builtinId="9" hidden="true"/>
    <cellStyle name="Followed Hyperlink" xfId="6" builtinId="9" hidden="true"/>
    <cellStyle name="Followed Hyperlink" xfId="42" builtinId="9" hidden="true"/>
    <cellStyle name="Followed Hyperlink" xfId="104" builtinId="9" hidden="true"/>
    <cellStyle name="Followed Hyperlink" xfId="102" builtinId="9" hidden="true"/>
    <cellStyle name="Followed Hyperlink" xfId="76" builtinId="9" hidden="true"/>
    <cellStyle name="Followed Hyperlink" xfId="128" builtinId="9" hidden="true"/>
    <cellStyle name="Followed Hyperlink" xfId="192" builtinId="9" hidden="true"/>
    <cellStyle name="Followed Hyperlink" xfId="224" builtinId="9" hidden="true"/>
    <cellStyle name="Followed Hyperlink" xfId="94" builtinId="9" hidden="true"/>
    <cellStyle name="Followed Hyperlink" xfId="16" builtinId="9" hidden="true"/>
    <cellStyle name="Followed Hyperlink" xfId="114" builtinId="9" hidden="true"/>
    <cellStyle name="Followed Hyperlink" xfId="36" builtinId="9" hidden="true"/>
    <cellStyle name="Followed Hyperlink" xfId="24" builtinId="9" hidden="true"/>
    <cellStyle name="Followed Hyperlink" xfId="96" builtinId="9" hidden="true"/>
    <cellStyle name="Followed Hyperlink" xfId="86" builtinId="9" hidden="true"/>
    <cellStyle name="Followed Hyperlink" xfId="78" builtinId="9" hidden="true"/>
    <cellStyle name="Followed Hyperlink" xfId="106" builtinId="9" hidden="true"/>
    <cellStyle name="Followed Hyperlink" xfId="28" builtinId="9" hidden="true"/>
    <cellStyle name="Followed Hyperlink" xfId="44" builtinId="9" hidden="true"/>
    <cellStyle name="Followed Hyperlink" xfId="88" builtinId="9" hidden="true"/>
    <cellStyle name="Followed Hyperlink" xfId="18" builtinId="9" hidden="true"/>
    <cellStyle name="Followed Hyperlink" xfId="26" builtinId="9" hidden="true"/>
    <cellStyle name="Followed Hyperlink" xfId="58" builtinId="9" hidden="true"/>
    <cellStyle name="Followed Hyperlink" xfId="256" builtinId="9" hidden="true"/>
    <cellStyle name="Followed Hyperlink" xfId="160" builtinId="9" hidden="true"/>
    <cellStyle name="Followed Hyperlink" xfId="66" builtinId="9" hidden="true"/>
    <cellStyle name="Followed Hyperlink" xfId="84" builtinId="9" hidden="true"/>
    <cellStyle name="Followed Hyperlink" xfId="112" builtinId="9" hidden="true"/>
    <cellStyle name="Followed Hyperlink" xfId="34" builtinId="9" hidden="true"/>
    <cellStyle name="Followed Hyperlink" xfId="50" builtinId="9" hidden="true"/>
    <cellStyle name="Followed Hyperlink" xfId="2" builtinId="9" hidden="true"/>
    <cellStyle name="Followed Hyperlink" xfId="288" builtinId="9" hidden="true"/>
    <cellStyle name="Followed Hyperlink" xfId="254" builtinId="9" hidden="true"/>
    <cellStyle name="Followed Hyperlink" xfId="212" builtinId="9" hidden="true"/>
    <cellStyle name="Followed Hyperlink" xfId="172" builtinId="9" hidden="true"/>
    <cellStyle name="Followed Hyperlink" xfId="198" builtinId="9" hidden="true"/>
    <cellStyle name="Followed Hyperlink" xfId="132" builtinId="9" hidden="true"/>
    <cellStyle name="Followed Hyperlink" xfId="124" builtinId="9" hidden="true"/>
    <cellStyle name="Followed Hyperlink" xfId="142" builtinId="9" hidden="true"/>
    <cellStyle name="Followed Hyperlink" xfId="190" builtinId="9" hidden="true"/>
    <cellStyle name="Followed Hyperlink" xfId="182" builtinId="9" hidden="true"/>
    <cellStyle name="Followed Hyperlink" xfId="154" builtinId="9" hidden="true"/>
    <cellStyle name="Followed Hyperlink" xfId="238" builtinId="9" hidden="true"/>
    <cellStyle name="Followed Hyperlink" xfId="282" builtinId="9" hidden="true"/>
    <cellStyle name="Followed Hyperlink" xfId="208" builtinId="9" hidden="true"/>
    <cellStyle name="Followed Hyperlink" xfId="62" builtinId="9" hidden="true"/>
    <cellStyle name="Followed Hyperlink" xfId="98" builtinId="9" hidden="true"/>
    <cellStyle name="Followed Hyperlink" xfId="30" builtinId="9" hidden="true"/>
    <cellStyle name="Followed Hyperlink" xfId="20" builtinId="9" hidden="true"/>
    <cellStyle name="Followed Hyperlink" xfId="14" builtinId="9" hidden="true"/>
    <cellStyle name="Followed Hyperlink" xfId="56" builtinId="9" hidden="true"/>
    <cellStyle name="Followed Hyperlink" xfId="92" builtinId="9" hidden="true"/>
    <cellStyle name="Followed Hyperlink" xfId="274" builtinId="9" hidden="true"/>
    <cellStyle name="Followed Hyperlink" xfId="280" builtinId="9" hidden="true"/>
    <cellStyle name="Followed Hyperlink" xfId="184" builtinId="9" hidden="true"/>
    <cellStyle name="Followed Hyperlink" xfId="54" builtinId="9" hidden="true"/>
    <cellStyle name="Followed Hyperlink" xfId="136" builtinId="9" hidden="true"/>
    <cellStyle name="Followed Hyperlink" xfId="262" builtinId="9" hidden="true"/>
    <cellStyle name="Followed Hyperlink" xfId="252" builtinId="9" hidden="true"/>
    <cellStyle name="Followed Hyperlink" xfId="226" builtinId="9" hidden="true"/>
    <cellStyle name="Followed Hyperlink" xfId="214" builtinId="9" hidden="true"/>
    <cellStyle name="Followed Hyperlink" xfId="258" builtinId="9" hidden="true"/>
    <cellStyle name="Followed Hyperlink" xfId="230" builtinId="9" hidden="true"/>
    <cellStyle name="Followed Hyperlink" xfId="200" builtinId="9" hidden="true"/>
    <cellStyle name="Followed Hyperlink" xfId="60" builtinId="9" hidden="true"/>
    <cellStyle name="Followed Hyperlink" xfId="168" builtinId="9" hidden="true"/>
    <cellStyle name="Followed Hyperlink" xfId="248" builtinId="9" hidden="true"/>
    <cellStyle name="Followed Hyperlink" xfId="278" builtinId="9" hidden="true"/>
    <cellStyle name="Followed Hyperlink" xfId="82" builtinId="9" hidden="true"/>
    <cellStyle name="Followed Hyperlink" xfId="118" builtinId="9" hidden="true"/>
    <cellStyle name="Followed Hyperlink" xfId="48" builtinId="9" hidden="true"/>
    <cellStyle name="Followed Hyperlink" xfId="10" builtinId="9" hidden="true"/>
    <cellStyle name="Followed Hyperlink" xfId="38" builtinId="9" hidden="true"/>
    <cellStyle name="Followed Hyperlink" xfId="126" builtinId="9" hidden="true"/>
    <cellStyle name="Followed Hyperlink" xfId="122" builtinId="9" hidden="true"/>
    <cellStyle name="Followed Hyperlink" xfId="138" builtinId="9" hidden="true"/>
    <cellStyle name="Followed Hyperlink" xfId="170" builtinId="9" hidden="true"/>
    <cellStyle name="Followed Hyperlink" xfId="204" builtinId="9" hidden="true"/>
    <cellStyle name="Followed Hyperlink" xfId="188" builtinId="9" hidden="true"/>
    <cellStyle name="Followed Hyperlink" xfId="162" builtinId="9" hidden="true"/>
    <cellStyle name="Followed Hyperlink" xfId="206" builtinId="9" hidden="true"/>
    <cellStyle name="Followed Hyperlink" xfId="228" builtinId="9" hidden="true"/>
    <cellStyle name="Followed Hyperlink" xfId="270" builtinId="9" hidden="true"/>
    <cellStyle name="Followed Hyperlink" xfId="292" builtinId="9" hidden="true"/>
    <cellStyle name="Followed Hyperlink" xfId="240" builtinId="9" hidden="true"/>
    <cellStyle name="Followed Hyperlink" xfId="52" builtinId="9" hidden="true"/>
    <cellStyle name="Followed Hyperlink" xfId="70" builtinId="9" hidden="true"/>
    <cellStyle name="Followed Hyperlink" xfId="90" builtinId="9" hidden="true"/>
    <cellStyle name="Followed Hyperlink" xfId="72" builtinId="9" hidden="true"/>
    <cellStyle name="Followed Hyperlink" xfId="108" builtinId="9" hidden="true"/>
    <cellStyle name="Followed Hyperlink" xfId="176" builtinId="9" hidden="true"/>
    <cellStyle name="Followed Hyperlink" xfId="250" builtinId="9" hidden="true"/>
    <cellStyle name="Followed Hyperlink" xfId="174" builtinId="9" hidden="true"/>
    <cellStyle name="Followed Hyperlink" xfId="134" builtinId="9" hidden="true"/>
    <cellStyle name="Followed Hyperlink" xfId="140" builtinId="9" hidden="true"/>
    <cellStyle name="Followed Hyperlink" xfId="150" builtinId="9" hidden="true"/>
    <cellStyle name="Followed Hyperlink" xfId="164" builtinId="9" hidden="true"/>
    <cellStyle name="Followed Hyperlink" xfId="194" builtinId="9" hidden="true"/>
    <cellStyle name="Followed Hyperlink" xfId="202" builtinId="9" hidden="true"/>
    <cellStyle name="Followed Hyperlink" xfId="158" builtinId="9" hidden="true"/>
    <cellStyle name="Followed Hyperlink" xfId="178" builtinId="9" hidden="true"/>
    <cellStyle name="Followed Hyperlink" xfId="244" builtinId="9" hidden="true"/>
    <cellStyle name="Followed Hyperlink" xfId="222" builtinId="9" hidden="true"/>
    <cellStyle name="Followed Hyperlink" xfId="266" builtinId="9" hidden="true"/>
    <cellStyle name="Followed Hyperlink" xfId="286" builtinId="9" hidden="true"/>
    <cellStyle name="Hyperlink" xfId="253" builtinId="8" hidden="true"/>
    <cellStyle name="Hyperlink" xfId="273" builtinId="8" hidden="true"/>
    <cellStyle name="Hyperlink" xfId="269" builtinId="8" hidden="true"/>
    <cellStyle name="Hyperlink" xfId="233" builtinId="8" hidden="true"/>
    <cellStyle name="Hyperlink" xfId="141" builtinId="8" hidden="true"/>
    <cellStyle name="Hyperlink" xfId="169" builtinId="8" hidden="true"/>
    <cellStyle name="Hyperlink" xfId="209" builtinId="8" hidden="true"/>
    <cellStyle name="Hyperlink" xfId="53" builtinId="8" hidden="true"/>
    <cellStyle name="Hyperlink" xfId="11" builtinId="8" hidden="true"/>
    <cellStyle name="Hyperlink" xfId="51" builtinId="8" hidden="true"/>
    <cellStyle name="Hyperlink" xfId="33" builtinId="8" hidden="true"/>
    <cellStyle name="Hyperlink" xfId="65" builtinId="8" hidden="true"/>
    <cellStyle name="Hyperlink" xfId="113" builtinId="8" hidden="true"/>
    <cellStyle name="Hyperlink" xfId="5" builtinId="8" hidden="true"/>
    <cellStyle name="Hyperlink" xfId="149" builtinId="8" hidden="true"/>
    <cellStyle name="Hyperlink" xfId="275" builtinId="8" hidden="true"/>
    <cellStyle name="Hyperlink" xfId="131" builtinId="8" hidden="true"/>
    <cellStyle name="Hyperlink" xfId="87" builtinId="8" hidden="true"/>
    <cellStyle name="Hyperlink" xfId="219" builtinId="8" hidden="true"/>
    <cellStyle name="Hyperlink" xfId="227" builtinId="8" hidden="true"/>
    <cellStyle name="Hyperlink" xfId="231" builtinId="8" hidden="true"/>
    <cellStyle name="Hyperlink" xfId="251" builtinId="8" hidden="true"/>
    <cellStyle name="Hyperlink" xfId="255" builtinId="8" hidden="true"/>
    <cellStyle name="Hyperlink" xfId="263" builtinId="8" hidden="true"/>
    <cellStyle name="Hyperlink" xfId="271" builtinId="8" hidden="true"/>
    <cellStyle name="Hyperlink" xfId="283" builtinId="8" hidden="true"/>
    <cellStyle name="Hyperlink" xfId="291" builtinId="8" hidden="true"/>
    <cellStyle name="Hyperlink" xfId="285" builtinId="8" hidden="true"/>
    <cellStyle name="Hyperlink" xfId="281" builtinId="8" hidden="true"/>
    <cellStyle name="Hyperlink" xfId="247" builtinId="8" hidden="true"/>
    <cellStyle name="Hyperlink" xfId="183" builtinId="8" hidden="true"/>
    <cellStyle name="Hyperlink" xfId="123" builtinId="8" hidden="true"/>
    <cellStyle name="Hyperlink" xfId="127" builtinId="8" hidden="true"/>
    <cellStyle name="Hyperlink" xfId="139" builtinId="8" hidden="true"/>
    <cellStyle name="Hyperlink" xfId="143" builtinId="8" hidden="true"/>
    <cellStyle name="Hyperlink" xfId="155" builtinId="8" hidden="true"/>
    <cellStyle name="Hyperlink" xfId="151" builtinId="8" hidden="true"/>
    <cellStyle name="Hyperlink" xfId="91" builtinId="8" hidden="true"/>
    <cellStyle name="Hyperlink" xfId="95" builtinId="8" hidden="true"/>
    <cellStyle name="Hyperlink" xfId="107" builtinId="8" hidden="true"/>
    <cellStyle name="Hyperlink" xfId="111" builtinId="8" hidden="true"/>
    <cellStyle name="Hyperlink" xfId="75" builtinId="8" hidden="true"/>
    <cellStyle name="Hyperlink" xfId="119" builtinId="8" hidden="true"/>
    <cellStyle name="Hyperlink" xfId="287" builtinId="8" hidden="true"/>
    <cellStyle name="Hyperlink" xfId="235" builtinId="8" hidden="true"/>
    <cellStyle name="Hyperlink" xfId="181" builtinId="8" hidden="true"/>
    <cellStyle name="Hyperlink" xfId="197" builtinId="8" hidden="true"/>
    <cellStyle name="Hyperlink" xfId="229" builtinId="8" hidden="true"/>
    <cellStyle name="Hyperlink" xfId="261" builtinId="8" hidden="true"/>
    <cellStyle name="Hyperlink" xfId="171" builtinId="8" hidden="true"/>
    <cellStyle name="Hyperlink" xfId="175" builtinId="8" hidden="true"/>
    <cellStyle name="Hyperlink" xfId="195" builtinId="8" hidden="true"/>
    <cellStyle name="Hyperlink" xfId="199" builtinId="8" hidden="true"/>
    <cellStyle name="Hyperlink" xfId="207" builtinId="8" hidden="true"/>
    <cellStyle name="Hyperlink" xfId="191" builtinId="8" hidden="true"/>
    <cellStyle name="Hyperlink" xfId="39" builtinId="8" hidden="true"/>
    <cellStyle name="Hyperlink" xfId="27" builtinId="8" hidden="true"/>
    <cellStyle name="Hyperlink" xfId="101" builtinId="8" hidden="true"/>
    <cellStyle name="Hyperlink" xfId="117" builtinId="8" hidden="true"/>
    <cellStyle name="Hyperlink" xfId="133" builtinId="8" hidden="true"/>
    <cellStyle name="Hyperlink" xfId="3" builtinId="8" hidden="true"/>
    <cellStyle name="Hyperlink" xfId="9" builtinId="8" hidden="true"/>
    <cellStyle name="Hyperlink" xfId="45" builtinId="8" hidden="true"/>
    <cellStyle name="Hyperlink" xfId="7" builtinId="8" hidden="true"/>
    <cellStyle name="Hyperlink" xfId="1" builtinId="8" hidden="true"/>
    <cellStyle name="Hyperlink" xfId="59" builtinId="8" hidden="true"/>
    <cellStyle name="Hyperlink" xfId="69" builtinId="8" hidden="true"/>
    <cellStyle name="Hyperlink" xfId="211" builtinId="8" hidden="true"/>
    <cellStyle name="Hyperlink" xfId="179" builtinId="8" hidden="true"/>
    <cellStyle name="Hyperlink" xfId="245" builtinId="8" hidden="true"/>
    <cellStyle name="Hyperlink" xfId="165" builtinId="8" hidden="true"/>
    <cellStyle name="Hyperlink" xfId="163" builtinId="8" hidden="true"/>
    <cellStyle name="Hyperlink" xfId="103" builtinId="8" hidden="true"/>
    <cellStyle name="Hyperlink" xfId="159" builtinId="8" hidden="true"/>
    <cellStyle name="Hyperlink" xfId="135" builtinId="8" hidden="true"/>
    <cellStyle name="Hyperlink" xfId="215" builtinId="8" hidden="true"/>
    <cellStyle name="Hyperlink" xfId="289" builtinId="8" hidden="true"/>
    <cellStyle name="Hyperlink" xfId="267" builtinId="8" hidden="true"/>
    <cellStyle name="Hyperlink" xfId="243" builtinId="8" hidden="true"/>
    <cellStyle name="Hyperlink" xfId="79" builtinId="8" hidden="true"/>
    <cellStyle name="Hyperlink" xfId="203" builtinId="8" hidden="true"/>
    <cellStyle name="Hyperlink" xfId="93" builtinId="8" hidden="true"/>
    <cellStyle name="Hyperlink" xfId="61" builtinId="8" hidden="true"/>
    <cellStyle name="Hyperlink" xfId="189" builtinId="8" hidden="true"/>
    <cellStyle name="Hyperlink" xfId="249" builtinId="8" hidden="true"/>
    <cellStyle name="Hyperlink" xfId="257" builtinId="8" hidden="true"/>
    <cellStyle name="Hyperlink" xfId="73" builtinId="8" hidden="true"/>
    <cellStyle name="Hyperlink" xfId="23" builtinId="8" hidden="true"/>
    <cellStyle name="Hyperlink" xfId="25" builtinId="8" hidden="true"/>
    <cellStyle name="Hyperlink" xfId="35" builtinId="8" hidden="true"/>
    <cellStyle name="Hyperlink" xfId="43" builtinId="8" hidden="true"/>
    <cellStyle name="Hyperlink" xfId="47" builtinId="8" hidden="true"/>
    <cellStyle name="Hyperlink" xfId="55" builtinId="8" hidden="true"/>
    <cellStyle name="Hyperlink" xfId="57" builtinId="8" hidden="true"/>
    <cellStyle name="Hyperlink" xfId="63" builtinId="8" hidden="true"/>
    <cellStyle name="Hyperlink" xfId="37" builtinId="8" hidden="true"/>
    <cellStyle name="Hyperlink" xfId="21" builtinId="8" hidden="true"/>
    <cellStyle name="Hyperlink" xfId="15" builtinId="8" hidden="true"/>
    <cellStyle name="Hyperlink" xfId="17" builtinId="8" hidden="true"/>
    <cellStyle name="Hyperlink" xfId="13" builtinId="8" hidden="true"/>
    <cellStyle name="Hyperlink" xfId="41" builtinId="8" hidden="true"/>
    <cellStyle name="Hyperlink" xfId="77" builtinId="8" hidden="true"/>
    <cellStyle name="Hyperlink" xfId="121" builtinId="8" hidden="true"/>
    <cellStyle name="Hyperlink" xfId="201" builtinId="8" hidden="true"/>
    <cellStyle name="Hyperlink" xfId="193" builtinId="8" hidden="true"/>
    <cellStyle name="Hyperlink" xfId="185" builtinId="8" hidden="true"/>
    <cellStyle name="Hyperlink" xfId="177" builtinId="8" hidden="true"/>
    <cellStyle name="Hyperlink" xfId="173" builtinId="8" hidden="true"/>
    <cellStyle name="Hyperlink" xfId="157" builtinId="8" hidden="true"/>
    <cellStyle name="Hyperlink" xfId="153" builtinId="8" hidden="true"/>
    <cellStyle name="Hyperlink" xfId="161" builtinId="8" hidden="true"/>
    <cellStyle name="Hyperlink" xfId="241" builtinId="8" hidden="true"/>
    <cellStyle name="Hyperlink" xfId="237" builtinId="8" hidden="true"/>
    <cellStyle name="Hyperlink" xfId="225" builtinId="8" hidden="true"/>
    <cellStyle name="Hyperlink" xfId="221" builtinId="8" hidden="true"/>
    <cellStyle name="Hyperlink" xfId="217" builtinId="8" hidden="true"/>
    <cellStyle name="Hyperlink" xfId="265" builtinId="8" hidden="true"/>
    <cellStyle name="Hyperlink" xfId="145" builtinId="8" hidden="true"/>
    <cellStyle name="Hyperlink" xfId="205" builtinId="8" hidden="true"/>
    <cellStyle name="Hyperlink" xfId="29" builtinId="8" hidden="true"/>
    <cellStyle name="Hyperlink" xfId="31" builtinId="8" hidden="true"/>
    <cellStyle name="Hyperlink" xfId="187" builtinId="8" hidden="true"/>
    <cellStyle name="Hyperlink" xfId="277" builtinId="8" hidden="true"/>
    <cellStyle name="Hyperlink" xfId="213" builtinId="8" hidden="true"/>
    <cellStyle name="Hyperlink" xfId="85" builtinId="8" hidden="true"/>
    <cellStyle name="Hyperlink" xfId="49" builtinId="8" hidden="true"/>
    <cellStyle name="Hyperlink" xfId="19" builtinId="8" hidden="true"/>
    <cellStyle name="Hyperlink" xfId="137" builtinId="8" hidden="true"/>
    <cellStyle name="Hyperlink" xfId="129" builtinId="8" hidden="true"/>
    <cellStyle name="Hyperlink" xfId="125" builtinId="8" hidden="true"/>
    <cellStyle name="Hyperlink" xfId="105" builtinId="8" hidden="true"/>
    <cellStyle name="Hyperlink" xfId="97" builtinId="8" hidden="true"/>
    <cellStyle name="Hyperlink" xfId="89" builtinId="8" hidden="true"/>
    <cellStyle name="Hyperlink" xfId="81" builtinId="8" hidden="true"/>
    <cellStyle name="Hyperlink" xfId="109" builtinId="8" hidden="true"/>
    <cellStyle name="Hyperlink" xfId="115" builtinId="8" hidden="true"/>
    <cellStyle name="Hyperlink" xfId="279" builtinId="8" hidden="true"/>
    <cellStyle name="Hyperlink" xfId="293" builtinId="8" hidden="true"/>
    <cellStyle name="Hyperlink" xfId="259" builtinId="8" hidden="true"/>
    <cellStyle name="Hyperlink" xfId="239" builtinId="8" hidden="true"/>
    <cellStyle name="Hyperlink" xfId="223" builtinId="8" hidden="true"/>
    <cellStyle name="Hyperlink" xfId="147" builtinId="8" hidden="true"/>
    <cellStyle name="Hyperlink" xfId="71" builtinId="8" hidden="true"/>
    <cellStyle name="Hyperlink" xfId="99" builtinId="8" hidden="true"/>
    <cellStyle name="Hyperlink" xfId="167" builtinId="8" hidden="true"/>
    <cellStyle name="Hyperlink" xfId="67" builtinId="8" hidden="true"/>
    <cellStyle name="Hyperlink" xfId="83" builtinId="8" hidden="true"/>
    <cellStyle name="Normal" xfId="0" builtinId="0"/>
    <cellStyle name="Normal 2" xfId="295" xr:uid="{CE8BDA5F-6E9A-4C5F-BB4B-C0D05B381B38}"/>
  </cellStyles>
  <dxfs count="0"/>
  <tableStyles count="0" defaultTableStyle="TableStyleMedium9" defaultPivotStyle="PivotStyleMedium4"/>
  <colors>
    <mruColors>
      <color rgb="FFF26E20"/>
      <color rgb="FFFFCC99"/>
      <color rgb="FFA9EB15"/>
      <color rgb="FF34FFB0"/>
      <color rgb="FF006840"/>
      <color rgb="FF00AB69"/>
      <color rgb="FF004769"/>
      <color rgb="FF6C6C6C"/>
      <color rgb="FF4F81BD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persons/person.xml" Type="http://schemas.microsoft.com/office/2017/10/relationships/person" Id="rId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../customXml/item3.xml" Type="http://schemas.openxmlformats.org/officeDocument/2006/relationships/customXml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../customXml/item2.xml" Type="http://schemas.openxmlformats.org/officeDocument/2006/relationships/customXml" Id="rId11"/><Relationship Target="theme/theme1.xml" Type="http://schemas.openxmlformats.org/officeDocument/2006/relationships/theme" Id="rId5"/><Relationship Target="../customXml/item1.xml" Type="http://schemas.openxmlformats.org/officeDocument/2006/relationships/customXml" Id="rId10"/><Relationship Target="worksheets/sheet4.xml" Type="http://schemas.openxmlformats.org/officeDocument/2006/relationships/workshee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94615</xdr:colOff>
      <xdr:row>70</xdr:row>
      <xdr:rowOff>63500</xdr:rowOff>
    </xdr:from>
    <xdr:to>
      <xdr:col>10</xdr:col>
      <xdr:colOff>94615</xdr:colOff>
      <xdr:row>72</xdr:row>
      <xdr:rowOff>113665</xdr:rowOff>
    </xdr:to>
    <xdr:cxnSp macro="">
      <xdr:nvCxnSpPr>
        <xdr:cNvPr id="2" name="Straight Arrow Connector 1">
          <a:extLst>
            <a:ext xmlns:a16="http://schemas.microsoft.com/office/drawing/2014/main" uri="{FF2B5EF4-FFF2-40B4-BE49-F238E27FC236}">
              <a16:creationId xmlns:a16="http://schemas.microsoft.com/office/drawing/2014/main" id="{017020EC-E0F0-4DC7-AD4E-22D68C6AB820}"/>
            </a:ext>
          </a:extLst>
        </xdr:cNvPr>
        <xdr:cNvCxnSpPr>
          <a:cxnSpLocks noChangeShapeType="true"/>
        </xdr:cNvCxnSpPr>
      </xdr:nvCxnSpPr>
      <xdr:spPr bwMode="auto">
        <a:xfrm>
          <a:off x="6647815" y="12725400"/>
          <a:ext cx="0" cy="38036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6</xdr:col>
      <xdr:colOff>152400</xdr:colOff>
      <xdr:row>61</xdr:row>
      <xdr:rowOff>95250</xdr:rowOff>
    </xdr:from>
    <xdr:to>
      <xdr:col>10</xdr:col>
      <xdr:colOff>19050</xdr:colOff>
      <xdr:row>61</xdr:row>
      <xdr:rowOff>140335</xdr:rowOff>
    </xdr:to>
    <xdr:cxnSp macro="">
      <xdr:nvCxnSpPr>
        <xdr:cNvPr id="3" name="Connector: Elbow 2">
          <a:extLst>
            <a:ext xmlns:a16="http://schemas.microsoft.com/office/drawing/2014/main" uri="{FF2B5EF4-FFF2-40B4-BE49-F238E27FC236}">
              <a16:creationId xmlns:a16="http://schemas.microsoft.com/office/drawing/2014/main" id="{9C0592E5-943A-46D1-A84D-AEFD3FA6529E}"/>
            </a:ext>
          </a:extLst>
        </xdr:cNvPr>
        <xdr:cNvCxnSpPr>
          <a:cxnSpLocks noChangeShapeType="true"/>
        </xdr:cNvCxnSpPr>
      </xdr:nvCxnSpPr>
      <xdr:spPr bwMode="auto">
        <a:xfrm rot="5400000">
          <a:off x="5521007" y="10265093"/>
          <a:ext cx="45085" cy="2057400"/>
        </a:xfrm>
        <a:prstGeom prst="bentConnector3">
          <a:avLst>
            <a:gd name="adj1" fmla="val 11934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10</xdr:col>
      <xdr:colOff>95250</xdr:colOff>
      <xdr:row>58</xdr:row>
      <xdr:rowOff>120650</xdr:rowOff>
    </xdr:from>
    <xdr:to>
      <xdr:col>11</xdr:col>
      <xdr:colOff>390525</xdr:colOff>
      <xdr:row>58</xdr:row>
      <xdr:rowOff>120650</xdr:rowOff>
    </xdr:to>
    <xdr:cxnSp macro="">
      <xdr:nvCxnSpPr>
        <xdr:cNvPr id="4" name="Straight Arrow Connector 3">
          <a:extLst>
            <a:ext xmlns:a16="http://schemas.microsoft.com/office/drawing/2014/main" uri="{FF2B5EF4-FFF2-40B4-BE49-F238E27FC236}">
              <a16:creationId xmlns:a16="http://schemas.microsoft.com/office/drawing/2014/main" id="{596A1E18-105C-4CD1-A56C-265F640AF652}"/>
            </a:ext>
          </a:extLst>
        </xdr:cNvPr>
        <xdr:cNvCxnSpPr>
          <a:cxnSpLocks noChangeShapeType="true"/>
        </xdr:cNvCxnSpPr>
      </xdr:nvCxnSpPr>
      <xdr:spPr bwMode="auto">
        <a:xfrm>
          <a:off x="6648450" y="1080135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10</xdr:col>
      <xdr:colOff>95250</xdr:colOff>
      <xdr:row>72</xdr:row>
      <xdr:rowOff>189865</xdr:rowOff>
    </xdr:from>
    <xdr:to>
      <xdr:col>11</xdr:col>
      <xdr:colOff>390525</xdr:colOff>
      <xdr:row>72</xdr:row>
      <xdr:rowOff>189865</xdr:rowOff>
    </xdr:to>
    <xdr:cxnSp macro="">
      <xdr:nvCxnSpPr>
        <xdr:cNvPr id="5" name="Straight Arrow Connector 4">
          <a:extLst>
            <a:ext xmlns:a16="http://schemas.microsoft.com/office/drawing/2014/main" uri="{FF2B5EF4-FFF2-40B4-BE49-F238E27FC236}">
              <a16:creationId xmlns:a16="http://schemas.microsoft.com/office/drawing/2014/main" id="{9747F7E5-258D-4F0C-A2A7-5D0E40A095EB}"/>
            </a:ext>
          </a:extLst>
        </xdr:cNvPr>
        <xdr:cNvCxnSpPr>
          <a:cxnSpLocks noChangeShapeType="true"/>
        </xdr:cNvCxnSpPr>
      </xdr:nvCxnSpPr>
      <xdr:spPr bwMode="auto">
        <a:xfrm>
          <a:off x="6648450" y="1315656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10</xdr:col>
      <xdr:colOff>95250</xdr:colOff>
      <xdr:row>88</xdr:row>
      <xdr:rowOff>198755</xdr:rowOff>
    </xdr:from>
    <xdr:to>
      <xdr:col>11</xdr:col>
      <xdr:colOff>390525</xdr:colOff>
      <xdr:row>88</xdr:row>
      <xdr:rowOff>198755</xdr:rowOff>
    </xdr:to>
    <xdr:cxnSp macro="">
      <xdr:nvCxnSpPr>
        <xdr:cNvPr id="6" name="Straight Arrow Connector 5">
          <a:extLst>
            <a:ext xmlns:a16="http://schemas.microsoft.com/office/drawing/2014/main" uri="{FF2B5EF4-FFF2-40B4-BE49-F238E27FC236}">
              <a16:creationId xmlns:a16="http://schemas.microsoft.com/office/drawing/2014/main" id="{59FAC5F3-D189-433D-80FE-F34F8341410B}"/>
            </a:ext>
          </a:extLst>
        </xdr:cNvPr>
        <xdr:cNvCxnSpPr>
          <a:cxnSpLocks noChangeShapeType="true"/>
        </xdr:cNvCxnSpPr>
      </xdr:nvCxnSpPr>
      <xdr:spPr bwMode="auto">
        <a:xfrm>
          <a:off x="6648450" y="1580070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11</xdr:col>
      <xdr:colOff>600075</xdr:colOff>
      <xdr:row>66</xdr:row>
      <xdr:rowOff>123825</xdr:rowOff>
    </xdr:from>
    <xdr:to>
      <xdr:col>11</xdr:col>
      <xdr:colOff>645160</xdr:colOff>
      <xdr:row>71</xdr:row>
      <xdr:rowOff>139700</xdr:rowOff>
    </xdr:to>
    <xdr:sp macro="" textlink="">
      <xdr:nvSpPr>
        <xdr:cNvPr id="7" name="Left Brace 6">
          <a:extLst>
            <a:ext xmlns:a16="http://schemas.microsoft.com/office/drawing/2014/main" uri="{FF2B5EF4-FFF2-40B4-BE49-F238E27FC236}">
              <a16:creationId xmlns:a16="http://schemas.microsoft.com/office/drawing/2014/main" id="{6B68B948-4932-4189-9C03-9C31C703D435}"/>
            </a:ext>
          </a:extLst>
        </xdr:cNvPr>
        <xdr:cNvSpPr>
          <a:spLocks/>
        </xdr:cNvSpPr>
      </xdr:nvSpPr>
      <xdr:spPr bwMode="auto">
        <a:xfrm>
          <a:off x="7839075" y="12125325"/>
          <a:ext cx="45085" cy="841375"/>
        </a:xfrm>
        <a:prstGeom prst="leftBrace">
          <a:avLst>
            <a:gd name="adj1" fmla="val 116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solidFill>
                <a:srgbClr val="FFFFFF"/>
              </a:solidFill>
            </a14:hiddenFill>
          </a:ext>
        </a:extLst>
      </xdr:spPr>
      <xdr:txBody>
        <a:bodyPr rot="0" vert="horz" wrap="square" lIns="91440" tIns="45720" rIns="91440" bIns="45720" anchor="t" anchorCtr="false" upright="true">
          <a:noAutofit/>
        </a:bodyPr>
        <a:lstStyle/>
        <a:p>
          <a:endParaRPr lang="en-US"/>
        </a:p>
      </xdr:txBody>
    </xdr:sp>
    <xdr:clientData/>
  </xdr:twoCellAnchor>
  <xdr:twoCellAnchor>
    <xdr:from>
      <xdr:col>20</xdr:col>
      <xdr:colOff>438150</xdr:colOff>
      <xdr:row>24</xdr:row>
      <xdr:rowOff>28575</xdr:rowOff>
    </xdr:from>
    <xdr:to>
      <xdr:col>23</xdr:col>
      <xdr:colOff>552450</xdr:colOff>
      <xdr:row>36</xdr:row>
      <xdr:rowOff>66675</xdr:rowOff>
    </xdr:to>
    <xdr:sp macro="" textlink="">
      <xdr:nvSpPr>
        <xdr:cNvPr id="8" name="Text Box 55">
          <a:extLst>
            <a:ext xmlns:a16="http://schemas.microsoft.com/office/drawing/2014/main" uri="{FF2B5EF4-FFF2-40B4-BE49-F238E27FC236}">
              <a16:creationId xmlns:a16="http://schemas.microsoft.com/office/drawing/2014/main" id="{647A7520-D1C6-43ED-A6BE-4983763BBFC6}"/>
            </a:ext>
          </a:extLst>
        </xdr:cNvPr>
        <xdr:cNvSpPr txBox="true">
          <a:spLocks noChangeArrowheads="true"/>
        </xdr:cNvSpPr>
      </xdr:nvSpPr>
      <xdr:spPr bwMode="auto">
        <a:xfrm>
          <a:off x="13849350" y="5095875"/>
          <a:ext cx="2171700" cy="2019300"/>
        </a:xfrm>
        <a:prstGeom prst="rect">
          <a:avLst/>
        </a:prstGeom>
        <a:solidFill>
          <a:srgbClr val="FFFFFF"/>
        </a:solidFill>
        <a:ln>
          <a:noFill/>
        </a:ln>
        <a:extLst>
          <a:ext xmlns:a="http://schemas.openxmlformats.org/drawingml/2006/main" xmlns:a14="http://schemas.microsoft.com/office/drawing/2010/main"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true"/>
        <a:lstStyle/>
        <a:p>
          <a:pPr algn="l" rtl="false">
            <a:defRPr sz="1000"/>
          </a:pPr>
          <a:r>
            <a:rPr lang="en-US" sz="1000" b="false" i="false" u="none" strike="noStrike" baseline="0">
              <a:solidFill>
                <a:srgbClr val="000000"/>
              </a:solidFill>
              <a:latin typeface="Roboto Light"/>
              <a:ea typeface="Roboto Light"/>
              <a:cs typeface="Roboto Light"/>
            </a:rPr>
            <a:t> </a:t>
          </a:r>
          <a:endParaRPr lang="en-US" sz="1200" b="false" i="false" u="none" strike="noStrike" baseline="0">
            <a:solidFill>
              <a:srgbClr val="000000"/>
            </a:solidFill>
            <a:latin typeface="Roboto Light"/>
            <a:ea typeface="Roboto Light"/>
            <a:cs typeface="Roboto Light"/>
          </a:endParaRPr>
        </a:p>
        <a:p>
          <a:pPr algn="l" rtl="false">
            <a:defRPr sz="1000"/>
          </a:pPr>
          <a:r>
            <a:rPr lang="en-US" sz="1000" b="false" i="false" u="none" strike="noStrike" baseline="0">
              <a:solidFill>
                <a:srgbClr val="000000"/>
              </a:solidFill>
              <a:latin typeface="Roboto Light"/>
              <a:ea typeface="Roboto Light"/>
              <a:cs typeface="Roboto Light"/>
            </a:rPr>
            <a:t> </a:t>
          </a:r>
          <a:endParaRPr lang="en-US" sz="1200" b="false" i="false" u="none" strike="noStrike" baseline="0">
            <a:solidFill>
              <a:srgbClr val="000000"/>
            </a:solidFill>
            <a:latin typeface="Roboto Light"/>
            <a:ea typeface="Roboto Light"/>
            <a:cs typeface="Roboto Light"/>
          </a:endParaRPr>
        </a:p>
      </xdr:txBody>
    </xdr:sp>
    <xdr:clientData/>
  </xdr:twoCellAnchor>
  <xdr:twoCellAnchor>
    <xdr:from>
      <xdr:col>21</xdr:col>
      <xdr:colOff>94615</xdr:colOff>
      <xdr:row>71</xdr:row>
      <xdr:rowOff>63500</xdr:rowOff>
    </xdr:from>
    <xdr:to>
      <xdr:col>21</xdr:col>
      <xdr:colOff>94615</xdr:colOff>
      <xdr:row>73</xdr:row>
      <xdr:rowOff>113665</xdr:rowOff>
    </xdr:to>
    <xdr:cxnSp macro="">
      <xdr:nvCxnSpPr>
        <xdr:cNvPr id="9" name="Straight Arrow Connector 8">
          <a:extLst>
            <a:ext xmlns:a16="http://schemas.microsoft.com/office/drawing/2014/main" uri="{FF2B5EF4-FFF2-40B4-BE49-F238E27FC236}">
              <a16:creationId xmlns:a16="http://schemas.microsoft.com/office/drawing/2014/main" id="{74F6F16A-A47F-4669-A9F9-C945DA927686}"/>
            </a:ext>
          </a:extLst>
        </xdr:cNvPr>
        <xdr:cNvCxnSpPr>
          <a:cxnSpLocks noChangeShapeType="true"/>
        </xdr:cNvCxnSpPr>
      </xdr:nvCxnSpPr>
      <xdr:spPr bwMode="auto">
        <a:xfrm>
          <a:off x="6266815" y="14293850"/>
          <a:ext cx="0" cy="4502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17</xdr:col>
      <xdr:colOff>152400</xdr:colOff>
      <xdr:row>62</xdr:row>
      <xdr:rowOff>95250</xdr:rowOff>
    </xdr:from>
    <xdr:to>
      <xdr:col>21</xdr:col>
      <xdr:colOff>19050</xdr:colOff>
      <xdr:row>62</xdr:row>
      <xdr:rowOff>140335</xdr:rowOff>
    </xdr:to>
    <xdr:cxnSp macro="">
      <xdr:nvCxnSpPr>
        <xdr:cNvPr id="10" name="Connector: Elbow 9">
          <a:extLst>
            <a:ext xmlns:a16="http://schemas.microsoft.com/office/drawing/2014/main" uri="{FF2B5EF4-FFF2-40B4-BE49-F238E27FC236}">
              <a16:creationId xmlns:a16="http://schemas.microsoft.com/office/drawing/2014/main" id="{86E0FE0F-BBF1-4270-B4F7-6EE9E73A4CA1}"/>
            </a:ext>
          </a:extLst>
        </xdr:cNvPr>
        <xdr:cNvCxnSpPr>
          <a:cxnSpLocks noChangeShapeType="true"/>
        </xdr:cNvCxnSpPr>
      </xdr:nvCxnSpPr>
      <xdr:spPr bwMode="auto">
        <a:xfrm rot="5400000">
          <a:off x="4863782" y="11242993"/>
          <a:ext cx="45085" cy="2609850"/>
        </a:xfrm>
        <a:prstGeom prst="bentConnector3">
          <a:avLst>
            <a:gd name="adj1" fmla="val 11934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21</xdr:col>
      <xdr:colOff>95250</xdr:colOff>
      <xdr:row>59</xdr:row>
      <xdr:rowOff>120650</xdr:rowOff>
    </xdr:from>
    <xdr:to>
      <xdr:col>22</xdr:col>
      <xdr:colOff>390525</xdr:colOff>
      <xdr:row>59</xdr:row>
      <xdr:rowOff>120650</xdr:rowOff>
    </xdr:to>
    <xdr:cxnSp macro="">
      <xdr:nvCxnSpPr>
        <xdr:cNvPr id="11" name="Straight Arrow Connector 10">
          <a:extLst>
            <a:ext xmlns:a16="http://schemas.microsoft.com/office/drawing/2014/main" uri="{FF2B5EF4-FFF2-40B4-BE49-F238E27FC236}">
              <a16:creationId xmlns:a16="http://schemas.microsoft.com/office/drawing/2014/main" id="{8C2EEB4F-DF90-48A3-9615-E51FAEBA5EE3}"/>
            </a:ext>
          </a:extLst>
        </xdr:cNvPr>
        <xdr:cNvCxnSpPr>
          <a:cxnSpLocks noChangeShapeType="true"/>
        </xdr:cNvCxnSpPr>
      </xdr:nvCxnSpPr>
      <xdr:spPr bwMode="auto">
        <a:xfrm>
          <a:off x="6267450" y="1195070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21</xdr:col>
      <xdr:colOff>95250</xdr:colOff>
      <xdr:row>73</xdr:row>
      <xdr:rowOff>189865</xdr:rowOff>
    </xdr:from>
    <xdr:to>
      <xdr:col>22</xdr:col>
      <xdr:colOff>390525</xdr:colOff>
      <xdr:row>73</xdr:row>
      <xdr:rowOff>189865</xdr:rowOff>
    </xdr:to>
    <xdr:cxnSp macro="">
      <xdr:nvCxnSpPr>
        <xdr:cNvPr id="12" name="Straight Arrow Connector 11">
          <a:extLst>
            <a:ext xmlns:a16="http://schemas.microsoft.com/office/drawing/2014/main" uri="{FF2B5EF4-FFF2-40B4-BE49-F238E27FC236}">
              <a16:creationId xmlns:a16="http://schemas.microsoft.com/office/drawing/2014/main" id="{E7AD0066-9CA7-4621-9FD7-5C64E43D181B}"/>
            </a:ext>
          </a:extLst>
        </xdr:cNvPr>
        <xdr:cNvCxnSpPr>
          <a:cxnSpLocks noChangeShapeType="true"/>
        </xdr:cNvCxnSpPr>
      </xdr:nvCxnSpPr>
      <xdr:spPr bwMode="auto">
        <a:xfrm>
          <a:off x="6267450" y="1482026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21</xdr:col>
      <xdr:colOff>95250</xdr:colOff>
      <xdr:row>89</xdr:row>
      <xdr:rowOff>198755</xdr:rowOff>
    </xdr:from>
    <xdr:to>
      <xdr:col>22</xdr:col>
      <xdr:colOff>390525</xdr:colOff>
      <xdr:row>89</xdr:row>
      <xdr:rowOff>198755</xdr:rowOff>
    </xdr:to>
    <xdr:cxnSp macro="">
      <xdr:nvCxnSpPr>
        <xdr:cNvPr id="13" name="Straight Arrow Connector 12">
          <a:extLst>
            <a:ext xmlns:a16="http://schemas.microsoft.com/office/drawing/2014/main" uri="{FF2B5EF4-FFF2-40B4-BE49-F238E27FC236}">
              <a16:creationId xmlns:a16="http://schemas.microsoft.com/office/drawing/2014/main" id="{DEB50B5D-C5C8-44FB-A8CA-82984D73715B}"/>
            </a:ext>
          </a:extLst>
        </xdr:cNvPr>
        <xdr:cNvCxnSpPr>
          <a:cxnSpLocks noChangeShapeType="true"/>
        </xdr:cNvCxnSpPr>
      </xdr:nvCxnSpPr>
      <xdr:spPr bwMode="auto">
        <a:xfrm>
          <a:off x="6267450" y="1802955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32</xdr:col>
      <xdr:colOff>94615</xdr:colOff>
      <xdr:row>51</xdr:row>
      <xdr:rowOff>63500</xdr:rowOff>
    </xdr:from>
    <xdr:to>
      <xdr:col>32</xdr:col>
      <xdr:colOff>94615</xdr:colOff>
      <xdr:row>53</xdr:row>
      <xdr:rowOff>113665</xdr:rowOff>
    </xdr:to>
    <xdr:cxnSp macro="">
      <xdr:nvCxnSpPr>
        <xdr:cNvPr id="14" name="Straight Arrow Connector 13">
          <a:extLst>
            <a:ext xmlns:a16="http://schemas.microsoft.com/office/drawing/2014/main" uri="{FF2B5EF4-FFF2-40B4-BE49-F238E27FC236}">
              <a16:creationId xmlns:a16="http://schemas.microsoft.com/office/drawing/2014/main" id="{C7FE11B5-1106-4909-BB01-24191BB78572}"/>
            </a:ext>
          </a:extLst>
        </xdr:cNvPr>
        <xdr:cNvCxnSpPr>
          <a:cxnSpLocks noChangeShapeType="true"/>
        </xdr:cNvCxnSpPr>
      </xdr:nvCxnSpPr>
      <xdr:spPr bwMode="auto">
        <a:xfrm>
          <a:off x="6266815" y="10483850"/>
          <a:ext cx="0" cy="4502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28</xdr:col>
      <xdr:colOff>152400</xdr:colOff>
      <xdr:row>42</xdr:row>
      <xdr:rowOff>95250</xdr:rowOff>
    </xdr:from>
    <xdr:to>
      <xdr:col>32</xdr:col>
      <xdr:colOff>19050</xdr:colOff>
      <xdr:row>42</xdr:row>
      <xdr:rowOff>140335</xdr:rowOff>
    </xdr:to>
    <xdr:cxnSp macro="">
      <xdr:nvCxnSpPr>
        <xdr:cNvPr id="15" name="Connector: Elbow 14">
          <a:extLst>
            <a:ext xmlns:a16="http://schemas.microsoft.com/office/drawing/2014/main" uri="{FF2B5EF4-FFF2-40B4-BE49-F238E27FC236}">
              <a16:creationId xmlns:a16="http://schemas.microsoft.com/office/drawing/2014/main" id="{123AAB44-1B3F-48AA-BF33-D5E4B1FFCE89}"/>
            </a:ext>
          </a:extLst>
        </xdr:cNvPr>
        <xdr:cNvCxnSpPr>
          <a:cxnSpLocks noChangeShapeType="true"/>
        </xdr:cNvCxnSpPr>
      </xdr:nvCxnSpPr>
      <xdr:spPr bwMode="auto">
        <a:xfrm rot="5400000">
          <a:off x="4863782" y="7432993"/>
          <a:ext cx="45085" cy="2609850"/>
        </a:xfrm>
        <a:prstGeom prst="bentConnector3">
          <a:avLst>
            <a:gd name="adj1" fmla="val 11934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32</xdr:col>
      <xdr:colOff>95250</xdr:colOff>
      <xdr:row>39</xdr:row>
      <xdr:rowOff>120650</xdr:rowOff>
    </xdr:from>
    <xdr:to>
      <xdr:col>33</xdr:col>
      <xdr:colOff>390525</xdr:colOff>
      <xdr:row>39</xdr:row>
      <xdr:rowOff>120650</xdr:rowOff>
    </xdr:to>
    <xdr:cxnSp macro="">
      <xdr:nvCxnSpPr>
        <xdr:cNvPr id="16" name="Straight Arrow Connector 15">
          <a:extLst>
            <a:ext xmlns:a16="http://schemas.microsoft.com/office/drawing/2014/main" uri="{FF2B5EF4-FFF2-40B4-BE49-F238E27FC236}">
              <a16:creationId xmlns:a16="http://schemas.microsoft.com/office/drawing/2014/main" id="{743E1CE7-A823-472F-9899-A78206F181FE}"/>
            </a:ext>
          </a:extLst>
        </xdr:cNvPr>
        <xdr:cNvCxnSpPr>
          <a:cxnSpLocks noChangeShapeType="true"/>
        </xdr:cNvCxnSpPr>
      </xdr:nvCxnSpPr>
      <xdr:spPr bwMode="auto">
        <a:xfrm>
          <a:off x="6267450" y="814070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32</xdr:col>
      <xdr:colOff>95250</xdr:colOff>
      <xdr:row>53</xdr:row>
      <xdr:rowOff>189865</xdr:rowOff>
    </xdr:from>
    <xdr:to>
      <xdr:col>33</xdr:col>
      <xdr:colOff>390525</xdr:colOff>
      <xdr:row>53</xdr:row>
      <xdr:rowOff>189865</xdr:rowOff>
    </xdr:to>
    <xdr:cxnSp macro="">
      <xdr:nvCxnSpPr>
        <xdr:cNvPr id="17" name="Straight Arrow Connector 16">
          <a:extLst>
            <a:ext xmlns:a16="http://schemas.microsoft.com/office/drawing/2014/main" uri="{FF2B5EF4-FFF2-40B4-BE49-F238E27FC236}">
              <a16:creationId xmlns:a16="http://schemas.microsoft.com/office/drawing/2014/main" id="{EDCC8943-6A22-4D57-AEAB-29B53E7312D6}"/>
            </a:ext>
          </a:extLst>
        </xdr:cNvPr>
        <xdr:cNvCxnSpPr>
          <a:cxnSpLocks noChangeShapeType="true"/>
        </xdr:cNvCxnSpPr>
      </xdr:nvCxnSpPr>
      <xdr:spPr bwMode="auto">
        <a:xfrm>
          <a:off x="6267450" y="1101026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32</xdr:col>
      <xdr:colOff>95250</xdr:colOff>
      <xdr:row>69</xdr:row>
      <xdr:rowOff>198755</xdr:rowOff>
    </xdr:from>
    <xdr:to>
      <xdr:col>33</xdr:col>
      <xdr:colOff>390525</xdr:colOff>
      <xdr:row>69</xdr:row>
      <xdr:rowOff>198755</xdr:rowOff>
    </xdr:to>
    <xdr:cxnSp macro="">
      <xdr:nvCxnSpPr>
        <xdr:cNvPr id="18" name="Straight Arrow Connector 17">
          <a:extLst>
            <a:ext xmlns:a16="http://schemas.microsoft.com/office/drawing/2014/main" uri="{FF2B5EF4-FFF2-40B4-BE49-F238E27FC236}">
              <a16:creationId xmlns:a16="http://schemas.microsoft.com/office/drawing/2014/main" id="{E3C4A791-BC20-4804-A83B-1F7B84CCC138}"/>
            </a:ext>
          </a:extLst>
        </xdr:cNvPr>
        <xdr:cNvCxnSpPr>
          <a:cxnSpLocks noChangeShapeType="true"/>
        </xdr:cNvCxnSpPr>
      </xdr:nvCxnSpPr>
      <xdr:spPr bwMode="auto">
        <a:xfrm>
          <a:off x="6267450" y="1421955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33</xdr:col>
      <xdr:colOff>600075</xdr:colOff>
      <xdr:row>47</xdr:row>
      <xdr:rowOff>123825</xdr:rowOff>
    </xdr:from>
    <xdr:to>
      <xdr:col>33</xdr:col>
      <xdr:colOff>645160</xdr:colOff>
      <xdr:row>52</xdr:row>
      <xdr:rowOff>139700</xdr:rowOff>
    </xdr:to>
    <xdr:sp macro="" textlink="">
      <xdr:nvSpPr>
        <xdr:cNvPr id="19" name="Left Brace 18">
          <a:extLst>
            <a:ext xmlns:a16="http://schemas.microsoft.com/office/drawing/2014/main" uri="{FF2B5EF4-FFF2-40B4-BE49-F238E27FC236}">
              <a16:creationId xmlns:a16="http://schemas.microsoft.com/office/drawing/2014/main" id="{8FEF1672-6E8E-4E70-82CC-037D889E5D87}"/>
            </a:ext>
          </a:extLst>
        </xdr:cNvPr>
        <xdr:cNvSpPr>
          <a:spLocks/>
        </xdr:cNvSpPr>
      </xdr:nvSpPr>
      <xdr:spPr bwMode="auto">
        <a:xfrm>
          <a:off x="7458075" y="9744075"/>
          <a:ext cx="45085" cy="1016000"/>
        </a:xfrm>
        <a:prstGeom prst="leftBrace">
          <a:avLst>
            <a:gd name="adj1" fmla="val 116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solidFill>
                <a:srgbClr val="FFFFFF"/>
              </a:solidFill>
            </a14:hiddenFill>
          </a:ext>
        </a:extLst>
      </xdr:spPr>
      <xdr:txBody>
        <a:bodyPr rot="0" vert="horz" wrap="square" lIns="91440" tIns="45720" rIns="91440" bIns="45720" anchor="t" anchorCtr="false" upright="true">
          <a:noAutofit/>
        </a:bodyPr>
        <a:lstStyle/>
        <a:p>
          <a:endParaRPr lang="en-US"/>
        </a:p>
      </xdr:txBody>
    </xdr:sp>
    <xdr:clientData/>
  </xdr:twoCellAnchor>
  <xdr:twoCellAnchor>
    <xdr:from>
      <xdr:col>42</xdr:col>
      <xdr:colOff>438150</xdr:colOff>
      <xdr:row>24</xdr:row>
      <xdr:rowOff>28575</xdr:rowOff>
    </xdr:from>
    <xdr:to>
      <xdr:col>45</xdr:col>
      <xdr:colOff>552450</xdr:colOff>
      <xdr:row>36</xdr:row>
      <xdr:rowOff>66675</xdr:rowOff>
    </xdr:to>
    <xdr:sp macro="" textlink="">
      <xdr:nvSpPr>
        <xdr:cNvPr id="20" name="Text Box 55">
          <a:extLst>
            <a:ext xmlns:a16="http://schemas.microsoft.com/office/drawing/2014/main" uri="{FF2B5EF4-FFF2-40B4-BE49-F238E27FC236}">
              <a16:creationId xmlns:a16="http://schemas.microsoft.com/office/drawing/2014/main" id="{3BDCCB9F-1F02-4041-A527-2A0BBE96D97F}"/>
            </a:ext>
          </a:extLst>
        </xdr:cNvPr>
        <xdr:cNvSpPr txBox="true">
          <a:spLocks noChangeArrowheads="true"/>
        </xdr:cNvSpPr>
      </xdr:nvSpPr>
      <xdr:spPr bwMode="auto">
        <a:xfrm>
          <a:off x="13468350" y="5048250"/>
          <a:ext cx="2171700" cy="2438400"/>
        </a:xfrm>
        <a:prstGeom prst="rect">
          <a:avLst/>
        </a:prstGeom>
        <a:solidFill>
          <a:srgbClr val="FFFFFF"/>
        </a:solidFill>
        <a:ln>
          <a:noFill/>
        </a:ln>
        <a:extLst>
          <a:ext xmlns:a="http://schemas.openxmlformats.org/drawingml/2006/main" xmlns:a14="http://schemas.microsoft.com/office/drawing/2010/main"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true"/>
        <a:lstStyle/>
        <a:p>
          <a:pPr algn="l" rtl="false">
            <a:defRPr sz="1000"/>
          </a:pPr>
          <a:r>
            <a:rPr lang="en-US" sz="1000" b="false" i="false" u="none" strike="noStrike" baseline="0">
              <a:solidFill>
                <a:srgbClr val="000000"/>
              </a:solidFill>
              <a:latin typeface="Roboto Light"/>
              <a:ea typeface="Roboto Light"/>
              <a:cs typeface="Roboto Light"/>
            </a:rPr>
            <a:t> </a:t>
          </a:r>
          <a:endParaRPr lang="en-US" sz="1200" b="false" i="false" u="none" strike="noStrike" baseline="0">
            <a:solidFill>
              <a:srgbClr val="000000"/>
            </a:solidFill>
            <a:latin typeface="Roboto Light"/>
            <a:ea typeface="Roboto Light"/>
            <a:cs typeface="Roboto Light"/>
          </a:endParaRPr>
        </a:p>
        <a:p>
          <a:pPr algn="l" rtl="false">
            <a:defRPr sz="1000"/>
          </a:pPr>
          <a:r>
            <a:rPr lang="en-US" sz="1000" b="false" i="false" u="none" strike="noStrike" baseline="0">
              <a:solidFill>
                <a:srgbClr val="000000"/>
              </a:solidFill>
              <a:latin typeface="Roboto Light"/>
              <a:ea typeface="Roboto Light"/>
              <a:cs typeface="Roboto Light"/>
            </a:rPr>
            <a:t> </a:t>
          </a:r>
          <a:endParaRPr lang="en-US" sz="1200" b="false" i="false" u="none" strike="noStrike" baseline="0">
            <a:solidFill>
              <a:srgbClr val="000000"/>
            </a:solidFill>
            <a:latin typeface="Roboto Light"/>
            <a:ea typeface="Roboto Light"/>
            <a:cs typeface="Roboto Light"/>
          </a:endParaRPr>
        </a:p>
      </xdr:txBody>
    </xdr:sp>
    <xdr:clientData/>
  </xdr:twoCellAnchor>
  <xdr:twoCellAnchor>
    <xdr:from>
      <xdr:col>43</xdr:col>
      <xdr:colOff>94615</xdr:colOff>
      <xdr:row>71</xdr:row>
      <xdr:rowOff>63500</xdr:rowOff>
    </xdr:from>
    <xdr:to>
      <xdr:col>43</xdr:col>
      <xdr:colOff>94615</xdr:colOff>
      <xdr:row>73</xdr:row>
      <xdr:rowOff>113665</xdr:rowOff>
    </xdr:to>
    <xdr:cxnSp macro="">
      <xdr:nvCxnSpPr>
        <xdr:cNvPr id="21" name="Straight Arrow Connector 20">
          <a:extLst>
            <a:ext xmlns:a16="http://schemas.microsoft.com/office/drawing/2014/main" uri="{FF2B5EF4-FFF2-40B4-BE49-F238E27FC236}">
              <a16:creationId xmlns:a16="http://schemas.microsoft.com/office/drawing/2014/main" id="{A2B6ADBB-94AB-4F36-B0C5-DDCF458A202A}"/>
            </a:ext>
          </a:extLst>
        </xdr:cNvPr>
        <xdr:cNvCxnSpPr>
          <a:cxnSpLocks noChangeShapeType="true"/>
        </xdr:cNvCxnSpPr>
      </xdr:nvCxnSpPr>
      <xdr:spPr bwMode="auto">
        <a:xfrm>
          <a:off x="13810615" y="14484350"/>
          <a:ext cx="0" cy="4502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39</xdr:col>
      <xdr:colOff>152400</xdr:colOff>
      <xdr:row>62</xdr:row>
      <xdr:rowOff>95250</xdr:rowOff>
    </xdr:from>
    <xdr:to>
      <xdr:col>43</xdr:col>
      <xdr:colOff>19050</xdr:colOff>
      <xdr:row>62</xdr:row>
      <xdr:rowOff>140335</xdr:rowOff>
    </xdr:to>
    <xdr:cxnSp macro="">
      <xdr:nvCxnSpPr>
        <xdr:cNvPr id="22" name="Connector: Elbow 21">
          <a:extLst>
            <a:ext xmlns:a16="http://schemas.microsoft.com/office/drawing/2014/main" uri="{FF2B5EF4-FFF2-40B4-BE49-F238E27FC236}">
              <a16:creationId xmlns:a16="http://schemas.microsoft.com/office/drawing/2014/main" id="{1EDA5256-634F-4604-A223-DD3A751A63F8}"/>
            </a:ext>
          </a:extLst>
        </xdr:cNvPr>
        <xdr:cNvCxnSpPr>
          <a:cxnSpLocks noChangeShapeType="true"/>
        </xdr:cNvCxnSpPr>
      </xdr:nvCxnSpPr>
      <xdr:spPr bwMode="auto">
        <a:xfrm rot="5400000">
          <a:off x="12407582" y="11433493"/>
          <a:ext cx="45085" cy="2609850"/>
        </a:xfrm>
        <a:prstGeom prst="bentConnector3">
          <a:avLst>
            <a:gd name="adj1" fmla="val 11934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43</xdr:col>
      <xdr:colOff>95250</xdr:colOff>
      <xdr:row>59</xdr:row>
      <xdr:rowOff>120650</xdr:rowOff>
    </xdr:from>
    <xdr:to>
      <xdr:col>44</xdr:col>
      <xdr:colOff>390525</xdr:colOff>
      <xdr:row>59</xdr:row>
      <xdr:rowOff>120650</xdr:rowOff>
    </xdr:to>
    <xdr:cxnSp macro="">
      <xdr:nvCxnSpPr>
        <xdr:cNvPr id="23" name="Straight Arrow Connector 22">
          <a:extLst>
            <a:ext xmlns:a16="http://schemas.microsoft.com/office/drawing/2014/main" uri="{FF2B5EF4-FFF2-40B4-BE49-F238E27FC236}">
              <a16:creationId xmlns:a16="http://schemas.microsoft.com/office/drawing/2014/main" id="{B157AE82-132B-4F60-9EFE-318262801B3D}"/>
            </a:ext>
          </a:extLst>
        </xdr:cNvPr>
        <xdr:cNvCxnSpPr>
          <a:cxnSpLocks noChangeShapeType="true"/>
        </xdr:cNvCxnSpPr>
      </xdr:nvCxnSpPr>
      <xdr:spPr bwMode="auto">
        <a:xfrm>
          <a:off x="13811250" y="1214120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43</xdr:col>
      <xdr:colOff>95250</xdr:colOff>
      <xdr:row>73</xdr:row>
      <xdr:rowOff>189865</xdr:rowOff>
    </xdr:from>
    <xdr:to>
      <xdr:col>44</xdr:col>
      <xdr:colOff>390525</xdr:colOff>
      <xdr:row>73</xdr:row>
      <xdr:rowOff>189865</xdr:rowOff>
    </xdr:to>
    <xdr:cxnSp macro="">
      <xdr:nvCxnSpPr>
        <xdr:cNvPr id="24" name="Straight Arrow Connector 23">
          <a:extLst>
            <a:ext xmlns:a16="http://schemas.microsoft.com/office/drawing/2014/main" uri="{FF2B5EF4-FFF2-40B4-BE49-F238E27FC236}">
              <a16:creationId xmlns:a16="http://schemas.microsoft.com/office/drawing/2014/main" id="{35983C37-F12C-4AA9-ADEB-ABC3FFD6E12C}"/>
            </a:ext>
          </a:extLst>
        </xdr:cNvPr>
        <xdr:cNvCxnSpPr>
          <a:cxnSpLocks noChangeShapeType="true"/>
        </xdr:cNvCxnSpPr>
      </xdr:nvCxnSpPr>
      <xdr:spPr bwMode="auto">
        <a:xfrm>
          <a:off x="13811250" y="1501076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43</xdr:col>
      <xdr:colOff>95250</xdr:colOff>
      <xdr:row>89</xdr:row>
      <xdr:rowOff>198755</xdr:rowOff>
    </xdr:from>
    <xdr:to>
      <xdr:col>44</xdr:col>
      <xdr:colOff>390525</xdr:colOff>
      <xdr:row>89</xdr:row>
      <xdr:rowOff>198755</xdr:rowOff>
    </xdr:to>
    <xdr:cxnSp macro="">
      <xdr:nvCxnSpPr>
        <xdr:cNvPr id="25" name="Straight Arrow Connector 24">
          <a:extLst>
            <a:ext xmlns:a16="http://schemas.microsoft.com/office/drawing/2014/main" uri="{FF2B5EF4-FFF2-40B4-BE49-F238E27FC236}">
              <a16:creationId xmlns:a16="http://schemas.microsoft.com/office/drawing/2014/main" id="{054ED94D-B0D9-44D6-BC37-393A51BAED5D}"/>
            </a:ext>
          </a:extLst>
        </xdr:cNvPr>
        <xdr:cNvCxnSpPr>
          <a:cxnSpLocks noChangeShapeType="true"/>
        </xdr:cNvCxnSpPr>
      </xdr:nvCxnSpPr>
      <xdr:spPr bwMode="auto">
        <a:xfrm>
          <a:off x="13811250" y="18220055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9</xdr:col>
      <xdr:colOff>94615</xdr:colOff>
      <xdr:row>71</xdr:row>
      <xdr:rowOff>63500</xdr:rowOff>
    </xdr:from>
    <xdr:to>
      <xdr:col>9</xdr:col>
      <xdr:colOff>94615</xdr:colOff>
      <xdr:row>73</xdr:row>
      <xdr:rowOff>113665</xdr:rowOff>
    </xdr:to>
    <xdr:cxnSp macro="">
      <xdr:nvCxnSpPr>
        <xdr:cNvPr id="2" name="Straight Arrow Connector 1">
          <a:extLst>
            <a:ext xmlns:a16="http://schemas.microsoft.com/office/drawing/2014/main" uri="{FF2B5EF4-FFF2-40B4-BE49-F238E27FC236}">
              <a16:creationId xmlns:a16="http://schemas.microsoft.com/office/drawing/2014/main" id="{E747919E-5502-4D33-A93E-1A2D03CC6E01}"/>
            </a:ext>
          </a:extLst>
        </xdr:cNvPr>
        <xdr:cNvCxnSpPr>
          <a:cxnSpLocks noChangeShapeType="true"/>
        </xdr:cNvCxnSpPr>
      </xdr:nvCxnSpPr>
      <xdr:spPr bwMode="auto">
        <a:xfrm>
          <a:off x="6685915" y="13789025"/>
          <a:ext cx="0" cy="43116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5</xdr:col>
      <xdr:colOff>152400</xdr:colOff>
      <xdr:row>62</xdr:row>
      <xdr:rowOff>95250</xdr:rowOff>
    </xdr:from>
    <xdr:to>
      <xdr:col>9</xdr:col>
      <xdr:colOff>19050</xdr:colOff>
      <xdr:row>62</xdr:row>
      <xdr:rowOff>140335</xdr:rowOff>
    </xdr:to>
    <xdr:cxnSp macro="">
      <xdr:nvCxnSpPr>
        <xdr:cNvPr id="3" name="Connector: Elbow 2">
          <a:extLst>
            <a:ext xmlns:a16="http://schemas.microsoft.com/office/drawing/2014/main" uri="{FF2B5EF4-FFF2-40B4-BE49-F238E27FC236}">
              <a16:creationId xmlns:a16="http://schemas.microsoft.com/office/drawing/2014/main" id="{3A4BA865-6B48-4329-9696-35AD51F6C723}"/>
            </a:ext>
          </a:extLst>
        </xdr:cNvPr>
        <xdr:cNvCxnSpPr>
          <a:cxnSpLocks noChangeShapeType="true"/>
        </xdr:cNvCxnSpPr>
      </xdr:nvCxnSpPr>
      <xdr:spPr bwMode="auto">
        <a:xfrm rot="5400000">
          <a:off x="5535295" y="11076305"/>
          <a:ext cx="45085" cy="2105025"/>
        </a:xfrm>
        <a:prstGeom prst="bentConnector3">
          <a:avLst>
            <a:gd name="adj1" fmla="val 11934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9</xdr:col>
      <xdr:colOff>95250</xdr:colOff>
      <xdr:row>59</xdr:row>
      <xdr:rowOff>120650</xdr:rowOff>
    </xdr:from>
    <xdr:to>
      <xdr:col>10</xdr:col>
      <xdr:colOff>390525</xdr:colOff>
      <xdr:row>59</xdr:row>
      <xdr:rowOff>120650</xdr:rowOff>
    </xdr:to>
    <xdr:cxnSp macro="">
      <xdr:nvCxnSpPr>
        <xdr:cNvPr id="4" name="Straight Arrow Connector 3">
          <a:extLst>
            <a:ext xmlns:a16="http://schemas.microsoft.com/office/drawing/2014/main" uri="{FF2B5EF4-FFF2-40B4-BE49-F238E27FC236}">
              <a16:creationId xmlns:a16="http://schemas.microsoft.com/office/drawing/2014/main" id="{5A4E8342-63A8-4734-A8C4-55F81CD4E922}"/>
            </a:ext>
          </a:extLst>
        </xdr:cNvPr>
        <xdr:cNvCxnSpPr>
          <a:cxnSpLocks noChangeShapeType="true"/>
        </xdr:cNvCxnSpPr>
      </xdr:nvCxnSpPr>
      <xdr:spPr bwMode="auto">
        <a:xfrm>
          <a:off x="6686550" y="11560175"/>
          <a:ext cx="590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9</xdr:col>
      <xdr:colOff>95250</xdr:colOff>
      <xdr:row>73</xdr:row>
      <xdr:rowOff>189865</xdr:rowOff>
    </xdr:from>
    <xdr:to>
      <xdr:col>10</xdr:col>
      <xdr:colOff>390525</xdr:colOff>
      <xdr:row>73</xdr:row>
      <xdr:rowOff>189865</xdr:rowOff>
    </xdr:to>
    <xdr:cxnSp macro="">
      <xdr:nvCxnSpPr>
        <xdr:cNvPr id="5" name="Straight Arrow Connector 4">
          <a:extLst>
            <a:ext xmlns:a16="http://schemas.microsoft.com/office/drawing/2014/main" uri="{FF2B5EF4-FFF2-40B4-BE49-F238E27FC236}">
              <a16:creationId xmlns:a16="http://schemas.microsoft.com/office/drawing/2014/main" id="{BC4504AC-7B58-4454-BA36-5048FA60CC34}"/>
            </a:ext>
          </a:extLst>
        </xdr:cNvPr>
        <xdr:cNvCxnSpPr>
          <a:cxnSpLocks noChangeShapeType="true"/>
        </xdr:cNvCxnSpPr>
      </xdr:nvCxnSpPr>
      <xdr:spPr bwMode="auto">
        <a:xfrm>
          <a:off x="6686550" y="14296390"/>
          <a:ext cx="590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9</xdr:col>
      <xdr:colOff>95250</xdr:colOff>
      <xdr:row>89</xdr:row>
      <xdr:rowOff>198755</xdr:rowOff>
    </xdr:from>
    <xdr:to>
      <xdr:col>10</xdr:col>
      <xdr:colOff>390525</xdr:colOff>
      <xdr:row>89</xdr:row>
      <xdr:rowOff>198755</xdr:rowOff>
    </xdr:to>
    <xdr:cxnSp macro="">
      <xdr:nvCxnSpPr>
        <xdr:cNvPr id="6" name="Straight Arrow Connector 5">
          <a:extLst>
            <a:ext xmlns:a16="http://schemas.microsoft.com/office/drawing/2014/main" uri="{FF2B5EF4-FFF2-40B4-BE49-F238E27FC236}">
              <a16:creationId xmlns:a16="http://schemas.microsoft.com/office/drawing/2014/main" id="{07CBE000-4D51-4E31-B989-529BD36B2A1B}"/>
            </a:ext>
          </a:extLst>
        </xdr:cNvPr>
        <xdr:cNvCxnSpPr>
          <a:cxnSpLocks noChangeShapeType="true"/>
        </xdr:cNvCxnSpPr>
      </xdr:nvCxnSpPr>
      <xdr:spPr bwMode="auto">
        <a:xfrm>
          <a:off x="6686550" y="17343755"/>
          <a:ext cx="590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10</xdr:col>
      <xdr:colOff>600075</xdr:colOff>
      <xdr:row>67</xdr:row>
      <xdr:rowOff>123825</xdr:rowOff>
    </xdr:from>
    <xdr:to>
      <xdr:col>10</xdr:col>
      <xdr:colOff>645160</xdr:colOff>
      <xdr:row>72</xdr:row>
      <xdr:rowOff>139700</xdr:rowOff>
    </xdr:to>
    <xdr:sp macro="" textlink="">
      <xdr:nvSpPr>
        <xdr:cNvPr id="7" name="Left Brace 6">
          <a:extLst>
            <a:ext xmlns:a16="http://schemas.microsoft.com/office/drawing/2014/main" uri="{FF2B5EF4-FFF2-40B4-BE49-F238E27FC236}">
              <a16:creationId xmlns:a16="http://schemas.microsoft.com/office/drawing/2014/main" id="{B3A75063-9EB8-47C3-86AE-E759FB41F02A}"/>
            </a:ext>
          </a:extLst>
        </xdr:cNvPr>
        <xdr:cNvSpPr>
          <a:spLocks/>
        </xdr:cNvSpPr>
      </xdr:nvSpPr>
      <xdr:spPr bwMode="auto">
        <a:xfrm>
          <a:off x="7486650" y="13087350"/>
          <a:ext cx="45085" cy="968375"/>
        </a:xfrm>
        <a:prstGeom prst="leftBrace">
          <a:avLst>
            <a:gd name="adj1" fmla="val 116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solidFill>
                <a:srgbClr val="FFFFFF"/>
              </a:solidFill>
            </a14:hiddenFill>
          </a:ext>
        </a:extLst>
      </xdr:spPr>
      <xdr:txBody>
        <a:bodyPr rot="0" vert="horz" wrap="square" lIns="91440" tIns="45720" rIns="91440" bIns="45720" anchor="t" anchorCtr="false" upright="true">
          <a:noAutofit/>
        </a:bodyPr>
        <a:lstStyle/>
        <a:p>
          <a:endParaRPr lang="en-US"/>
        </a:p>
      </xdr:txBody>
    </xdr:sp>
    <xdr:clientData/>
  </xdr:twoCellAnchor>
  <xdr:twoCellAnchor>
    <xdr:from>
      <xdr:col>19</xdr:col>
      <xdr:colOff>438150</xdr:colOff>
      <xdr:row>25</xdr:row>
      <xdr:rowOff>28575</xdr:rowOff>
    </xdr:from>
    <xdr:to>
      <xdr:col>22</xdr:col>
      <xdr:colOff>552450</xdr:colOff>
      <xdr:row>37</xdr:row>
      <xdr:rowOff>66675</xdr:rowOff>
    </xdr:to>
    <xdr:sp macro="" textlink="">
      <xdr:nvSpPr>
        <xdr:cNvPr id="8" name="Text Box 55">
          <a:extLst>
            <a:ext xmlns:a16="http://schemas.microsoft.com/office/drawing/2014/main" uri="{FF2B5EF4-FFF2-40B4-BE49-F238E27FC236}">
              <a16:creationId xmlns:a16="http://schemas.microsoft.com/office/drawing/2014/main" id="{A38BCB5C-6DB5-4EDB-97ED-69E8E03F3B28}"/>
            </a:ext>
          </a:extLst>
        </xdr:cNvPr>
        <xdr:cNvSpPr txBox="true">
          <a:spLocks noChangeArrowheads="true"/>
        </xdr:cNvSpPr>
      </xdr:nvSpPr>
      <xdr:spPr bwMode="auto">
        <a:xfrm>
          <a:off x="13496925" y="4991100"/>
          <a:ext cx="2171700" cy="2324100"/>
        </a:xfrm>
        <a:prstGeom prst="rect">
          <a:avLst/>
        </a:prstGeom>
        <a:solidFill>
          <a:srgbClr val="FFFFFF"/>
        </a:solidFill>
        <a:ln>
          <a:noFill/>
        </a:ln>
        <a:extLst>
          <a:ext xmlns:a="http://schemas.openxmlformats.org/drawingml/2006/main" xmlns:a14="http://schemas.microsoft.com/office/drawing/2010/main"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true"/>
        <a:lstStyle/>
        <a:p>
          <a:pPr algn="l" rtl="false">
            <a:defRPr sz="1000"/>
          </a:pPr>
          <a:r>
            <a:rPr lang="en-US" sz="1000" b="false" i="false" u="none" strike="noStrike" baseline="0">
              <a:solidFill>
                <a:srgbClr val="000000"/>
              </a:solidFill>
              <a:latin typeface="Roboto Light"/>
              <a:ea typeface="Roboto Light"/>
              <a:cs typeface="Roboto Light"/>
            </a:rPr>
            <a:t> </a:t>
          </a:r>
          <a:endParaRPr lang="en-US" sz="1200" b="false" i="false" u="none" strike="noStrike" baseline="0">
            <a:solidFill>
              <a:srgbClr val="000000"/>
            </a:solidFill>
            <a:latin typeface="Roboto Light"/>
            <a:ea typeface="Roboto Light"/>
            <a:cs typeface="Roboto Light"/>
          </a:endParaRPr>
        </a:p>
        <a:p>
          <a:pPr algn="l" rtl="false">
            <a:defRPr sz="1000"/>
          </a:pPr>
          <a:r>
            <a:rPr lang="en-US" sz="1000" b="false" i="false" u="none" strike="noStrike" baseline="0">
              <a:solidFill>
                <a:srgbClr val="000000"/>
              </a:solidFill>
              <a:latin typeface="Roboto Light"/>
              <a:ea typeface="Roboto Light"/>
              <a:cs typeface="Roboto Light"/>
            </a:rPr>
            <a:t> </a:t>
          </a:r>
          <a:endParaRPr lang="en-US" sz="1200" b="false" i="false" u="none" strike="noStrike" baseline="0">
            <a:solidFill>
              <a:srgbClr val="000000"/>
            </a:solidFill>
            <a:latin typeface="Roboto Light"/>
            <a:ea typeface="Roboto Light"/>
            <a:cs typeface="Roboto Light"/>
          </a:endParaRPr>
        </a:p>
      </xdr:txBody>
    </xdr:sp>
    <xdr:clientData/>
  </xdr:twoCellAnchor>
  <xdr:twoCellAnchor>
    <xdr:from>
      <xdr:col>9</xdr:col>
      <xdr:colOff>94615</xdr:colOff>
      <xdr:row>71</xdr:row>
      <xdr:rowOff>63500</xdr:rowOff>
    </xdr:from>
    <xdr:to>
      <xdr:col>9</xdr:col>
      <xdr:colOff>94615</xdr:colOff>
      <xdr:row>73</xdr:row>
      <xdr:rowOff>113665</xdr:rowOff>
    </xdr:to>
    <xdr:cxnSp macro="">
      <xdr:nvCxnSpPr>
        <xdr:cNvPr id="9" name="Straight Arrow Connector 8">
          <a:extLst>
            <a:ext xmlns:a16="http://schemas.microsoft.com/office/drawing/2014/main" uri="{FF2B5EF4-FFF2-40B4-BE49-F238E27FC236}">
              <a16:creationId xmlns:a16="http://schemas.microsoft.com/office/drawing/2014/main" id="{C1E4D36A-CCE1-4036-B0F4-C4F3BB9DFEE4}"/>
            </a:ext>
          </a:extLst>
        </xdr:cNvPr>
        <xdr:cNvCxnSpPr>
          <a:cxnSpLocks noChangeShapeType="true"/>
        </xdr:cNvCxnSpPr>
      </xdr:nvCxnSpPr>
      <xdr:spPr bwMode="auto">
        <a:xfrm>
          <a:off x="6685915" y="13789025"/>
          <a:ext cx="0" cy="43116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9</xdr:col>
      <xdr:colOff>95250</xdr:colOff>
      <xdr:row>59</xdr:row>
      <xdr:rowOff>120650</xdr:rowOff>
    </xdr:from>
    <xdr:to>
      <xdr:col>10</xdr:col>
      <xdr:colOff>390525</xdr:colOff>
      <xdr:row>59</xdr:row>
      <xdr:rowOff>120650</xdr:rowOff>
    </xdr:to>
    <xdr:cxnSp macro="">
      <xdr:nvCxnSpPr>
        <xdr:cNvPr id="10" name="Straight Arrow Connector 9">
          <a:extLst>
            <a:ext xmlns:a16="http://schemas.microsoft.com/office/drawing/2014/main" uri="{FF2B5EF4-FFF2-40B4-BE49-F238E27FC236}">
              <a16:creationId xmlns:a16="http://schemas.microsoft.com/office/drawing/2014/main" id="{FC58D952-CE7A-4A80-966E-C4D41FF49E20}"/>
            </a:ext>
          </a:extLst>
        </xdr:cNvPr>
        <xdr:cNvCxnSpPr>
          <a:cxnSpLocks noChangeShapeType="true"/>
        </xdr:cNvCxnSpPr>
      </xdr:nvCxnSpPr>
      <xdr:spPr bwMode="auto">
        <a:xfrm>
          <a:off x="6686550" y="11560175"/>
          <a:ext cx="590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9</xdr:col>
      <xdr:colOff>95250</xdr:colOff>
      <xdr:row>73</xdr:row>
      <xdr:rowOff>189865</xdr:rowOff>
    </xdr:from>
    <xdr:to>
      <xdr:col>10</xdr:col>
      <xdr:colOff>390525</xdr:colOff>
      <xdr:row>73</xdr:row>
      <xdr:rowOff>189865</xdr:rowOff>
    </xdr:to>
    <xdr:cxnSp macro="">
      <xdr:nvCxnSpPr>
        <xdr:cNvPr id="11" name="Straight Arrow Connector 10">
          <a:extLst>
            <a:ext xmlns:a16="http://schemas.microsoft.com/office/drawing/2014/main" uri="{FF2B5EF4-FFF2-40B4-BE49-F238E27FC236}">
              <a16:creationId xmlns:a16="http://schemas.microsoft.com/office/drawing/2014/main" id="{B08315AE-F686-4B92-9C07-5A737ADF69EA}"/>
            </a:ext>
          </a:extLst>
        </xdr:cNvPr>
        <xdr:cNvCxnSpPr>
          <a:cxnSpLocks noChangeShapeType="true"/>
        </xdr:cNvCxnSpPr>
      </xdr:nvCxnSpPr>
      <xdr:spPr bwMode="auto">
        <a:xfrm>
          <a:off x="6686550" y="14296390"/>
          <a:ext cx="590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9</xdr:col>
      <xdr:colOff>95250</xdr:colOff>
      <xdr:row>89</xdr:row>
      <xdr:rowOff>198755</xdr:rowOff>
    </xdr:from>
    <xdr:to>
      <xdr:col>10</xdr:col>
      <xdr:colOff>390525</xdr:colOff>
      <xdr:row>89</xdr:row>
      <xdr:rowOff>198755</xdr:rowOff>
    </xdr:to>
    <xdr:cxnSp macro="">
      <xdr:nvCxnSpPr>
        <xdr:cNvPr id="12" name="Straight Arrow Connector 11">
          <a:extLst>
            <a:ext xmlns:a16="http://schemas.microsoft.com/office/drawing/2014/main" uri="{FF2B5EF4-FFF2-40B4-BE49-F238E27FC236}">
              <a16:creationId xmlns:a16="http://schemas.microsoft.com/office/drawing/2014/main" id="{E1011D9E-7681-4EE4-A248-66A5589E90D0}"/>
            </a:ext>
          </a:extLst>
        </xdr:cNvPr>
        <xdr:cNvCxnSpPr>
          <a:cxnSpLocks noChangeShapeType="true"/>
        </xdr:cNvCxnSpPr>
      </xdr:nvCxnSpPr>
      <xdr:spPr bwMode="auto">
        <a:xfrm>
          <a:off x="6686550" y="17343755"/>
          <a:ext cx="590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19</xdr:row>
      <xdr:rowOff>190500</xdr:rowOff>
    </xdr:from>
    <xdr:to>
      <xdr:col>1</xdr:col>
      <xdr:colOff>9525</xdr:colOff>
      <xdr:row>19</xdr:row>
      <xdr:rowOff>190500</xdr:rowOff>
    </xdr:to>
    <xdr:cxnSp macro="">
      <xdr:nvCxnSpPr>
        <xdr:cNvPr id="9" name="Straight Arrow Connector 8">
          <a:extLst>
            <a:ext xmlns:a16="http://schemas.microsoft.com/office/drawing/2014/main" uri="{FF2B5EF4-FFF2-40B4-BE49-F238E27FC236}">
              <a16:creationId xmlns:a16="http://schemas.microsoft.com/office/drawing/2014/main" id="{299F3C6A-2BA0-4D9C-AB25-8691E8B167F3}"/>
            </a:ext>
          </a:extLst>
        </xdr:cNvPr>
        <xdr:cNvCxnSpPr>
          <a:cxnSpLocks noChangeShapeType="true"/>
        </xdr:cNvCxnSpPr>
      </xdr:nvCxnSpPr>
      <xdr:spPr bwMode="auto">
        <a:xfrm flipH="true">
          <a:off x="2200275" y="3695700"/>
          <a:ext cx="1285875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19</xdr:row>
      <xdr:rowOff>190500</xdr:rowOff>
    </xdr:from>
    <xdr:to>
      <xdr:col>3</xdr:col>
      <xdr:colOff>9525</xdr:colOff>
      <xdr:row>19</xdr:row>
      <xdr:rowOff>190500</xdr:rowOff>
    </xdr:to>
    <xdr:cxnSp macro="">
      <xdr:nvCxnSpPr>
        <xdr:cNvPr id="30" name="Straight Arrow Connector 29">
          <a:extLst>
            <a:ext xmlns:a16="http://schemas.microsoft.com/office/drawing/2014/main" uri="{FF2B5EF4-FFF2-40B4-BE49-F238E27FC236}">
              <a16:creationId xmlns:a16="http://schemas.microsoft.com/office/drawing/2014/main" id="{4399428A-A7C3-490C-8E4B-CD0751A243AE}"/>
            </a:ext>
          </a:extLst>
        </xdr:cNvPr>
        <xdr:cNvCxnSpPr>
          <a:cxnSpLocks noChangeShapeType="true"/>
        </xdr:cNvCxnSpPr>
      </xdr:nvCxnSpPr>
      <xdr:spPr bwMode="auto">
        <a:xfrm flipH="true">
          <a:off x="1514475" y="4724400"/>
          <a:ext cx="1200150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xmlns:a="http://schemas.openxmlformats.org/drawingml/2006/main" xmlns:a14="http://schemas.microsoft.com/office/drawing/2010/main" uri="{909E8E84-426E-40dd-AFC4-6F175D3DCCD1}">
            <a14:hiddenFill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el="http://schemas.microsoft.com/office/2019/extlst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du="http://schemas.microsoft.com/office/word/2023/wordml/word16du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o="http://schemas.microsoft.com/office/mac/office/2008/main" xmlns:mv="urn:schemas-microsoft-com:mac:vml" xmlns:a14="http://schemas.microsoft.com/office/drawing/2010/main" xmlns:arto="http://schemas.microsoft.com/office/word/2006/arto" xmlns:w="http://schemas.openxmlformats.org/wordprocessingml/2006/main" xmlns:w10="urn:schemas-microsoft-com:office:word" xmlns:v="urn:schemas-microsoft-com:vml" xmlns:o="urn:schemas-microsoft-com:office:office" xmlns="" xmlns:lc="http://schemas.openxmlformats.org/drawingml/2006/lockedCanvas">
              <a:noFill/>
            </a14:hiddenFill>
          </a:ext>
        </a:extLst>
      </xdr:spPr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ouanchaud" id="{675AA58D-F597-4CCA-9621-80D939FE137E}" userId="pbouanchaud@psi.org" providerId="PeoplePicker"/>
  <person displayName="Katelyn Woolheater" id="{968C7F63-41DB-430D-82FB-081C5EB54BB4}" userId="S::kwoolheater@psi.org::6fb597a7-f115-4610-b283-fcc168807233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5-01-10T18:01:32.19" personId="{968C7F63-41DB-430D-82FB-081C5EB54BB4}" id="{51174800-32FB-4646-BEA0-32DB590DCF24}">
    <text xml:space="preserve">I think this is outlets visited not screened @Paul Bouanchaud </text>
    <mentions>
      <mention mentionpersonId="{675AA58D-F597-4CCA-9621-80D939FE137E}" mentionId="{91D730D3-8E78-48CD-AE9B-A0A31817EB31}" startIndex="45" length="16"/>
    </mentions>
  </threadedComment>
</ThreadedComments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drawings/drawing3.xml" Type="http://schemas.openxmlformats.org/officeDocument/2006/relationships/drawing" Id="rId1"/><Relationship Target="../threadedComments/threadedComment1.xml" Type="http://schemas.microsoft.com/office/2017/10/relationships/threadedComment" Id="rId4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2750-364E-4B52-846A-401D60BED28A}">
  <sheetPr>
    <tabColor theme="7"/>
  </sheetPr>
  <dimension ref="B2:AR41"/>
  <sheetViews>
    <sheetView showGridLines="false" zoomScale="121" zoomScaleNormal="90" workbookViewId="0">
      <selection activeCell="AI4" sqref="AI4"/>
    </sheetView>
  </sheetViews>
  <sheetFormatPr defaultColWidth="9" defaultRowHeight="15" x14ac:dyDescent="0.25"/>
  <cols>
    <col min="1" max="2" width="9" style="1"/>
    <col min="3" max="3" width="11.625" style="1" customWidth="true"/>
    <col min="4" max="4" width="16.125" style="12" customWidth="true"/>
    <col min="5" max="5" width="2.625" style="1" customWidth="true"/>
    <col min="6" max="6" width="18.125" style="1" bestFit="true" customWidth="true"/>
    <col min="7" max="9" width="1.125" style="1" customWidth="true"/>
    <col min="10" max="10" width="24.875" style="1" bestFit="true" customWidth="true"/>
    <col min="11" max="11" width="8.5" style="1" customWidth="true"/>
    <col min="12" max="13" width="9" style="1"/>
    <col min="14" max="14" width="11.625" style="1" customWidth="true"/>
    <col min="15" max="15" width="16.125" style="12" customWidth="true"/>
    <col min="16" max="16" width="2.625" style="1" customWidth="true"/>
    <col min="17" max="17" width="18.125" style="1" bestFit="true" customWidth="true"/>
    <col min="18" max="20" width="1.125" style="1" customWidth="true"/>
    <col min="21" max="21" width="24.875" style="1" bestFit="true" customWidth="true"/>
    <col min="22" max="22" width="8.5" style="1" customWidth="true"/>
    <col min="23" max="24" width="9" style="1"/>
    <col min="25" max="25" width="11.625" style="1" customWidth="true"/>
    <col min="26" max="26" width="16.125" style="12" customWidth="true"/>
    <col min="27" max="27" width="2.625" style="1" customWidth="true"/>
    <col min="28" max="28" width="18.125" style="1" bestFit="true" customWidth="true"/>
    <col min="29" max="31" width="1.125" style="1" customWidth="true"/>
    <col min="32" max="32" width="24.875" style="1" bestFit="true" customWidth="true"/>
    <col min="33" max="33" width="8.5" style="1" customWidth="true"/>
    <col min="34" max="35" width="9" style="1"/>
    <col min="36" max="36" width="11.625" style="1" customWidth="true"/>
    <col min="37" max="37" width="16.125" style="12" customWidth="true"/>
    <col min="38" max="38" width="2.625" style="1" customWidth="true"/>
    <col min="39" max="39" width="18.125" style="1" bestFit="true" customWidth="true"/>
    <col min="40" max="42" width="1.125" style="1" customWidth="true"/>
    <col min="43" max="43" width="24.875" style="1" bestFit="true" customWidth="true"/>
    <col min="44" max="44" width="8.5" style="1" customWidth="true"/>
    <col min="45" max="16384" width="9" style="1"/>
  </cols>
  <sheetData>
    <row r="2" x14ac:dyDescent="0.25">
      <c r="B2" s="1" t="s">
        <v>0</v>
      </c>
      <c r="M2" s="1" t="s">
        <v>0</v>
      </c>
      <c r="X2" s="1" t="s">
        <v>0</v>
      </c>
      <c r="AI2" s="1" t="s">
        <v>0</v>
      </c>
    </row>
    <row r="3" ht="24" customHeight="true" thickBot="true" x14ac:dyDescent="0.3">
      <c r="B3" s="17"/>
      <c r="M3" s="17" t="e">
        <f>#REF!</f>
        <v>#REF!</v>
      </c>
      <c r="X3" s="17" t="e">
        <f>#REF!</f>
        <v>#REF!</v>
      </c>
      <c r="AI3" s="17" t="e">
        <f>#REF!</f>
        <v>#REF!</v>
      </c>
    </row>
    <row r="4" ht="15.75" customHeight="true" thickBot="true" x14ac:dyDescent="0.3">
      <c r="C4" s="58" t="s">
        <v>1</v>
      </c>
      <c r="D4" s="59"/>
    </row>
    <row r="5" ht="16.5" customHeight="true" thickBot="true" x14ac:dyDescent="0.3">
      <c r="C5" s="60" t="str">
        <f>inputs!B5</f>
        <v>Total outlets screened</v>
      </c>
      <c r="D5" s="61"/>
      <c r="N5" s="58" t="s">
        <v>1</v>
      </c>
      <c r="O5" s="59"/>
      <c r="Y5" s="58" t="s">
        <v>1</v>
      </c>
      <c r="Z5" s="59"/>
      <c r="AJ5" s="58" t="s">
        <v>1</v>
      </c>
      <c r="AK5" s="59"/>
    </row>
    <row r="6" ht="16.5" customHeight="true" thickBot="true" x14ac:dyDescent="0.3">
      <c r="C6" s="62" t="str">
        <f>_xlfn.CONCAT("[", inputs!D5, "]")</f>
        <v>[4586]</v>
      </c>
      <c r="D6" s="63"/>
      <c r="H6" s="34"/>
      <c r="J6" s="19" t="str">
        <f>inputs!B7</f>
        <v>Respondent refused</v>
      </c>
      <c r="K6" s="36" t="str">
        <f>_xlfn.CONCAT("[", inputs!D7,"]")</f>
        <v>[9]</v>
      </c>
      <c r="N6" s="60" t="str">
        <f>inputs!B5</f>
        <v>Total outlets screened</v>
      </c>
      <c r="O6" s="61"/>
      <c r="Y6" s="60" t="str">
        <f>inputs!B5</f>
        <v>Total outlets screened</v>
      </c>
      <c r="Z6" s="61"/>
      <c r="AJ6" s="60" t="str">
        <f>inputs!B5</f>
        <v>Total outlets screened</v>
      </c>
      <c r="AK6" s="61"/>
    </row>
    <row r="7" ht="15.75" customHeight="true" thickBot="true" x14ac:dyDescent="0.3">
      <c r="D7" s="28"/>
      <c r="E7" s="29"/>
      <c r="F7" s="14" t="str">
        <f>inputs!B6</f>
        <v>Outlet not screened</v>
      </c>
      <c r="G7" s="32"/>
      <c r="H7" s="33"/>
      <c r="J7" s="37" t="str">
        <f>inputs!B8</f>
        <v>Respondant not available</v>
      </c>
      <c r="K7" s="23" t="str">
        <f>_xlfn.CONCAT("[", inputs!D8,"]")</f>
        <v>[250]</v>
      </c>
      <c r="N7" s="62" t="str">
        <f>_xlfn.CONCAT("[", inputs!E5, "]")</f>
        <v>[994]</v>
      </c>
      <c r="O7" s="63"/>
      <c r="S7" s="34"/>
      <c r="U7" s="19" t="str">
        <f>inputs!B7</f>
        <v>Respondent refused</v>
      </c>
      <c r="V7" s="36" t="str">
        <f>_xlfn.CONCAT("[", inputs!E7,"]")</f>
        <v>[9]</v>
      </c>
      <c r="Y7" s="62" t="str">
        <f>_xlfn.CONCAT("[", inputs!F5, "]")</f>
        <v>[0]</v>
      </c>
      <c r="Z7" s="63"/>
      <c r="AD7" s="34"/>
      <c r="AF7" s="19" t="str">
        <f>inputs!B7</f>
        <v>Respondent refused</v>
      </c>
      <c r="AG7" s="36" t="str">
        <f>_xlfn.CONCAT("[", inputs!F7,"]")</f>
        <v>[6]</v>
      </c>
      <c r="AJ7" s="62" t="str">
        <f>_xlfn.CONCAT("[", inputs!G5, "]")</f>
        <v>[1834]</v>
      </c>
      <c r="AK7" s="63"/>
      <c r="AO7" s="34"/>
      <c r="AQ7" s="19" t="str">
        <f>inputs!B7</f>
        <v>Respondent refused</v>
      </c>
      <c r="AR7" s="36" t="str">
        <f>_xlfn.CONCAT("[", inputs!G7,"]")</f>
        <v>[45]</v>
      </c>
    </row>
    <row r="8" ht="15.75" thickBot="true" x14ac:dyDescent="0.3">
      <c r="D8" s="25"/>
      <c r="F8" s="13" t="str">
        <f>_xlfn.CONCAT("[", inputs!D6, "]")</f>
        <v>[286]</v>
      </c>
      <c r="H8" s="33"/>
      <c r="J8" s="37" t="str">
        <f>inputs!B9</f>
        <v>Outlet permanently closed</v>
      </c>
      <c r="K8" s="23" t="str">
        <f>_xlfn.CONCAT("[", inputs!D9,"]")</f>
        <v>[27]</v>
      </c>
      <c r="O8" s="28"/>
      <c r="P8" s="29"/>
      <c r="Q8" s="14" t="str">
        <f>inputs!B6</f>
        <v>Outlet not screened</v>
      </c>
      <c r="R8" s="32"/>
      <c r="S8" s="33"/>
      <c r="U8" s="37" t="str">
        <f>inputs!B8</f>
        <v>Respondant not available</v>
      </c>
      <c r="V8" s="23" t="str">
        <f>_xlfn.CONCAT("[", inputs!E8,"]")</f>
        <v>[39]</v>
      </c>
      <c r="Z8" s="28"/>
      <c r="AA8" s="29"/>
      <c r="AB8" s="14" t="str">
        <f>inputs!B6</f>
        <v>Outlet not screened</v>
      </c>
      <c r="AC8" s="32"/>
      <c r="AD8" s="33"/>
      <c r="AF8" s="37" t="str">
        <f>inputs!B8</f>
        <v>Respondant not available</v>
      </c>
      <c r="AG8" s="23" t="str">
        <f>_xlfn.CONCAT("[", inputs!F8,"]")</f>
        <v>[75]</v>
      </c>
      <c r="AK8" s="28"/>
      <c r="AL8" s="29"/>
      <c r="AM8" s="14" t="str">
        <f>inputs!B6</f>
        <v>Outlet not screened</v>
      </c>
      <c r="AN8" s="32"/>
      <c r="AO8" s="33"/>
      <c r="AQ8" s="37" t="str">
        <f>inputs!B8</f>
        <v>Respondant not available</v>
      </c>
      <c r="AR8" s="23" t="str">
        <f>_xlfn.CONCAT("[", inputs!G8,"]")</f>
        <v>[120]</v>
      </c>
    </row>
    <row r="9" ht="16.5" customHeight="true" thickBot="true" x14ac:dyDescent="0.3">
      <c r="C9" s="64" t="s">
        <v>2</v>
      </c>
      <c r="D9" s="65"/>
      <c r="H9" s="35"/>
      <c r="J9" s="38" t="str">
        <f>inputs!B10</f>
        <v>Other reason </v>
      </c>
      <c r="K9" s="24" t="str">
        <f>_xlfn.CONCAT("[", inputs!D10,"]")</f>
        <v>[0]</v>
      </c>
      <c r="O9" s="25"/>
      <c r="Q9" s="13" t="str">
        <f>_xlfn.CONCAT("[", inputs!E6, "]")</f>
        <v>[49]</v>
      </c>
      <c r="S9" s="33"/>
      <c r="U9" s="37" t="str">
        <f>inputs!B9</f>
        <v>Outlet permanently closed</v>
      </c>
      <c r="V9" s="23" t="str">
        <f>_xlfn.CONCAT("[", inputs!E9,"]")</f>
        <v>[1]</v>
      </c>
      <c r="Z9" s="25"/>
      <c r="AB9" s="13" t="str">
        <f>_xlfn.CONCAT("[", inputs!F6, "]")</f>
        <v>[98]</v>
      </c>
      <c r="AD9" s="33"/>
      <c r="AF9" s="37" t="str">
        <f>inputs!B9</f>
        <v>Outlet permanently closed</v>
      </c>
      <c r="AG9" s="23" t="str">
        <f>_xlfn.CONCAT("[", inputs!F9,"]")</f>
        <v>[17]</v>
      </c>
      <c r="AK9" s="25"/>
      <c r="AM9" s="13" t="str">
        <f>_xlfn.CONCAT("[", inputs!G6, "]")</f>
        <v>[174]</v>
      </c>
      <c r="AO9" s="33"/>
      <c r="AQ9" s="37" t="str">
        <f>inputs!B9</f>
        <v>Outlet permanently closed</v>
      </c>
      <c r="AR9" s="23" t="str">
        <f>_xlfn.CONCAT("[", inputs!G9,"]")</f>
        <v>[9]</v>
      </c>
    </row>
    <row r="10" ht="15.75" customHeight="true" thickBot="true" x14ac:dyDescent="0.3">
      <c r="C10" s="66" t="str">
        <f>inputs!B11</f>
        <v>Outlet screened</v>
      </c>
      <c r="D10" s="67"/>
      <c r="N10" s="64" t="s">
        <v>2</v>
      </c>
      <c r="O10" s="65"/>
      <c r="S10" s="35"/>
      <c r="U10" s="38" t="str">
        <f>inputs!B10</f>
        <v>Other reason </v>
      </c>
      <c r="V10" s="24" t="str">
        <f>_xlfn.CONCAT("[", inputs!E10,"]")</f>
        <v>[0]</v>
      </c>
      <c r="Y10" s="64" t="s">
        <v>2</v>
      </c>
      <c r="Z10" s="65"/>
      <c r="AD10" s="35"/>
      <c r="AF10" s="38" t="str">
        <f>inputs!B10</f>
        <v>Other reason </v>
      </c>
      <c r="AG10" s="24" t="str">
        <f>_xlfn.CONCAT("[", inputs!F10,"]")</f>
        <v>[0]</v>
      </c>
      <c r="AJ10" s="64" t="s">
        <v>2</v>
      </c>
      <c r="AK10" s="65"/>
      <c r="AO10" s="35"/>
      <c r="AQ10" s="38" t="str">
        <f>inputs!B10</f>
        <v>Other reason </v>
      </c>
      <c r="AR10" s="24" t="str">
        <f>_xlfn.CONCAT("[", inputs!G10,"]")</f>
        <v>[0]</v>
      </c>
    </row>
    <row r="11" ht="16.5" customHeight="true" thickBot="true" x14ac:dyDescent="0.3">
      <c r="C11" s="62" t="str">
        <f>_xlfn.CONCAT("[", inputs!D11,"]")</f>
        <v>[4300]</v>
      </c>
      <c r="D11" s="63"/>
      <c r="J11" s="15"/>
      <c r="N11" s="66" t="str">
        <f>inputs!B11</f>
        <v>Outlet screened</v>
      </c>
      <c r="O11" s="67"/>
      <c r="Y11" s="66" t="str">
        <f>inputs!B11</f>
        <v>Outlet screened</v>
      </c>
      <c r="Z11" s="67"/>
      <c r="AJ11" s="66" t="str">
        <f>inputs!B11</f>
        <v>Outlet screened</v>
      </c>
      <c r="AK11" s="67"/>
    </row>
    <row r="12" ht="15.75" customHeight="true" thickBot="true" x14ac:dyDescent="0.3">
      <c r="D12" s="30"/>
      <c r="E12" s="29"/>
      <c r="F12" s="14" t="str">
        <f>inputs!B12</f>
        <v>Outlet not eligible</v>
      </c>
      <c r="N12" s="62" t="str">
        <f>_xlfn.CONCAT("[", inputs!E11,"]")</f>
        <v>[945]</v>
      </c>
      <c r="O12" s="63"/>
      <c r="U12" s="15"/>
      <c r="Y12" s="62" t="str">
        <f>_xlfn.CONCAT("[", inputs!F11,"]")</f>
        <v>[-98]</v>
      </c>
      <c r="Z12" s="63"/>
      <c r="AF12" s="15"/>
      <c r="AJ12" s="62" t="str">
        <f>_xlfn.CONCAT("[", inputs!G11,"]")</f>
        <v>[1660]</v>
      </c>
      <c r="AK12" s="63"/>
      <c r="AQ12" s="15"/>
    </row>
    <row r="13" ht="15.75" thickBot="true" x14ac:dyDescent="0.3">
      <c r="D13" s="27"/>
      <c r="F13" s="13" t="str">
        <f>_xlfn.CONCAT("[", inputs!D12,"]")</f>
        <v>[35]</v>
      </c>
      <c r="O13" s="30"/>
      <c r="P13" s="29"/>
      <c r="Q13" s="14" t="str">
        <f>inputs!B12</f>
        <v>Outlet not eligible</v>
      </c>
      <c r="Z13" s="30"/>
      <c r="AA13" s="29"/>
      <c r="AB13" s="14" t="str">
        <f>inputs!B12</f>
        <v>Outlet not eligible</v>
      </c>
      <c r="AK13" s="30"/>
      <c r="AL13" s="29"/>
      <c r="AM13" s="14" t="str">
        <f>inputs!B12</f>
        <v>Outlet not eligible</v>
      </c>
    </row>
    <row r="14" ht="15.75" customHeight="true" thickBot="true" x14ac:dyDescent="0.3">
      <c r="C14" s="68" t="s">
        <v>3</v>
      </c>
      <c r="D14" s="69"/>
      <c r="O14" s="27"/>
      <c r="Q14" s="13" t="str">
        <f>_xlfn.CONCAT("[", inputs!E12,"]")</f>
        <v>[6]</v>
      </c>
      <c r="Z14" s="27"/>
      <c r="AB14" s="13" t="str">
        <f>_xlfn.CONCAT("[", inputs!F12,"]")</f>
        <v>[23]</v>
      </c>
      <c r="AK14" s="27"/>
      <c r="AM14" s="13" t="str">
        <f>_xlfn.CONCAT("[", inputs!G12,"]")</f>
        <v>[6]</v>
      </c>
    </row>
    <row r="15" ht="15.75" customHeight="true" thickBot="true" x14ac:dyDescent="0.3">
      <c r="C15" s="70" t="str">
        <f>inputs!B13</f>
        <v>Outlets that met selection criteria</v>
      </c>
      <c r="D15" s="71"/>
      <c r="N15" s="68" t="s">
        <v>3</v>
      </c>
      <c r="O15" s="69"/>
      <c r="Y15" s="68" t="s">
        <v>3</v>
      </c>
      <c r="Z15" s="69"/>
      <c r="AJ15" s="68" t="s">
        <v>3</v>
      </c>
      <c r="AK15" s="69"/>
    </row>
    <row r="16" ht="16.5" customHeight="true" thickBot="true" x14ac:dyDescent="0.3">
      <c r="C16" s="62" t="str">
        <f>_xlfn.CONCAT("[", inputs!D13, "]")</f>
        <v>[4265]</v>
      </c>
      <c r="D16" s="63"/>
      <c r="H16" s="34"/>
      <c r="J16" s="20" t="str">
        <f>inputs!B15</f>
        <v>Refused to participate</v>
      </c>
      <c r="K16" s="36" t="str">
        <f>_xlfn.CONCAT("[", inputs!D15, "]")</f>
        <v>[67]</v>
      </c>
      <c r="N16" s="70" t="str">
        <f>inputs!B13</f>
        <v>Outlets that met selection criteria</v>
      </c>
      <c r="O16" s="71"/>
      <c r="Y16" s="70" t="str">
        <f>inputs!B13</f>
        <v>Outlets that met selection criteria</v>
      </c>
      <c r="Z16" s="71"/>
      <c r="AJ16" s="70" t="str">
        <f>inputs!B13</f>
        <v>Outlets that met selection criteria</v>
      </c>
      <c r="AK16" s="71"/>
    </row>
    <row r="17" ht="12.75" customHeight="true" thickBot="true" x14ac:dyDescent="0.3">
      <c r="D17" s="31"/>
      <c r="E17" s="29"/>
      <c r="F17" s="72" t="str">
        <f>inputs!B14</f>
        <v>Outlets not surveyed</v>
      </c>
      <c r="G17" s="32"/>
      <c r="H17" s="33"/>
      <c r="J17" s="21" t="str">
        <f>inputs!B16</f>
        <v>Respondant not available</v>
      </c>
      <c r="K17" s="23" t="str">
        <f>_xlfn.CONCAT("[", inputs!D16, "]")</f>
        <v>[1]</v>
      </c>
      <c r="N17" s="62" t="str">
        <f>_xlfn.CONCAT("[", inputs!E13, "]")</f>
        <v>[939]</v>
      </c>
      <c r="O17" s="63"/>
      <c r="S17" s="34"/>
      <c r="U17" s="20" t="str">
        <f>inputs!B15</f>
        <v>Refused to participate</v>
      </c>
      <c r="V17" s="36" t="str">
        <f>_xlfn.CONCAT("[", inputs!E15, "]")</f>
        <v>[3]</v>
      </c>
      <c r="Y17" s="62" t="str">
        <f>_xlfn.CONCAT("[", inputs!F13, "]")</f>
        <v>[-121]</v>
      </c>
      <c r="Z17" s="63"/>
      <c r="AD17" s="34"/>
      <c r="AF17" s="20" t="str">
        <f>inputs!B15</f>
        <v>Refused to participate</v>
      </c>
      <c r="AG17" s="36" t="str">
        <f>_xlfn.CONCAT("[", inputs!F15, "]")</f>
        <v>[17]</v>
      </c>
      <c r="AJ17" s="62" t="str">
        <f>_xlfn.CONCAT("[", inputs!G13, "]")</f>
        <v>[1654]</v>
      </c>
      <c r="AK17" s="63"/>
      <c r="AO17" s="34"/>
      <c r="AQ17" s="20" t="str">
        <f>inputs!B15</f>
        <v>Refused to participate</v>
      </c>
      <c r="AR17" s="36" t="str">
        <f>_xlfn.CONCAT("[", inputs!G15, "]")</f>
        <v>[45]</v>
      </c>
    </row>
    <row r="18" ht="15.75" thickBot="true" x14ac:dyDescent="0.3">
      <c r="D18" s="26"/>
      <c r="F18" s="73"/>
      <c r="H18" s="33"/>
      <c r="J18" s="21" t="str">
        <f>inputs!B17</f>
        <v>Interview interrupted/ refused to continue</v>
      </c>
      <c r="K18" s="23" t="str">
        <f>_xlfn.CONCAT("[", inputs!D17, "]")</f>
        <v>[1]</v>
      </c>
      <c r="O18" s="31"/>
      <c r="P18" s="29"/>
      <c r="Q18" s="72" t="str">
        <f>inputs!B14</f>
        <v>Outlets not surveyed</v>
      </c>
      <c r="R18" s="32"/>
      <c r="S18" s="33"/>
      <c r="U18" s="21" t="str">
        <f>inputs!B16</f>
        <v>Respondant not available</v>
      </c>
      <c r="V18" s="23" t="str">
        <f>_xlfn.CONCAT("[", inputs!E16, "]")</f>
        <v>[0]</v>
      </c>
      <c r="Z18" s="31"/>
      <c r="AA18" s="29"/>
      <c r="AB18" s="72" t="str">
        <f>inputs!B14</f>
        <v>Outlets not surveyed</v>
      </c>
      <c r="AC18" s="32"/>
      <c r="AD18" s="33"/>
      <c r="AF18" s="21" t="str">
        <f>inputs!B16</f>
        <v>Respondant not available</v>
      </c>
      <c r="AG18" s="23" t="str">
        <f>_xlfn.CONCAT("[", inputs!F16, "]")</f>
        <v>[0]</v>
      </c>
      <c r="AK18" s="31"/>
      <c r="AL18" s="29"/>
      <c r="AM18" s="72" t="str">
        <f>inputs!B14</f>
        <v>Outlets not surveyed</v>
      </c>
      <c r="AN18" s="32"/>
      <c r="AO18" s="33"/>
      <c r="AQ18" s="21" t="str">
        <f>inputs!B16</f>
        <v>Respondant not available</v>
      </c>
      <c r="AR18" s="23" t="str">
        <f>_xlfn.CONCAT("[", inputs!G16, "]")</f>
        <v>[1]</v>
      </c>
    </row>
    <row r="19" ht="15.75" thickBot="true" x14ac:dyDescent="0.3">
      <c r="C19" s="74" t="s">
        <v>4</v>
      </c>
      <c r="D19" s="75"/>
      <c r="F19" s="13" t="str">
        <f>_xlfn.CONCAT("[", inputs!D14,"]")</f>
        <v>[96]</v>
      </c>
      <c r="H19" s="35"/>
      <c r="J19" s="21" t="str">
        <f>inputs!B18</f>
        <v>Audit of AMs not completed</v>
      </c>
      <c r="K19" s="23" t="str">
        <f>_xlfn.CONCAT("[", inputs!D18, "]")</f>
        <v>[23]</v>
      </c>
      <c r="O19" s="26"/>
      <c r="Q19" s="73"/>
      <c r="S19" s="33"/>
      <c r="U19" s="21" t="str">
        <f>inputs!B17</f>
        <v>Interview interrupted/ refused to continue</v>
      </c>
      <c r="V19" s="23" t="str">
        <f>_xlfn.CONCAT("[", inputs!E17, "]")</f>
        <v>[0]</v>
      </c>
      <c r="Z19" s="26"/>
      <c r="AB19" s="73"/>
      <c r="AD19" s="33"/>
      <c r="AF19" s="21" t="str">
        <f>inputs!B17</f>
        <v>Interview interrupted/ refused to continue</v>
      </c>
      <c r="AG19" s="23" t="str">
        <f>_xlfn.CONCAT("[", inputs!F17, "]")</f>
        <v>[1]</v>
      </c>
      <c r="AK19" s="26"/>
      <c r="AM19" s="73"/>
      <c r="AO19" s="33"/>
      <c r="AQ19" s="21" t="str">
        <f>inputs!B17</f>
        <v>Interview interrupted/ refused to continue</v>
      </c>
      <c r="AR19" s="23" t="str">
        <f>_xlfn.CONCAT("[", inputs!G17, "]")</f>
        <v>[0]</v>
      </c>
    </row>
    <row r="20" ht="16.5" customHeight="true" thickBot="true" x14ac:dyDescent="0.3">
      <c r="C20" s="66" t="str">
        <f>inputs!B20</f>
        <v>All surveyed outlets</v>
      </c>
      <c r="D20" s="67"/>
      <c r="J20" s="22" t="str">
        <f>inputs!B19</f>
        <v>Audit of RDTs not completed</v>
      </c>
      <c r="K20" s="24" t="str">
        <f>_xlfn.CONCAT("[", inputs!D19, "]")</f>
        <v>[4]</v>
      </c>
      <c r="N20" s="74" t="s">
        <v>4</v>
      </c>
      <c r="O20" s="75"/>
      <c r="Q20" s="13" t="str">
        <f>_xlfn.CONCAT("[", inputs!E14,"]")</f>
        <v>[9]</v>
      </c>
      <c r="S20" s="35"/>
      <c r="U20" s="21" t="str">
        <f>inputs!B18</f>
        <v>Audit of AMs not completed</v>
      </c>
      <c r="V20" s="23" t="str">
        <f>_xlfn.CONCAT("[", inputs!E18, "]")</f>
        <v>[6]</v>
      </c>
      <c r="Y20" s="74" t="s">
        <v>4</v>
      </c>
      <c r="Z20" s="75"/>
      <c r="AB20" s="13" t="str">
        <f>_xlfn.CONCAT("[", inputs!F14,"]")</f>
        <v>[23]</v>
      </c>
      <c r="AD20" s="35"/>
      <c r="AF20" s="21" t="str">
        <f>inputs!B18</f>
        <v>Audit of AMs not completed</v>
      </c>
      <c r="AG20" s="23" t="str">
        <f>_xlfn.CONCAT("[", inputs!F18, "]")</f>
        <v>[3]</v>
      </c>
      <c r="AJ20" s="74" t="s">
        <v>4</v>
      </c>
      <c r="AK20" s="75"/>
      <c r="AM20" s="13" t="str">
        <f>_xlfn.CONCAT("[", inputs!G14,"]")</f>
        <v>[61]</v>
      </c>
      <c r="AO20" s="35"/>
      <c r="AQ20" s="21" t="str">
        <f>inputs!B18</f>
        <v>Audit of AMs not completed</v>
      </c>
      <c r="AR20" s="23" t="str">
        <f>_xlfn.CONCAT("[", inputs!G18, "]")</f>
        <v>[13]</v>
      </c>
    </row>
    <row r="21" ht="15.75" customHeight="true" thickBot="true" x14ac:dyDescent="0.3">
      <c r="C21" s="62" t="str">
        <f>_xlfn.CONCAT("[", inputs!D20, "]")</f>
        <v>[4107]</v>
      </c>
      <c r="D21" s="63"/>
      <c r="N21" s="66" t="str">
        <f>inputs!B20</f>
        <v>All surveyed outlets</v>
      </c>
      <c r="O21" s="67"/>
      <c r="U21" s="22" t="str">
        <f>inputs!B19</f>
        <v>Audit of RDTs not completed</v>
      </c>
      <c r="V21" s="24" t="str">
        <f>_xlfn.CONCAT("[", inputs!E19, "]")</f>
        <v>[0]</v>
      </c>
      <c r="Y21" s="66" t="str">
        <f>inputs!B20</f>
        <v>All surveyed outlets</v>
      </c>
      <c r="Z21" s="67"/>
      <c r="AF21" s="22" t="str">
        <f>inputs!B19</f>
        <v>Audit of RDTs not completed</v>
      </c>
      <c r="AG21" s="24" t="str">
        <f>_xlfn.CONCAT("[", inputs!F19, "]")</f>
        <v>[2]</v>
      </c>
      <c r="AJ21" s="66" t="str">
        <f>inputs!B20</f>
        <v>All surveyed outlets</v>
      </c>
      <c r="AK21" s="67"/>
      <c r="AQ21" s="22" t="str">
        <f>inputs!B19</f>
        <v>Audit of RDTs not completed</v>
      </c>
      <c r="AR21" s="24" t="str">
        <f>_xlfn.CONCAT("[", inputs!G19, "]")</f>
        <v>[2]</v>
      </c>
    </row>
    <row r="22" ht="15.75" thickBot="true" x14ac:dyDescent="0.3">
      <c r="N22" s="62" t="str">
        <f>_xlfn.CONCAT("[", inputs!E20, "]")</f>
        <v>[930]</v>
      </c>
      <c r="O22" s="63"/>
      <c r="Y22" s="62" t="str">
        <f>_xlfn.CONCAT("[", inputs!F20, "]")</f>
        <v>[1690]</v>
      </c>
      <c r="Z22" s="63"/>
      <c r="AJ22" s="62" t="str">
        <f>_xlfn.CONCAT("[", inputs!G20, "]")</f>
        <v>[984]</v>
      </c>
      <c r="AK22" s="63"/>
    </row>
    <row r="23" x14ac:dyDescent="0.25">
      <c r="F23" s="15"/>
    </row>
    <row r="24" x14ac:dyDescent="0.25">
      <c r="Q24" s="15"/>
      <c r="AB24" s="15"/>
      <c r="AM24" s="15"/>
    </row>
    <row r="25" x14ac:dyDescent="0.25">
      <c r="F25" s="15"/>
      <c r="O25" s="12">
        <f>1433/1527</f>
        <v>0.93844138834315649</v>
      </c>
      <c r="AK25" s="12">
        <f>984/1225</f>
        <v>0.80326530612244895</v>
      </c>
    </row>
    <row r="26" x14ac:dyDescent="0.25">
      <c r="O26" s="12">
        <f>1433+1690+984</f>
        <v>4107</v>
      </c>
      <c r="Q26" s="15"/>
      <c r="Z26" s="12">
        <f>1690/1834</f>
        <v>0.92148309705561615</v>
      </c>
      <c r="AM26" s="15"/>
    </row>
    <row r="32" x14ac:dyDescent="0.25">
      <c r="F32" s="16"/>
    </row>
    <row r="33" x14ac:dyDescent="0.25">
      <c r="F33" s="15"/>
      <c r="Q33" s="16"/>
      <c r="AM33" s="16"/>
    </row>
    <row r="34" x14ac:dyDescent="0.25">
      <c r="F34" s="16"/>
      <c r="Q34" s="15"/>
      <c r="AM34" s="15"/>
    </row>
    <row r="35" x14ac:dyDescent="0.25">
      <c r="F35" s="15"/>
      <c r="Q35" s="16"/>
      <c r="AM35" s="16"/>
    </row>
    <row r="36" x14ac:dyDescent="0.25">
      <c r="F36" s="15"/>
      <c r="Q36" s="15"/>
      <c r="AM36" s="15"/>
    </row>
    <row r="37" x14ac:dyDescent="0.25">
      <c r="F37" s="15"/>
      <c r="Q37" s="15"/>
      <c r="AM37" s="15"/>
    </row>
    <row r="38" x14ac:dyDescent="0.25">
      <c r="F38" s="15"/>
      <c r="Q38" s="15"/>
      <c r="AM38" s="15"/>
    </row>
    <row r="39" x14ac:dyDescent="0.25">
      <c r="F39" s="15"/>
      <c r="Q39" s="15"/>
      <c r="AM39" s="15"/>
    </row>
    <row r="40" x14ac:dyDescent="0.25">
      <c r="F40" s="15"/>
      <c r="Q40" s="15"/>
      <c r="AM40" s="15"/>
    </row>
    <row r="41" x14ac:dyDescent="0.25">
      <c r="Q41" s="15"/>
      <c r="AM41" s="15"/>
    </row>
  </sheetData>
  <mergeCells count="52">
    <mergeCell ref="C4:D4"/>
    <mergeCell ref="C5:D5"/>
    <mergeCell ref="C6:D6"/>
    <mergeCell ref="C20:D20"/>
    <mergeCell ref="C21:D21"/>
    <mergeCell ref="C14:D14"/>
    <mergeCell ref="C15:D15"/>
    <mergeCell ref="C16:D16"/>
    <mergeCell ref="N12:O12"/>
    <mergeCell ref="N21:O21"/>
    <mergeCell ref="F17:F18"/>
    <mergeCell ref="C19:D19"/>
    <mergeCell ref="C9:D9"/>
    <mergeCell ref="C10:D10"/>
    <mergeCell ref="C11:D11"/>
    <mergeCell ref="N15:O15"/>
    <mergeCell ref="N16:O16"/>
    <mergeCell ref="N17:O17"/>
    <mergeCell ref="N5:O5"/>
    <mergeCell ref="N6:O6"/>
    <mergeCell ref="N7:O7"/>
    <mergeCell ref="N10:O10"/>
    <mergeCell ref="N11:O11"/>
    <mergeCell ref="AM18:AM19"/>
    <mergeCell ref="Y20:Z20"/>
    <mergeCell ref="Y21:Z21"/>
    <mergeCell ref="AJ20:AK20"/>
    <mergeCell ref="Y22:Z22"/>
    <mergeCell ref="AJ21:AK21"/>
    <mergeCell ref="AB18:AB19"/>
    <mergeCell ref="N22:O22"/>
    <mergeCell ref="Y10:Z10"/>
    <mergeCell ref="Y11:Z11"/>
    <mergeCell ref="AJ10:AK10"/>
    <mergeCell ref="Y12:Z12"/>
    <mergeCell ref="AJ11:AK11"/>
    <mergeCell ref="AJ12:AK12"/>
    <mergeCell ref="Y15:Z15"/>
    <mergeCell ref="Y16:Z16"/>
    <mergeCell ref="AJ15:AK15"/>
    <mergeCell ref="Y17:Z17"/>
    <mergeCell ref="AJ16:AK16"/>
    <mergeCell ref="AJ17:AK17"/>
    <mergeCell ref="AJ22:AK22"/>
    <mergeCell ref="Q18:Q19"/>
    <mergeCell ref="N20:O20"/>
    <mergeCell ref="Y5:Z5"/>
    <mergeCell ref="Y6:Z6"/>
    <mergeCell ref="AJ5:AK5"/>
    <mergeCell ref="Y7:Z7"/>
    <mergeCell ref="AJ6:AK6"/>
    <mergeCell ref="AJ7:AK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C9E3-5552-4602-B881-F1E1359DA24B}">
  <sheetPr>
    <tabColor theme="7"/>
  </sheetPr>
  <dimension ref="A2:J41"/>
  <sheetViews>
    <sheetView showGridLines="false" zoomScale="125" zoomScaleNormal="78" workbookViewId="0">
      <selection activeCell="A2" sqref="A2"/>
    </sheetView>
  </sheetViews>
  <sheetFormatPr defaultColWidth="9" defaultRowHeight="15" x14ac:dyDescent="0.25"/>
  <cols>
    <col min="1" max="1" width="9" style="1"/>
    <col min="2" max="2" width="11.625" style="1" customWidth="true"/>
    <col min="3" max="3" width="16.125" style="12" customWidth="true"/>
    <col min="4" max="4" width="2.625" style="1" customWidth="true"/>
    <col min="5" max="5" width="27.125" style="1" bestFit="true" customWidth="true"/>
    <col min="6" max="8" width="1.125" style="1" customWidth="true"/>
    <col min="9" max="9" width="31.125" style="1" bestFit="true" customWidth="true"/>
    <col min="10" max="10" width="3.875" style="1" bestFit="true" customWidth="true"/>
    <col min="11" max="16384" width="9" style="1"/>
  </cols>
  <sheetData>
    <row r="2" x14ac:dyDescent="0.25">
      <c r="A2" s="17" t="s">
        <v>5</v>
      </c>
    </row>
    <row r="3" x14ac:dyDescent="0.25">
      <c r="E3" s="2"/>
    </row>
    <row r="4" ht="15.75" thickBot="true" x14ac:dyDescent="0.3"/>
    <row r="5" ht="15.75" customHeight="true" x14ac:dyDescent="0.25">
      <c r="B5" s="58" t="s">
        <v>1</v>
      </c>
      <c r="C5" s="59"/>
    </row>
    <row r="6" ht="16.5" customHeight="true" thickBot="true" x14ac:dyDescent="0.3">
      <c r="B6" s="60" t="str">
        <f>inputs!C5</f>
        <v>Points de vente identifiés/visités</v>
      </c>
      <c r="C6" s="61"/>
    </row>
    <row r="7" ht="16.5" customHeight="true" thickBot="true" x14ac:dyDescent="0.3">
      <c r="B7" s="62" t="str">
        <f>_xlfn.CONCAT("[", inputs!D5, "]")</f>
        <v>[4586]</v>
      </c>
      <c r="C7" s="63"/>
      <c r="G7" s="34"/>
      <c r="I7" s="19" t="str">
        <f>inputs!C7</f>
        <v>Répondant refusé</v>
      </c>
      <c r="J7" s="36" t="str">
        <f>_xlfn.CONCAT("[", inputs!D7,"]")</f>
        <v>[9]</v>
      </c>
    </row>
    <row r="8" ht="15.75" customHeight="true" x14ac:dyDescent="0.25">
      <c r="C8" s="28"/>
      <c r="D8" s="29"/>
      <c r="E8" s="14" t="str">
        <f>inputs!C6</f>
        <v>Point de vente non sélectionné</v>
      </c>
      <c r="F8" s="32"/>
      <c r="G8" s="33"/>
      <c r="I8" s="37" t="str">
        <f>inputs!C8</f>
        <v>Répondant non disponible</v>
      </c>
      <c r="J8" s="23" t="str">
        <f>_xlfn.CONCAT("[", inputs!D8,"]")</f>
        <v>[250]</v>
      </c>
    </row>
    <row r="9" ht="15.75" thickBot="true" x14ac:dyDescent="0.3">
      <c r="C9" s="25"/>
      <c r="E9" s="13" t="str">
        <f>_xlfn.CONCAT("[", inputs!D11, "]")</f>
        <v>[4300]</v>
      </c>
      <c r="G9" s="33"/>
      <c r="I9" s="37" t="str">
        <f>inputs!C9</f>
        <v>Point de vente définitivement fermé</v>
      </c>
      <c r="J9" s="23" t="str">
        <f>_xlfn.CONCAT("[", inputs!D9,"]")</f>
        <v>[27]</v>
      </c>
    </row>
    <row r="10" ht="16.5" customHeight="true" thickBot="true" x14ac:dyDescent="0.3">
      <c r="B10" s="64" t="s">
        <v>2</v>
      </c>
      <c r="C10" s="65"/>
      <c r="G10" s="35"/>
      <c r="I10" s="38" t="str">
        <f>inputs!C10</f>
        <v>Autre raison </v>
      </c>
      <c r="J10" s="24" t="str">
        <f>_xlfn.CONCAT("[", inputs!D10,"]")</f>
        <v>[0]</v>
      </c>
    </row>
    <row r="11" ht="15.75" customHeight="true" x14ac:dyDescent="0.25">
      <c r="B11" s="66" t="str">
        <f>inputs!C11</f>
        <v>Point de vente sélectionné</v>
      </c>
      <c r="C11" s="67"/>
    </row>
    <row r="12" ht="16.5" customHeight="true" thickBot="true" x14ac:dyDescent="0.3">
      <c r="B12" s="62" t="str">
        <f>_xlfn.CONCAT("[", inputs!D11,"]")</f>
        <v>[4300]</v>
      </c>
      <c r="C12" s="63"/>
      <c r="I12" s="15"/>
    </row>
    <row r="13" ht="15.75" customHeight="true" x14ac:dyDescent="0.25">
      <c r="C13" s="30"/>
      <c r="D13" s="29"/>
      <c r="E13" s="14" t="str">
        <f>inputs!C12</f>
        <v>Point de vente non éligible</v>
      </c>
    </row>
    <row r="14" ht="15.75" thickBot="true" x14ac:dyDescent="0.3">
      <c r="C14" s="27"/>
      <c r="E14" s="13" t="str">
        <f>_xlfn.CONCAT("[", inputs!D12,"]")</f>
        <v>[35]</v>
      </c>
    </row>
    <row r="15" ht="15.75" customHeight="true" x14ac:dyDescent="0.25">
      <c r="B15" s="68" t="s">
        <v>3</v>
      </c>
      <c r="C15" s="69"/>
    </row>
    <row r="16" ht="15.75" customHeight="true" thickBot="true" x14ac:dyDescent="0.3">
      <c r="B16" s="70" t="str">
        <f>inputs!C13</f>
        <v>Points de vente répondant aux critères de sélection</v>
      </c>
      <c r="C16" s="71"/>
    </row>
    <row r="17" ht="16.5" customHeight="true" thickBot="true" x14ac:dyDescent="0.3">
      <c r="B17" s="62" t="str">
        <f>_xlfn.CONCAT("[", inputs!D13, "]")</f>
        <v>[4265]</v>
      </c>
      <c r="C17" s="63"/>
      <c r="G17" s="34"/>
      <c r="I17" s="20" t="str">
        <f>inputs!C15</f>
        <v>Refusé</v>
      </c>
      <c r="J17" s="36" t="str">
        <f>_xlfn.CONCAT("[", inputs!D15, "]")</f>
        <v>[67]</v>
      </c>
    </row>
    <row r="18" ht="12.75" customHeight="true" x14ac:dyDescent="0.25">
      <c r="C18" s="31"/>
      <c r="D18" s="29"/>
      <c r="E18" s="72" t="str">
        <f>inputs!C14</f>
        <v>Points de vente non enquêtés</v>
      </c>
      <c r="F18" s="32"/>
      <c r="G18" s="33"/>
      <c r="I18" s="21" t="str">
        <f>inputs!C16</f>
        <v>Répondant non disponible</v>
      </c>
      <c r="J18" s="23" t="str">
        <f>_xlfn.CONCAT("[", inputs!D16, "]")</f>
        <v>[1]</v>
      </c>
    </row>
    <row r="19" ht="15.75" thickBot="true" x14ac:dyDescent="0.3">
      <c r="C19" s="26"/>
      <c r="E19" s="73"/>
      <c r="G19" s="33"/>
      <c r="I19" s="21" t="str">
        <f>inputs!C17</f>
        <v>Interview interrompue</v>
      </c>
      <c r="J19" s="23" t="str">
        <f>_xlfn.CONCAT("[", inputs!D17, "]")</f>
        <v>[1]</v>
      </c>
    </row>
    <row r="20" ht="15.75" thickBot="true" x14ac:dyDescent="0.3">
      <c r="B20" s="74" t="s">
        <v>4</v>
      </c>
      <c r="C20" s="75"/>
      <c r="E20" s="13" t="str">
        <f>_xlfn.CONCAT("[", inputs!D14,"]")</f>
        <v>[96]</v>
      </c>
      <c r="G20" s="35"/>
      <c r="I20" s="21" t="str">
        <f>inputs!C18</f>
        <v>L'audit des AM n'est pas terminé</v>
      </c>
      <c r="J20" s="23" t="str">
        <f>_xlfn.CONCAT("[", inputs!D18, "]")</f>
        <v>[23]</v>
      </c>
    </row>
    <row r="21" ht="16.5" customHeight="true" thickBot="true" x14ac:dyDescent="0.3">
      <c r="B21" s="66" t="str">
        <f>inputs!C20</f>
        <v>Points de vente enquêtés</v>
      </c>
      <c r="C21" s="67"/>
      <c r="I21" s="22" t="str">
        <f>inputs!C19</f>
        <v>L'audit des RDT n'est pas terminé</v>
      </c>
      <c r="J21" s="46" t="str">
        <f>_xlfn.CONCAT("[", inputs!D19, "]")</f>
        <v>[4]</v>
      </c>
    </row>
    <row r="22" ht="15.75" customHeight="true" thickBot="true" x14ac:dyDescent="0.3">
      <c r="B22" s="62" t="str">
        <f>_xlfn.CONCAT("[", inputs!D20, "]")</f>
        <v>[4107]</v>
      </c>
      <c r="C22" s="63"/>
    </row>
    <row r="24" x14ac:dyDescent="0.25">
      <c r="E24" s="15"/>
    </row>
    <row r="26" x14ac:dyDescent="0.25">
      <c r="E26" s="15"/>
    </row>
    <row r="33" x14ac:dyDescent="0.25">
      <c r="E33" s="16"/>
    </row>
    <row r="34" x14ac:dyDescent="0.25">
      <c r="E34" s="15"/>
    </row>
    <row r="35" x14ac:dyDescent="0.25">
      <c r="E35" s="16"/>
    </row>
    <row r="36" x14ac:dyDescent="0.25">
      <c r="E36" s="15"/>
    </row>
    <row r="37" x14ac:dyDescent="0.25">
      <c r="E37" s="15"/>
    </row>
    <row r="38" x14ac:dyDescent="0.25">
      <c r="E38" s="15"/>
    </row>
    <row r="39" x14ac:dyDescent="0.25">
      <c r="E39" s="15"/>
    </row>
    <row r="40" x14ac:dyDescent="0.25">
      <c r="E40" s="15"/>
    </row>
    <row r="41" x14ac:dyDescent="0.25">
      <c r="E41" s="15"/>
    </row>
  </sheetData>
  <mergeCells count="13">
    <mergeCell ref="B22:C22"/>
    <mergeCell ref="B15:C15"/>
    <mergeCell ref="B16:C16"/>
    <mergeCell ref="B17:C17"/>
    <mergeCell ref="E18:E19"/>
    <mergeCell ref="B20:C20"/>
    <mergeCell ref="B21:C21"/>
    <mergeCell ref="B12:C12"/>
    <mergeCell ref="B5:C5"/>
    <mergeCell ref="B6:C6"/>
    <mergeCell ref="B7:C7"/>
    <mergeCell ref="B10:C10"/>
    <mergeCell ref="B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5854-229B-4E30-B061-038517751368}">
  <dimension ref="A1:K32"/>
  <sheetViews>
    <sheetView zoomScale="79" workbookViewId="0">
      <selection activeCell="H35" sqref="H35"/>
    </sheetView>
  </sheetViews>
  <sheetFormatPr defaultColWidth="9" defaultRowHeight="15.75" x14ac:dyDescent="0.25"/>
  <cols>
    <col min="1" max="1" width="19.125" style="1" bestFit="true" customWidth="true"/>
    <col min="2" max="2" width="27.625" style="1" customWidth="true"/>
    <col min="3" max="3" width="34.875" style="1" bestFit="true" customWidth="true"/>
    <col min="4" max="7" width="16.5" style="12" customWidth="true"/>
    <col min="8" max="9" width="9" style="1"/>
    <col min="10" max="10" width="11"/>
    <col min="11" max="11" width="53" customWidth="true"/>
    <col min="16" max="16384" width="9" style="1"/>
  </cols>
  <sheetData>
    <row r="1" x14ac:dyDescent="0.25">
      <c r="A1" s="17" t="s">
        <v>5</v>
      </c>
    </row>
    <row r="2" x14ac:dyDescent="0.25">
      <c r="A2" s="2"/>
    </row>
    <row r="3" x14ac:dyDescent="0.25">
      <c r="D3" s="18"/>
      <c r="K3" s="42"/>
    </row>
    <row r="4" x14ac:dyDescent="0.25">
      <c r="A4" s="1" t="s">
        <v>6</v>
      </c>
      <c r="B4" s="1" t="s">
        <v>7</v>
      </c>
      <c r="C4" s="1" t="s">
        <v>8</v>
      </c>
      <c r="D4" s="44" t="s">
        <v>9</v>
      </c>
      <c r="E4" s="44" t="str">
        <f>T0_i!E1</f>
        <v>[STRATUM 1]</v>
      </c>
      <c r="F4" s="44" t="str">
        <f>T0_i!F1</f>
        <v>[STRATUM 2]</v>
      </c>
      <c r="G4" s="44" t="str">
        <f>T0_i!H1</f>
        <v>[STRATUM 3]</v>
      </c>
      <c r="K4" s="42"/>
    </row>
    <row r="5" x14ac:dyDescent="0.25">
      <c r="A5" s="45" t="s">
        <v>10</v>
      </c>
      <c r="B5" s="47" t="s">
        <v>10</v>
      </c>
      <c r="C5" s="3" t="s">
        <v>11</v>
      </c>
      <c r="D5" s="76">
        <f>T0_i!C3</f>
        <v>4586</v>
      </c>
      <c r="E5" s="76">
        <f>T0_i!D3</f>
        <v>994</v>
      </c>
      <c r="F5" s="76">
        <f>T0_i!E3</f>
        <v>0</v>
      </c>
      <c r="G5" s="76">
        <f>T0_i!F3</f>
        <v>1834</v>
      </c>
      <c r="K5" s="42"/>
    </row>
    <row r="6" x14ac:dyDescent="0.25">
      <c r="A6" s="57"/>
      <c r="B6" s="48" t="s">
        <v>12</v>
      </c>
      <c r="C6" s="4" t="s">
        <v>13</v>
      </c>
      <c r="D6" s="77">
        <f>SUM(D7:D10)</f>
        <v>286</v>
      </c>
      <c r="E6" s="77">
        <f t="shared" ref="E6:G6" si="0">SUM(E7:E10)</f>
        <v>49</v>
      </c>
      <c r="F6" s="77">
        <f t="shared" si="0"/>
        <v>98</v>
      </c>
      <c r="G6" s="77">
        <f t="shared" si="0"/>
        <v>174</v>
      </c>
      <c r="K6" s="42"/>
    </row>
    <row r="7" x14ac:dyDescent="0.25">
      <c r="A7" s="45">
        <v>108</v>
      </c>
      <c r="B7" s="49" t="s">
        <v>14</v>
      </c>
      <c r="C7" s="5" t="s">
        <v>15</v>
      </c>
      <c r="D7" s="76">
        <f>E7</f>
        <v>9</v>
      </c>
      <c r="E7" s="76">
        <f>IFERROR(VLOOKUP(A7, T0_i!D:E, 2, FALSE), 0)</f>
        <v>9</v>
      </c>
      <c r="F7" s="76">
        <f>IFERROR(VLOOKUP($A7, T0_i!F:G, 2, FALSE), 0)</f>
        <v>6</v>
      </c>
      <c r="G7" s="76">
        <f>IFERROR(VLOOKUP($A7, T0_i!H:I, 2, FALSE), 0)</f>
        <v>45</v>
      </c>
      <c r="K7" s="42"/>
    </row>
    <row r="8" x14ac:dyDescent="0.25">
      <c r="A8" s="45">
        <v>104</v>
      </c>
      <c r="B8" s="50" t="s">
        <v>16</v>
      </c>
      <c r="C8" s="6" t="s">
        <v>17</v>
      </c>
      <c r="D8" s="76">
        <f>IFERROR(VLOOKUP(A8, T0_i!B:C, 2, FALSE), 0)</f>
        <v>250</v>
      </c>
      <c r="E8" s="76">
        <f>IFERROR(VLOOKUP(A8, T0_i!D:E, 2, FALSE), 0)</f>
        <v>39</v>
      </c>
      <c r="F8" s="76">
        <f>IFERROR(VLOOKUP($A8, T0_i!F:G, 2, FALSE), 0)</f>
        <v>75</v>
      </c>
      <c r="G8" s="76">
        <f>IFERROR(VLOOKUP($A8, T0_i!H:I, 2, FALSE), 0)</f>
        <v>120</v>
      </c>
      <c r="K8" s="42"/>
    </row>
    <row r="9" x14ac:dyDescent="0.25">
      <c r="A9" s="45">
        <v>106</v>
      </c>
      <c r="B9" s="51" t="s">
        <v>18</v>
      </c>
      <c r="C9" s="7" t="s">
        <v>19</v>
      </c>
      <c r="D9" s="76">
        <f>IFERROR(VLOOKUP(A9, T0_i!B:C, 2, FALSE), 0)</f>
        <v>27</v>
      </c>
      <c r="E9" s="76">
        <f>IFERROR(VLOOKUP(A9, T0_i!D:E, 2, FALSE), 0)</f>
        <v>1</v>
      </c>
      <c r="F9" s="76">
        <f>IFERROR(VLOOKUP($A9, T0_i!F:G, 2, FALSE), 0)</f>
        <v>17</v>
      </c>
      <c r="G9" s="76">
        <f>IFERROR(VLOOKUP($A9, T0_i!H:I, 2, FALSE), 0)</f>
        <v>9</v>
      </c>
      <c r="K9" s="42"/>
    </row>
    <row r="10" x14ac:dyDescent="0.25">
      <c r="A10" s="57"/>
      <c r="B10" s="50" t="s">
        <v>20</v>
      </c>
      <c r="C10" s="6" t="s">
        <v>21</v>
      </c>
      <c r="D10" s="76">
        <f>IFERROR(VLOOKUP(A10, T0_i!B:C, 2, FALSE), 0)</f>
        <v>0</v>
      </c>
      <c r="E10" s="76">
        <f>IFERROR(VLOOKUP(A10, T0_i!D:E, 2, FALSE), 0)</f>
        <v>0</v>
      </c>
      <c r="F10" s="77">
        <v>0</v>
      </c>
      <c r="G10" s="77">
        <v>0</v>
      </c>
      <c r="K10" s="42"/>
    </row>
    <row r="11" x14ac:dyDescent="0.25">
      <c r="A11" s="57"/>
      <c r="B11" s="52" t="s">
        <v>22</v>
      </c>
      <c r="C11" s="8" t="s">
        <v>23</v>
      </c>
      <c r="D11" s="77">
        <f t="shared" ref="D11:G11" si="1">D5-D6</f>
        <v>4300</v>
      </c>
      <c r="E11" s="77">
        <f t="shared" si="1"/>
        <v>945</v>
      </c>
      <c r="F11" s="77">
        <f t="shared" si="1"/>
        <v>-98</v>
      </c>
      <c r="G11" s="77">
        <f t="shared" si="1"/>
        <v>1660</v>
      </c>
      <c r="K11" s="42"/>
    </row>
    <row r="12" x14ac:dyDescent="0.25">
      <c r="A12" s="45">
        <v>2</v>
      </c>
      <c r="B12" s="53" t="s">
        <v>24</v>
      </c>
      <c r="C12" s="39" t="s">
        <v>25</v>
      </c>
      <c r="D12" s="76">
        <f>IFERROR(VLOOKUP(A12, T0_i!B:C, 2, FALSE), 0)</f>
        <v>35</v>
      </c>
      <c r="E12" s="76">
        <f>IFERROR(VLOOKUP(A12, T0_i!D:E, 2, FALSE), 0)</f>
        <v>6</v>
      </c>
      <c r="F12" s="76">
        <f>IFERROR(VLOOKUP($A12, T0_i!F:G, 2, FALSE), 0)</f>
        <v>23</v>
      </c>
      <c r="G12" s="76">
        <f>IFERROR(VLOOKUP($A12, T0_i!H:I, 2, FALSE), 0)</f>
        <v>6</v>
      </c>
      <c r="K12" s="42"/>
    </row>
    <row r="13" ht="30" x14ac:dyDescent="0.25">
      <c r="A13" s="57"/>
      <c r="B13" s="54" t="s">
        <v>26</v>
      </c>
      <c r="C13" s="40" t="s">
        <v>27</v>
      </c>
      <c r="D13" s="77">
        <f>D11-D12</f>
        <v>4265</v>
      </c>
      <c r="E13" s="77">
        <f t="shared" ref="E13:G13" si="2">E11-E12</f>
        <v>939</v>
      </c>
      <c r="F13" s="77">
        <f t="shared" si="2"/>
        <v>-121</v>
      </c>
      <c r="G13" s="77">
        <f t="shared" si="2"/>
        <v>1654</v>
      </c>
      <c r="K13" s="42"/>
    </row>
    <row r="14" x14ac:dyDescent="0.25">
      <c r="A14" s="57"/>
      <c r="B14" s="55" t="s">
        <v>28</v>
      </c>
      <c r="C14" s="41" t="s">
        <v>29</v>
      </c>
      <c r="D14" s="77">
        <f>SUM(D15:D19)</f>
        <v>96</v>
      </c>
      <c r="E14" s="77">
        <f t="shared" ref="E14:G14" si="3">SUM(E15:E19)</f>
        <v>9</v>
      </c>
      <c r="F14" s="77">
        <f t="shared" si="3"/>
        <v>23</v>
      </c>
      <c r="G14" s="77">
        <f t="shared" si="3"/>
        <v>61</v>
      </c>
    </row>
    <row r="15" x14ac:dyDescent="0.25">
      <c r="A15" s="45">
        <v>208</v>
      </c>
      <c r="B15" s="56" t="s">
        <v>30</v>
      </c>
      <c r="C15" s="9" t="s">
        <v>31</v>
      </c>
      <c r="D15" s="76">
        <f>IFERROR(VLOOKUP(A15, T0_i!B:C, 2, FALSE), 0)</f>
        <v>67</v>
      </c>
      <c r="E15" s="76">
        <f>IFERROR(VLOOKUP(A15, T0_i!D:E, 2, FALSE), 0)</f>
        <v>3</v>
      </c>
      <c r="F15" s="76">
        <f>IFERROR(VLOOKUP($A15, T0_i!F:G, 2, FALSE), 0)</f>
        <v>17</v>
      </c>
      <c r="G15" s="76">
        <f>IFERROR(VLOOKUP($A15, T0_i!H:I, 2, FALSE), 0)</f>
        <v>45</v>
      </c>
    </row>
    <row r="16" x14ac:dyDescent="0.25">
      <c r="A16" s="45">
        <v>304</v>
      </c>
      <c r="B16" s="56" t="s">
        <v>16</v>
      </c>
      <c r="C16" s="9" t="s">
        <v>17</v>
      </c>
      <c r="D16" s="76">
        <f>IFERROR(VLOOKUP(A16, T0_i!B:C, 2, FALSE), 0)</f>
        <v>1</v>
      </c>
      <c r="E16" s="76">
        <f>IFERROR(VLOOKUP(A16, T0_i!D:E, 2, FALSE), 0)</f>
        <v>0</v>
      </c>
      <c r="F16" s="76">
        <f>IFERROR(VLOOKUP($A16, T0_i!F:G, 2, FALSE), 0)</f>
        <v>0</v>
      </c>
      <c r="G16" s="76">
        <f>IFERROR(VLOOKUP($A16, T0_i!H:I, 2, FALSE), 0)</f>
        <v>1</v>
      </c>
    </row>
    <row r="17" x14ac:dyDescent="0.25">
      <c r="A17" s="45">
        <v>308</v>
      </c>
      <c r="B17" s="56" t="s">
        <v>32</v>
      </c>
      <c r="C17" s="9" t="s">
        <v>33</v>
      </c>
      <c r="D17" s="76">
        <f>IFERROR(VLOOKUP(A17, T0_i!B:C, 2, FALSE), 0)</f>
        <v>1</v>
      </c>
      <c r="E17" s="76">
        <f>IFERROR(VLOOKUP(A17, T0_i!D:E, 2, FALSE), 0)</f>
        <v>0</v>
      </c>
      <c r="F17" s="76">
        <f>IFERROR(VLOOKUP($A17, T0_i!F:G, 2, FALSE), 0)</f>
        <v>1</v>
      </c>
      <c r="G17" s="76">
        <f>IFERROR(VLOOKUP($A17, T0_i!H:I, 2, FALSE), 0)</f>
        <v>0</v>
      </c>
    </row>
    <row r="18" ht="15.75" customHeight="true" x14ac:dyDescent="0.25">
      <c r="A18" s="45">
        <v>309</v>
      </c>
      <c r="B18" s="56" t="s">
        <v>34</v>
      </c>
      <c r="C18" s="9" t="s">
        <v>35</v>
      </c>
      <c r="D18" s="76">
        <f>IFERROR(VLOOKUP(A18, T0_i!B:C, 2, FALSE), 0)</f>
        <v>23</v>
      </c>
      <c r="E18" s="76">
        <f>IFERROR(VLOOKUP(A18, T0_i!D:E, 2, FALSE), 0)</f>
        <v>6</v>
      </c>
      <c r="F18" s="76">
        <f>IFERROR(VLOOKUP($A18, T0_i!F:G, 2, FALSE), 0)</f>
        <v>3</v>
      </c>
      <c r="G18" s="76">
        <f>IFERROR(VLOOKUP($A18, T0_i!H:I, 2, FALSE), 0)</f>
        <v>13</v>
      </c>
    </row>
    <row r="19" ht="15.75" customHeight="true" x14ac:dyDescent="0.25">
      <c r="A19" s="45">
        <v>310</v>
      </c>
      <c r="B19" s="56" t="s">
        <v>36</v>
      </c>
      <c r="C19" s="9" t="s">
        <v>37</v>
      </c>
      <c r="D19" s="76">
        <f>IFERROR(VLOOKUP(A19, T0_i!B:C, 2, FALSE), 0)</f>
        <v>4</v>
      </c>
      <c r="E19" s="76">
        <f>IFERROR(VLOOKUP(A19, T0_i!D:E, 2, FALSE), 0)</f>
        <v>0</v>
      </c>
      <c r="F19" s="76">
        <f>IFERROR(VLOOKUP($A19, T0_i!F:G, 2, FALSE), 0)</f>
        <v>2</v>
      </c>
      <c r="G19" s="76">
        <f>IFERROR(VLOOKUP($A19, T0_i!H:I, 2, FALSE), 0)</f>
        <v>2</v>
      </c>
    </row>
    <row r="20" x14ac:dyDescent="0.25">
      <c r="A20" s="45">
        <v>1</v>
      </c>
      <c r="B20" s="43" t="s">
        <v>38</v>
      </c>
      <c r="C20" s="10" t="s">
        <v>39</v>
      </c>
      <c r="D20" s="76">
        <f>IFERROR(VLOOKUP(A20, T0_i!B:C, 2, FALSE), 0)</f>
        <v>4107</v>
      </c>
      <c r="E20" s="76">
        <f>IFERROR(VLOOKUP(A20, T0_i!D:E, 2, FALSE), 0)</f>
        <v>930</v>
      </c>
      <c r="F20" s="76">
        <f>IFERROR(VLOOKUP($A20, T0_i!F:G, 2, FALSE), 0)</f>
        <v>1690</v>
      </c>
      <c r="G20" s="76">
        <f>IFERROR(VLOOKUP($A20, T0_i!H:I, 2, FALSE), 0)</f>
        <v>984</v>
      </c>
    </row>
    <row r="21" x14ac:dyDescent="0.25">
      <c r="B21" s="11"/>
      <c r="C21" s="11"/>
    </row>
    <row r="22" x14ac:dyDescent="0.25">
      <c r="B22" s="11"/>
      <c r="C22" s="11"/>
    </row>
    <row r="23" x14ac:dyDescent="0.25">
      <c r="B23" s="11"/>
      <c r="C23" s="11"/>
    </row>
    <row r="24" x14ac:dyDescent="0.25">
      <c r="B24" s="11"/>
      <c r="C24" s="11"/>
    </row>
    <row r="26" ht="15.75" customHeight="true" x14ac:dyDescent="0.25"/>
    <row r="32" x14ac:dyDescent="0.25">
      <c r="A3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C576-3BDC-46A1-A8C9-6AEE92B2AD03}">
  <dimension ref="A1:I13"/>
  <sheetViews>
    <sheetView tabSelected="true" workbookViewId="0">
      <selection activeCell="E17" sqref="E17"/>
    </sheetView>
  </sheetViews>
  <sheetFormatPr defaultRowHeight="15" x14ac:dyDescent="0.25"/>
  <cols>
    <col min="1" max="1" width="13.75" style="78" customWidth="true"/>
    <col min="2" max="4" width="9" style="78"/>
    <col min="5" max="5" width="15.125" style="78" customWidth="true"/>
    <col min="6" max="16384" width="9" style="78"/>
  </cols>
  <sheetData>
    <row r="1" x14ac:dyDescent="0.25">
      <c r="A1" s="78" t="s">
        <v>40</v>
      </c>
      <c r="B1" s="78" t="s">
        <v>42</v>
      </c>
      <c r="E1" s="78" t="s">
        <v>43</v>
      </c>
      <c r="F1" s="78" t="s">
        <v>44</v>
      </c>
      <c r="H1" s="78" t="s">
        <v>45</v>
      </c>
    </row>
    <row r="2" x14ac:dyDescent="0.25">
      <c r="C2" s="78" t="s">
        <v>46</v>
      </c>
    </row>
    <row r="3" x14ac:dyDescent="0.25">
      <c r="B3" s="78" t="s">
        <v>10</v>
      </c>
      <c r="C3" s="78">
        <v>4222</v>
      </c>
      <c r="D3" s="78">
        <v>1447</v>
      </c>
      <c r="F3" s="78">
        <v>1740</v>
      </c>
      <c r="H3" s="78">
        <v>1035</v>
      </c>
    </row>
    <row r="4" x14ac:dyDescent="0.25">
      <c r="A4" s="78" t="s">
        <v>41</v>
      </c>
      <c r="B4" s="78">
        <v>1</v>
      </c>
      <c r="C4" s="78">
        <v>4213</v>
      </c>
      <c r="D4" s="78">
        <v>1</v>
      </c>
      <c r="E4" s="78">
        <v>1446</v>
      </c>
      <c r="F4" s="78">
        <v>1</v>
      </c>
      <c r="G4" s="78">
        <v>1739</v>
      </c>
      <c r="H4" s="78">
        <v>1</v>
      </c>
      <c r="I4" s="78">
        <v>1028</v>
      </c>
    </row>
    <row r="5" x14ac:dyDescent="0.25">
      <c r="B5" s="78">
        <v>2</v>
      </c>
      <c r="C5" s="78">
        <v>2</v>
      </c>
      <c r="D5" s="78">
        <v>97</v>
      </c>
      <c r="E5" s="78">
        <v>1</v>
      </c>
      <c r="F5" s="78">
        <v>97</v>
      </c>
      <c r="G5" s="78">
        <v>1</v>
      </c>
      <c r="H5" s="78">
        <v>2</v>
      </c>
      <c r="I5" s="78">
        <v>2</v>
      </c>
    </row>
    <row r="6" x14ac:dyDescent="0.25">
      <c r="B6" s="78">
        <v>97</v>
      </c>
      <c r="C6" s="78">
        <v>5</v>
      </c>
      <c r="D6" s="78">
        <v>104</v>
      </c>
      <c r="E6" s="78">
        <v>39</v>
      </c>
      <c r="F6" s="78">
        <v>104</v>
      </c>
      <c r="G6" s="78">
        <v>75</v>
      </c>
      <c r="H6" s="78">
        <v>97</v>
      </c>
      <c r="I6" s="78">
        <v>3</v>
      </c>
    </row>
    <row r="7" x14ac:dyDescent="0.25">
      <c r="B7" s="78">
        <v>99</v>
      </c>
      <c r="C7" s="78">
        <v>2</v>
      </c>
      <c r="D7" s="78">
        <v>106</v>
      </c>
      <c r="E7" s="78">
        <v>1</v>
      </c>
      <c r="F7" s="78">
        <v>106</v>
      </c>
      <c r="G7" s="78">
        <v>17</v>
      </c>
      <c r="H7" s="78">
        <v>99</v>
      </c>
      <c r="I7" s="78">
        <v>2</v>
      </c>
    </row>
    <row r="8" x14ac:dyDescent="0.25">
      <c r="B8" s="78">
        <v>108</v>
      </c>
      <c r="C8" s="78">
        <v>71</v>
      </c>
      <c r="D8" s="78">
        <v>108</v>
      </c>
      <c r="E8" s="78">
        <v>9</v>
      </c>
      <c r="F8" s="78">
        <v>108</v>
      </c>
      <c r="G8" s="78">
        <v>6</v>
      </c>
      <c r="H8" s="78">
        <v>108</v>
      </c>
      <c r="I8" s="78">
        <v>45</v>
      </c>
    </row>
    <row r="9" x14ac:dyDescent="0.25">
      <c r="B9" s="78">
        <v>208</v>
      </c>
      <c r="C9" s="78">
        <v>67</v>
      </c>
      <c r="D9" s="78">
        <v>208</v>
      </c>
      <c r="E9" s="78">
        <v>3</v>
      </c>
      <c r="F9" s="78">
        <v>208</v>
      </c>
      <c r="G9" s="78">
        <v>17</v>
      </c>
      <c r="H9" s="78">
        <v>208</v>
      </c>
      <c r="I9" s="78">
        <v>45</v>
      </c>
    </row>
    <row r="10" x14ac:dyDescent="0.25">
      <c r="B10" s="78">
        <v>304</v>
      </c>
      <c r="C10" s="78">
        <v>1</v>
      </c>
      <c r="D10" s="78">
        <v>309</v>
      </c>
      <c r="E10" s="78">
        <v>6</v>
      </c>
      <c r="F10" s="78">
        <v>308</v>
      </c>
      <c r="G10" s="78">
        <v>1</v>
      </c>
      <c r="H10" s="78">
        <v>304</v>
      </c>
      <c r="I10" s="78">
        <v>1</v>
      </c>
    </row>
    <row r="11" x14ac:dyDescent="0.25">
      <c r="B11" s="78">
        <v>308</v>
      </c>
      <c r="C11" s="78">
        <v>1</v>
      </c>
      <c r="F11" s="78">
        <v>309</v>
      </c>
      <c r="G11" s="78">
        <v>3</v>
      </c>
      <c r="H11" s="78">
        <v>309</v>
      </c>
      <c r="I11" s="78">
        <v>13</v>
      </c>
    </row>
    <row r="12" x14ac:dyDescent="0.25">
      <c r="B12" s="78">
        <v>309</v>
      </c>
      <c r="C12" s="78">
        <v>23</v>
      </c>
      <c r="F12" s="78">
        <v>310</v>
      </c>
      <c r="G12" s="78">
        <v>2</v>
      </c>
      <c r="H12" s="78">
        <v>310</v>
      </c>
      <c r="I12" s="78">
        <v>2</v>
      </c>
    </row>
    <row r="13" x14ac:dyDescent="0.25">
      <c r="B13" s="78">
        <v>310</v>
      </c>
      <c r="C13" s="78">
        <v>4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575F67-A5D3-4EF1-98C9-00F44BF0AE0E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a72d8ac4-480f-42af-94c3-1b0dbed1eec5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011fb24-49a0-463f-ada9-a8217d0aa252"/>
  </ds:schemaRefs>
</ds:datastoreItem>
</file>

<file path=customXml/itemProps2.xml><?xml version="1.0" encoding="utf-8"?>
<ds:datastoreItem xmlns:ds="http://schemas.openxmlformats.org/officeDocument/2006/customXml" ds:itemID="{50500DEF-0A53-4AA3-B536-A2DAD63F1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52F733-BF61-4207-A677-E9D6F683FE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diagram EN</vt:lpstr>
      <vt:lpstr>flow diagram FR</vt:lpstr>
      <vt:lpstr>inputs</vt:lpstr>
      <vt:lpstr>T0_i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Duff</dc:creator>
  <cp:keywords/>
  <dc:description/>
  <cp:lastModifiedBy>Katelyn Woolheater</cp:lastModifiedBy>
  <cp:revision/>
  <dcterms:created xsi:type="dcterms:W3CDTF">2014-12-19T21:42:56Z</dcterms:created>
  <dcterms:modified xsi:type="dcterms:W3CDTF">2025-06-05T19:36:39Z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