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autoCompressPictures="0" defaultThemeVersion="153222"/>
  <mc:AlternateContent xmlns:mc="http://schemas.openxmlformats.org/markup-compatibility/2006">
    <mc:Choice Requires="x15">
      <x15ac:absPath xmlns:x15ac="http://schemas.microsoft.com/office/spreadsheetml/2010/11/ac" url="C:\Users\Admin\Desktop\ML\Homeworks\homework9_PCA_analysis\"/>
    </mc:Choice>
  </mc:AlternateContent>
  <bookViews>
    <workbookView xWindow="1065" yWindow="1065" windowWidth="19425" windowHeight="11025" firstSheet="1" activeTab="1"/>
  </bookViews>
  <sheets>
    <sheet name="COMPARISON" sheetId="1" r:id="rId1"/>
    <sheet name="FREQUENCY" sheetId="2" r:id="rId2"/>
    <sheet name="Ionian Islands" sheetId="3" r:id="rId3"/>
    <sheet name="Peloponnese" sheetId="4" r:id="rId4"/>
    <sheet name="Western Greece" sheetId="5" r:id="rId5"/>
    <sheet name="Western Macedonia" sheetId="6" r:id="rId6"/>
    <sheet name="North Aegean" sheetId="7" r:id="rId7"/>
    <sheet name="Epirus" sheetId="8" r:id="rId8"/>
    <sheet name="East Macedonia - Thrace" sheetId="9" r:id="rId9"/>
    <sheet name="Crete" sheetId="10" r:id="rId10"/>
    <sheet name="Central Macedonia" sheetId="11" r:id="rId11"/>
    <sheet name="Attica" sheetId="12" r:id="rId12"/>
    <sheet name="Thessaly" sheetId="13" r:id="rId13"/>
    <sheet name="Central Greece" sheetId="14" r:id="rId14"/>
    <sheet name="South Aegean" sheetId="15" r:id="rId15"/>
  </sheets>
  <calcPr calcId="162913"/>
  <extLs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P2" i="2" l="1"/>
  <c r="P3" i="2"/>
  <c r="P4" i="2"/>
  <c r="P5" i="2"/>
  <c r="P6" i="2"/>
  <c r="P7" i="2"/>
  <c r="P8" i="2"/>
  <c r="P9" i="2"/>
  <c r="P10" i="2"/>
  <c r="P11" i="2"/>
  <c r="P12" i="2"/>
  <c r="P13" i="2"/>
  <c r="P14" i="2"/>
  <c r="P15" i="2"/>
  <c r="P16" i="2"/>
  <c r="P17" i="2"/>
  <c r="P18" i="2"/>
  <c r="P19" i="2"/>
  <c r="P20" i="2"/>
  <c r="P21" i="2"/>
  <c r="P22" i="2"/>
  <c r="P23" i="2"/>
  <c r="P24" i="2"/>
  <c r="P25" i="2"/>
  <c r="P26" i="2"/>
  <c r="P27" i="2"/>
  <c r="P28" i="2"/>
  <c r="P29" i="2"/>
  <c r="P30" i="2"/>
  <c r="P31" i="2"/>
  <c r="N33" i="2"/>
  <c r="P32" i="2"/>
  <c r="O32" i="2"/>
  <c r="O31" i="2"/>
  <c r="O30" i="2"/>
  <c r="O29" i="2"/>
  <c r="O28" i="2"/>
  <c r="O27" i="2"/>
  <c r="O26" i="2"/>
  <c r="O25" i="2"/>
  <c r="O24" i="2"/>
  <c r="O23" i="2"/>
  <c r="O22" i="2"/>
  <c r="O21" i="2"/>
  <c r="O20" i="2"/>
  <c r="O19" i="2"/>
  <c r="O18" i="2"/>
  <c r="O17" i="2"/>
  <c r="O16" i="2"/>
  <c r="O15" i="2"/>
  <c r="O14" i="2"/>
  <c r="O13" i="2"/>
  <c r="O12" i="2"/>
  <c r="O11" i="2"/>
  <c r="O10" i="2"/>
  <c r="O9" i="2"/>
  <c r="O8" i="2"/>
  <c r="O7" i="2"/>
  <c r="O6" i="2"/>
  <c r="O5" i="2"/>
  <c r="O4" i="2"/>
  <c r="O3" i="2"/>
  <c r="O2" i="2"/>
  <c r="B44" i="15"/>
  <c r="C44" i="15"/>
  <c r="C43" i="15"/>
  <c r="C42" i="15"/>
  <c r="C41" i="15"/>
  <c r="C40" i="15"/>
  <c r="C39" i="15"/>
  <c r="C38" i="15"/>
  <c r="C37" i="15"/>
  <c r="C36" i="15"/>
  <c r="C35" i="15"/>
  <c r="C34" i="15"/>
  <c r="C33" i="15"/>
  <c r="C32" i="15"/>
  <c r="C31" i="15"/>
  <c r="C30" i="15"/>
  <c r="C29" i="15"/>
  <c r="C28" i="15"/>
  <c r="C27" i="15"/>
  <c r="C26" i="15"/>
  <c r="C25" i="15"/>
  <c r="C24" i="15"/>
  <c r="C23" i="15"/>
  <c r="C22" i="15"/>
  <c r="C21" i="15"/>
  <c r="C20" i="15"/>
  <c r="C19" i="15"/>
  <c r="C18" i="15"/>
  <c r="C17" i="15"/>
  <c r="C16" i="15"/>
  <c r="C15" i="15"/>
  <c r="C14" i="15"/>
  <c r="C13" i="15"/>
  <c r="B43" i="14"/>
  <c r="C42" i="14"/>
  <c r="C41" i="14"/>
  <c r="C40" i="14"/>
  <c r="C39" i="14"/>
  <c r="C38" i="14"/>
  <c r="C37" i="14"/>
  <c r="C36" i="14"/>
  <c r="C35" i="14"/>
  <c r="C34" i="14"/>
  <c r="C33" i="14"/>
  <c r="C32" i="14"/>
  <c r="C31" i="14"/>
  <c r="C30" i="14"/>
  <c r="C29" i="14"/>
  <c r="C28" i="14"/>
  <c r="C27" i="14"/>
  <c r="C26" i="14"/>
  <c r="C25" i="14"/>
  <c r="C24" i="14"/>
  <c r="C23" i="14"/>
  <c r="C22" i="14"/>
  <c r="C21" i="14"/>
  <c r="C20" i="14"/>
  <c r="C19" i="14"/>
  <c r="C18" i="14"/>
  <c r="C17" i="14"/>
  <c r="C16" i="14"/>
  <c r="C15" i="14"/>
  <c r="C14" i="14"/>
  <c r="C13" i="14"/>
  <c r="C12" i="14"/>
  <c r="B44" i="13"/>
  <c r="C43" i="13"/>
  <c r="C42" i="13"/>
  <c r="C41" i="13"/>
  <c r="C40" i="13"/>
  <c r="C39" i="13"/>
  <c r="C38" i="13"/>
  <c r="C37" i="13"/>
  <c r="C36" i="13"/>
  <c r="C35" i="13"/>
  <c r="C34" i="13"/>
  <c r="C33" i="13"/>
  <c r="C32" i="13"/>
  <c r="C31" i="13"/>
  <c r="C30" i="13"/>
  <c r="C29" i="13"/>
  <c r="C28" i="13"/>
  <c r="C27" i="13"/>
  <c r="C26" i="13"/>
  <c r="C25" i="13"/>
  <c r="C24" i="13"/>
  <c r="C23" i="13"/>
  <c r="C22" i="13"/>
  <c r="C21" i="13"/>
  <c r="C20" i="13"/>
  <c r="C19" i="13"/>
  <c r="C18" i="13"/>
  <c r="C17" i="13"/>
  <c r="C16" i="13"/>
  <c r="C15" i="13"/>
  <c r="C14" i="13"/>
  <c r="C13" i="13"/>
  <c r="B43" i="12"/>
  <c r="C42" i="12"/>
  <c r="C41" i="12"/>
  <c r="C40" i="12"/>
  <c r="C39" i="12"/>
  <c r="C38" i="12"/>
  <c r="C37" i="12"/>
  <c r="C36" i="12"/>
  <c r="C35" i="12"/>
  <c r="C34" i="12"/>
  <c r="C33" i="12"/>
  <c r="C32" i="12"/>
  <c r="C31" i="12"/>
  <c r="C30" i="12"/>
  <c r="C29" i="12"/>
  <c r="C28" i="12"/>
  <c r="C27" i="12"/>
  <c r="C26" i="12"/>
  <c r="C25" i="12"/>
  <c r="C24" i="12"/>
  <c r="C23" i="12"/>
  <c r="C22" i="12"/>
  <c r="C21" i="12"/>
  <c r="C20" i="12"/>
  <c r="C19" i="12"/>
  <c r="C18" i="12"/>
  <c r="C17" i="12"/>
  <c r="C16" i="12"/>
  <c r="C15" i="12"/>
  <c r="C14" i="12"/>
  <c r="C13" i="12"/>
  <c r="C12" i="12"/>
  <c r="B46" i="11"/>
  <c r="C45" i="11"/>
  <c r="C44" i="11"/>
  <c r="C43" i="11"/>
  <c r="C42" i="11"/>
  <c r="C41" i="11"/>
  <c r="C40" i="11"/>
  <c r="C39" i="11"/>
  <c r="C38" i="11"/>
  <c r="C37" i="11"/>
  <c r="C36" i="11"/>
  <c r="C35" i="11"/>
  <c r="C34" i="11"/>
  <c r="C33" i="11"/>
  <c r="C32" i="11"/>
  <c r="C31" i="11"/>
  <c r="C30" i="11"/>
  <c r="C29" i="11"/>
  <c r="C28" i="11"/>
  <c r="C27" i="11"/>
  <c r="C26" i="11"/>
  <c r="C25" i="11"/>
  <c r="C24" i="11"/>
  <c r="C23" i="11"/>
  <c r="C22" i="11"/>
  <c r="C21" i="11"/>
  <c r="C20" i="11"/>
  <c r="C19" i="11"/>
  <c r="C18" i="11"/>
  <c r="C17" i="11"/>
  <c r="C16" i="11"/>
  <c r="C15" i="11"/>
  <c r="B46" i="10"/>
  <c r="C45" i="10"/>
  <c r="C44" i="10"/>
  <c r="C43" i="10"/>
  <c r="C42" i="10"/>
  <c r="C41" i="10"/>
  <c r="C40" i="10"/>
  <c r="C39" i="10"/>
  <c r="C38" i="10"/>
  <c r="C37" i="10"/>
  <c r="C36" i="10"/>
  <c r="C35" i="10"/>
  <c r="C34" i="10"/>
  <c r="C33" i="10"/>
  <c r="C32" i="10"/>
  <c r="C31" i="10"/>
  <c r="C30" i="10"/>
  <c r="C29" i="10"/>
  <c r="C28" i="10"/>
  <c r="C27" i="10"/>
  <c r="C26" i="10"/>
  <c r="C25" i="10"/>
  <c r="C24" i="10"/>
  <c r="C23" i="10"/>
  <c r="C22" i="10"/>
  <c r="C21" i="10"/>
  <c r="C20" i="10"/>
  <c r="C19" i="10"/>
  <c r="C18" i="10"/>
  <c r="C17" i="10"/>
  <c r="C16" i="10"/>
  <c r="C15" i="10"/>
  <c r="B46" i="9"/>
  <c r="C45" i="9"/>
  <c r="C44" i="9"/>
  <c r="C43" i="9"/>
  <c r="C42" i="9"/>
  <c r="C41" i="9"/>
  <c r="C40" i="9"/>
  <c r="C39" i="9"/>
  <c r="C38" i="9"/>
  <c r="C37" i="9"/>
  <c r="C36" i="9"/>
  <c r="C35" i="9"/>
  <c r="C34" i="9"/>
  <c r="C33" i="9"/>
  <c r="C32" i="9"/>
  <c r="C31" i="9"/>
  <c r="C30" i="9"/>
  <c r="C29" i="9"/>
  <c r="C28" i="9"/>
  <c r="C27" i="9"/>
  <c r="C26" i="9"/>
  <c r="C25" i="9"/>
  <c r="C24" i="9"/>
  <c r="C23" i="9"/>
  <c r="C22" i="9"/>
  <c r="C21" i="9"/>
  <c r="C20" i="9"/>
  <c r="C19" i="9"/>
  <c r="C18" i="9"/>
  <c r="C17" i="9"/>
  <c r="C16" i="9"/>
  <c r="C15" i="9"/>
  <c r="B45" i="8"/>
  <c r="C44" i="8"/>
  <c r="C43" i="8"/>
  <c r="C42" i="8"/>
  <c r="C41" i="8"/>
  <c r="C40" i="8"/>
  <c r="C39" i="8"/>
  <c r="C38" i="8"/>
  <c r="C37" i="8"/>
  <c r="C36" i="8"/>
  <c r="C35" i="8"/>
  <c r="C34" i="8"/>
  <c r="C33" i="8"/>
  <c r="C32" i="8"/>
  <c r="C31" i="8"/>
  <c r="C30" i="8"/>
  <c r="C29" i="8"/>
  <c r="C28" i="8"/>
  <c r="C27" i="8"/>
  <c r="C26" i="8"/>
  <c r="C25" i="8"/>
  <c r="C24" i="8"/>
  <c r="C23" i="8"/>
  <c r="C22" i="8"/>
  <c r="C21" i="8"/>
  <c r="C20" i="8"/>
  <c r="C19" i="8"/>
  <c r="C18" i="8"/>
  <c r="C17" i="8"/>
  <c r="C16" i="8"/>
  <c r="C15" i="8"/>
  <c r="C14" i="8"/>
  <c r="B44" i="7"/>
  <c r="C43" i="7"/>
  <c r="C42" i="7"/>
  <c r="C41" i="7"/>
  <c r="C40" i="7"/>
  <c r="C39" i="7"/>
  <c r="C38" i="7"/>
  <c r="C37" i="7"/>
  <c r="C36" i="7"/>
  <c r="C35" i="7"/>
  <c r="C34" i="7"/>
  <c r="C33" i="7"/>
  <c r="C32" i="7"/>
  <c r="C31" i="7"/>
  <c r="C30" i="7"/>
  <c r="C29" i="7"/>
  <c r="C28" i="7"/>
  <c r="C27" i="7"/>
  <c r="C26" i="7"/>
  <c r="C25" i="7"/>
  <c r="C24" i="7"/>
  <c r="C23" i="7"/>
  <c r="C22" i="7"/>
  <c r="C21" i="7"/>
  <c r="C20" i="7"/>
  <c r="C19" i="7"/>
  <c r="C18" i="7"/>
  <c r="C17" i="7"/>
  <c r="C16" i="7"/>
  <c r="C15" i="7"/>
  <c r="C14" i="7"/>
  <c r="C13" i="7"/>
  <c r="B44" i="6"/>
  <c r="C43" i="6"/>
  <c r="C42" i="6"/>
  <c r="C41" i="6"/>
  <c r="C40" i="6"/>
  <c r="C39" i="6"/>
  <c r="C38" i="6"/>
  <c r="C37" i="6"/>
  <c r="C36" i="6"/>
  <c r="C35" i="6"/>
  <c r="C34" i="6"/>
  <c r="C33" i="6"/>
  <c r="C32" i="6"/>
  <c r="C31" i="6"/>
  <c r="C30" i="6"/>
  <c r="C29" i="6"/>
  <c r="C28" i="6"/>
  <c r="C27" i="6"/>
  <c r="C26" i="6"/>
  <c r="C25" i="6"/>
  <c r="C24" i="6"/>
  <c r="C23" i="6"/>
  <c r="C22" i="6"/>
  <c r="C21" i="6"/>
  <c r="C20" i="6"/>
  <c r="C19" i="6"/>
  <c r="C18" i="6"/>
  <c r="C17" i="6"/>
  <c r="C16" i="6"/>
  <c r="C15" i="6"/>
  <c r="C14" i="6"/>
  <c r="C13" i="6"/>
  <c r="B44" i="5"/>
  <c r="C43" i="5"/>
  <c r="C42" i="5"/>
  <c r="C41" i="5"/>
  <c r="C40" i="5"/>
  <c r="C39" i="5"/>
  <c r="C38" i="5"/>
  <c r="C37" i="5"/>
  <c r="C36" i="5"/>
  <c r="C35" i="5"/>
  <c r="C34" i="5"/>
  <c r="C33" i="5"/>
  <c r="C32" i="5"/>
  <c r="C31" i="5"/>
  <c r="C30" i="5"/>
  <c r="C29" i="5"/>
  <c r="C28" i="5"/>
  <c r="C27" i="5"/>
  <c r="C26" i="5"/>
  <c r="C25" i="5"/>
  <c r="C24" i="5"/>
  <c r="C23" i="5"/>
  <c r="C22" i="5"/>
  <c r="C21" i="5"/>
  <c r="C20" i="5"/>
  <c r="C19" i="5"/>
  <c r="C18" i="5"/>
  <c r="C17" i="5"/>
  <c r="C16" i="5"/>
  <c r="C15" i="5"/>
  <c r="C14" i="5"/>
  <c r="C13" i="5"/>
  <c r="B45" i="4"/>
  <c r="C44" i="4"/>
  <c r="C43" i="4"/>
  <c r="C42" i="4"/>
  <c r="C41" i="4"/>
  <c r="C40" i="4"/>
  <c r="C39" i="4"/>
  <c r="C38" i="4"/>
  <c r="C37" i="4"/>
  <c r="C36" i="4"/>
  <c r="C35" i="4"/>
  <c r="C34" i="4"/>
  <c r="C33" i="4"/>
  <c r="C32" i="4"/>
  <c r="C31" i="4"/>
  <c r="C30" i="4"/>
  <c r="C29" i="4"/>
  <c r="C28" i="4"/>
  <c r="C27" i="4"/>
  <c r="C26" i="4"/>
  <c r="C25" i="4"/>
  <c r="C24" i="4"/>
  <c r="C23" i="4"/>
  <c r="C22" i="4"/>
  <c r="C21" i="4"/>
  <c r="C20" i="4"/>
  <c r="C19" i="4"/>
  <c r="C18" i="4"/>
  <c r="C17" i="4"/>
  <c r="C16" i="4"/>
  <c r="C15" i="4"/>
  <c r="C14" i="4"/>
  <c r="B44" i="3"/>
  <c r="C43" i="3"/>
  <c r="C42" i="3"/>
  <c r="C41" i="3"/>
  <c r="C40" i="3"/>
  <c r="C39" i="3"/>
  <c r="C38" i="3"/>
  <c r="C37" i="3"/>
  <c r="C36" i="3"/>
  <c r="C35" i="3"/>
  <c r="C34" i="3"/>
  <c r="C33" i="3"/>
  <c r="C32" i="3"/>
  <c r="C31" i="3"/>
  <c r="C30" i="3"/>
  <c r="C29" i="3"/>
  <c r="C28" i="3"/>
  <c r="C27" i="3"/>
  <c r="C26" i="3"/>
  <c r="C25" i="3"/>
  <c r="C24" i="3"/>
  <c r="C23" i="3"/>
  <c r="C22" i="3"/>
  <c r="C21" i="3"/>
  <c r="C20" i="3"/>
  <c r="C19" i="3"/>
  <c r="C18" i="3"/>
  <c r="C17" i="3"/>
  <c r="C16" i="3"/>
  <c r="C15" i="3"/>
  <c r="C14" i="3"/>
  <c r="C13" i="3"/>
  <c r="M33" i="2"/>
  <c r="L33" i="2"/>
  <c r="K33" i="2"/>
  <c r="J33" i="2"/>
  <c r="I33" i="2"/>
  <c r="H33" i="2"/>
  <c r="G33" i="2"/>
  <c r="F33" i="2"/>
  <c r="E33" i="2"/>
  <c r="D33" i="2"/>
  <c r="C33" i="2"/>
  <c r="B33" i="2"/>
  <c r="P33" i="2" l="1"/>
  <c r="O33" i="2"/>
</calcChain>
</file>

<file path=xl/sharedStrings.xml><?xml version="1.0" encoding="utf-8"?>
<sst xmlns="http://schemas.openxmlformats.org/spreadsheetml/2006/main" count="1455" uniqueCount="614">
  <si>
    <t>RECOMMENDATIONS</t>
  </si>
  <si>
    <t>AREA</t>
  </si>
  <si>
    <t>IONIAN ISLANDS</t>
  </si>
  <si>
    <t>PELOPONNESE</t>
  </si>
  <si>
    <t>WESTERN GREECE</t>
  </si>
  <si>
    <t>NORTH AEGEAN</t>
  </si>
  <si>
    <t>EPIRUS</t>
  </si>
  <si>
    <t>EAST MACEDONIA-THRACE</t>
  </si>
  <si>
    <t>CRETE</t>
  </si>
  <si>
    <t>CENTRAL MACEDONIA</t>
  </si>
  <si>
    <t>ATTICA</t>
  </si>
  <si>
    <t>THESSALY</t>
  </si>
  <si>
    <t>CENTRAL GREECE</t>
  </si>
  <si>
    <t>SOUTH AEGEAN</t>
  </si>
  <si>
    <t>smart specialization priorities</t>
  </si>
  <si>
    <t>tourism: impove business, develop information technology apps, bio-economy: agriculture, marine energy, AER, Renewable Energy Sources</t>
  </si>
  <si>
    <t xml:space="preserve">crop production, market gardening, horticulture, tobacco products, petroleum products, mixed farming, lignite, processing fruits and vegetables 
Target: Agro-food, tourism, and manufacturing </t>
  </si>
  <si>
    <t xml:space="preserve">bio-economy, ‘industry innovation working groups’, increasing the in-house ‘absorption’ capacity of regional manufacturing and knowledge intensive service firms </t>
  </si>
  <si>
    <t>tourism, agro-food</t>
  </si>
  <si>
    <t>agro-food, alternative tourism, dairy industry, ICT technologies and application in health, tourism, environmental protection, manufacturing and exploitation of natural biodiversity</t>
  </si>
  <si>
    <t>"industrial symbiosis", higher value added niche (functional food, specialist textiles, etc), manufacturing and energy, agro-food</t>
  </si>
  <si>
    <t>agro-food (production, packaging, food processing, mediterranean diet), cultural tourism, technological education</t>
  </si>
  <si>
    <t>bio-agriculture, bio-medicine, ICT</t>
  </si>
  <si>
    <t>transport systems (maritine and urban), KI business, Green ICT</t>
  </si>
  <si>
    <t>agro-food, metal, construction materials, enhance competitiveness through enabling technologies i.e ICT</t>
  </si>
  <si>
    <t>focus on the agro-food industry as key secror (synergies with primary sector and tourism), application of environmental and energy saving and ICT technologies in existing business</t>
  </si>
  <si>
    <t>tourism, fishing, quarrying of stone, reduce energy use, material input and waste generated, higher added value to tourism</t>
  </si>
  <si>
    <t>innovation system</t>
  </si>
  <si>
    <t>regional innovation network (French regional technology network)</t>
  </si>
  <si>
    <t>merge all intermediries into a single innovation agency</t>
  </si>
  <si>
    <t>single regional innovation agency</t>
  </si>
  <si>
    <t>does not exist, no clear recommendation</t>
  </si>
  <si>
    <t>reduce the many intermediaries, BIC Epirus</t>
  </si>
  <si>
    <t>Single Innovation and development agency</t>
  </si>
  <si>
    <t>take advantage the highest greek regional scientific potential to advance the weak business innovation potential</t>
  </si>
  <si>
    <t xml:space="preserve">eco-innovation would be relevant across both manufacturing, agricultural and service (green ICT and tourism), e-government, public-private partnerships </t>
  </si>
  <si>
    <t>eco-innovation</t>
  </si>
  <si>
    <t>creating a single regional business and innovation suppport agency</t>
  </si>
  <si>
    <t>collaboration with Attiki and Thessaly</t>
  </si>
  <si>
    <t>creation of one business support and innovation agency, collaboration with North Aegean and Crete, the model of Highlands and Islands Ent.</t>
  </si>
  <si>
    <t>governance and shareholder involvement</t>
  </si>
  <si>
    <t>bottom up SWOT analysis, apply entrepreneurial discovery process to agriculture (local food production, hospitality, tourism), collaborate with South Aegean, North Aegean</t>
  </si>
  <si>
    <t>RIPE (Regional Innovation Peloponnese) strategy</t>
  </si>
  <si>
    <t>bottom-up strategic planning with the direct involvement of regional stakeholders, adopt an "innovation system"</t>
  </si>
  <si>
    <t>establishment regional innovation council</t>
  </si>
  <si>
    <t>explore opportunities with neighboring regions</t>
  </si>
  <si>
    <t>reorganization of industry using advance technology in the production process</t>
  </si>
  <si>
    <t>expand the authority of the regional innovation council  existing since 1990</t>
  </si>
  <si>
    <t>Regional Innovation Council</t>
  </si>
  <si>
    <t>reorganization decision making process currently fragmented</t>
  </si>
  <si>
    <t>build on past investments and existing institutions, bottom-up approach</t>
  </si>
  <si>
    <t>turn the proximity to Attiki to its advantage</t>
  </si>
  <si>
    <t>a three tiers management structure, Balearic islands model, ICT for business and governance</t>
  </si>
  <si>
    <t>innovation policy</t>
  </si>
  <si>
    <t xml:space="preserve">focus on agriculture, bio-agriculture, food production with anti-oxidant properties, food preservation by essential oils, use yeast-fungi in wine production, anti-oxidant olive oil, combined with horizontal actions, “agro-food + gastronomy + hospitality + tourism” complex </t>
  </si>
  <si>
    <t>implemented through private-public partnership</t>
  </si>
  <si>
    <t>a unified monitoring and evaluation system</t>
  </si>
  <si>
    <t>the three types of institutions implement an open innovation platform</t>
  </si>
  <si>
    <t>detail analysis of needs in sectors farming and aquaculture, food and dairy products processing and promotion, tourism and culture, environmental management and protection</t>
  </si>
  <si>
    <t>Higher priority to manufacturing and regeneration of industrial tissue</t>
  </si>
  <si>
    <t>create single innovation agency</t>
  </si>
  <si>
    <t>“Thessaloniki Innovation Strategy”, “3ple helix” stakeholders, innovation ecosystems, open innovation platforms</t>
  </si>
  <si>
    <t>focuse on a smaller number of larger projects</t>
  </si>
  <si>
    <t>collaboration among stakeholders, link elements of innovation base</t>
  </si>
  <si>
    <t>Innovation Platform creation</t>
  </si>
  <si>
    <t>proposed focuse on productive tissue and use of ICT by regional government, proposed by expert team quality islands, green islands, smart islands based on ICT organic food, green energy, smart cities, create Innovation Platform</t>
  </si>
  <si>
    <t>cluster policy</t>
  </si>
  <si>
    <t>tourism</t>
  </si>
  <si>
    <t>great potential in agricultural products, animal husbandry/maritine, oil and gas, processed food, construction, learn from Coralia success story, cluster secretary</t>
  </si>
  <si>
    <t>bio-agro-food/foresty sector/eco-tourism</t>
  </si>
  <si>
    <t>generic, plus tourism innovation, agricultural and fisheries sectors, restructure fishery organizations</t>
  </si>
  <si>
    <t>technology industrial cluster approach, links of existing/emerging sectors/clusters to national and global value chains, transnational and trans-regional clusters (Albania)</t>
  </si>
  <si>
    <t>no experience, transnational clusters, technology industrial cluster recommended, cluster secretariat</t>
  </si>
  <si>
    <t>cluster secretariat, bio-agro food, food processing, tourism</t>
  </si>
  <si>
    <t>agro-food/forestry sector, energy</t>
  </si>
  <si>
    <t>good practices to be duplicated and create cluster secretary</t>
  </si>
  <si>
    <t>cluster secretariat, one-stop-shop incubators, business angel networks, eco-tourism, tourism innovation inter-linkages with other productive sectors, SMEs for agricultural and fisheries sectors</t>
  </si>
  <si>
    <t>connections to local, national and global value chains, trans-regional clusters and cluster secretariat</t>
  </si>
  <si>
    <t>Cluster build around tourism, cluster secretariat, one-stop-shop incubators, business angel networks, eco-tourism, tourism innovation inter-linkages with other productive sectors, SMEs for agricultural and fisheries sectors</t>
  </si>
  <si>
    <t>ICT policy, broadband, eServices</t>
  </si>
  <si>
    <t>Apart from the RIS3 strategy the region should use ICT in tourism, culture, fishing, transportation and environmental protection</t>
  </si>
  <si>
    <t>ICT support across all sectors, broadband</t>
  </si>
  <si>
    <t>ICT support in primary sector, transportation, health services, manufacturing, food &amp; beverages and education
Broadband expansion, gradually aiming at FttH</t>
  </si>
  <si>
    <t>tourism and culture, primary sector, transportation, energy, environment, education business, broadband</t>
  </si>
  <si>
    <t>broadband expansion, health services, tourism services, PPPs</t>
  </si>
  <si>
    <t>ICT must support farming, livestock, fishing, mining, tourism, health services, telemedicine amd home-care, broaband infrastructure essential</t>
  </si>
  <si>
    <t>rural economy, tourism, culture</t>
  </si>
  <si>
    <t>agriculture, transportation, health, manufactiring, tourism, food &amp; beverages and education</t>
  </si>
  <si>
    <t>Fibre to home, ICT services to many sectors, IT business</t>
  </si>
  <si>
    <t>farming, food &amp; beverages, manufacturing, tourism, health, telemedicine and home-care services, encourage ICT service business</t>
  </si>
  <si>
    <t>farming, food &amp; beverages, manufacturing, tourism, health, telemedicene and home-care services, encourage ICT service business</t>
  </si>
  <si>
    <t>ICT support tourism, culture, transportation, aquaculture, environemntal protection, smart transportation and broadband expansion</t>
  </si>
  <si>
    <t xml:space="preserve">frequency </t>
  </si>
  <si>
    <t>KEYWORDS</t>
  </si>
  <si>
    <t>max</t>
  </si>
  <si>
    <t>agro-food</t>
  </si>
  <si>
    <t xml:space="preserve">manufacturing </t>
  </si>
  <si>
    <t>health</t>
  </si>
  <si>
    <t>cluster</t>
  </si>
  <si>
    <t>crop production</t>
  </si>
  <si>
    <t>transportation</t>
  </si>
  <si>
    <t>culture</t>
  </si>
  <si>
    <t>agriculture</t>
  </si>
  <si>
    <t>farming</t>
  </si>
  <si>
    <t>fisheries</t>
  </si>
  <si>
    <t xml:space="preserve">energy </t>
  </si>
  <si>
    <t>textiles</t>
  </si>
  <si>
    <t>pharmaceuticals</t>
  </si>
  <si>
    <t xml:space="preserve">knowledge intensive </t>
  </si>
  <si>
    <t>ICT</t>
  </si>
  <si>
    <t>broadband</t>
  </si>
  <si>
    <t>construction</t>
  </si>
  <si>
    <t xml:space="preserve">retail </t>
  </si>
  <si>
    <t xml:space="preserve">logistics </t>
  </si>
  <si>
    <t>metal</t>
  </si>
  <si>
    <t>export</t>
  </si>
  <si>
    <t>research</t>
  </si>
  <si>
    <t>education</t>
  </si>
  <si>
    <t>livestock</t>
  </si>
  <si>
    <t>primary</t>
  </si>
  <si>
    <t>horticulture</t>
  </si>
  <si>
    <t>business</t>
  </si>
  <si>
    <t>technology</t>
  </si>
  <si>
    <t>animal</t>
  </si>
  <si>
    <t>SME</t>
  </si>
  <si>
    <t>maximum</t>
  </si>
  <si>
    <t>tourism: impove business, develop information technology apps</t>
  </si>
  <si>
    <t>bio-economy: agriculture</t>
  </si>
  <si>
    <t>marine energy</t>
  </si>
  <si>
    <t>AER</t>
  </si>
  <si>
    <t>Renewable Energy Sources</t>
  </si>
  <si>
    <t>focus on agriculture, bio-agriculture, food production with anti-oxidant properties, food preservation by essential oils, use yeast-fungi in wine production, anti-oxidant olive oil, combined with horizontal actions</t>
  </si>
  <si>
    <t xml:space="preserve">“agro-food + gastronomy + hospitality + tourism” complex </t>
  </si>
  <si>
    <t>keywords</t>
  </si>
  <si>
    <t xml:space="preserve">Relative regional specialisation </t>
  </si>
  <si>
    <t>Industry</t>
  </si>
  <si>
    <t>Rank in Europe</t>
  </si>
  <si>
    <t>Specialisation</t>
  </si>
  <si>
    <t>Employment</t>
  </si>
  <si>
    <t>Manufacture of tanks, reservoirs and containers of metal; manufacture of central heating radiators &amp; boilers</t>
  </si>
  <si>
    <t>7.66</t>
  </si>
  <si>
    <t>Maintenance and repair of motor vehicles</t>
  </si>
  <si>
    <t>2.34</t>
  </si>
  <si>
    <t>1 884</t>
  </si>
  <si>
    <t>Sea and coastal water transport</t>
  </si>
  <si>
    <t>22.92</t>
  </si>
  <si>
    <t>2 054</t>
  </si>
  <si>
    <t>Renting of personal and household goods n.e.c.</t>
  </si>
  <si>
    <t>11.35</t>
  </si>
  <si>
    <t>Retail sale of automotive fuel</t>
  </si>
  <si>
    <t>2.85</t>
  </si>
  <si>
    <t>Repair of personal and household goods</t>
  </si>
  <si>
    <t>4.92</t>
  </si>
  <si>
    <t>Activities of travel agencies and tour operators; tourist assistance activities n.e.c.</t>
  </si>
  <si>
    <t>5.26</t>
  </si>
  <si>
    <t>1 335</t>
  </si>
  <si>
    <t>Hotels</t>
  </si>
  <si>
    <t>7.59</t>
  </si>
  <si>
    <t>6 934</t>
  </si>
  <si>
    <t>Retail sale of food, beverages and tobacco in specialized stores</t>
  </si>
  <si>
    <t>2.99</t>
  </si>
  <si>
    <t>2 636</t>
  </si>
  <si>
    <t>Restaurants</t>
  </si>
  <si>
    <t>2.30</t>
  </si>
  <si>
    <t>4 320</t>
  </si>
  <si>
    <t>Other recreational activities</t>
  </si>
  <si>
    <t>2.75</t>
  </si>
  <si>
    <t>Fishing, fish farming and related service activities</t>
  </si>
  <si>
    <t>14.03</t>
  </si>
  <si>
    <t>Site preparation</t>
  </si>
  <si>
    <t>4.20</t>
  </si>
  <si>
    <t>1 062</t>
  </si>
  <si>
    <t>Scheduled air transport</t>
  </si>
  <si>
    <t>4.69</t>
  </si>
  <si>
    <t>Building completion</t>
  </si>
  <si>
    <t>1.94</t>
  </si>
  <si>
    <t>2 259</t>
  </si>
  <si>
    <t>Growing of crops; market gardening; horticulture</t>
  </si>
  <si>
    <t>6.93</t>
  </si>
  <si>
    <t>9 476</t>
  </si>
  <si>
    <t>Growing of crops combined with farming of animals (mixed farming)</t>
  </si>
  <si>
    <t>1.60</t>
  </si>
  <si>
    <t>2 108</t>
  </si>
  <si>
    <t>Sewage and refuse disposal, sanitation and similar activities</t>
  </si>
  <si>
    <t>1.73</t>
  </si>
  <si>
    <t>Farming of animals</t>
  </si>
  <si>
    <t>2.78</t>
  </si>
  <si>
    <t>1 201</t>
  </si>
  <si>
    <t>17.13</t>
  </si>
  <si>
    <t>69 562</t>
  </si>
  <si>
    <t>Manufacture of tobacco products</t>
  </si>
  <si>
    <t>10.10</t>
  </si>
  <si>
    <t>Manufacture of refined petroleum products</t>
  </si>
  <si>
    <t>4.99</t>
  </si>
  <si>
    <t>2.23</t>
  </si>
  <si>
    <t>8 701</t>
  </si>
  <si>
    <t>Mining and agglomeration of lignite</t>
  </si>
  <si>
    <t>6.76</t>
  </si>
  <si>
    <t>Processing and preserving of fruit and vegetables</t>
  </si>
  <si>
    <t>4.72</t>
  </si>
  <si>
    <t>1 766</t>
  </si>
  <si>
    <t>Manufacture of structural metal products</t>
  </si>
  <si>
    <t>2.17</t>
  </si>
  <si>
    <t>3 712</t>
  </si>
  <si>
    <t>6.78</t>
  </si>
  <si>
    <t>1 403</t>
  </si>
  <si>
    <t>Manufacture of builders' carpentry and joinery</t>
  </si>
  <si>
    <t>2.86</t>
  </si>
  <si>
    <t>2 378</t>
  </si>
  <si>
    <t>Quarrying of stone</t>
  </si>
  <si>
    <t>3.51</t>
  </si>
  <si>
    <t>Production and distribution of electricity</t>
  </si>
  <si>
    <t>2.15</t>
  </si>
  <si>
    <t>2 937</t>
  </si>
  <si>
    <t>1.99</t>
  </si>
  <si>
    <t>1 329</t>
  </si>
  <si>
    <t>2.76</t>
  </si>
  <si>
    <t>3 538</t>
  </si>
  <si>
    <t>Bars</t>
  </si>
  <si>
    <t>2.38</t>
  </si>
  <si>
    <t>6 145</t>
  </si>
  <si>
    <t>1.61</t>
  </si>
  <si>
    <t>3 850</t>
  </si>
  <si>
    <t>2.29</t>
  </si>
  <si>
    <t>1 723</t>
  </si>
  <si>
    <t>Cutting, shaping and finishing of ornamental and building stone</t>
  </si>
  <si>
    <t>2.00</t>
  </si>
  <si>
    <t>1.59</t>
  </si>
  <si>
    <t>5 492</t>
  </si>
  <si>
    <t>1.70</t>
  </si>
  <si>
    <t>4 444</t>
  </si>
  <si>
    <t>Sale, maintenance and repair of motorcycles and related parts and accessories</t>
  </si>
  <si>
    <t>5.25</t>
  </si>
  <si>
    <t>8.20</t>
  </si>
  <si>
    <t>2 338</t>
  </si>
  <si>
    <t>2.69</t>
  </si>
  <si>
    <t>11 251</t>
  </si>
  <si>
    <t>9.69</t>
  </si>
  <si>
    <t>42 122</t>
  </si>
  <si>
    <t>Provision of services to the community as a whole</t>
  </si>
  <si>
    <t>9 665</t>
  </si>
  <si>
    <t>Adult and other education</t>
  </si>
  <si>
    <t>2.44</t>
  </si>
  <si>
    <t>4 561</t>
  </si>
  <si>
    <t>2.65</t>
  </si>
  <si>
    <t>7 333</t>
  </si>
  <si>
    <t>2 219</t>
  </si>
  <si>
    <t>2.28</t>
  </si>
  <si>
    <t>4.47</t>
  </si>
  <si>
    <t>Manufacture of non-refractory ceramic goods other than for construction purposes; manufacture of refractory ceramic products</t>
  </si>
  <si>
    <t>2.66</t>
  </si>
  <si>
    <t>Manufacture of cement, lime and plaster</t>
  </si>
  <si>
    <t>4.75</t>
  </si>
  <si>
    <t>3.01</t>
  </si>
  <si>
    <t>Activities of households as employers of domestic staff</t>
  </si>
  <si>
    <t>2.19</t>
  </si>
  <si>
    <t>2 966</t>
  </si>
  <si>
    <t>3.02</t>
  </si>
  <si>
    <t>4 144</t>
  </si>
  <si>
    <t>Manufacture of other food products</t>
  </si>
  <si>
    <t>1.63</t>
  </si>
  <si>
    <t>4 964</t>
  </si>
  <si>
    <t>Secondary education</t>
  </si>
  <si>
    <t>9 271</t>
  </si>
  <si>
    <t>Collection, purification and distribution of water</t>
  </si>
  <si>
    <t>1.97</t>
  </si>
  <si>
    <t>1 140</t>
  </si>
  <si>
    <t>Other computer related activities</t>
  </si>
  <si>
    <t>1.51</t>
  </si>
  <si>
    <t>Energy industry technologies and clusters of business in marble, saffron, fruits, local wines, furs, arts-crafts</t>
  </si>
  <si>
    <t>export driven growth</t>
  </si>
  <si>
    <t>Development Agency of Kozani (ANKO)</t>
  </si>
  <si>
    <t>wide participation of local stakeholders</t>
  </si>
  <si>
    <t>follow the existing RDTI policy</t>
  </si>
  <si>
    <t>several statistically important (leather products; farming &amp; animal husbandry, energy, agricultural products, processed food, construction) and one mature cluster on metals (metalmanu). 
Energopolis
Regional cluster secretariat</t>
  </si>
  <si>
    <t>agriculture, mining, energy, tourism, health services, broadband expansion, telemedicine and home-care services, business in ICT services
broadband expansion</t>
  </si>
  <si>
    <t>109.39</t>
  </si>
  <si>
    <t>5 836</t>
  </si>
  <si>
    <t>Dressing and dyeing of fur; manufacture of articles of fur</t>
  </si>
  <si>
    <t>407.63</t>
  </si>
  <si>
    <t>5 198</t>
  </si>
  <si>
    <t>6.60</t>
  </si>
  <si>
    <t>3 743</t>
  </si>
  <si>
    <t>Mining and agglomeration of hard coal</t>
  </si>
  <si>
    <t>7.32</t>
  </si>
  <si>
    <t>1 028</t>
  </si>
  <si>
    <t>4.93</t>
  </si>
  <si>
    <t>2 621</t>
  </si>
  <si>
    <t>8.12</t>
  </si>
  <si>
    <t>13 696</t>
  </si>
  <si>
    <t>4 356</t>
  </si>
  <si>
    <t>2.37</t>
  </si>
  <si>
    <t>1 725</t>
  </si>
  <si>
    <t>2.04</t>
  </si>
  <si>
    <t>2 217</t>
  </si>
  <si>
    <t>2 037</t>
  </si>
  <si>
    <t>Primary education</t>
  </si>
  <si>
    <t>2.10</t>
  </si>
  <si>
    <t>4 560</t>
  </si>
  <si>
    <t>Manufacture of articles of concrete, plaster and cement</t>
  </si>
  <si>
    <t>2.03</t>
  </si>
  <si>
    <t>1.96</t>
  </si>
  <si>
    <t>2 100</t>
  </si>
  <si>
    <t>1.76</t>
  </si>
  <si>
    <t>1.54</t>
  </si>
  <si>
    <t>2 095</t>
  </si>
  <si>
    <t>bio-economy’</t>
  </si>
  <si>
    <t>3.89</t>
  </si>
  <si>
    <t>2 770</t>
  </si>
  <si>
    <t>17.80</t>
  </si>
  <si>
    <t>1 304</t>
  </si>
  <si>
    <t>5.55</t>
  </si>
  <si>
    <t>1 268</t>
  </si>
  <si>
    <t>6.61</t>
  </si>
  <si>
    <t>5 974</t>
  </si>
  <si>
    <t>23.28</t>
  </si>
  <si>
    <t>1 327</t>
  </si>
  <si>
    <t>2.42</t>
  </si>
  <si>
    <t>1 741</t>
  </si>
  <si>
    <t>8.04</t>
  </si>
  <si>
    <t>8 983</t>
  </si>
  <si>
    <t>Other retail sale of new goods in specialized stores</t>
  </si>
  <si>
    <t>1.56</t>
  </si>
  <si>
    <t>4 229</t>
  </si>
  <si>
    <t>1.78</t>
  </si>
  <si>
    <t>1 395</t>
  </si>
  <si>
    <t>2.14</t>
  </si>
  <si>
    <t>1 602</t>
  </si>
  <si>
    <t>Administration of the State and the economic and social policy of the community</t>
  </si>
  <si>
    <t>1.81</t>
  </si>
  <si>
    <t>4 624</t>
  </si>
  <si>
    <t>1.65</t>
  </si>
  <si>
    <t>1 575</t>
  </si>
  <si>
    <t>1.62</t>
  </si>
  <si>
    <t>2 370</t>
  </si>
  <si>
    <t>Gross value added by sector in Epirus (% of total value added)</t>
  </si>
  <si>
    <t>Δεν υπάρχει στο RIS Ηπείρου ο πίνακας των κλάδων</t>
  </si>
  <si>
    <t>Sector (%)</t>
  </si>
  <si>
    <t>A - Agriculture, forestry and fishing</t>
  </si>
  <si>
    <t>9.48</t>
  </si>
  <si>
    <t>7.54</t>
  </si>
  <si>
    <t>6.72</t>
  </si>
  <si>
    <t>5.76</t>
  </si>
  <si>
    <t>6.26</t>
  </si>
  <si>
    <t>B-E - Industry (except construction)</t>
  </si>
  <si>
    <t>9.73</t>
  </si>
  <si>
    <t>10.59</t>
  </si>
  <si>
    <t>9.97</t>
  </si>
  <si>
    <t>9.27</t>
  </si>
  <si>
    <t>10.55</t>
  </si>
  <si>
    <t>C - Manufacturing</t>
  </si>
  <si>
    <t>6.59</t>
  </si>
  <si>
    <t>7.23</t>
  </si>
  <si>
    <t>6.99</t>
  </si>
  <si>
    <t>6.37</t>
  </si>
  <si>
    <t>7.38</t>
  </si>
  <si>
    <t>F - Construction</t>
  </si>
  <si>
    <t>11.72</t>
  </si>
  <si>
    <t>13.13</t>
  </si>
  <si>
    <t>11.36</t>
  </si>
  <si>
    <t>10.57</t>
  </si>
  <si>
    <t>8.92</t>
  </si>
  <si>
    <t>G-I - Wholesale and retail trade, transport, accommodation and food service activities</t>
  </si>
  <si>
    <t>26.29</t>
  </si>
  <si>
    <t>26.36</t>
  </si>
  <si>
    <t>29.03</t>
  </si>
  <si>
    <t>29.33</t>
  </si>
  <si>
    <t>26.18</t>
  </si>
  <si>
    <t>J - Information and communication</t>
  </si>
  <si>
    <t>1.77</t>
  </si>
  <si>
    <t>1.88</t>
  </si>
  <si>
    <t>1.74</t>
  </si>
  <si>
    <t>K - Financial and insurance activities</t>
  </si>
  <si>
    <t>3.25</t>
  </si>
  <si>
    <t>3.15</t>
  </si>
  <si>
    <t>2.64</t>
  </si>
  <si>
    <t>2.77</t>
  </si>
  <si>
    <t>L - Real estate activities</t>
  </si>
  <si>
    <t>9.86</t>
  </si>
  <si>
    <t>9.55</t>
  </si>
  <si>
    <t>9.94</t>
  </si>
  <si>
    <t>10.70</t>
  </si>
  <si>
    <t>10.99</t>
  </si>
  <si>
    <t>M_N - Professional, scientific and technical activities; administrative and support service activities</t>
  </si>
  <si>
    <t>2.74</t>
  </si>
  <si>
    <t>3.09</t>
  </si>
  <si>
    <t>3.18</t>
  </si>
  <si>
    <t>3.36</t>
  </si>
  <si>
    <t>3.41</t>
  </si>
  <si>
    <t>O-Q - Public administration, defence, education, human health and social work activities</t>
  </si>
  <si>
    <t>21.66</t>
  </si>
  <si>
    <t>20.41</t>
  </si>
  <si>
    <t>20.86</t>
  </si>
  <si>
    <t>22.19</t>
  </si>
  <si>
    <t>23.48</t>
  </si>
  <si>
    <t>R-U - Arts, entertainment and recreation; other service activities; activities of household and extra-territorial organisations and bodies</t>
  </si>
  <si>
    <t>3.52</t>
  </si>
  <si>
    <t>4.28</t>
  </si>
  <si>
    <t>4.34</t>
  </si>
  <si>
    <t>4.59</t>
  </si>
  <si>
    <t>5.73</t>
  </si>
  <si>
    <t>TOTAL - All NACE sectors – in Million €</t>
  </si>
  <si>
    <t>3,895.8</t>
  </si>
  <si>
    <t>4,047.9</t>
  </si>
  <si>
    <t>4,318.9</t>
  </si>
  <si>
    <t>4,476.5</t>
  </si>
  <si>
    <t>4,529.9</t>
  </si>
  <si>
    <t>unclear must read the body</t>
  </si>
  <si>
    <r>
      <rPr>
        <i/>
        <sz val="11"/>
        <color indexed="8"/>
        <rFont val="Calibri"/>
        <family val="2"/>
      </rPr>
      <t>the region is most specialised in the cutting, shaping and finishing of ornamental and building stone, in the manufacture of accumulators, primary cells and primary batteries as well as in the manufacture of tobacco products. Agriculture, which employs a significant share of the population, is 6</t>
    </r>
    <r>
      <rPr>
        <i/>
        <vertAlign val="superscript"/>
        <sz val="10"/>
        <color indexed="8"/>
        <rFont val="Georgia"/>
        <family val="1"/>
      </rPr>
      <t>th</t>
    </r>
    <r>
      <rPr>
        <i/>
        <sz val="10"/>
        <color indexed="8"/>
        <rFont val="Georgia"/>
        <family val="1"/>
      </rPr>
      <t xml:space="preserve"> (farming of animals) and 8</t>
    </r>
    <r>
      <rPr>
        <i/>
        <vertAlign val="superscript"/>
        <sz val="10"/>
        <color indexed="8"/>
        <rFont val="Georgia"/>
        <family val="1"/>
      </rPr>
      <t>th</t>
    </r>
    <r>
      <rPr>
        <i/>
        <sz val="10"/>
        <color indexed="8"/>
        <rFont val="Georgia"/>
        <family val="1"/>
      </rPr>
      <t xml:space="preserve"> (growing of crops) in the ranking</t>
    </r>
  </si>
  <si>
    <t xml:space="preserve"> Stronger innovation policy is needed integrating the ideas of smart specialization, identification of niche markets both in domestic and export markets</t>
  </si>
  <si>
    <t>6.83</t>
  </si>
  <si>
    <t>1 758</t>
  </si>
  <si>
    <t>Manufacture of accumulators, primary cells and primary batteries</t>
  </si>
  <si>
    <t>16.03</t>
  </si>
  <si>
    <t>19.28</t>
  </si>
  <si>
    <t>1 155</t>
  </si>
  <si>
    <t>2.71</t>
  </si>
  <si>
    <t>1 715</t>
  </si>
  <si>
    <t>3.04</t>
  </si>
  <si>
    <t>4 822</t>
  </si>
  <si>
    <t>8.10</t>
  </si>
  <si>
    <t>9 428</t>
  </si>
  <si>
    <t>4.96</t>
  </si>
  <si>
    <t>14 785</t>
  </si>
  <si>
    <t>41 861</t>
  </si>
  <si>
    <t>Extraction of crude petroleum and natural gas</t>
  </si>
  <si>
    <t>5.43</t>
  </si>
  <si>
    <t>5.47</t>
  </si>
  <si>
    <t>2.70</t>
  </si>
  <si>
    <t>6 343</t>
  </si>
  <si>
    <t>7.46</t>
  </si>
  <si>
    <t>5 842</t>
  </si>
  <si>
    <t>2.60</t>
  </si>
  <si>
    <t>1 777</t>
  </si>
  <si>
    <t>3.27</t>
  </si>
  <si>
    <t>1.83</t>
  </si>
  <si>
    <t>Retail sale not in stores</t>
  </si>
  <si>
    <t>1.66</t>
  </si>
  <si>
    <t>1 587</t>
  </si>
  <si>
    <t>1 055</t>
  </si>
  <si>
    <t>Manufacture of basic chemicals</t>
  </si>
  <si>
    <t>1 136</t>
  </si>
  <si>
    <t>Manufacture of beverages</t>
  </si>
  <si>
    <t>1 115</t>
  </si>
  <si>
    <t>Δεν υπάρχει πίνακας κλάδων</t>
  </si>
  <si>
    <t>unclear</t>
  </si>
  <si>
    <t>2.21</t>
  </si>
  <si>
    <t>18 671</t>
  </si>
  <si>
    <t>1.80</t>
  </si>
  <si>
    <t>52 702</t>
  </si>
  <si>
    <t>1.91</t>
  </si>
  <si>
    <t>13 570</t>
  </si>
  <si>
    <t>11.57</t>
  </si>
  <si>
    <t>2 271</t>
  </si>
  <si>
    <t>Finishing of textiles</t>
  </si>
  <si>
    <t>4.43</t>
  </si>
  <si>
    <t>2 177</t>
  </si>
  <si>
    <t>2.18</t>
  </si>
  <si>
    <t>4 512</t>
  </si>
  <si>
    <t>1 307</t>
  </si>
  <si>
    <t>12 378</t>
  </si>
  <si>
    <t>4.54</t>
  </si>
  <si>
    <t>2 797</t>
  </si>
  <si>
    <t>Manufacture of ceramic tiles and flags</t>
  </si>
  <si>
    <t>1.69</t>
  </si>
  <si>
    <t>5.35</t>
  </si>
  <si>
    <t>64 559</t>
  </si>
  <si>
    <t>Manufacture of other wearing apparel and accessories</t>
  </si>
  <si>
    <t>3.06</t>
  </si>
  <si>
    <t>20 215</t>
  </si>
  <si>
    <t>Manufacture of jewellery and related articles</t>
  </si>
  <si>
    <t>2.09</t>
  </si>
  <si>
    <t>2.79</t>
  </si>
  <si>
    <t>10 485</t>
  </si>
  <si>
    <t>Sale of motor vehicle parts and accessories</t>
  </si>
  <si>
    <t>3 585</t>
  </si>
  <si>
    <t>25 551</t>
  </si>
  <si>
    <t>3.75</t>
  </si>
  <si>
    <t>4 180</t>
  </si>
  <si>
    <t>Preparation and spinning of textile fibres</t>
  </si>
  <si>
    <t>2.45</t>
  </si>
  <si>
    <t>1 374</t>
  </si>
  <si>
    <t>2.33</t>
  </si>
  <si>
    <t>17 947</t>
  </si>
  <si>
    <t>1.90</t>
  </si>
  <si>
    <t>1 885</t>
  </si>
  <si>
    <t xml:space="preserve">to be studied with specified criteria </t>
  </si>
  <si>
    <t>7.36</t>
  </si>
  <si>
    <t>5.97</t>
  </si>
  <si>
    <t>4.08</t>
  </si>
  <si>
    <t>Reproduction of recorded media</t>
  </si>
  <si>
    <t>3.9</t>
  </si>
  <si>
    <t>3.35</t>
  </si>
  <si>
    <t>3.32</t>
  </si>
  <si>
    <t>Other supporting transport activities</t>
  </si>
  <si>
    <t>2.92</t>
  </si>
  <si>
    <t>2.55</t>
  </si>
  <si>
    <t>2.52</t>
  </si>
  <si>
    <t>Maintenance and repair of office, accounting and computing machinery</t>
  </si>
  <si>
    <t>2.43</t>
  </si>
  <si>
    <t>Research and experimental development on social sciences and humanities</t>
  </si>
  <si>
    <t>Renting of other transport equipment</t>
  </si>
  <si>
    <t>Manufacture of pharmaceuticals, medicinal chemicals and botanical products</t>
  </si>
  <si>
    <t>2.27</t>
  </si>
  <si>
    <t>Printing and service activities related to printing</t>
  </si>
  <si>
    <t>1.93</t>
  </si>
  <si>
    <t>Motion picture and video activities</t>
  </si>
  <si>
    <t>1.85</t>
  </si>
  <si>
    <t>Architectural and engineering activities and related technical consultancy</t>
  </si>
  <si>
    <t>1.82</t>
  </si>
  <si>
    <t>Monetary intermediation</t>
  </si>
  <si>
    <t>2.91</t>
  </si>
  <si>
    <t>5 687</t>
  </si>
  <si>
    <t>13.04</t>
  </si>
  <si>
    <t>1 674</t>
  </si>
  <si>
    <t>3.48</t>
  </si>
  <si>
    <t>7.86</t>
  </si>
  <si>
    <t>1 687</t>
  </si>
  <si>
    <t>13 145</t>
  </si>
  <si>
    <t>2.80</t>
  </si>
  <si>
    <t>5 593</t>
  </si>
  <si>
    <t>11.33</t>
  </si>
  <si>
    <t>52 425</t>
  </si>
  <si>
    <t>Veterinary activities</t>
  </si>
  <si>
    <t>4.88</t>
  </si>
  <si>
    <t>7 132</t>
  </si>
  <si>
    <t>1.71</t>
  </si>
  <si>
    <t>6 198</t>
  </si>
  <si>
    <t>1 825</t>
  </si>
  <si>
    <t>Manufacture of dairy products</t>
  </si>
  <si>
    <t>1 895</t>
  </si>
  <si>
    <t>10 510</t>
  </si>
  <si>
    <t>4 403</t>
  </si>
  <si>
    <t>3.10</t>
  </si>
  <si>
    <t>2.11</t>
  </si>
  <si>
    <t>1 684</t>
  </si>
  <si>
    <t>2.08</t>
  </si>
  <si>
    <t>1 786</t>
  </si>
  <si>
    <t>Manufacture of other textiles</t>
  </si>
  <si>
    <t>Forestry, logging and related service activities</t>
  </si>
  <si>
    <t>1 019</t>
  </si>
  <si>
    <t>Manufacture of vegetable and animal oils and fats</t>
  </si>
  <si>
    <t>12.35</t>
  </si>
  <si>
    <t>Manufacture of tubes</t>
  </si>
  <si>
    <t>10.76</t>
  </si>
  <si>
    <t>1 427</t>
  </si>
  <si>
    <t>Mining of non-ferrous metal ores, except uranium and thorium ores</t>
  </si>
  <si>
    <t>29.86</t>
  </si>
  <si>
    <t>1 437</t>
  </si>
  <si>
    <t>15.33</t>
  </si>
  <si>
    <t>1 511</t>
  </si>
  <si>
    <t>3.76</t>
  </si>
  <si>
    <t>2 012</t>
  </si>
  <si>
    <t>Manufacture of grain mill products, starches and starch products</t>
  </si>
  <si>
    <t>6.70</t>
  </si>
  <si>
    <t>1 493</t>
  </si>
  <si>
    <t>Manufacture of soap and detergents, cleaning and polishing preparations, perfumes and toilet preparations</t>
  </si>
  <si>
    <t>4.62</t>
  </si>
  <si>
    <t>1 352</t>
  </si>
  <si>
    <t>Manufacture of basic precious and non-ferrous metals</t>
  </si>
  <si>
    <t>6.52</t>
  </si>
  <si>
    <t>1 656</t>
  </si>
  <si>
    <t>4 379</t>
  </si>
  <si>
    <t>5 171</t>
  </si>
  <si>
    <t>2.63</t>
  </si>
  <si>
    <t>11.14</t>
  </si>
  <si>
    <t>2 019</t>
  </si>
  <si>
    <t>3.33</t>
  </si>
  <si>
    <t>2 190</t>
  </si>
  <si>
    <t>6 312</t>
  </si>
  <si>
    <t>8.14</t>
  </si>
  <si>
    <t>28 946</t>
  </si>
  <si>
    <t>9 147</t>
  </si>
  <si>
    <t>6.25</t>
  </si>
  <si>
    <t>1 457</t>
  </si>
  <si>
    <t>3.97</t>
  </si>
  <si>
    <t>4 453</t>
  </si>
  <si>
    <t>3 006</t>
  </si>
  <si>
    <t>2.57</t>
  </si>
  <si>
    <t>1 872</t>
  </si>
  <si>
    <t>no telemedicine and home care ???</t>
  </si>
  <si>
    <t>4 688</t>
  </si>
  <si>
    <t>10 285</t>
  </si>
  <si>
    <t>8.56</t>
  </si>
  <si>
    <t>1 281</t>
  </si>
  <si>
    <t>6.88</t>
  </si>
  <si>
    <t>2 329</t>
  </si>
  <si>
    <t>28.16</t>
  </si>
  <si>
    <t>11.37</t>
  </si>
  <si>
    <t>7.72</t>
  </si>
  <si>
    <t>9 422</t>
  </si>
  <si>
    <t>6 317</t>
  </si>
  <si>
    <t>Library, archives, museums and other cultural activities</t>
  </si>
  <si>
    <t>3.28</t>
  </si>
  <si>
    <t>10.18</t>
  </si>
  <si>
    <t>7.37</t>
  </si>
  <si>
    <t>Building and repairing of ships and boats</t>
  </si>
  <si>
    <t>5.08</t>
  </si>
  <si>
    <t>2 628</t>
  </si>
  <si>
    <t>2.40</t>
  </si>
  <si>
    <t>1 082</t>
  </si>
  <si>
    <t>2.54</t>
  </si>
  <si>
    <t>2 953</t>
  </si>
  <si>
    <t>Retail sale in non-specialized stores</t>
  </si>
  <si>
    <t>1.64</t>
  </si>
  <si>
    <t>5 963</t>
  </si>
  <si>
    <t>1.95</t>
  </si>
  <si>
    <t>1 533</t>
  </si>
  <si>
    <t>1 753</t>
  </si>
  <si>
    <t>1.87</t>
  </si>
  <si>
    <t>3 414</t>
  </si>
  <si>
    <t>6 425</t>
  </si>
  <si>
    <t>Western Macedonia</t>
  </si>
  <si>
    <t>Sum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</si>
</sst>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7" x14ac:knownFonts="1">
    <font>
      <sz val="12"/>
      <color indexed="8"/>
      <name val="Verdana"/>
    </font>
    <font>
      <sz val="11"/>
      <color indexed="8"/>
      <name val="Calibri"/>
      <family val="2"/>
    </font>
    <font>
      <sz val="14"/>
      <color indexed="8"/>
      <name val="Calibri"/>
      <family val="2"/>
    </font>
    <font>
      <b/>
      <sz val="18"/>
      <color indexed="8"/>
      <name val="Calibri"/>
      <family val="2"/>
    </font>
    <font>
      <b/>
      <sz val="16"/>
      <color indexed="8"/>
      <name val="Calibri"/>
      <family val="2"/>
    </font>
    <font>
      <sz val="11"/>
      <color indexed="10"/>
      <name val="Calibri"/>
      <family val="2"/>
    </font>
    <font>
      <b/>
      <sz val="14"/>
      <color indexed="8"/>
      <name val="Calibri"/>
      <family val="2"/>
    </font>
    <font>
      <b/>
      <sz val="12"/>
      <color indexed="8"/>
      <name val="Calibri"/>
      <family val="2"/>
    </font>
    <font>
      <b/>
      <sz val="11"/>
      <color indexed="10"/>
      <name val="Calibri"/>
      <family val="2"/>
    </font>
    <font>
      <sz val="11"/>
      <color indexed="12"/>
      <name val="Calibri"/>
      <family val="2"/>
    </font>
    <font>
      <sz val="11"/>
      <color indexed="13"/>
      <name val="Calibri"/>
      <family val="2"/>
    </font>
    <font>
      <b/>
      <sz val="11"/>
      <color indexed="14"/>
      <name val="Calibri"/>
      <family val="2"/>
    </font>
    <font>
      <b/>
      <sz val="11"/>
      <color indexed="8"/>
      <name val="Calibri"/>
      <family val="2"/>
    </font>
    <font>
      <b/>
      <sz val="8"/>
      <color indexed="15"/>
      <name val="Georgia"/>
      <family val="1"/>
    </font>
    <font>
      <sz val="8"/>
      <color indexed="8"/>
      <name val="Georgia"/>
      <family val="1"/>
    </font>
    <font>
      <sz val="8"/>
      <color indexed="15"/>
      <name val="Georgia"/>
      <family val="1"/>
    </font>
    <font>
      <b/>
      <sz val="8"/>
      <color indexed="8"/>
      <name val="Georgia"/>
      <family val="1"/>
    </font>
    <font>
      <b/>
      <sz val="10"/>
      <color indexed="15"/>
      <name val="Georgia"/>
      <family val="1"/>
    </font>
    <font>
      <b/>
      <sz val="10"/>
      <color indexed="8"/>
      <name val="Georgia"/>
      <family val="1"/>
    </font>
    <font>
      <sz val="10"/>
      <color indexed="8"/>
      <name val="Georgia"/>
      <family val="1"/>
    </font>
    <font>
      <b/>
      <sz val="14"/>
      <color indexed="8"/>
      <name val="Georgia"/>
      <family val="1"/>
    </font>
    <font>
      <i/>
      <sz val="11"/>
      <color indexed="8"/>
      <name val="Calibri"/>
      <family val="2"/>
    </font>
    <font>
      <i/>
      <vertAlign val="superscript"/>
      <sz val="10"/>
      <color indexed="8"/>
      <name val="Georgia"/>
      <family val="1"/>
    </font>
    <font>
      <i/>
      <sz val="10"/>
      <color indexed="8"/>
      <name val="Georgia"/>
      <family val="1"/>
    </font>
    <font>
      <u/>
      <sz val="12"/>
      <color theme="10"/>
      <name val="Verdana"/>
      <family val="2"/>
    </font>
    <font>
      <u/>
      <sz val="12"/>
      <color theme="11"/>
      <name val="Verdana"/>
      <family val="2"/>
    </font>
    <font>
      <sz val="11"/>
      <color rgb="FF000000"/>
      <name val="Calibri"/>
      <family val="2"/>
    </font>
  </fonts>
  <fills count="3">
    <fill>
      <patternFill patternType="none"/>
    </fill>
    <fill>
      <patternFill patternType="gray125"/>
    </fill>
    <fill>
      <patternFill patternType="solid">
        <fgColor indexed="11"/>
        <bgColor auto="1"/>
      </patternFill>
    </fill>
  </fills>
  <borders count="14">
    <border>
      <left/>
      <right/>
      <top/>
      <bottom/>
      <diagonal/>
    </border>
    <border>
      <left style="thin">
        <color indexed="9"/>
      </left>
      <right style="thin">
        <color indexed="9"/>
      </right>
      <top style="thin">
        <color indexed="9"/>
      </top>
      <bottom style="thin">
        <color indexed="9"/>
      </bottom>
      <diagonal/>
    </border>
    <border>
      <left style="thin">
        <color indexed="9"/>
      </left>
      <right style="thin">
        <color indexed="9"/>
      </right>
      <top style="thin">
        <color indexed="9"/>
      </top>
      <bottom style="thin">
        <color indexed="11"/>
      </bottom>
      <diagonal/>
    </border>
    <border>
      <left style="thin">
        <color indexed="9"/>
      </left>
      <right style="thin">
        <color indexed="11"/>
      </right>
      <top style="thin">
        <color indexed="9"/>
      </top>
      <bottom style="thin">
        <color indexed="9"/>
      </bottom>
      <diagonal/>
    </border>
    <border>
      <left style="thin">
        <color indexed="11"/>
      </left>
      <right style="thin">
        <color indexed="11"/>
      </right>
      <top style="thin">
        <color indexed="11"/>
      </top>
      <bottom style="thin">
        <color indexed="11"/>
      </bottom>
      <diagonal/>
    </border>
    <border>
      <left style="thin">
        <color indexed="11"/>
      </left>
      <right style="thin">
        <color indexed="9"/>
      </right>
      <top style="thin">
        <color indexed="9"/>
      </top>
      <bottom style="thin">
        <color indexed="9"/>
      </bottom>
      <diagonal/>
    </border>
    <border>
      <left style="thin">
        <color indexed="9"/>
      </left>
      <right style="thin">
        <color indexed="9"/>
      </right>
      <top style="thin">
        <color indexed="11"/>
      </top>
      <bottom style="thin">
        <color indexed="9"/>
      </bottom>
      <diagonal/>
    </border>
    <border>
      <left style="thin">
        <color indexed="9"/>
      </left>
      <right style="thin">
        <color indexed="9"/>
      </right>
      <top style="thin">
        <color indexed="9"/>
      </top>
      <bottom style="medium">
        <color indexed="8"/>
      </bottom>
      <diagonal/>
    </border>
    <border>
      <left style="medium">
        <color indexed="8"/>
      </left>
      <right style="medium">
        <color indexed="8"/>
      </right>
      <top style="medium">
        <color indexed="8"/>
      </top>
      <bottom style="medium">
        <color indexed="10"/>
      </bottom>
      <diagonal/>
    </border>
    <border>
      <left style="medium">
        <color indexed="8"/>
      </left>
      <right style="thin">
        <color indexed="9"/>
      </right>
      <top style="thin">
        <color indexed="9"/>
      </top>
      <bottom style="thin">
        <color indexed="9"/>
      </bottom>
      <diagonal/>
    </border>
    <border>
      <left style="medium">
        <color indexed="8"/>
      </left>
      <right style="medium">
        <color indexed="8"/>
      </right>
      <top style="medium">
        <color indexed="10"/>
      </top>
      <bottom style="medium">
        <color indexed="8"/>
      </bottom>
      <diagonal/>
    </border>
    <border>
      <left style="medium">
        <color indexed="8"/>
      </left>
      <right style="medium">
        <color indexed="8"/>
      </right>
      <top style="medium">
        <color indexed="8"/>
      </top>
      <bottom style="medium">
        <color indexed="8"/>
      </bottom>
      <diagonal/>
    </border>
    <border>
      <left style="thin">
        <color rgb="FFCBCCCB"/>
      </left>
      <right style="thin">
        <color rgb="FFCBCCCB"/>
      </right>
      <top style="thin">
        <color rgb="FFCBCCCB"/>
      </top>
      <bottom style="thin">
        <color rgb="FFCBCCCB"/>
      </bottom>
      <diagonal/>
    </border>
    <border>
      <left style="thin">
        <color rgb="FFCBCCCB"/>
      </left>
      <right style="thin">
        <color rgb="FFCBCCCB"/>
      </right>
      <top/>
      <bottom style="thin">
        <color rgb="FFCBCCCB"/>
      </bottom>
      <diagonal/>
    </border>
  </borders>
  <cellStyleXfs count="17">
    <xf numFmtId="0" fontId="0" fillId="0" borderId="0" applyNumberFormat="0" applyFill="0" applyBorder="0" applyProtection="0">
      <alignment vertical="top" wrapText="1"/>
    </xf>
    <xf numFmtId="0" fontId="24" fillId="0" borderId="0" applyNumberFormat="0" applyFill="0" applyBorder="0" applyAlignment="0" applyProtection="0">
      <alignment vertical="top" wrapText="1"/>
    </xf>
    <xf numFmtId="0" fontId="25" fillId="0" borderId="0" applyNumberFormat="0" applyFill="0" applyBorder="0" applyAlignment="0" applyProtection="0">
      <alignment vertical="top" wrapText="1"/>
    </xf>
    <xf numFmtId="0" fontId="24" fillId="0" borderId="0" applyNumberFormat="0" applyFill="0" applyBorder="0" applyAlignment="0" applyProtection="0">
      <alignment vertical="top" wrapText="1"/>
    </xf>
    <xf numFmtId="0" fontId="25" fillId="0" borderId="0" applyNumberFormat="0" applyFill="0" applyBorder="0" applyAlignment="0" applyProtection="0">
      <alignment vertical="top" wrapText="1"/>
    </xf>
    <xf numFmtId="0" fontId="24" fillId="0" borderId="0" applyNumberFormat="0" applyFill="0" applyBorder="0" applyAlignment="0" applyProtection="0">
      <alignment vertical="top" wrapText="1"/>
    </xf>
    <xf numFmtId="0" fontId="25" fillId="0" borderId="0" applyNumberFormat="0" applyFill="0" applyBorder="0" applyAlignment="0" applyProtection="0">
      <alignment vertical="top" wrapText="1"/>
    </xf>
    <xf numFmtId="0" fontId="24" fillId="0" borderId="0" applyNumberFormat="0" applyFill="0" applyBorder="0" applyAlignment="0" applyProtection="0">
      <alignment vertical="top" wrapText="1"/>
    </xf>
    <xf numFmtId="0" fontId="25" fillId="0" borderId="0" applyNumberFormat="0" applyFill="0" applyBorder="0" applyAlignment="0" applyProtection="0">
      <alignment vertical="top" wrapText="1"/>
    </xf>
    <xf numFmtId="0" fontId="24" fillId="0" borderId="0" applyNumberFormat="0" applyFill="0" applyBorder="0" applyAlignment="0" applyProtection="0">
      <alignment vertical="top" wrapText="1"/>
    </xf>
    <xf numFmtId="0" fontId="25" fillId="0" borderId="0" applyNumberFormat="0" applyFill="0" applyBorder="0" applyAlignment="0" applyProtection="0">
      <alignment vertical="top" wrapText="1"/>
    </xf>
    <xf numFmtId="0" fontId="24" fillId="0" borderId="0" applyNumberFormat="0" applyFill="0" applyBorder="0" applyAlignment="0" applyProtection="0">
      <alignment vertical="top" wrapText="1"/>
    </xf>
    <xf numFmtId="0" fontId="25" fillId="0" borderId="0" applyNumberFormat="0" applyFill="0" applyBorder="0" applyAlignment="0" applyProtection="0">
      <alignment vertical="top" wrapText="1"/>
    </xf>
    <xf numFmtId="0" fontId="24" fillId="0" borderId="0" applyNumberFormat="0" applyFill="0" applyBorder="0" applyAlignment="0" applyProtection="0">
      <alignment vertical="top" wrapText="1"/>
    </xf>
    <xf numFmtId="0" fontId="25" fillId="0" borderId="0" applyNumberFormat="0" applyFill="0" applyBorder="0" applyAlignment="0" applyProtection="0">
      <alignment vertical="top" wrapText="1"/>
    </xf>
    <xf numFmtId="0" fontId="24" fillId="0" borderId="0" applyNumberFormat="0" applyFill="0" applyBorder="0" applyAlignment="0" applyProtection="0">
      <alignment vertical="top" wrapText="1"/>
    </xf>
    <xf numFmtId="0" fontId="25" fillId="0" borderId="0" applyNumberFormat="0" applyFill="0" applyBorder="0" applyAlignment="0" applyProtection="0">
      <alignment vertical="top" wrapText="1"/>
    </xf>
  </cellStyleXfs>
  <cellXfs count="91">
    <xf numFmtId="0" fontId="0" fillId="0" borderId="0" xfId="0" applyFont="1" applyAlignment="1">
      <alignment vertical="top" wrapText="1"/>
    </xf>
    <xf numFmtId="0" fontId="1" fillId="0" borderId="0" xfId="0" applyNumberFormat="1" applyFont="1" applyAlignment="1"/>
    <xf numFmtId="0" fontId="2" fillId="0" borderId="1" xfId="0" applyNumberFormat="1" applyFont="1" applyBorder="1" applyAlignment="1"/>
    <xf numFmtId="0" fontId="1" fillId="0" borderId="1" xfId="0" applyNumberFormat="1" applyFont="1" applyBorder="1" applyAlignment="1"/>
    <xf numFmtId="0" fontId="1" fillId="0" borderId="1" xfId="0" applyFont="1" applyBorder="1" applyAlignment="1"/>
    <xf numFmtId="0" fontId="4" fillId="0" borderId="1" xfId="0" applyNumberFormat="1" applyFont="1" applyBorder="1" applyAlignment="1">
      <alignment wrapText="1"/>
    </xf>
    <xf numFmtId="0" fontId="1" fillId="0" borderId="1" xfId="0" applyNumberFormat="1" applyFont="1" applyBorder="1" applyAlignment="1">
      <alignment wrapText="1"/>
    </xf>
    <xf numFmtId="0" fontId="1" fillId="0" borderId="1" xfId="0" applyNumberFormat="1" applyFont="1" applyBorder="1" applyAlignment="1">
      <alignment horizontal="center"/>
    </xf>
    <xf numFmtId="0" fontId="5" fillId="0" borderId="1" xfId="0" applyNumberFormat="1" applyFont="1" applyBorder="1" applyAlignment="1">
      <alignment horizontal="center"/>
    </xf>
    <xf numFmtId="0" fontId="1" fillId="0" borderId="0" xfId="0" applyNumberFormat="1" applyFont="1" applyAlignment="1"/>
    <xf numFmtId="0" fontId="7" fillId="0" borderId="1" xfId="0" applyNumberFormat="1" applyFont="1" applyBorder="1" applyAlignment="1">
      <alignment wrapText="1"/>
    </xf>
    <xf numFmtId="0" fontId="8" fillId="0" borderId="1" xfId="0" applyNumberFormat="1" applyFont="1" applyBorder="1" applyAlignment="1">
      <alignment horizontal="center"/>
    </xf>
    <xf numFmtId="0" fontId="1" fillId="0" borderId="2" xfId="0" applyNumberFormat="1" applyFont="1" applyBorder="1" applyAlignment="1">
      <alignment horizontal="center"/>
    </xf>
    <xf numFmtId="0" fontId="9" fillId="2" borderId="1" xfId="0" applyNumberFormat="1" applyFont="1" applyFill="1" applyBorder="1" applyAlignment="1">
      <alignment horizontal="center"/>
    </xf>
    <xf numFmtId="0" fontId="1" fillId="0" borderId="3" xfId="0" applyNumberFormat="1" applyFont="1" applyBorder="1" applyAlignment="1"/>
    <xf numFmtId="0" fontId="1" fillId="2" borderId="4" xfId="0" applyNumberFormat="1" applyFont="1" applyFill="1" applyBorder="1" applyAlignment="1">
      <alignment horizontal="center"/>
    </xf>
    <xf numFmtId="0" fontId="1" fillId="0" borderId="5" xfId="0" applyNumberFormat="1" applyFont="1" applyBorder="1" applyAlignment="1">
      <alignment horizontal="center"/>
    </xf>
    <xf numFmtId="0" fontId="10" fillId="2" borderId="1" xfId="0" applyNumberFormat="1" applyFont="1" applyFill="1" applyBorder="1" applyAlignment="1">
      <alignment horizontal="center"/>
    </xf>
    <xf numFmtId="0" fontId="1" fillId="0" borderId="6" xfId="0" applyNumberFormat="1" applyFont="1" applyBorder="1" applyAlignment="1">
      <alignment horizontal="center"/>
    </xf>
    <xf numFmtId="0" fontId="10" fillId="0" borderId="1" xfId="0" applyNumberFormat="1" applyFont="1" applyBorder="1" applyAlignment="1">
      <alignment horizontal="center"/>
    </xf>
    <xf numFmtId="0" fontId="1" fillId="2" borderId="1" xfId="0" applyNumberFormat="1" applyFont="1" applyFill="1" applyBorder="1" applyAlignment="1">
      <alignment horizontal="center"/>
    </xf>
    <xf numFmtId="0" fontId="9" fillId="0" borderId="1" xfId="0" applyNumberFormat="1" applyFont="1" applyBorder="1" applyAlignment="1">
      <alignment horizontal="center"/>
    </xf>
    <xf numFmtId="0" fontId="11" fillId="0" borderId="1" xfId="0" applyNumberFormat="1" applyFont="1" applyBorder="1" applyAlignment="1">
      <alignment horizontal="center"/>
    </xf>
    <xf numFmtId="0" fontId="1" fillId="0" borderId="0" xfId="0" applyNumberFormat="1" applyFont="1" applyAlignment="1"/>
    <xf numFmtId="0" fontId="12" fillId="0" borderId="1" xfId="0" applyNumberFormat="1" applyFont="1" applyBorder="1" applyAlignment="1"/>
    <xf numFmtId="0" fontId="12" fillId="0" borderId="1" xfId="0" applyNumberFormat="1" applyFont="1" applyBorder="1" applyAlignment="1">
      <alignment horizontal="center"/>
    </xf>
    <xf numFmtId="0" fontId="12" fillId="0" borderId="1" xfId="0" applyNumberFormat="1" applyFont="1" applyBorder="1" applyAlignment="1">
      <alignment horizontal="center" wrapText="1"/>
    </xf>
    <xf numFmtId="0" fontId="6" fillId="0" borderId="1" xfId="0" applyNumberFormat="1" applyFont="1" applyBorder="1" applyAlignment="1"/>
    <xf numFmtId="0" fontId="1" fillId="0" borderId="7" xfId="0" applyNumberFormat="1" applyFont="1" applyBorder="1" applyAlignment="1"/>
    <xf numFmtId="0" fontId="13" fillId="0" borderId="8" xfId="0" applyNumberFormat="1" applyFont="1" applyBorder="1" applyAlignment="1">
      <alignment horizontal="left" vertical="top" wrapText="1"/>
    </xf>
    <xf numFmtId="0" fontId="1" fillId="0" borderId="9" xfId="0" applyNumberFormat="1" applyFont="1" applyBorder="1" applyAlignment="1"/>
    <xf numFmtId="0" fontId="14" fillId="0" borderId="10" xfId="0" applyNumberFormat="1" applyFont="1" applyBorder="1" applyAlignment="1">
      <alignment horizontal="left" vertical="top" wrapText="1"/>
    </xf>
    <xf numFmtId="0" fontId="14" fillId="0" borderId="10" xfId="0" applyNumberFormat="1" applyFont="1" applyBorder="1" applyAlignment="1">
      <alignment horizontal="center" vertical="top" wrapText="1"/>
    </xf>
    <xf numFmtId="0" fontId="14" fillId="0" borderId="11" xfId="0" applyNumberFormat="1" applyFont="1" applyBorder="1" applyAlignment="1">
      <alignment horizontal="left" vertical="top" wrapText="1"/>
    </xf>
    <xf numFmtId="0" fontId="14" fillId="0" borderId="11" xfId="0" applyNumberFormat="1" applyFont="1" applyBorder="1" applyAlignment="1">
      <alignment horizontal="center" vertical="top" wrapText="1"/>
    </xf>
    <xf numFmtId="0" fontId="1" fillId="0" borderId="0" xfId="0" applyNumberFormat="1" applyFont="1" applyAlignment="1"/>
    <xf numFmtId="0" fontId="13" fillId="0" borderId="8" xfId="0" applyNumberFormat="1" applyFont="1" applyBorder="1" applyAlignment="1">
      <alignment horizontal="center" vertical="top" wrapText="1"/>
    </xf>
    <xf numFmtId="0" fontId="14" fillId="0" borderId="10" xfId="0" applyNumberFormat="1" applyFont="1" applyBorder="1" applyAlignment="1">
      <alignment horizontal="justify" vertical="top" wrapText="1"/>
    </xf>
    <xf numFmtId="0" fontId="14" fillId="0" borderId="11" xfId="0" applyNumberFormat="1" applyFont="1" applyBorder="1" applyAlignment="1">
      <alignment horizontal="justify" vertical="top" wrapText="1"/>
    </xf>
    <xf numFmtId="0" fontId="1" fillId="0" borderId="0" xfId="0" applyNumberFormat="1" applyFont="1" applyAlignment="1"/>
    <xf numFmtId="0" fontId="1" fillId="0" borderId="1" xfId="0" applyFont="1" applyBorder="1" applyAlignment="1">
      <alignment wrapText="1"/>
    </xf>
    <xf numFmtId="0" fontId="12" fillId="0" borderId="1" xfId="0" applyNumberFormat="1" applyFont="1" applyBorder="1" applyAlignment="1">
      <alignment wrapText="1"/>
    </xf>
    <xf numFmtId="0" fontId="1" fillId="0" borderId="1" xfId="0" applyNumberFormat="1" applyFont="1" applyBorder="1" applyAlignment="1">
      <alignment horizontal="center" wrapText="1"/>
    </xf>
    <xf numFmtId="0" fontId="1" fillId="0" borderId="7" xfId="0" applyNumberFormat="1" applyFont="1" applyBorder="1" applyAlignment="1">
      <alignment wrapText="1"/>
    </xf>
    <xf numFmtId="0" fontId="15" fillId="0" borderId="8" xfId="0" applyNumberFormat="1" applyFont="1" applyBorder="1" applyAlignment="1">
      <alignment horizontal="center" vertical="top" wrapText="1"/>
    </xf>
    <xf numFmtId="0" fontId="16" fillId="0" borderId="10" xfId="0" applyNumberFormat="1" applyFont="1" applyBorder="1" applyAlignment="1">
      <alignment vertical="top" wrapText="1"/>
    </xf>
    <xf numFmtId="0" fontId="14" fillId="0" borderId="10" xfId="0" applyNumberFormat="1" applyFont="1" applyBorder="1" applyAlignment="1">
      <alignment vertical="top" wrapText="1"/>
    </xf>
    <xf numFmtId="0" fontId="16" fillId="0" borderId="11" xfId="0" applyNumberFormat="1" applyFont="1" applyBorder="1" applyAlignment="1">
      <alignment vertical="top" wrapText="1"/>
    </xf>
    <xf numFmtId="0" fontId="14" fillId="0" borderId="11" xfId="0" applyNumberFormat="1" applyFont="1" applyBorder="1" applyAlignment="1">
      <alignment vertical="top" wrapText="1"/>
    </xf>
    <xf numFmtId="0" fontId="1" fillId="0" borderId="0" xfId="0" applyNumberFormat="1" applyFont="1" applyAlignment="1"/>
    <xf numFmtId="0" fontId="17" fillId="0" borderId="8" xfId="0" applyNumberFormat="1" applyFont="1" applyBorder="1" applyAlignment="1">
      <alignment horizontal="left" vertical="top" wrapText="1"/>
    </xf>
    <xf numFmtId="0" fontId="18" fillId="0" borderId="10" xfId="0" applyNumberFormat="1" applyFont="1" applyBorder="1" applyAlignment="1">
      <alignment horizontal="left" vertical="top" wrapText="1"/>
    </xf>
    <xf numFmtId="0" fontId="19" fillId="0" borderId="10" xfId="0" applyNumberFormat="1" applyFont="1" applyBorder="1" applyAlignment="1">
      <alignment horizontal="center" vertical="top" wrapText="1"/>
    </xf>
    <xf numFmtId="0" fontId="19" fillId="0" borderId="10" xfId="0" applyNumberFormat="1" applyFont="1" applyBorder="1" applyAlignment="1">
      <alignment horizontal="right" vertical="top" wrapText="1"/>
    </xf>
    <xf numFmtId="0" fontId="18" fillId="0" borderId="11" xfId="0" applyNumberFormat="1" applyFont="1" applyBorder="1" applyAlignment="1">
      <alignment horizontal="left" vertical="top" wrapText="1"/>
    </xf>
    <xf numFmtId="0" fontId="19" fillId="0" borderId="11" xfId="0" applyNumberFormat="1" applyFont="1" applyBorder="1" applyAlignment="1">
      <alignment horizontal="center" vertical="top" wrapText="1"/>
    </xf>
    <xf numFmtId="0" fontId="19" fillId="0" borderId="11" xfId="0" applyNumberFormat="1" applyFont="1" applyBorder="1" applyAlignment="1">
      <alignment horizontal="right" vertical="top" wrapText="1"/>
    </xf>
    <xf numFmtId="0" fontId="1" fillId="0" borderId="0" xfId="0" applyNumberFormat="1" applyFont="1" applyAlignment="1"/>
    <xf numFmtId="0" fontId="19" fillId="0" borderId="1" xfId="0" applyNumberFormat="1" applyFont="1" applyBorder="1" applyAlignment="1"/>
    <xf numFmtId="0" fontId="15" fillId="0" borderId="8" xfId="0" applyNumberFormat="1" applyFont="1" applyBorder="1" applyAlignment="1">
      <alignment horizontal="center" vertical="center" wrapText="1"/>
    </xf>
    <xf numFmtId="0" fontId="16" fillId="0" borderId="10" xfId="0" applyNumberFormat="1" applyFont="1" applyBorder="1" applyAlignment="1">
      <alignment vertical="center" wrapText="1"/>
    </xf>
    <xf numFmtId="0" fontId="14" fillId="0" borderId="10" xfId="0" applyNumberFormat="1" applyFont="1" applyBorder="1" applyAlignment="1">
      <alignment horizontal="justify" vertical="center" wrapText="1"/>
    </xf>
    <xf numFmtId="0" fontId="16" fillId="0" borderId="11" xfId="0" applyNumberFormat="1" applyFont="1" applyBorder="1" applyAlignment="1">
      <alignment vertical="center" wrapText="1"/>
    </xf>
    <xf numFmtId="0" fontId="14" fillId="0" borderId="11" xfId="0" applyNumberFormat="1" applyFont="1" applyBorder="1" applyAlignment="1">
      <alignment horizontal="justify" vertical="center" wrapText="1"/>
    </xf>
    <xf numFmtId="0" fontId="1" fillId="0" borderId="0" xfId="0" applyNumberFormat="1" applyFont="1" applyAlignment="1"/>
    <xf numFmtId="0" fontId="20" fillId="0" borderId="1" xfId="0" applyNumberFormat="1" applyFont="1" applyBorder="1" applyAlignment="1">
      <alignment horizontal="justify" vertical="center"/>
    </xf>
    <xf numFmtId="0" fontId="5" fillId="0" borderId="1" xfId="0" applyNumberFormat="1" applyFont="1" applyBorder="1" applyAlignment="1"/>
    <xf numFmtId="0" fontId="13" fillId="0" borderId="8" xfId="0" applyNumberFormat="1" applyFont="1" applyBorder="1" applyAlignment="1">
      <alignment horizontal="left" vertical="center"/>
    </xf>
    <xf numFmtId="0" fontId="16" fillId="0" borderId="10" xfId="0" applyNumberFormat="1" applyFont="1" applyBorder="1" applyAlignment="1">
      <alignment horizontal="left" vertical="center"/>
    </xf>
    <xf numFmtId="0" fontId="14" fillId="0" borderId="10" xfId="0" applyNumberFormat="1" applyFont="1" applyBorder="1" applyAlignment="1">
      <alignment horizontal="right" vertical="center"/>
    </xf>
    <xf numFmtId="0" fontId="16" fillId="0" borderId="11" xfId="0" applyNumberFormat="1" applyFont="1" applyBorder="1" applyAlignment="1">
      <alignment horizontal="left" vertical="center"/>
    </xf>
    <xf numFmtId="0" fontId="14" fillId="0" borderId="11" xfId="0" applyNumberFormat="1" applyFont="1" applyBorder="1" applyAlignment="1">
      <alignment horizontal="right" vertical="center"/>
    </xf>
    <xf numFmtId="0" fontId="1" fillId="0" borderId="0" xfId="0" applyNumberFormat="1" applyFont="1" applyAlignment="1"/>
    <xf numFmtId="0" fontId="5" fillId="0" borderId="1" xfId="0" applyNumberFormat="1" applyFont="1" applyBorder="1" applyAlignment="1">
      <alignment wrapText="1"/>
    </xf>
    <xf numFmtId="0" fontId="21" fillId="0" borderId="1" xfId="0" applyNumberFormat="1" applyFont="1" applyBorder="1" applyAlignment="1">
      <alignment wrapText="1"/>
    </xf>
    <xf numFmtId="0" fontId="17" fillId="0" borderId="8" xfId="0" applyNumberFormat="1" applyFont="1" applyBorder="1" applyAlignment="1">
      <alignment horizontal="justify" vertical="center" wrapText="1"/>
    </xf>
    <xf numFmtId="0" fontId="1" fillId="0" borderId="0" xfId="0" applyNumberFormat="1" applyFont="1" applyAlignment="1"/>
    <xf numFmtId="0" fontId="1" fillId="0" borderId="0" xfId="0" applyNumberFormat="1" applyFont="1" applyAlignment="1"/>
    <xf numFmtId="0" fontId="1" fillId="0" borderId="0" xfId="0" applyNumberFormat="1" applyFont="1" applyAlignment="1"/>
    <xf numFmtId="0" fontId="1" fillId="0" borderId="0" xfId="0" applyNumberFormat="1" applyFont="1" applyAlignment="1"/>
    <xf numFmtId="0" fontId="6" fillId="0" borderId="7" xfId="0" applyNumberFormat="1" applyFont="1" applyBorder="1" applyAlignment="1"/>
    <xf numFmtId="0" fontId="16" fillId="0" borderId="10" xfId="0" applyNumberFormat="1" applyFont="1" applyBorder="1" applyAlignment="1">
      <alignment horizontal="left" vertical="top" wrapText="1"/>
    </xf>
    <xf numFmtId="0" fontId="16" fillId="0" borderId="11" xfId="0" applyNumberFormat="1" applyFont="1" applyBorder="1" applyAlignment="1">
      <alignment horizontal="left" vertical="top" wrapText="1"/>
    </xf>
    <xf numFmtId="0" fontId="1" fillId="0" borderId="0" xfId="0" applyNumberFormat="1" applyFont="1" applyAlignment="1"/>
    <xf numFmtId="0" fontId="1" fillId="0" borderId="0" xfId="0" applyNumberFormat="1" applyFont="1" applyAlignment="1"/>
    <xf numFmtId="0" fontId="1" fillId="0" borderId="1" xfId="0" applyNumberFormat="1" applyFont="1" applyBorder="1" applyAlignment="1"/>
    <xf numFmtId="0" fontId="26" fillId="0" borderId="12" xfId="0" applyFont="1" applyBorder="1" applyAlignment="1">
      <alignment horizontal="center"/>
    </xf>
    <xf numFmtId="0" fontId="26" fillId="0" borderId="13" xfId="0" applyFont="1" applyBorder="1" applyAlignment="1">
      <alignment horizontal="center"/>
    </xf>
    <xf numFmtId="0" fontId="3" fillId="0" borderId="1" xfId="0" applyNumberFormat="1" applyFont="1" applyBorder="1" applyAlignment="1">
      <alignment horizontal="center"/>
    </xf>
    <xf numFmtId="0" fontId="1" fillId="0" borderId="1" xfId="0" applyNumberFormat="1" applyFont="1" applyBorder="1" applyAlignment="1"/>
    <xf numFmtId="0" fontId="1" fillId="0" borderId="1" xfId="0" applyFont="1" applyBorder="1" applyAlignment="1"/>
  </cellXfs>
  <cellStyles count="1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Normal" xfId="0" builtinId="0"/>
  </cellStyles>
  <dxfs count="2">
    <dxf>
      <font>
        <b/>
        <i val="0"/>
      </font>
      <fill>
        <patternFill>
          <bgColor rgb="FFD7D7D7"/>
        </patternFill>
      </fill>
    </dxf>
    <dxf>
      <font>
        <b val="0"/>
        <i val="0"/>
      </font>
      <fill>
        <patternFill patternType="none">
          <bgColor indexed="65"/>
        </patternFill>
      </fill>
    </dxf>
  </dxfs>
  <tableStyles count="1" defaultPivotStyle="PivotStyleMedium4">
    <tableStyle name="MySqlDefault" pivot="0" table="0" count="2">
      <tableStyleElement type="wholeTable" dxfId="1"/>
      <tableStyleElement type="headerRow" dxfId="0"/>
    </tableStyle>
  </tableStyles>
  <colors>
    <indexedColors>
      <rgbColor rgb="FF000000"/>
      <rgbColor rgb="FFFFFFFF"/>
      <rgbColor rgb="FFFF0000"/>
      <rgbColor rgb="FF00FF00"/>
      <rgbColor rgb="FF0000FF"/>
      <rgbColor rgb="FFFFFF00"/>
      <rgbColor rgb="FFFF00FF"/>
      <rgbColor rgb="FF00FFFF"/>
      <rgbColor rgb="FF000000"/>
      <rgbColor rgb="FFCBCCCB"/>
      <rgbColor rgb="FFFF2600"/>
      <rgbColor rgb="FF659C34"/>
      <rgbColor rgb="FFFF4013"/>
      <rgbColor rgb="FFE22400"/>
      <rgbColor rgb="FF5D2FEB"/>
      <rgbColor rgb="FF424242"/>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8"/>
  <sheetViews>
    <sheetView showGridLines="0" workbookViewId="0"/>
  </sheetViews>
  <sheetFormatPr defaultColWidth="20.3984375" defaultRowHeight="12" customHeight="1" x14ac:dyDescent="0.25"/>
  <cols>
    <col min="1" max="1" width="20.3984375" style="1" customWidth="1"/>
    <col min="2" max="2" width="22.5" style="1" customWidth="1"/>
    <col min="3" max="3" width="19.69921875" style="1" customWidth="1"/>
    <col min="4" max="4" width="22" style="1" customWidth="1"/>
    <col min="5" max="5" width="19" style="1" customWidth="1"/>
    <col min="6" max="6" width="16.19921875" style="1" customWidth="1"/>
    <col min="7" max="7" width="26.09765625" style="1" customWidth="1"/>
    <col min="8" max="8" width="17.09765625" style="1" customWidth="1"/>
    <col min="9" max="9" width="21.19921875" style="1" customWidth="1"/>
    <col min="10" max="10" width="13.19921875" style="1" customWidth="1"/>
    <col min="11" max="11" width="17.8984375" style="1" customWidth="1"/>
    <col min="12" max="12" width="18.3984375" style="1" customWidth="1"/>
    <col min="13" max="13" width="23.69921875" style="1" customWidth="1"/>
    <col min="14" max="14" width="7.59765625" style="1" customWidth="1"/>
    <col min="15" max="256" width="20.3984375" style="1" customWidth="1"/>
  </cols>
  <sheetData>
    <row r="1" spans="1:14" ht="23.1" customHeight="1" x14ac:dyDescent="0.35">
      <c r="A1" s="2"/>
      <c r="B1" s="88" t="s">
        <v>0</v>
      </c>
      <c r="C1" s="89"/>
      <c r="D1" s="89"/>
      <c r="E1" s="89"/>
      <c r="F1" s="89"/>
      <c r="G1" s="89"/>
      <c r="H1" s="89"/>
      <c r="I1" s="89"/>
      <c r="J1" s="89"/>
      <c r="K1" s="89"/>
      <c r="L1" s="89"/>
      <c r="M1" s="89"/>
      <c r="N1" s="4"/>
    </row>
    <row r="2" spans="1:14" ht="42" customHeight="1" x14ac:dyDescent="0.35">
      <c r="A2" s="5" t="s">
        <v>1</v>
      </c>
      <c r="B2" s="5" t="s">
        <v>2</v>
      </c>
      <c r="C2" s="5" t="s">
        <v>3</v>
      </c>
      <c r="D2" s="5" t="s">
        <v>4</v>
      </c>
      <c r="E2" s="5" t="s">
        <v>5</v>
      </c>
      <c r="F2" s="5" t="s">
        <v>6</v>
      </c>
      <c r="G2" s="5" t="s">
        <v>7</v>
      </c>
      <c r="H2" s="5" t="s">
        <v>8</v>
      </c>
      <c r="I2" s="5" t="s">
        <v>9</v>
      </c>
      <c r="J2" s="5" t="s">
        <v>10</v>
      </c>
      <c r="K2" s="5" t="s">
        <v>11</v>
      </c>
      <c r="L2" s="5" t="s">
        <v>12</v>
      </c>
      <c r="M2" s="5" t="s">
        <v>13</v>
      </c>
      <c r="N2" s="4"/>
    </row>
    <row r="3" spans="1:14" ht="135.94999999999999" customHeight="1" x14ac:dyDescent="0.35">
      <c r="A3" s="5" t="s">
        <v>14</v>
      </c>
      <c r="B3" s="6" t="s">
        <v>15</v>
      </c>
      <c r="C3" s="6" t="s">
        <v>16</v>
      </c>
      <c r="D3" s="6" t="s">
        <v>17</v>
      </c>
      <c r="E3" s="6" t="s">
        <v>18</v>
      </c>
      <c r="F3" s="6" t="s">
        <v>19</v>
      </c>
      <c r="G3" s="6" t="s">
        <v>20</v>
      </c>
      <c r="H3" s="6" t="s">
        <v>21</v>
      </c>
      <c r="I3" s="6" t="s">
        <v>22</v>
      </c>
      <c r="J3" s="6" t="s">
        <v>23</v>
      </c>
      <c r="K3" s="6" t="s">
        <v>24</v>
      </c>
      <c r="L3" s="6" t="s">
        <v>25</v>
      </c>
      <c r="M3" s="6" t="s">
        <v>26</v>
      </c>
      <c r="N3" s="4"/>
    </row>
    <row r="4" spans="1:14" ht="135.94999999999999" customHeight="1" x14ac:dyDescent="0.35">
      <c r="A4" s="5" t="s">
        <v>27</v>
      </c>
      <c r="B4" s="6" t="s">
        <v>28</v>
      </c>
      <c r="C4" s="6" t="s">
        <v>29</v>
      </c>
      <c r="D4" s="6" t="s">
        <v>30</v>
      </c>
      <c r="E4" s="6" t="s">
        <v>31</v>
      </c>
      <c r="F4" s="6" t="s">
        <v>32</v>
      </c>
      <c r="G4" s="6" t="s">
        <v>33</v>
      </c>
      <c r="H4" s="6" t="s">
        <v>34</v>
      </c>
      <c r="I4" s="6" t="s">
        <v>35</v>
      </c>
      <c r="J4" s="6" t="s">
        <v>36</v>
      </c>
      <c r="K4" s="6" t="s">
        <v>37</v>
      </c>
      <c r="L4" s="6" t="s">
        <v>38</v>
      </c>
      <c r="M4" s="6" t="s">
        <v>39</v>
      </c>
      <c r="N4" s="4"/>
    </row>
    <row r="5" spans="1:14" ht="90.95" customHeight="1" x14ac:dyDescent="0.35">
      <c r="A5" s="5" t="s">
        <v>40</v>
      </c>
      <c r="B5" s="6" t="s">
        <v>41</v>
      </c>
      <c r="C5" s="6" t="s">
        <v>42</v>
      </c>
      <c r="D5" s="6" t="s">
        <v>43</v>
      </c>
      <c r="E5" s="6" t="s">
        <v>44</v>
      </c>
      <c r="F5" s="6" t="s">
        <v>45</v>
      </c>
      <c r="G5" s="6" t="s">
        <v>46</v>
      </c>
      <c r="H5" s="6" t="s">
        <v>47</v>
      </c>
      <c r="I5" s="6" t="s">
        <v>48</v>
      </c>
      <c r="J5" s="6" t="s">
        <v>49</v>
      </c>
      <c r="K5" s="6" t="s">
        <v>50</v>
      </c>
      <c r="L5" s="6" t="s">
        <v>51</v>
      </c>
      <c r="M5" s="6" t="s">
        <v>52</v>
      </c>
      <c r="N5" s="4"/>
    </row>
    <row r="6" spans="1:14" ht="120.95" customHeight="1" x14ac:dyDescent="0.35">
      <c r="A6" s="5" t="s">
        <v>53</v>
      </c>
      <c r="B6" s="6" t="s">
        <v>54</v>
      </c>
      <c r="C6" s="6" t="s">
        <v>55</v>
      </c>
      <c r="D6" s="6" t="s">
        <v>56</v>
      </c>
      <c r="E6" s="6" t="s">
        <v>57</v>
      </c>
      <c r="F6" s="6" t="s">
        <v>58</v>
      </c>
      <c r="G6" s="6" t="s">
        <v>59</v>
      </c>
      <c r="H6" s="6" t="s">
        <v>60</v>
      </c>
      <c r="I6" s="6" t="s">
        <v>61</v>
      </c>
      <c r="J6" s="6" t="s">
        <v>62</v>
      </c>
      <c r="K6" s="6" t="s">
        <v>63</v>
      </c>
      <c r="L6" s="6" t="s">
        <v>64</v>
      </c>
      <c r="M6" s="6" t="s">
        <v>65</v>
      </c>
      <c r="N6" s="4"/>
    </row>
    <row r="7" spans="1:14" ht="150.94999999999999" customHeight="1" x14ac:dyDescent="0.35">
      <c r="A7" s="5" t="s">
        <v>66</v>
      </c>
      <c r="B7" s="6" t="s">
        <v>67</v>
      </c>
      <c r="C7" s="6" t="s">
        <v>68</v>
      </c>
      <c r="D7" s="6" t="s">
        <v>69</v>
      </c>
      <c r="E7" s="6" t="s">
        <v>70</v>
      </c>
      <c r="F7" s="6" t="s">
        <v>71</v>
      </c>
      <c r="G7" s="6" t="s">
        <v>72</v>
      </c>
      <c r="H7" s="6" t="s">
        <v>73</v>
      </c>
      <c r="I7" s="6" t="s">
        <v>74</v>
      </c>
      <c r="J7" s="6" t="s">
        <v>75</v>
      </c>
      <c r="K7" s="6" t="s">
        <v>76</v>
      </c>
      <c r="L7" s="6" t="s">
        <v>77</v>
      </c>
      <c r="M7" s="6" t="s">
        <v>78</v>
      </c>
      <c r="N7" s="4"/>
    </row>
    <row r="8" spans="1:14" ht="120.95" customHeight="1" x14ac:dyDescent="0.35">
      <c r="A8" s="5" t="s">
        <v>79</v>
      </c>
      <c r="B8" s="6" t="s">
        <v>80</v>
      </c>
      <c r="C8" s="6" t="s">
        <v>81</v>
      </c>
      <c r="D8" s="6" t="s">
        <v>82</v>
      </c>
      <c r="E8" s="6" t="s">
        <v>83</v>
      </c>
      <c r="F8" s="6" t="s">
        <v>84</v>
      </c>
      <c r="G8" s="6" t="s">
        <v>85</v>
      </c>
      <c r="H8" s="6" t="s">
        <v>86</v>
      </c>
      <c r="I8" s="6" t="s">
        <v>87</v>
      </c>
      <c r="J8" s="6" t="s">
        <v>88</v>
      </c>
      <c r="K8" s="6" t="s">
        <v>89</v>
      </c>
      <c r="L8" s="6" t="s">
        <v>90</v>
      </c>
      <c r="M8" s="6" t="s">
        <v>91</v>
      </c>
      <c r="N8" s="4"/>
    </row>
    <row r="9" spans="1:14" ht="15" customHeight="1" x14ac:dyDescent="0.25">
      <c r="A9" s="4"/>
      <c r="B9" s="4"/>
      <c r="C9" s="4"/>
      <c r="D9" s="4"/>
      <c r="E9" s="4"/>
      <c r="F9" s="4"/>
      <c r="G9" s="4"/>
      <c r="H9" s="4"/>
      <c r="I9" s="4"/>
      <c r="J9" s="4"/>
      <c r="K9" s="4"/>
      <c r="L9" s="4"/>
      <c r="M9" s="4"/>
      <c r="N9" s="4"/>
    </row>
    <row r="10" spans="1:14" ht="15" customHeight="1" x14ac:dyDescent="0.25">
      <c r="A10" s="4"/>
      <c r="B10" s="4"/>
      <c r="C10" s="4"/>
      <c r="D10" s="4"/>
      <c r="E10" s="4"/>
      <c r="F10" s="4"/>
      <c r="G10" s="4"/>
      <c r="H10" s="4"/>
      <c r="I10" s="4"/>
      <c r="J10" s="4"/>
      <c r="K10" s="4"/>
      <c r="L10" s="4"/>
      <c r="M10" s="4"/>
      <c r="N10" s="4"/>
    </row>
    <row r="11" spans="1:14" ht="15" customHeight="1" x14ac:dyDescent="0.25">
      <c r="A11" s="4"/>
      <c r="B11" s="4"/>
      <c r="C11" s="4"/>
      <c r="D11" s="4"/>
      <c r="E11" s="4"/>
      <c r="F11" s="4"/>
      <c r="G11" s="4"/>
      <c r="H11" s="4"/>
      <c r="I11" s="4"/>
      <c r="J11" s="4"/>
      <c r="K11" s="4"/>
      <c r="L11" s="4"/>
      <c r="M11" s="4"/>
      <c r="N11" s="4"/>
    </row>
    <row r="12" spans="1:14" ht="15" customHeight="1" x14ac:dyDescent="0.25">
      <c r="A12" s="4"/>
      <c r="B12" s="4"/>
      <c r="C12" s="4"/>
      <c r="D12" s="4"/>
      <c r="E12" s="4"/>
      <c r="F12" s="4"/>
      <c r="G12" s="4"/>
      <c r="H12" s="4"/>
      <c r="I12" s="4"/>
      <c r="J12" s="4"/>
      <c r="K12" s="4"/>
      <c r="L12" s="4"/>
      <c r="M12" s="4"/>
      <c r="N12" s="4"/>
    </row>
    <row r="13" spans="1:14" ht="23.1" customHeight="1" x14ac:dyDescent="0.35">
      <c r="A13" s="4"/>
      <c r="B13" s="88"/>
      <c r="C13" s="90"/>
      <c r="D13" s="90"/>
      <c r="E13" s="90"/>
      <c r="F13" s="90"/>
      <c r="G13" s="90"/>
      <c r="H13" s="90"/>
      <c r="I13" s="90"/>
      <c r="J13" s="90"/>
      <c r="K13" s="90"/>
      <c r="L13" s="90"/>
      <c r="M13" s="90"/>
      <c r="N13" s="90"/>
    </row>
    <row r="14" spans="1:14" ht="21" customHeight="1" x14ac:dyDescent="0.25">
      <c r="A14" s="4"/>
      <c r="B14" s="4"/>
      <c r="C14" s="4"/>
      <c r="D14" s="4"/>
      <c r="E14" s="4"/>
      <c r="F14" s="4"/>
      <c r="G14" s="4"/>
      <c r="H14" s="4"/>
      <c r="I14" s="4"/>
      <c r="J14" s="4"/>
      <c r="K14" s="4"/>
      <c r="L14" s="4"/>
      <c r="M14" s="4"/>
      <c r="N14" s="4"/>
    </row>
    <row r="15" spans="1:14" ht="15" customHeight="1" x14ac:dyDescent="0.25">
      <c r="A15" s="4"/>
      <c r="B15" s="7"/>
      <c r="C15" s="7"/>
      <c r="D15" s="7"/>
      <c r="E15" s="7"/>
      <c r="F15" s="7"/>
      <c r="G15" s="7"/>
      <c r="H15" s="7"/>
      <c r="I15" s="7"/>
      <c r="J15" s="7"/>
      <c r="K15" s="8"/>
      <c r="L15" s="7"/>
      <c r="M15" s="7"/>
      <c r="N15" s="4"/>
    </row>
    <row r="16" spans="1:14" ht="15" customHeight="1" x14ac:dyDescent="0.25">
      <c r="A16" s="4"/>
      <c r="B16" s="7"/>
      <c r="C16" s="7"/>
      <c r="D16" s="7"/>
      <c r="E16" s="7"/>
      <c r="F16" s="7"/>
      <c r="G16" s="7"/>
      <c r="H16" s="7"/>
      <c r="I16" s="7"/>
      <c r="J16" s="7"/>
      <c r="K16" s="7"/>
      <c r="L16" s="7"/>
      <c r="M16" s="7"/>
      <c r="N16" s="4"/>
    </row>
    <row r="17" spans="1:14" ht="15" customHeight="1" x14ac:dyDescent="0.25">
      <c r="A17" s="4"/>
      <c r="B17" s="7"/>
      <c r="C17" s="7"/>
      <c r="D17" s="7"/>
      <c r="E17" s="7"/>
      <c r="F17" s="7"/>
      <c r="G17" s="7"/>
      <c r="H17" s="7"/>
      <c r="I17" s="7"/>
      <c r="J17" s="7"/>
      <c r="K17" s="7"/>
      <c r="L17" s="7"/>
      <c r="M17" s="7"/>
      <c r="N17" s="4"/>
    </row>
    <row r="18" spans="1:14" ht="15" customHeight="1" x14ac:dyDescent="0.25">
      <c r="A18" s="4"/>
      <c r="B18" s="7"/>
      <c r="C18" s="7"/>
      <c r="D18" s="7"/>
      <c r="E18" s="7"/>
      <c r="F18" s="7"/>
      <c r="G18" s="7"/>
      <c r="H18" s="7"/>
      <c r="I18" s="7"/>
      <c r="J18" s="7"/>
      <c r="K18" s="7"/>
      <c r="L18" s="7"/>
      <c r="M18" s="7"/>
      <c r="N18" s="4"/>
    </row>
  </sheetData>
  <mergeCells count="2">
    <mergeCell ref="B1:M1"/>
    <mergeCell ref="B13:N13"/>
  </mergeCells>
  <pageMargins left="0" right="0" top="0" bottom="0" header="0" footer="0"/>
  <pageSetup orientation="landscape"/>
  <headerFooter>
    <oddFooter>&amp;"Helvetica,Regular"&amp;11&amp;P</oddFooter>
  </headerFooter>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51"/>
  <sheetViews>
    <sheetView showGridLines="0" workbookViewId="0"/>
  </sheetViews>
  <sheetFormatPr defaultColWidth="34" defaultRowHeight="12" customHeight="1" x14ac:dyDescent="0.25"/>
  <cols>
    <col min="1" max="1" width="34" style="76" customWidth="1"/>
    <col min="2" max="2" width="19.59765625" style="76" customWidth="1"/>
    <col min="3" max="5" width="7.59765625" style="76" customWidth="1"/>
    <col min="6" max="256" width="34" style="76" customWidth="1"/>
  </cols>
  <sheetData>
    <row r="1" spans="1:5" ht="15" customHeight="1" x14ac:dyDescent="0.25">
      <c r="A1" s="4"/>
      <c r="B1" s="4"/>
      <c r="C1" s="4"/>
      <c r="D1" s="4"/>
      <c r="E1" s="4"/>
    </row>
    <row r="2" spans="1:5" ht="15" customHeight="1" x14ac:dyDescent="0.25">
      <c r="A2" s="24" t="s">
        <v>1</v>
      </c>
      <c r="B2" s="24" t="s">
        <v>0</v>
      </c>
      <c r="C2" s="4"/>
      <c r="D2" s="4"/>
      <c r="E2" s="4"/>
    </row>
    <row r="3" spans="1:5" ht="105" customHeight="1" x14ac:dyDescent="0.25">
      <c r="A3" s="3" t="s">
        <v>14</v>
      </c>
      <c r="B3" s="6" t="s">
        <v>21</v>
      </c>
      <c r="C3" s="4"/>
      <c r="D3" s="4"/>
      <c r="E3" s="4"/>
    </row>
    <row r="4" spans="1:5" ht="90" customHeight="1" x14ac:dyDescent="0.25">
      <c r="A4" s="3" t="s">
        <v>27</v>
      </c>
      <c r="B4" s="6" t="s">
        <v>34</v>
      </c>
      <c r="C4" s="4"/>
      <c r="D4" s="4"/>
      <c r="E4" s="4"/>
    </row>
    <row r="5" spans="1:5" ht="60" customHeight="1" x14ac:dyDescent="0.25">
      <c r="A5" s="3" t="s">
        <v>40</v>
      </c>
      <c r="B5" s="6" t="s">
        <v>47</v>
      </c>
      <c r="C5" s="4"/>
      <c r="D5" s="4"/>
      <c r="E5" s="4"/>
    </row>
    <row r="6" spans="1:5" ht="30" customHeight="1" x14ac:dyDescent="0.25">
      <c r="A6" s="3" t="s">
        <v>53</v>
      </c>
      <c r="B6" s="6" t="s">
        <v>60</v>
      </c>
      <c r="C6" s="4"/>
      <c r="D6" s="4"/>
      <c r="E6" s="4"/>
    </row>
    <row r="7" spans="1:5" ht="45" customHeight="1" x14ac:dyDescent="0.25">
      <c r="A7" s="3" t="s">
        <v>66</v>
      </c>
      <c r="B7" s="6" t="s">
        <v>73</v>
      </c>
      <c r="C7" s="4"/>
      <c r="D7" s="4"/>
      <c r="E7" s="4"/>
    </row>
    <row r="8" spans="1:5" ht="30" customHeight="1" x14ac:dyDescent="0.25">
      <c r="A8" s="3" t="s">
        <v>79</v>
      </c>
      <c r="B8" s="6" t="s">
        <v>86</v>
      </c>
      <c r="C8" s="4"/>
      <c r="D8" s="4"/>
      <c r="E8" s="4"/>
    </row>
    <row r="9" spans="1:5" ht="15" customHeight="1" x14ac:dyDescent="0.25">
      <c r="A9" s="4"/>
      <c r="B9" s="4"/>
      <c r="C9" s="4"/>
      <c r="D9" s="4"/>
      <c r="E9" s="4"/>
    </row>
    <row r="10" spans="1:5" ht="15" customHeight="1" x14ac:dyDescent="0.25">
      <c r="A10" s="4"/>
      <c r="B10" s="4"/>
      <c r="C10" s="4"/>
      <c r="D10" s="4"/>
      <c r="E10" s="4"/>
    </row>
    <row r="11" spans="1:5" ht="15" customHeight="1" x14ac:dyDescent="0.25">
      <c r="A11" s="4"/>
      <c r="B11" s="4"/>
      <c r="C11" s="4"/>
      <c r="D11" s="4"/>
      <c r="E11" s="4"/>
    </row>
    <row r="12" spans="1:5" ht="15" customHeight="1" x14ac:dyDescent="0.25">
      <c r="A12" s="4"/>
      <c r="B12" s="4"/>
      <c r="C12" s="4"/>
      <c r="D12" s="4"/>
      <c r="E12" s="4"/>
    </row>
    <row r="13" spans="1:5" ht="15" customHeight="1" x14ac:dyDescent="0.25">
      <c r="A13" s="4"/>
      <c r="B13" s="4"/>
      <c r="C13" s="4"/>
      <c r="D13" s="4"/>
      <c r="E13" s="4"/>
    </row>
    <row r="14" spans="1:5" ht="15" customHeight="1" x14ac:dyDescent="0.25">
      <c r="A14" s="24" t="s">
        <v>133</v>
      </c>
      <c r="B14" s="41" t="s">
        <v>92</v>
      </c>
      <c r="C14" s="4"/>
      <c r="D14" s="4"/>
      <c r="E14" s="4"/>
    </row>
    <row r="15" spans="1:5" ht="15" customHeight="1" x14ac:dyDescent="0.25">
      <c r="A15" s="3" t="s">
        <v>95</v>
      </c>
      <c r="B15" s="7">
        <v>2</v>
      </c>
      <c r="C15" s="3">
        <f t="shared" ref="C15:C45" si="0">B15/364*100</f>
        <v>0.5494505494505495</v>
      </c>
      <c r="D15" s="4"/>
      <c r="E15" s="4"/>
    </row>
    <row r="16" spans="1:5" ht="15" customHeight="1" x14ac:dyDescent="0.25">
      <c r="A16" s="3" t="s">
        <v>96</v>
      </c>
      <c r="B16" s="7">
        <v>3</v>
      </c>
      <c r="C16" s="3">
        <f t="shared" si="0"/>
        <v>0.82417582417582425</v>
      </c>
      <c r="D16" s="4"/>
      <c r="E16" s="4"/>
    </row>
    <row r="17" spans="1:5" ht="15" customHeight="1" x14ac:dyDescent="0.25">
      <c r="A17" s="3" t="s">
        <v>67</v>
      </c>
      <c r="B17" s="7">
        <v>26</v>
      </c>
      <c r="C17" s="3">
        <f t="shared" si="0"/>
        <v>7.1428571428571423</v>
      </c>
      <c r="D17" s="4"/>
      <c r="E17" s="4"/>
    </row>
    <row r="18" spans="1:5" ht="15" customHeight="1" x14ac:dyDescent="0.25">
      <c r="A18" s="3" t="s">
        <v>97</v>
      </c>
      <c r="B18" s="7">
        <v>12</v>
      </c>
      <c r="C18" s="3">
        <f t="shared" si="0"/>
        <v>3.296703296703297</v>
      </c>
      <c r="D18" s="4"/>
      <c r="E18" s="4"/>
    </row>
    <row r="19" spans="1:5" ht="15" customHeight="1" x14ac:dyDescent="0.25">
      <c r="A19" s="3" t="s">
        <v>98</v>
      </c>
      <c r="B19" s="7">
        <v>29</v>
      </c>
      <c r="C19" s="3">
        <f t="shared" si="0"/>
        <v>7.9670329670329663</v>
      </c>
      <c r="D19" s="4"/>
      <c r="E19" s="4"/>
    </row>
    <row r="20" spans="1:5" ht="15" customHeight="1" x14ac:dyDescent="0.25">
      <c r="A20" s="3" t="s">
        <v>99</v>
      </c>
      <c r="B20" s="7">
        <v>0</v>
      </c>
      <c r="C20" s="3">
        <f t="shared" si="0"/>
        <v>0</v>
      </c>
      <c r="D20" s="4"/>
      <c r="E20" s="4"/>
    </row>
    <row r="21" spans="1:5" ht="15" customHeight="1" x14ac:dyDescent="0.25">
      <c r="A21" s="3" t="s">
        <v>100</v>
      </c>
      <c r="B21" s="7">
        <v>4</v>
      </c>
      <c r="C21" s="3">
        <f t="shared" si="0"/>
        <v>1.098901098901099</v>
      </c>
      <c r="D21" s="4"/>
      <c r="E21" s="4"/>
    </row>
    <row r="22" spans="1:5" ht="15" customHeight="1" x14ac:dyDescent="0.25">
      <c r="A22" s="3" t="s">
        <v>101</v>
      </c>
      <c r="B22" s="7">
        <v>15</v>
      </c>
      <c r="C22" s="3">
        <f t="shared" si="0"/>
        <v>4.1208791208791204</v>
      </c>
      <c r="D22" s="4"/>
      <c r="E22" s="4"/>
    </row>
    <row r="23" spans="1:5" ht="15" customHeight="1" x14ac:dyDescent="0.25">
      <c r="A23" s="3" t="s">
        <v>102</v>
      </c>
      <c r="B23" s="7">
        <v>8</v>
      </c>
      <c r="C23" s="3">
        <f t="shared" si="0"/>
        <v>2.197802197802198</v>
      </c>
      <c r="D23" s="4"/>
      <c r="E23" s="4"/>
    </row>
    <row r="24" spans="1:5" ht="15" customHeight="1" x14ac:dyDescent="0.25">
      <c r="A24" s="3" t="s">
        <v>103</v>
      </c>
      <c r="B24" s="7">
        <v>7</v>
      </c>
      <c r="C24" s="3">
        <f t="shared" si="0"/>
        <v>1.9230769230769231</v>
      </c>
      <c r="D24" s="4"/>
      <c r="E24" s="4"/>
    </row>
    <row r="25" spans="1:5" ht="15" customHeight="1" x14ac:dyDescent="0.25">
      <c r="A25" s="3" t="s">
        <v>104</v>
      </c>
      <c r="B25" s="7">
        <v>0</v>
      </c>
      <c r="C25" s="3">
        <f t="shared" si="0"/>
        <v>0</v>
      </c>
      <c r="D25" s="4"/>
      <c r="E25" s="4"/>
    </row>
    <row r="26" spans="1:5" ht="15" customHeight="1" x14ac:dyDescent="0.25">
      <c r="A26" s="3" t="s">
        <v>105</v>
      </c>
      <c r="B26" s="7">
        <v>5</v>
      </c>
      <c r="C26" s="3">
        <f t="shared" si="0"/>
        <v>1.3736263736263736</v>
      </c>
      <c r="D26" s="4"/>
      <c r="E26" s="4"/>
    </row>
    <row r="27" spans="1:5" ht="15" customHeight="1" x14ac:dyDescent="0.25">
      <c r="A27" s="3" t="s">
        <v>106</v>
      </c>
      <c r="B27" s="7">
        <v>0</v>
      </c>
      <c r="C27" s="3">
        <f t="shared" si="0"/>
        <v>0</v>
      </c>
      <c r="D27" s="4"/>
      <c r="E27" s="4"/>
    </row>
    <row r="28" spans="1:5" ht="15" customHeight="1" x14ac:dyDescent="0.25">
      <c r="A28" s="3" t="s">
        <v>107</v>
      </c>
      <c r="B28" s="7">
        <v>0</v>
      </c>
      <c r="C28" s="3">
        <f t="shared" si="0"/>
        <v>0</v>
      </c>
      <c r="D28" s="4"/>
      <c r="E28" s="4"/>
    </row>
    <row r="29" spans="1:5" ht="15" customHeight="1" x14ac:dyDescent="0.25">
      <c r="A29" s="3" t="s">
        <v>108</v>
      </c>
      <c r="B29" s="7">
        <v>1</v>
      </c>
      <c r="C29" s="3">
        <f t="shared" si="0"/>
        <v>0.27472527472527475</v>
      </c>
      <c r="D29" s="4"/>
      <c r="E29" s="4"/>
    </row>
    <row r="30" spans="1:5" ht="15" customHeight="1" x14ac:dyDescent="0.25">
      <c r="A30" s="3" t="s">
        <v>109</v>
      </c>
      <c r="B30" s="7">
        <v>38</v>
      </c>
      <c r="C30" s="3">
        <f t="shared" si="0"/>
        <v>10.43956043956044</v>
      </c>
      <c r="D30" s="4"/>
      <c r="E30" s="4"/>
    </row>
    <row r="31" spans="1:5" ht="15" customHeight="1" x14ac:dyDescent="0.25">
      <c r="A31" s="3" t="s">
        <v>110</v>
      </c>
      <c r="B31" s="7">
        <v>11</v>
      </c>
      <c r="C31" s="3">
        <f t="shared" si="0"/>
        <v>3.0219780219780219</v>
      </c>
      <c r="D31" s="4"/>
      <c r="E31" s="4"/>
    </row>
    <row r="32" spans="1:5" ht="15" customHeight="1" x14ac:dyDescent="0.25">
      <c r="A32" s="3" t="s">
        <v>111</v>
      </c>
      <c r="B32" s="7">
        <v>3</v>
      </c>
      <c r="C32" s="3">
        <f t="shared" si="0"/>
        <v>0.82417582417582425</v>
      </c>
      <c r="D32" s="4"/>
      <c r="E32" s="4"/>
    </row>
    <row r="33" spans="1:5" ht="15" customHeight="1" x14ac:dyDescent="0.25">
      <c r="A33" s="3" t="s">
        <v>112</v>
      </c>
      <c r="B33" s="7">
        <v>1</v>
      </c>
      <c r="C33" s="3">
        <f t="shared" si="0"/>
        <v>0.27472527472527475</v>
      </c>
      <c r="D33" s="4"/>
      <c r="E33" s="4"/>
    </row>
    <row r="34" spans="1:5" ht="15" customHeight="1" x14ac:dyDescent="0.25">
      <c r="A34" s="3" t="s">
        <v>113</v>
      </c>
      <c r="B34" s="7">
        <v>2</v>
      </c>
      <c r="C34" s="3">
        <f t="shared" si="0"/>
        <v>0.5494505494505495</v>
      </c>
      <c r="D34" s="4"/>
      <c r="E34" s="4"/>
    </row>
    <row r="35" spans="1:5" ht="15" customHeight="1" x14ac:dyDescent="0.25">
      <c r="A35" s="3" t="s">
        <v>114</v>
      </c>
      <c r="B35" s="7">
        <v>2</v>
      </c>
      <c r="C35" s="3">
        <f t="shared" si="0"/>
        <v>0.5494505494505495</v>
      </c>
      <c r="D35" s="4"/>
      <c r="E35" s="4"/>
    </row>
    <row r="36" spans="1:5" ht="15" customHeight="1" x14ac:dyDescent="0.25">
      <c r="A36" s="3" t="s">
        <v>115</v>
      </c>
      <c r="B36" s="7">
        <v>7</v>
      </c>
      <c r="C36" s="3">
        <f t="shared" si="0"/>
        <v>1.9230769230769231</v>
      </c>
      <c r="D36" s="4"/>
      <c r="E36" s="4"/>
    </row>
    <row r="37" spans="1:5" ht="15" customHeight="1" x14ac:dyDescent="0.25">
      <c r="A37" s="3" t="s">
        <v>116</v>
      </c>
      <c r="B37" s="7">
        <v>74</v>
      </c>
      <c r="C37" s="3">
        <f t="shared" si="0"/>
        <v>20.329670329670328</v>
      </c>
      <c r="D37" s="4"/>
      <c r="E37" s="4"/>
    </row>
    <row r="38" spans="1:5" ht="15" customHeight="1" x14ac:dyDescent="0.25">
      <c r="A38" s="3" t="s">
        <v>117</v>
      </c>
      <c r="B38" s="7">
        <v>28</v>
      </c>
      <c r="C38" s="3">
        <f t="shared" si="0"/>
        <v>7.6923076923076925</v>
      </c>
      <c r="D38" s="4"/>
      <c r="E38" s="4"/>
    </row>
    <row r="39" spans="1:5" ht="15" customHeight="1" x14ac:dyDescent="0.25">
      <c r="A39" s="3" t="s">
        <v>118</v>
      </c>
      <c r="B39" s="7">
        <v>1</v>
      </c>
      <c r="C39" s="3">
        <f t="shared" si="0"/>
        <v>0.27472527472527475</v>
      </c>
      <c r="D39" s="4"/>
      <c r="E39" s="4"/>
    </row>
    <row r="40" spans="1:5" ht="15" customHeight="1" x14ac:dyDescent="0.25">
      <c r="A40" s="3" t="s">
        <v>119</v>
      </c>
      <c r="B40" s="7">
        <v>2</v>
      </c>
      <c r="C40" s="3">
        <f t="shared" si="0"/>
        <v>0.5494505494505495</v>
      </c>
      <c r="D40" s="4"/>
      <c r="E40" s="4"/>
    </row>
    <row r="41" spans="1:5" ht="15" customHeight="1" x14ac:dyDescent="0.25">
      <c r="A41" s="3" t="s">
        <v>120</v>
      </c>
      <c r="B41" s="7">
        <v>2</v>
      </c>
      <c r="C41" s="3">
        <f t="shared" si="0"/>
        <v>0.5494505494505495</v>
      </c>
      <c r="D41" s="4"/>
      <c r="E41" s="4"/>
    </row>
    <row r="42" spans="1:5" ht="15" customHeight="1" x14ac:dyDescent="0.25">
      <c r="A42" s="3" t="s">
        <v>121</v>
      </c>
      <c r="B42" s="7">
        <v>39</v>
      </c>
      <c r="C42" s="3">
        <f t="shared" si="0"/>
        <v>10.714285714285714</v>
      </c>
      <c r="D42" s="4"/>
      <c r="E42" s="4"/>
    </row>
    <row r="43" spans="1:5" ht="15" customHeight="1" x14ac:dyDescent="0.25">
      <c r="A43" s="3" t="s">
        <v>122</v>
      </c>
      <c r="B43" s="7">
        <v>28</v>
      </c>
      <c r="C43" s="3">
        <f t="shared" si="0"/>
        <v>7.6923076923076925</v>
      </c>
      <c r="D43" s="4"/>
      <c r="E43" s="4"/>
    </row>
    <row r="44" spans="1:5" ht="15" customHeight="1" x14ac:dyDescent="0.25">
      <c r="A44" s="3" t="s">
        <v>123</v>
      </c>
      <c r="B44" s="7">
        <v>5</v>
      </c>
      <c r="C44" s="3">
        <f t="shared" si="0"/>
        <v>1.3736263736263736</v>
      </c>
      <c r="D44" s="4"/>
      <c r="E44" s="4"/>
    </row>
    <row r="45" spans="1:5" ht="15" customHeight="1" x14ac:dyDescent="0.25">
      <c r="A45" s="3" t="s">
        <v>124</v>
      </c>
      <c r="B45" s="7">
        <v>9</v>
      </c>
      <c r="C45" s="3">
        <f t="shared" si="0"/>
        <v>2.4725274725274726</v>
      </c>
      <c r="D45" s="4"/>
      <c r="E45" s="4"/>
    </row>
    <row r="46" spans="1:5" ht="15" customHeight="1" x14ac:dyDescent="0.25">
      <c r="A46" s="4"/>
      <c r="B46" s="3">
        <f>SUM(B15:B45)</f>
        <v>364</v>
      </c>
      <c r="C46" s="4"/>
      <c r="D46" s="4"/>
      <c r="E46" s="4"/>
    </row>
    <row r="47" spans="1:5" ht="15" customHeight="1" x14ac:dyDescent="0.25">
      <c r="A47" s="4"/>
      <c r="B47" s="4"/>
      <c r="C47" s="4"/>
      <c r="D47" s="4"/>
      <c r="E47" s="4"/>
    </row>
    <row r="48" spans="1:5" ht="15" customHeight="1" x14ac:dyDescent="0.25">
      <c r="A48" s="4"/>
      <c r="B48" s="4"/>
      <c r="C48" s="4"/>
      <c r="D48" s="4"/>
      <c r="E48" s="4"/>
    </row>
    <row r="49" spans="1:5" ht="15" customHeight="1" x14ac:dyDescent="0.25">
      <c r="A49" s="4"/>
      <c r="B49" s="4"/>
      <c r="C49" s="4"/>
      <c r="D49" s="4"/>
      <c r="E49" s="4"/>
    </row>
    <row r="50" spans="1:5" ht="15" customHeight="1" x14ac:dyDescent="0.25">
      <c r="A50" s="4"/>
      <c r="B50" s="4"/>
      <c r="C50" s="4"/>
      <c r="D50" s="4"/>
      <c r="E50" s="4"/>
    </row>
    <row r="51" spans="1:5" ht="15" customHeight="1" x14ac:dyDescent="0.25">
      <c r="A51" s="66" t="s">
        <v>444</v>
      </c>
      <c r="B51" s="4"/>
      <c r="C51" s="4"/>
      <c r="D51" s="4"/>
      <c r="E51" s="4"/>
    </row>
  </sheetData>
  <pageMargins left="0" right="0" top="0" bottom="0" header="0" footer="0"/>
  <pageSetup orientation="landscape"/>
  <headerFooter>
    <oddFooter>&amp;"Helvetica,Regular"&amp;11&amp;P</oddFooter>
  </headerFooter>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72"/>
  <sheetViews>
    <sheetView showGridLines="0" workbookViewId="0"/>
  </sheetViews>
  <sheetFormatPr defaultColWidth="36.59765625" defaultRowHeight="12" customHeight="1" x14ac:dyDescent="0.25"/>
  <cols>
    <col min="1" max="1" width="36.59765625" style="77" customWidth="1"/>
    <col min="2" max="2" width="28.19921875" style="77" customWidth="1"/>
    <col min="3" max="5" width="7.59765625" style="77" customWidth="1"/>
    <col min="6" max="256" width="36.59765625" style="77" customWidth="1"/>
  </cols>
  <sheetData>
    <row r="1" spans="1:5" ht="15" customHeight="1" x14ac:dyDescent="0.25">
      <c r="A1" s="4"/>
      <c r="B1" s="4"/>
      <c r="C1" s="4"/>
      <c r="D1" s="4"/>
      <c r="E1" s="4"/>
    </row>
    <row r="2" spans="1:5" ht="15" customHeight="1" x14ac:dyDescent="0.25">
      <c r="A2" s="24" t="s">
        <v>1</v>
      </c>
      <c r="B2" s="24" t="s">
        <v>0</v>
      </c>
      <c r="C2" s="4"/>
      <c r="D2" s="4"/>
      <c r="E2" s="4"/>
    </row>
    <row r="3" spans="1:5" ht="15" customHeight="1" x14ac:dyDescent="0.25">
      <c r="A3" s="3" t="s">
        <v>14</v>
      </c>
      <c r="B3" s="6" t="s">
        <v>22</v>
      </c>
      <c r="C3" s="4"/>
      <c r="D3" s="4"/>
      <c r="E3" s="4"/>
    </row>
    <row r="4" spans="1:5" ht="90" customHeight="1" x14ac:dyDescent="0.25">
      <c r="A4" s="3" t="s">
        <v>27</v>
      </c>
      <c r="B4" s="6" t="s">
        <v>35</v>
      </c>
      <c r="C4" s="66" t="s">
        <v>445</v>
      </c>
      <c r="D4" s="4"/>
      <c r="E4" s="4"/>
    </row>
    <row r="5" spans="1:5" ht="30" customHeight="1" x14ac:dyDescent="0.25">
      <c r="A5" s="3" t="s">
        <v>40</v>
      </c>
      <c r="B5" s="6" t="s">
        <v>48</v>
      </c>
      <c r="C5" s="4"/>
      <c r="D5" s="4"/>
      <c r="E5" s="4"/>
    </row>
    <row r="6" spans="1:5" ht="75" customHeight="1" x14ac:dyDescent="0.25">
      <c r="A6" s="3" t="s">
        <v>53</v>
      </c>
      <c r="B6" s="6" t="s">
        <v>61</v>
      </c>
      <c r="C6" s="4"/>
      <c r="D6" s="4"/>
      <c r="E6" s="4"/>
    </row>
    <row r="7" spans="1:5" ht="30" customHeight="1" x14ac:dyDescent="0.25">
      <c r="A7" s="3" t="s">
        <v>66</v>
      </c>
      <c r="B7" s="6" t="s">
        <v>74</v>
      </c>
      <c r="C7" s="4"/>
      <c r="D7" s="4"/>
      <c r="E7" s="4"/>
    </row>
    <row r="8" spans="1:5" ht="60" customHeight="1" x14ac:dyDescent="0.25">
      <c r="A8" s="3" t="s">
        <v>79</v>
      </c>
      <c r="B8" s="6" t="s">
        <v>87</v>
      </c>
      <c r="C8" s="4"/>
      <c r="D8" s="4"/>
      <c r="E8" s="4"/>
    </row>
    <row r="9" spans="1:5" ht="15" customHeight="1" x14ac:dyDescent="0.25">
      <c r="A9" s="4"/>
      <c r="B9" s="4"/>
      <c r="C9" s="4"/>
      <c r="D9" s="4"/>
      <c r="E9" s="4"/>
    </row>
    <row r="10" spans="1:5" ht="15" customHeight="1" x14ac:dyDescent="0.25">
      <c r="A10" s="4"/>
      <c r="B10" s="4"/>
      <c r="C10" s="4"/>
      <c r="D10" s="4"/>
      <c r="E10" s="4"/>
    </row>
    <row r="11" spans="1:5" ht="15" customHeight="1" x14ac:dyDescent="0.25">
      <c r="A11" s="4"/>
      <c r="B11" s="4"/>
      <c r="C11" s="4"/>
      <c r="D11" s="4"/>
      <c r="E11" s="4"/>
    </row>
    <row r="12" spans="1:5" ht="15" customHeight="1" x14ac:dyDescent="0.25">
      <c r="A12" s="4"/>
      <c r="B12" s="4"/>
      <c r="C12" s="4"/>
      <c r="D12" s="4"/>
      <c r="E12" s="4"/>
    </row>
    <row r="13" spans="1:5" ht="15" customHeight="1" x14ac:dyDescent="0.25">
      <c r="A13" s="4"/>
      <c r="B13" s="4"/>
      <c r="C13" s="4"/>
      <c r="D13" s="4"/>
      <c r="E13" s="4"/>
    </row>
    <row r="14" spans="1:5" ht="15" customHeight="1" x14ac:dyDescent="0.25">
      <c r="A14" s="24" t="s">
        <v>133</v>
      </c>
      <c r="B14" s="41" t="s">
        <v>92</v>
      </c>
      <c r="C14" s="4"/>
      <c r="D14" s="4"/>
      <c r="E14" s="4"/>
    </row>
    <row r="15" spans="1:5" ht="15" customHeight="1" x14ac:dyDescent="0.25">
      <c r="A15" s="3" t="s">
        <v>95</v>
      </c>
      <c r="B15" s="7">
        <v>7</v>
      </c>
      <c r="C15" s="3">
        <f t="shared" ref="C15:C45" si="0">B15/450*100</f>
        <v>1.5555555555555556</v>
      </c>
      <c r="D15" s="4"/>
      <c r="E15" s="4"/>
    </row>
    <row r="16" spans="1:5" ht="15" customHeight="1" x14ac:dyDescent="0.25">
      <c r="A16" s="3" t="s">
        <v>96</v>
      </c>
      <c r="B16" s="7">
        <v>21</v>
      </c>
      <c r="C16" s="3">
        <f t="shared" si="0"/>
        <v>4.666666666666667</v>
      </c>
      <c r="D16" s="4"/>
      <c r="E16" s="4"/>
    </row>
    <row r="17" spans="1:5" ht="15" customHeight="1" x14ac:dyDescent="0.25">
      <c r="A17" s="3" t="s">
        <v>67</v>
      </c>
      <c r="B17" s="7">
        <v>21</v>
      </c>
      <c r="C17" s="3">
        <f t="shared" si="0"/>
        <v>4.666666666666667</v>
      </c>
      <c r="D17" s="4"/>
      <c r="E17" s="4"/>
    </row>
    <row r="18" spans="1:5" ht="15" customHeight="1" x14ac:dyDescent="0.25">
      <c r="A18" s="3" t="s">
        <v>97</v>
      </c>
      <c r="B18" s="7">
        <v>15</v>
      </c>
      <c r="C18" s="3">
        <f t="shared" si="0"/>
        <v>3.3333333333333335</v>
      </c>
      <c r="D18" s="4"/>
      <c r="E18" s="4"/>
    </row>
    <row r="19" spans="1:5" ht="15" customHeight="1" x14ac:dyDescent="0.25">
      <c r="A19" s="3" t="s">
        <v>98</v>
      </c>
      <c r="B19" s="7">
        <v>53</v>
      </c>
      <c r="C19" s="3">
        <f t="shared" si="0"/>
        <v>11.777777777777777</v>
      </c>
      <c r="D19" s="4"/>
      <c r="E19" s="4"/>
    </row>
    <row r="20" spans="1:5" ht="15" customHeight="1" x14ac:dyDescent="0.25">
      <c r="A20" s="3" t="s">
        <v>99</v>
      </c>
      <c r="B20" s="7">
        <v>0</v>
      </c>
      <c r="C20" s="3">
        <f t="shared" si="0"/>
        <v>0</v>
      </c>
      <c r="D20" s="4"/>
      <c r="E20" s="4"/>
    </row>
    <row r="21" spans="1:5" ht="15" customHeight="1" x14ac:dyDescent="0.25">
      <c r="A21" s="3" t="s">
        <v>100</v>
      </c>
      <c r="B21" s="7">
        <v>4</v>
      </c>
      <c r="C21" s="3">
        <f t="shared" si="0"/>
        <v>0.88888888888888884</v>
      </c>
      <c r="D21" s="4"/>
      <c r="E21" s="4"/>
    </row>
    <row r="22" spans="1:5" ht="15" customHeight="1" x14ac:dyDescent="0.25">
      <c r="A22" s="3" t="s">
        <v>101</v>
      </c>
      <c r="B22" s="7">
        <v>16</v>
      </c>
      <c r="C22" s="3">
        <f t="shared" si="0"/>
        <v>3.5555555555555554</v>
      </c>
      <c r="D22" s="4"/>
      <c r="E22" s="4"/>
    </row>
    <row r="23" spans="1:5" ht="15" customHeight="1" x14ac:dyDescent="0.25">
      <c r="A23" s="3" t="s">
        <v>102</v>
      </c>
      <c r="B23" s="7">
        <v>8</v>
      </c>
      <c r="C23" s="3">
        <f t="shared" si="0"/>
        <v>1.7777777777777777</v>
      </c>
      <c r="D23" s="4"/>
      <c r="E23" s="4"/>
    </row>
    <row r="24" spans="1:5" ht="15" customHeight="1" x14ac:dyDescent="0.25">
      <c r="A24" s="3" t="s">
        <v>103</v>
      </c>
      <c r="B24" s="7">
        <v>2</v>
      </c>
      <c r="C24" s="3">
        <f t="shared" si="0"/>
        <v>0.44444444444444442</v>
      </c>
      <c r="D24" s="4"/>
      <c r="E24" s="4"/>
    </row>
    <row r="25" spans="1:5" ht="15" customHeight="1" x14ac:dyDescent="0.25">
      <c r="A25" s="3" t="s">
        <v>104</v>
      </c>
      <c r="B25" s="7">
        <v>2</v>
      </c>
      <c r="C25" s="3">
        <f t="shared" si="0"/>
        <v>0.44444444444444442</v>
      </c>
      <c r="D25" s="4"/>
      <c r="E25" s="4"/>
    </row>
    <row r="26" spans="1:5" ht="15" customHeight="1" x14ac:dyDescent="0.25">
      <c r="A26" s="3" t="s">
        <v>105</v>
      </c>
      <c r="B26" s="7">
        <v>9</v>
      </c>
      <c r="C26" s="3">
        <f t="shared" si="0"/>
        <v>2</v>
      </c>
      <c r="D26" s="4"/>
      <c r="E26" s="4"/>
    </row>
    <row r="27" spans="1:5" ht="15" customHeight="1" x14ac:dyDescent="0.25">
      <c r="A27" s="3" t="s">
        <v>106</v>
      </c>
      <c r="B27" s="7">
        <v>3</v>
      </c>
      <c r="C27" s="3">
        <f t="shared" si="0"/>
        <v>0.66666666666666674</v>
      </c>
      <c r="D27" s="4"/>
      <c r="E27" s="4"/>
    </row>
    <row r="28" spans="1:5" ht="15" customHeight="1" x14ac:dyDescent="0.25">
      <c r="A28" s="3" t="s">
        <v>107</v>
      </c>
      <c r="B28" s="7">
        <v>0</v>
      </c>
      <c r="C28" s="3">
        <f t="shared" si="0"/>
        <v>0</v>
      </c>
      <c r="D28" s="4"/>
      <c r="E28" s="4"/>
    </row>
    <row r="29" spans="1:5" ht="15" customHeight="1" x14ac:dyDescent="0.25">
      <c r="A29" s="3" t="s">
        <v>108</v>
      </c>
      <c r="B29" s="7">
        <v>5</v>
      </c>
      <c r="C29" s="3">
        <f t="shared" si="0"/>
        <v>1.1111111111111112</v>
      </c>
      <c r="D29" s="4"/>
      <c r="E29" s="4"/>
    </row>
    <row r="30" spans="1:5" ht="15" customHeight="1" x14ac:dyDescent="0.25">
      <c r="A30" s="3" t="s">
        <v>109</v>
      </c>
      <c r="B30" s="7">
        <v>50</v>
      </c>
      <c r="C30" s="3">
        <f t="shared" si="0"/>
        <v>11.111111111111111</v>
      </c>
      <c r="D30" s="4"/>
      <c r="E30" s="4"/>
    </row>
    <row r="31" spans="1:5" ht="15" customHeight="1" x14ac:dyDescent="0.25">
      <c r="A31" s="3" t="s">
        <v>110</v>
      </c>
      <c r="B31" s="7">
        <v>9</v>
      </c>
      <c r="C31" s="3">
        <f t="shared" si="0"/>
        <v>2</v>
      </c>
      <c r="D31" s="4"/>
      <c r="E31" s="4"/>
    </row>
    <row r="32" spans="1:5" ht="15" customHeight="1" x14ac:dyDescent="0.25">
      <c r="A32" s="3" t="s">
        <v>111</v>
      </c>
      <c r="B32" s="7">
        <v>4</v>
      </c>
      <c r="C32" s="3">
        <f t="shared" si="0"/>
        <v>0.88888888888888884</v>
      </c>
      <c r="D32" s="4"/>
      <c r="E32" s="4"/>
    </row>
    <row r="33" spans="1:5" ht="15" customHeight="1" x14ac:dyDescent="0.25">
      <c r="A33" s="3" t="s">
        <v>112</v>
      </c>
      <c r="B33" s="7">
        <v>6</v>
      </c>
      <c r="C33" s="3">
        <f t="shared" si="0"/>
        <v>1.3333333333333335</v>
      </c>
      <c r="D33" s="4"/>
      <c r="E33" s="4"/>
    </row>
    <row r="34" spans="1:5" ht="15" customHeight="1" x14ac:dyDescent="0.25">
      <c r="A34" s="3" t="s">
        <v>113</v>
      </c>
      <c r="B34" s="7">
        <v>4</v>
      </c>
      <c r="C34" s="3">
        <f t="shared" si="0"/>
        <v>0.88888888888888884</v>
      </c>
      <c r="D34" s="4"/>
      <c r="E34" s="4"/>
    </row>
    <row r="35" spans="1:5" ht="15" customHeight="1" x14ac:dyDescent="0.25">
      <c r="A35" s="3" t="s">
        <v>114</v>
      </c>
      <c r="B35" s="7">
        <v>7</v>
      </c>
      <c r="C35" s="3">
        <f t="shared" si="0"/>
        <v>1.5555555555555556</v>
      </c>
      <c r="D35" s="4"/>
      <c r="E35" s="4"/>
    </row>
    <row r="36" spans="1:5" ht="15" customHeight="1" x14ac:dyDescent="0.25">
      <c r="A36" s="3" t="s">
        <v>115</v>
      </c>
      <c r="B36" s="7">
        <v>6</v>
      </c>
      <c r="C36" s="3">
        <f t="shared" si="0"/>
        <v>1.3333333333333335</v>
      </c>
      <c r="D36" s="4"/>
      <c r="E36" s="4"/>
    </row>
    <row r="37" spans="1:5" ht="15" customHeight="1" x14ac:dyDescent="0.25">
      <c r="A37" s="3" t="s">
        <v>116</v>
      </c>
      <c r="B37" s="7">
        <v>62</v>
      </c>
      <c r="C37" s="3">
        <f t="shared" si="0"/>
        <v>13.777777777777779</v>
      </c>
      <c r="D37" s="4"/>
      <c r="E37" s="4"/>
    </row>
    <row r="38" spans="1:5" ht="15" customHeight="1" x14ac:dyDescent="0.25">
      <c r="A38" s="3" t="s">
        <v>117</v>
      </c>
      <c r="B38" s="7">
        <v>31</v>
      </c>
      <c r="C38" s="3">
        <f t="shared" si="0"/>
        <v>6.8888888888888893</v>
      </c>
      <c r="D38" s="4"/>
      <c r="E38" s="4"/>
    </row>
    <row r="39" spans="1:5" ht="15" customHeight="1" x14ac:dyDescent="0.25">
      <c r="A39" s="3" t="s">
        <v>118</v>
      </c>
      <c r="B39" s="7">
        <v>1</v>
      </c>
      <c r="C39" s="3">
        <f t="shared" si="0"/>
        <v>0.22222222222222221</v>
      </c>
      <c r="D39" s="4"/>
      <c r="E39" s="4"/>
    </row>
    <row r="40" spans="1:5" ht="15" customHeight="1" x14ac:dyDescent="0.25">
      <c r="A40" s="3" t="s">
        <v>119</v>
      </c>
      <c r="B40" s="7">
        <v>1</v>
      </c>
      <c r="C40" s="3">
        <f t="shared" si="0"/>
        <v>0.22222222222222221</v>
      </c>
      <c r="D40" s="4"/>
      <c r="E40" s="4"/>
    </row>
    <row r="41" spans="1:5" ht="15" customHeight="1" x14ac:dyDescent="0.25">
      <c r="A41" s="3" t="s">
        <v>120</v>
      </c>
      <c r="B41" s="7">
        <v>1</v>
      </c>
      <c r="C41" s="3">
        <f t="shared" si="0"/>
        <v>0.22222222222222221</v>
      </c>
      <c r="D41" s="4"/>
      <c r="E41" s="4"/>
    </row>
    <row r="42" spans="1:5" ht="15" customHeight="1" x14ac:dyDescent="0.25">
      <c r="A42" s="3" t="s">
        <v>121</v>
      </c>
      <c r="B42" s="7">
        <v>42</v>
      </c>
      <c r="C42" s="3">
        <f t="shared" si="0"/>
        <v>9.3333333333333339</v>
      </c>
      <c r="D42" s="4"/>
      <c r="E42" s="4"/>
    </row>
    <row r="43" spans="1:5" ht="15" customHeight="1" x14ac:dyDescent="0.25">
      <c r="A43" s="3" t="s">
        <v>122</v>
      </c>
      <c r="B43" s="7">
        <v>43</v>
      </c>
      <c r="C43" s="3">
        <f t="shared" si="0"/>
        <v>9.5555555555555554</v>
      </c>
      <c r="D43" s="4"/>
      <c r="E43" s="4"/>
    </row>
    <row r="44" spans="1:5" ht="15" customHeight="1" x14ac:dyDescent="0.25">
      <c r="A44" s="3" t="s">
        <v>123</v>
      </c>
      <c r="B44" s="7">
        <v>1</v>
      </c>
      <c r="C44" s="3">
        <f t="shared" si="0"/>
        <v>0.22222222222222221</v>
      </c>
      <c r="D44" s="4"/>
      <c r="E44" s="4"/>
    </row>
    <row r="45" spans="1:5" ht="15" customHeight="1" x14ac:dyDescent="0.25">
      <c r="A45" s="3" t="s">
        <v>124</v>
      </c>
      <c r="B45" s="7">
        <v>16</v>
      </c>
      <c r="C45" s="3">
        <f t="shared" si="0"/>
        <v>3.5555555555555554</v>
      </c>
      <c r="D45" s="4"/>
      <c r="E45" s="4"/>
    </row>
    <row r="46" spans="1:5" ht="15" customHeight="1" x14ac:dyDescent="0.25">
      <c r="A46" s="4"/>
      <c r="B46" s="3">
        <f>SUM(B15:B45)</f>
        <v>450</v>
      </c>
      <c r="C46" s="4"/>
      <c r="D46" s="4"/>
      <c r="E46" s="4"/>
    </row>
    <row r="47" spans="1:5" ht="15" customHeight="1" x14ac:dyDescent="0.25">
      <c r="A47" s="4"/>
      <c r="B47" s="4"/>
      <c r="C47" s="4"/>
      <c r="D47" s="4"/>
      <c r="E47" s="4"/>
    </row>
    <row r="48" spans="1:5" ht="15" customHeight="1" x14ac:dyDescent="0.25">
      <c r="A48" s="4"/>
      <c r="B48" s="4"/>
      <c r="C48" s="4"/>
      <c r="D48" s="4"/>
      <c r="E48" s="4"/>
    </row>
    <row r="49" spans="1:5" ht="15" customHeight="1" x14ac:dyDescent="0.25">
      <c r="A49" s="4"/>
      <c r="B49" s="4"/>
      <c r="C49" s="4"/>
      <c r="D49" s="4"/>
      <c r="E49" s="4"/>
    </row>
    <row r="50" spans="1:5" ht="18" customHeight="1" x14ac:dyDescent="0.3">
      <c r="A50" s="27" t="s">
        <v>134</v>
      </c>
      <c r="B50" s="4"/>
      <c r="C50" s="4"/>
      <c r="D50" s="4"/>
      <c r="E50" s="4"/>
    </row>
    <row r="51" spans="1:5" ht="15" customHeight="1" x14ac:dyDescent="0.25">
      <c r="A51" s="28"/>
      <c r="B51" s="28"/>
      <c r="C51" s="28"/>
      <c r="D51" s="28"/>
      <c r="E51" s="4"/>
    </row>
    <row r="52" spans="1:5" ht="23.1" customHeight="1" x14ac:dyDescent="0.25">
      <c r="A52" s="59" t="s">
        <v>135</v>
      </c>
      <c r="B52" s="59" t="s">
        <v>136</v>
      </c>
      <c r="C52" s="59" t="s">
        <v>137</v>
      </c>
      <c r="D52" s="59" t="s">
        <v>138</v>
      </c>
      <c r="E52" s="30"/>
    </row>
    <row r="53" spans="1:5" ht="15" customHeight="1" x14ac:dyDescent="0.25">
      <c r="A53" s="60" t="s">
        <v>259</v>
      </c>
      <c r="B53" s="61">
        <v>4</v>
      </c>
      <c r="C53" s="61" t="s">
        <v>446</v>
      </c>
      <c r="D53" s="61" t="s">
        <v>447</v>
      </c>
      <c r="E53" s="30"/>
    </row>
    <row r="54" spans="1:5" ht="23.1" customHeight="1" x14ac:dyDescent="0.25">
      <c r="A54" s="62" t="s">
        <v>321</v>
      </c>
      <c r="B54" s="63">
        <v>4</v>
      </c>
      <c r="C54" s="63" t="s">
        <v>448</v>
      </c>
      <c r="D54" s="63" t="s">
        <v>449</v>
      </c>
      <c r="E54" s="30"/>
    </row>
    <row r="55" spans="1:5" ht="23.1" customHeight="1" x14ac:dyDescent="0.25">
      <c r="A55" s="62" t="s">
        <v>141</v>
      </c>
      <c r="B55" s="63">
        <v>5</v>
      </c>
      <c r="C55" s="63" t="s">
        <v>450</v>
      </c>
      <c r="D55" s="63" t="s">
        <v>451</v>
      </c>
      <c r="E55" s="30"/>
    </row>
    <row r="56" spans="1:5" ht="15" customHeight="1" x14ac:dyDescent="0.25">
      <c r="A56" s="62" t="s">
        <v>190</v>
      </c>
      <c r="B56" s="63">
        <v>6</v>
      </c>
      <c r="C56" s="63" t="s">
        <v>452</v>
      </c>
      <c r="D56" s="63" t="s">
        <v>453</v>
      </c>
      <c r="E56" s="30"/>
    </row>
    <row r="57" spans="1:5" ht="15" customHeight="1" x14ac:dyDescent="0.25">
      <c r="A57" s="62" t="s">
        <v>454</v>
      </c>
      <c r="B57" s="63">
        <v>8</v>
      </c>
      <c r="C57" s="63" t="s">
        <v>455</v>
      </c>
      <c r="D57" s="63" t="s">
        <v>456</v>
      </c>
      <c r="E57" s="30"/>
    </row>
    <row r="58" spans="1:5" ht="15" customHeight="1" x14ac:dyDescent="0.25">
      <c r="A58" s="62" t="s">
        <v>149</v>
      </c>
      <c r="B58" s="63">
        <v>12</v>
      </c>
      <c r="C58" s="63" t="s">
        <v>457</v>
      </c>
      <c r="D58" s="63" t="s">
        <v>458</v>
      </c>
      <c r="E58" s="30"/>
    </row>
    <row r="59" spans="1:5" ht="23.1" customHeight="1" x14ac:dyDescent="0.25">
      <c r="A59" s="62" t="s">
        <v>147</v>
      </c>
      <c r="B59" s="63">
        <v>14</v>
      </c>
      <c r="C59" s="63" t="s">
        <v>202</v>
      </c>
      <c r="D59" s="63" t="s">
        <v>459</v>
      </c>
      <c r="E59" s="30"/>
    </row>
    <row r="60" spans="1:5" ht="15" customHeight="1" x14ac:dyDescent="0.25">
      <c r="A60" s="62" t="s">
        <v>241</v>
      </c>
      <c r="B60" s="63">
        <v>15</v>
      </c>
      <c r="C60" s="63" t="s">
        <v>219</v>
      </c>
      <c r="D60" s="63" t="s">
        <v>460</v>
      </c>
      <c r="E60" s="30"/>
    </row>
    <row r="61" spans="1:5" ht="23.1" customHeight="1" x14ac:dyDescent="0.25">
      <c r="A61" s="62" t="s">
        <v>167</v>
      </c>
      <c r="B61" s="63">
        <v>17</v>
      </c>
      <c r="C61" s="63" t="s">
        <v>461</v>
      </c>
      <c r="D61" s="63" t="s">
        <v>462</v>
      </c>
      <c r="E61" s="30"/>
    </row>
    <row r="62" spans="1:5" ht="23.1" customHeight="1" x14ac:dyDescent="0.25">
      <c r="A62" s="62" t="s">
        <v>463</v>
      </c>
      <c r="B62" s="63">
        <v>17</v>
      </c>
      <c r="C62" s="63" t="s">
        <v>464</v>
      </c>
      <c r="D62" s="63">
        <v>725</v>
      </c>
      <c r="E62" s="30"/>
    </row>
    <row r="63" spans="1:5" ht="23.1" customHeight="1" x14ac:dyDescent="0.25">
      <c r="A63" s="62" t="s">
        <v>177</v>
      </c>
      <c r="B63" s="63">
        <v>19</v>
      </c>
      <c r="C63" s="63" t="s">
        <v>465</v>
      </c>
      <c r="D63" s="63" t="s">
        <v>466</v>
      </c>
      <c r="E63" s="30"/>
    </row>
    <row r="64" spans="1:5" ht="23.1" customHeight="1" x14ac:dyDescent="0.25">
      <c r="A64" s="62" t="s">
        <v>467</v>
      </c>
      <c r="B64" s="63">
        <v>19</v>
      </c>
      <c r="C64" s="63" t="s">
        <v>468</v>
      </c>
      <c r="D64" s="63" t="s">
        <v>469</v>
      </c>
      <c r="E64" s="30"/>
    </row>
    <row r="65" spans="1:5" ht="23.1" customHeight="1" x14ac:dyDescent="0.25">
      <c r="A65" s="62" t="s">
        <v>470</v>
      </c>
      <c r="B65" s="63">
        <v>19</v>
      </c>
      <c r="C65" s="63" t="s">
        <v>471</v>
      </c>
      <c r="D65" s="63">
        <v>976</v>
      </c>
      <c r="E65" s="30"/>
    </row>
    <row r="66" spans="1:5" ht="23.1" customHeight="1" x14ac:dyDescent="0.25">
      <c r="A66" s="62" t="s">
        <v>254</v>
      </c>
      <c r="B66" s="63">
        <v>19</v>
      </c>
      <c r="C66" s="63" t="s">
        <v>472</v>
      </c>
      <c r="D66" s="63" t="s">
        <v>473</v>
      </c>
      <c r="E66" s="30"/>
    </row>
    <row r="67" spans="1:5" ht="23.1" customHeight="1" x14ac:dyDescent="0.25">
      <c r="A67" s="62" t="s">
        <v>474</v>
      </c>
      <c r="B67" s="63">
        <v>21</v>
      </c>
      <c r="C67" s="63" t="s">
        <v>221</v>
      </c>
      <c r="D67" s="63" t="s">
        <v>475</v>
      </c>
      <c r="E67" s="30"/>
    </row>
    <row r="68" spans="1:5" ht="15" customHeight="1" x14ac:dyDescent="0.25">
      <c r="A68" s="62" t="s">
        <v>162</v>
      </c>
      <c r="B68" s="63">
        <v>21</v>
      </c>
      <c r="C68" s="63" t="s">
        <v>304</v>
      </c>
      <c r="D68" s="63" t="s">
        <v>476</v>
      </c>
      <c r="E68" s="30"/>
    </row>
    <row r="69" spans="1:5" ht="23.1" customHeight="1" x14ac:dyDescent="0.25">
      <c r="A69" s="62" t="s">
        <v>198</v>
      </c>
      <c r="B69" s="63">
        <v>22</v>
      </c>
      <c r="C69" s="63" t="s">
        <v>477</v>
      </c>
      <c r="D69" s="63" t="s">
        <v>478</v>
      </c>
      <c r="E69" s="30"/>
    </row>
    <row r="70" spans="1:5" ht="23.1" customHeight="1" x14ac:dyDescent="0.25">
      <c r="A70" s="62" t="s">
        <v>479</v>
      </c>
      <c r="B70" s="63">
        <v>27</v>
      </c>
      <c r="C70" s="63" t="s">
        <v>480</v>
      </c>
      <c r="D70" s="63" t="s">
        <v>481</v>
      </c>
      <c r="E70" s="30"/>
    </row>
    <row r="71" spans="1:5" ht="15" customHeight="1" x14ac:dyDescent="0.25">
      <c r="A71" s="62" t="s">
        <v>218</v>
      </c>
      <c r="B71" s="63">
        <v>27</v>
      </c>
      <c r="C71" s="63" t="s">
        <v>482</v>
      </c>
      <c r="D71" s="63" t="s">
        <v>483</v>
      </c>
      <c r="E71" s="30"/>
    </row>
    <row r="72" spans="1:5" ht="23.1" customHeight="1" x14ac:dyDescent="0.25">
      <c r="A72" s="62" t="s">
        <v>151</v>
      </c>
      <c r="B72" s="63">
        <v>27</v>
      </c>
      <c r="C72" s="63" t="s">
        <v>484</v>
      </c>
      <c r="D72" s="63" t="s">
        <v>485</v>
      </c>
      <c r="E72" s="30"/>
    </row>
  </sheetData>
  <pageMargins left="0" right="0" top="0" bottom="0" header="0" footer="0"/>
  <pageSetup orientation="landscape"/>
  <headerFooter>
    <oddFooter>&amp;"Helvetica,Regular"&amp;11&amp;P</oddFooter>
  </headerFooter>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68"/>
  <sheetViews>
    <sheetView showGridLines="0" workbookViewId="0"/>
  </sheetViews>
  <sheetFormatPr defaultColWidth="37.5" defaultRowHeight="12" customHeight="1" x14ac:dyDescent="0.25"/>
  <cols>
    <col min="1" max="1" width="37.5" style="78" customWidth="1"/>
    <col min="2" max="2" width="17.59765625" style="78" customWidth="1"/>
    <col min="3" max="3" width="9" style="78" customWidth="1"/>
    <col min="4" max="5" width="7.59765625" style="78" customWidth="1"/>
    <col min="6" max="256" width="37.5" style="78" customWidth="1"/>
  </cols>
  <sheetData>
    <row r="1" spans="1:5" ht="15" customHeight="1" x14ac:dyDescent="0.25">
      <c r="A1" s="4"/>
      <c r="B1" s="4"/>
      <c r="C1" s="4"/>
      <c r="D1" s="4"/>
      <c r="E1" s="4"/>
    </row>
    <row r="2" spans="1:5" ht="15" customHeight="1" x14ac:dyDescent="0.25">
      <c r="A2" s="24" t="s">
        <v>1</v>
      </c>
      <c r="B2" s="24" t="s">
        <v>0</v>
      </c>
      <c r="C2" s="4"/>
      <c r="D2" s="4"/>
      <c r="E2" s="4"/>
    </row>
    <row r="3" spans="1:5" ht="60" customHeight="1" x14ac:dyDescent="0.25">
      <c r="A3" s="3" t="s">
        <v>14</v>
      </c>
      <c r="B3" s="6" t="s">
        <v>23</v>
      </c>
      <c r="C3" s="4"/>
      <c r="D3" s="4"/>
      <c r="E3" s="4"/>
    </row>
    <row r="4" spans="1:5" ht="15" customHeight="1" x14ac:dyDescent="0.25">
      <c r="A4" s="3" t="s">
        <v>27</v>
      </c>
      <c r="B4" s="6" t="s">
        <v>36</v>
      </c>
      <c r="C4" s="4"/>
      <c r="D4" s="4"/>
      <c r="E4" s="4"/>
    </row>
    <row r="5" spans="1:5" ht="60" customHeight="1" x14ac:dyDescent="0.25">
      <c r="A5" s="3" t="s">
        <v>40</v>
      </c>
      <c r="B5" s="6" t="s">
        <v>49</v>
      </c>
      <c r="C5" s="4"/>
      <c r="D5" s="4"/>
      <c r="E5" s="4"/>
    </row>
    <row r="6" spans="1:5" ht="75" customHeight="1" x14ac:dyDescent="0.25">
      <c r="A6" s="3" t="s">
        <v>53</v>
      </c>
      <c r="B6" s="6" t="s">
        <v>62</v>
      </c>
      <c r="C6" s="6" t="s">
        <v>486</v>
      </c>
      <c r="D6" s="4"/>
      <c r="E6" s="4"/>
    </row>
    <row r="7" spans="1:5" ht="60" customHeight="1" x14ac:dyDescent="0.25">
      <c r="A7" s="3" t="s">
        <v>66</v>
      </c>
      <c r="B7" s="6" t="s">
        <v>75</v>
      </c>
      <c r="C7" s="4"/>
      <c r="D7" s="4"/>
      <c r="E7" s="4"/>
    </row>
    <row r="8" spans="1:5" ht="45" customHeight="1" x14ac:dyDescent="0.25">
      <c r="A8" s="3" t="s">
        <v>79</v>
      </c>
      <c r="B8" s="6" t="s">
        <v>88</v>
      </c>
      <c r="C8" s="4"/>
      <c r="D8" s="4"/>
      <c r="E8" s="4"/>
    </row>
    <row r="9" spans="1:5" ht="15" customHeight="1" x14ac:dyDescent="0.25">
      <c r="A9" s="4"/>
      <c r="B9" s="4"/>
      <c r="C9" s="4"/>
      <c r="D9" s="4"/>
      <c r="E9" s="4"/>
    </row>
    <row r="10" spans="1:5" ht="15" customHeight="1" x14ac:dyDescent="0.25">
      <c r="A10" s="4"/>
      <c r="B10" s="4"/>
      <c r="C10" s="4"/>
      <c r="D10" s="4"/>
      <c r="E10" s="4"/>
    </row>
    <row r="11" spans="1:5" ht="15" customHeight="1" x14ac:dyDescent="0.25">
      <c r="A11" s="24" t="s">
        <v>133</v>
      </c>
      <c r="B11" s="41" t="s">
        <v>92</v>
      </c>
      <c r="C11" s="4"/>
      <c r="D11" s="4"/>
      <c r="E11" s="4"/>
    </row>
    <row r="12" spans="1:5" ht="15" customHeight="1" x14ac:dyDescent="0.25">
      <c r="A12" s="3" t="s">
        <v>95</v>
      </c>
      <c r="B12" s="7">
        <v>0</v>
      </c>
      <c r="C12" s="3">
        <f t="shared" ref="C12:C42" si="0">B12/392*100</f>
        <v>0</v>
      </c>
      <c r="D12" s="4"/>
      <c r="E12" s="4"/>
    </row>
    <row r="13" spans="1:5" ht="15" customHeight="1" x14ac:dyDescent="0.25">
      <c r="A13" s="3" t="s">
        <v>96</v>
      </c>
      <c r="B13" s="7">
        <v>12</v>
      </c>
      <c r="C13" s="3">
        <f t="shared" si="0"/>
        <v>3.0612244897959182</v>
      </c>
      <c r="D13" s="4"/>
      <c r="E13" s="4"/>
    </row>
    <row r="14" spans="1:5" ht="15" customHeight="1" x14ac:dyDescent="0.25">
      <c r="A14" s="3" t="s">
        <v>67</v>
      </c>
      <c r="B14" s="7">
        <v>11</v>
      </c>
      <c r="C14" s="3">
        <f t="shared" si="0"/>
        <v>2.806122448979592</v>
      </c>
      <c r="D14" s="4"/>
      <c r="E14" s="4"/>
    </row>
    <row r="15" spans="1:5" ht="15" customHeight="1" x14ac:dyDescent="0.25">
      <c r="A15" s="3" t="s">
        <v>97</v>
      </c>
      <c r="B15" s="7">
        <v>12</v>
      </c>
      <c r="C15" s="3">
        <f t="shared" si="0"/>
        <v>3.0612244897959182</v>
      </c>
      <c r="D15" s="4"/>
      <c r="E15" s="4"/>
    </row>
    <row r="16" spans="1:5" ht="15" customHeight="1" x14ac:dyDescent="0.25">
      <c r="A16" s="3" t="s">
        <v>98</v>
      </c>
      <c r="B16" s="7">
        <v>72</v>
      </c>
      <c r="C16" s="3">
        <f t="shared" si="0"/>
        <v>18.367346938775512</v>
      </c>
      <c r="D16" s="4"/>
      <c r="E16" s="4"/>
    </row>
    <row r="17" spans="1:5" ht="15" customHeight="1" x14ac:dyDescent="0.25">
      <c r="A17" s="3" t="s">
        <v>99</v>
      </c>
      <c r="B17" s="7">
        <v>0</v>
      </c>
      <c r="C17" s="3">
        <f t="shared" si="0"/>
        <v>0</v>
      </c>
      <c r="D17" s="4"/>
      <c r="E17" s="4"/>
    </row>
    <row r="18" spans="1:5" ht="15" customHeight="1" x14ac:dyDescent="0.25">
      <c r="A18" s="3" t="s">
        <v>100</v>
      </c>
      <c r="B18" s="7">
        <v>8</v>
      </c>
      <c r="C18" s="3">
        <f t="shared" si="0"/>
        <v>2.0408163265306123</v>
      </c>
      <c r="D18" s="4"/>
      <c r="E18" s="4"/>
    </row>
    <row r="19" spans="1:5" ht="15" customHeight="1" x14ac:dyDescent="0.25">
      <c r="A19" s="3" t="s">
        <v>101</v>
      </c>
      <c r="B19" s="7">
        <v>1</v>
      </c>
      <c r="C19" s="3">
        <f t="shared" si="0"/>
        <v>0.25510204081632654</v>
      </c>
      <c r="D19" s="4"/>
      <c r="E19" s="4"/>
    </row>
    <row r="20" spans="1:5" ht="15" customHeight="1" x14ac:dyDescent="0.25">
      <c r="A20" s="3" t="s">
        <v>102</v>
      </c>
      <c r="B20" s="7">
        <v>4</v>
      </c>
      <c r="C20" s="3">
        <f t="shared" si="0"/>
        <v>1.0204081632653061</v>
      </c>
      <c r="D20" s="4"/>
      <c r="E20" s="4"/>
    </row>
    <row r="21" spans="1:5" ht="15" customHeight="1" x14ac:dyDescent="0.25">
      <c r="A21" s="3" t="s">
        <v>103</v>
      </c>
      <c r="B21" s="7">
        <v>2</v>
      </c>
      <c r="C21" s="3">
        <f t="shared" si="0"/>
        <v>0.51020408163265307</v>
      </c>
      <c r="D21" s="4"/>
      <c r="E21" s="4"/>
    </row>
    <row r="22" spans="1:5" ht="15" customHeight="1" x14ac:dyDescent="0.25">
      <c r="A22" s="3" t="s">
        <v>104</v>
      </c>
      <c r="B22" s="7">
        <v>1</v>
      </c>
      <c r="C22" s="3">
        <f t="shared" si="0"/>
        <v>0.25510204081632654</v>
      </c>
      <c r="D22" s="4"/>
      <c r="E22" s="4"/>
    </row>
    <row r="23" spans="1:5" ht="15" customHeight="1" x14ac:dyDescent="0.25">
      <c r="A23" s="3" t="s">
        <v>105</v>
      </c>
      <c r="B23" s="7">
        <v>14</v>
      </c>
      <c r="C23" s="3">
        <f t="shared" si="0"/>
        <v>3.5714285714285712</v>
      </c>
      <c r="D23" s="4"/>
      <c r="E23" s="4"/>
    </row>
    <row r="24" spans="1:5" ht="15" customHeight="1" x14ac:dyDescent="0.25">
      <c r="A24" s="3" t="s">
        <v>106</v>
      </c>
      <c r="B24" s="7">
        <v>1</v>
      </c>
      <c r="C24" s="3">
        <f t="shared" si="0"/>
        <v>0.25510204081632654</v>
      </c>
      <c r="D24" s="4"/>
      <c r="E24" s="4"/>
    </row>
    <row r="25" spans="1:5" ht="15" customHeight="1" x14ac:dyDescent="0.25">
      <c r="A25" s="3" t="s">
        <v>107</v>
      </c>
      <c r="B25" s="7">
        <v>9</v>
      </c>
      <c r="C25" s="3">
        <f t="shared" si="0"/>
        <v>2.295918367346939</v>
      </c>
      <c r="D25" s="4"/>
      <c r="E25" s="4"/>
    </row>
    <row r="26" spans="1:5" ht="15" customHeight="1" x14ac:dyDescent="0.25">
      <c r="A26" s="3" t="s">
        <v>108</v>
      </c>
      <c r="B26" s="7">
        <v>12</v>
      </c>
      <c r="C26" s="3">
        <f t="shared" si="0"/>
        <v>3.0612244897959182</v>
      </c>
      <c r="D26" s="4"/>
      <c r="E26" s="4"/>
    </row>
    <row r="27" spans="1:5" ht="15" customHeight="1" x14ac:dyDescent="0.25">
      <c r="A27" s="3" t="s">
        <v>109</v>
      </c>
      <c r="B27" s="7">
        <v>30</v>
      </c>
      <c r="C27" s="3">
        <f t="shared" si="0"/>
        <v>7.6530612244897958</v>
      </c>
      <c r="D27" s="4"/>
      <c r="E27" s="4"/>
    </row>
    <row r="28" spans="1:5" ht="15" customHeight="1" x14ac:dyDescent="0.25">
      <c r="A28" s="3" t="s">
        <v>110</v>
      </c>
      <c r="B28" s="7">
        <v>7</v>
      </c>
      <c r="C28" s="3">
        <f t="shared" si="0"/>
        <v>1.7857142857142856</v>
      </c>
      <c r="D28" s="4"/>
      <c r="E28" s="4"/>
    </row>
    <row r="29" spans="1:5" ht="15" customHeight="1" x14ac:dyDescent="0.25">
      <c r="A29" s="3" t="s">
        <v>111</v>
      </c>
      <c r="B29" s="7">
        <v>6</v>
      </c>
      <c r="C29" s="3">
        <f t="shared" si="0"/>
        <v>1.5306122448979591</v>
      </c>
      <c r="D29" s="4"/>
      <c r="E29" s="4"/>
    </row>
    <row r="30" spans="1:5" ht="15" customHeight="1" x14ac:dyDescent="0.25">
      <c r="A30" s="3" t="s">
        <v>112</v>
      </c>
      <c r="B30" s="7">
        <v>5</v>
      </c>
      <c r="C30" s="3">
        <f t="shared" si="0"/>
        <v>1.2755102040816326</v>
      </c>
      <c r="D30" s="4"/>
      <c r="E30" s="4"/>
    </row>
    <row r="31" spans="1:5" ht="15" customHeight="1" x14ac:dyDescent="0.25">
      <c r="A31" s="3" t="s">
        <v>113</v>
      </c>
      <c r="B31" s="7">
        <v>4</v>
      </c>
      <c r="C31" s="3">
        <f t="shared" si="0"/>
        <v>1.0204081632653061</v>
      </c>
      <c r="D31" s="4"/>
      <c r="E31" s="4"/>
    </row>
    <row r="32" spans="1:5" ht="15" customHeight="1" x14ac:dyDescent="0.25">
      <c r="A32" s="3" t="s">
        <v>114</v>
      </c>
      <c r="B32" s="7">
        <v>4</v>
      </c>
      <c r="C32" s="3">
        <f t="shared" si="0"/>
        <v>1.0204081632653061</v>
      </c>
      <c r="D32" s="4"/>
      <c r="E32" s="4"/>
    </row>
    <row r="33" spans="1:5" ht="15" customHeight="1" x14ac:dyDescent="0.25">
      <c r="A33" s="3" t="s">
        <v>115</v>
      </c>
      <c r="B33" s="7">
        <v>5</v>
      </c>
      <c r="C33" s="3">
        <f t="shared" si="0"/>
        <v>1.2755102040816326</v>
      </c>
      <c r="D33" s="4"/>
      <c r="E33" s="4"/>
    </row>
    <row r="34" spans="1:5" ht="15" customHeight="1" x14ac:dyDescent="0.25">
      <c r="A34" s="3" t="s">
        <v>116</v>
      </c>
      <c r="B34" s="7">
        <v>62</v>
      </c>
      <c r="C34" s="3">
        <f t="shared" si="0"/>
        <v>15.816326530612246</v>
      </c>
      <c r="D34" s="4"/>
      <c r="E34" s="4"/>
    </row>
    <row r="35" spans="1:5" ht="15" customHeight="1" x14ac:dyDescent="0.25">
      <c r="A35" s="3" t="s">
        <v>117</v>
      </c>
      <c r="B35" s="7">
        <v>28</v>
      </c>
      <c r="C35" s="3">
        <f t="shared" si="0"/>
        <v>7.1428571428571423</v>
      </c>
      <c r="D35" s="4"/>
      <c r="E35" s="4"/>
    </row>
    <row r="36" spans="1:5" ht="15" customHeight="1" x14ac:dyDescent="0.25">
      <c r="A36" s="3" t="s">
        <v>118</v>
      </c>
      <c r="B36" s="7">
        <v>0</v>
      </c>
      <c r="C36" s="3">
        <f t="shared" si="0"/>
        <v>0</v>
      </c>
      <c r="D36" s="4"/>
      <c r="E36" s="4"/>
    </row>
    <row r="37" spans="1:5" ht="15" customHeight="1" x14ac:dyDescent="0.25">
      <c r="A37" s="3" t="s">
        <v>119</v>
      </c>
      <c r="B37" s="7">
        <v>1</v>
      </c>
      <c r="C37" s="3">
        <f t="shared" si="0"/>
        <v>0.25510204081632654</v>
      </c>
      <c r="D37" s="4"/>
      <c r="E37" s="4"/>
    </row>
    <row r="38" spans="1:5" ht="15" customHeight="1" x14ac:dyDescent="0.25">
      <c r="A38" s="3" t="s">
        <v>120</v>
      </c>
      <c r="B38" s="7">
        <v>0</v>
      </c>
      <c r="C38" s="3">
        <f t="shared" si="0"/>
        <v>0</v>
      </c>
      <c r="D38" s="4"/>
      <c r="E38" s="4"/>
    </row>
    <row r="39" spans="1:5" ht="15" customHeight="1" x14ac:dyDescent="0.25">
      <c r="A39" s="3" t="s">
        <v>121</v>
      </c>
      <c r="B39" s="7">
        <v>44</v>
      </c>
      <c r="C39" s="3">
        <f t="shared" si="0"/>
        <v>11.224489795918368</v>
      </c>
      <c r="D39" s="4"/>
      <c r="E39" s="4"/>
    </row>
    <row r="40" spans="1:5" ht="15" customHeight="1" x14ac:dyDescent="0.25">
      <c r="A40" s="3" t="s">
        <v>122</v>
      </c>
      <c r="B40" s="7">
        <v>25</v>
      </c>
      <c r="C40" s="3">
        <f t="shared" si="0"/>
        <v>6.3775510204081636</v>
      </c>
      <c r="D40" s="4"/>
      <c r="E40" s="4"/>
    </row>
    <row r="41" spans="1:5" ht="15" customHeight="1" x14ac:dyDescent="0.25">
      <c r="A41" s="3" t="s">
        <v>123</v>
      </c>
      <c r="B41" s="7">
        <v>0</v>
      </c>
      <c r="C41" s="3">
        <f t="shared" si="0"/>
        <v>0</v>
      </c>
      <c r="D41" s="4"/>
      <c r="E41" s="4"/>
    </row>
    <row r="42" spans="1:5" ht="15" customHeight="1" x14ac:dyDescent="0.25">
      <c r="A42" s="3" t="s">
        <v>124</v>
      </c>
      <c r="B42" s="7">
        <v>12</v>
      </c>
      <c r="C42" s="3">
        <f t="shared" si="0"/>
        <v>3.0612244897959182</v>
      </c>
      <c r="D42" s="4"/>
      <c r="E42" s="4"/>
    </row>
    <row r="43" spans="1:5" ht="15" customHeight="1" x14ac:dyDescent="0.25">
      <c r="A43" s="4"/>
      <c r="B43" s="3">
        <f>SUM(B12:B42)</f>
        <v>392</v>
      </c>
      <c r="C43" s="4"/>
      <c r="D43" s="4"/>
      <c r="E43" s="4"/>
    </row>
    <row r="44" spans="1:5" ht="15" customHeight="1" x14ac:dyDescent="0.25">
      <c r="A44" s="4"/>
      <c r="B44" s="4"/>
      <c r="C44" s="4"/>
      <c r="D44" s="4"/>
      <c r="E44" s="4"/>
    </row>
    <row r="45" spans="1:5" ht="15" customHeight="1" x14ac:dyDescent="0.25">
      <c r="A45" s="4"/>
      <c r="B45" s="4"/>
      <c r="C45" s="4"/>
      <c r="D45" s="4"/>
      <c r="E45" s="4"/>
    </row>
    <row r="46" spans="1:5" ht="18" customHeight="1" x14ac:dyDescent="0.3">
      <c r="A46" s="27" t="s">
        <v>134</v>
      </c>
      <c r="B46" s="4"/>
      <c r="C46" s="4"/>
      <c r="D46" s="4"/>
      <c r="E46" s="4"/>
    </row>
    <row r="47" spans="1:5" ht="15" customHeight="1" x14ac:dyDescent="0.25">
      <c r="A47" s="28"/>
      <c r="B47" s="28"/>
      <c r="C47" s="28"/>
      <c r="D47" s="28"/>
      <c r="E47" s="4"/>
    </row>
    <row r="48" spans="1:5" ht="23.1" customHeight="1" x14ac:dyDescent="0.25">
      <c r="A48" s="44" t="s">
        <v>135</v>
      </c>
      <c r="B48" s="44" t="s">
        <v>136</v>
      </c>
      <c r="C48" s="44" t="s">
        <v>137</v>
      </c>
      <c r="D48" s="44" t="s">
        <v>138</v>
      </c>
      <c r="E48" s="30"/>
    </row>
    <row r="49" spans="1:5" ht="15" customHeight="1" x14ac:dyDescent="0.25">
      <c r="A49" s="46" t="s">
        <v>144</v>
      </c>
      <c r="B49" s="32">
        <v>10</v>
      </c>
      <c r="C49" s="32" t="s">
        <v>487</v>
      </c>
      <c r="D49" s="32">
        <v>12.654999999999999</v>
      </c>
      <c r="E49" s="30"/>
    </row>
    <row r="50" spans="1:5" ht="23.1" customHeight="1" x14ac:dyDescent="0.25">
      <c r="A50" s="48" t="s">
        <v>254</v>
      </c>
      <c r="B50" s="34">
        <v>9</v>
      </c>
      <c r="C50" s="34" t="s">
        <v>488</v>
      </c>
      <c r="D50" s="34">
        <v>48.664999999999999</v>
      </c>
      <c r="E50" s="30"/>
    </row>
    <row r="51" spans="1:5" ht="23.1" customHeight="1" x14ac:dyDescent="0.25">
      <c r="A51" s="48" t="s">
        <v>231</v>
      </c>
      <c r="B51" s="34">
        <v>4</v>
      </c>
      <c r="C51" s="34" t="s">
        <v>489</v>
      </c>
      <c r="D51" s="34">
        <v>3.7719999999999998</v>
      </c>
      <c r="E51" s="30"/>
    </row>
    <row r="52" spans="1:5" ht="15" customHeight="1" x14ac:dyDescent="0.25">
      <c r="A52" s="48" t="s">
        <v>490</v>
      </c>
      <c r="B52" s="34">
        <v>7</v>
      </c>
      <c r="C52" s="34" t="s">
        <v>491</v>
      </c>
      <c r="D52" s="34">
        <v>1.028</v>
      </c>
      <c r="E52" s="30"/>
    </row>
    <row r="53" spans="1:5" ht="15" customHeight="1" x14ac:dyDescent="0.25">
      <c r="A53" s="48" t="s">
        <v>192</v>
      </c>
      <c r="B53" s="34">
        <v>15</v>
      </c>
      <c r="C53" s="34" t="s">
        <v>492</v>
      </c>
      <c r="D53" s="34">
        <v>4.0780000000000003</v>
      </c>
      <c r="E53" s="30"/>
    </row>
    <row r="54" spans="1:5" ht="15" customHeight="1" x14ac:dyDescent="0.25">
      <c r="A54" s="48" t="s">
        <v>470</v>
      </c>
      <c r="B54" s="34">
        <v>8</v>
      </c>
      <c r="C54" s="34" t="s">
        <v>493</v>
      </c>
      <c r="D54" s="34">
        <v>3.363</v>
      </c>
      <c r="E54" s="30"/>
    </row>
    <row r="55" spans="1:5" ht="15" customHeight="1" x14ac:dyDescent="0.25">
      <c r="A55" s="48" t="s">
        <v>494</v>
      </c>
      <c r="B55" s="34">
        <v>10</v>
      </c>
      <c r="C55" s="34" t="s">
        <v>468</v>
      </c>
      <c r="D55" s="34">
        <v>19.835000000000001</v>
      </c>
      <c r="E55" s="30"/>
    </row>
    <row r="56" spans="1:5" ht="23.1" customHeight="1" x14ac:dyDescent="0.25">
      <c r="A56" s="48" t="s">
        <v>239</v>
      </c>
      <c r="B56" s="34">
        <v>9</v>
      </c>
      <c r="C56" s="34" t="s">
        <v>160</v>
      </c>
      <c r="D56" s="34">
        <v>63.241</v>
      </c>
      <c r="E56" s="30"/>
    </row>
    <row r="57" spans="1:5" ht="15" customHeight="1" x14ac:dyDescent="0.25">
      <c r="A57" s="48" t="s">
        <v>151</v>
      </c>
      <c r="B57" s="34">
        <v>6</v>
      </c>
      <c r="C57" s="34" t="s">
        <v>495</v>
      </c>
      <c r="D57" s="34">
        <v>6.2629999999999999</v>
      </c>
      <c r="E57" s="30"/>
    </row>
    <row r="58" spans="1:5" ht="15" customHeight="1" x14ac:dyDescent="0.25">
      <c r="A58" s="48" t="s">
        <v>241</v>
      </c>
      <c r="B58" s="34">
        <v>9</v>
      </c>
      <c r="C58" s="34" t="s">
        <v>496</v>
      </c>
      <c r="D58" s="34">
        <v>28.759</v>
      </c>
      <c r="E58" s="30"/>
    </row>
    <row r="59" spans="1:5" ht="23.1" customHeight="1" x14ac:dyDescent="0.25">
      <c r="A59" s="48" t="s">
        <v>153</v>
      </c>
      <c r="B59" s="34">
        <v>10</v>
      </c>
      <c r="C59" s="34" t="s">
        <v>497</v>
      </c>
      <c r="D59" s="34">
        <v>12.242000000000001</v>
      </c>
      <c r="E59" s="30"/>
    </row>
    <row r="60" spans="1:5" ht="23.1" customHeight="1" x14ac:dyDescent="0.25">
      <c r="A60" s="48" t="s">
        <v>498</v>
      </c>
      <c r="B60" s="34">
        <v>11</v>
      </c>
      <c r="C60" s="34" t="s">
        <v>499</v>
      </c>
      <c r="D60" s="34">
        <v>3.0049999999999999</v>
      </c>
      <c r="E60" s="30"/>
    </row>
    <row r="61" spans="1:5" ht="23.1" customHeight="1" x14ac:dyDescent="0.25">
      <c r="A61" s="48" t="s">
        <v>500</v>
      </c>
      <c r="B61" s="34">
        <v>16</v>
      </c>
      <c r="C61" s="34" t="s">
        <v>317</v>
      </c>
      <c r="D61" s="34">
        <v>1.44</v>
      </c>
      <c r="E61" s="30"/>
    </row>
    <row r="62" spans="1:5" ht="15" customHeight="1" x14ac:dyDescent="0.25">
      <c r="A62" s="48" t="s">
        <v>501</v>
      </c>
      <c r="B62" s="34">
        <v>18</v>
      </c>
      <c r="C62" s="34" t="s">
        <v>482</v>
      </c>
      <c r="D62" s="34">
        <v>876</v>
      </c>
      <c r="E62" s="30"/>
    </row>
    <row r="63" spans="1:5" ht="23.1" customHeight="1" x14ac:dyDescent="0.25">
      <c r="A63" s="48" t="s">
        <v>502</v>
      </c>
      <c r="B63" s="34">
        <v>16</v>
      </c>
      <c r="C63" s="34" t="s">
        <v>503</v>
      </c>
      <c r="D63" s="34">
        <v>12.036</v>
      </c>
      <c r="E63" s="30"/>
    </row>
    <row r="64" spans="1:5" ht="15" customHeight="1" x14ac:dyDescent="0.25">
      <c r="A64" s="48" t="s">
        <v>504</v>
      </c>
      <c r="B64" s="34">
        <v>3</v>
      </c>
      <c r="C64" s="34" t="s">
        <v>505</v>
      </c>
      <c r="D64" s="34">
        <v>18.305</v>
      </c>
      <c r="E64" s="30"/>
    </row>
    <row r="65" spans="1:5" ht="15" customHeight="1" x14ac:dyDescent="0.25">
      <c r="A65" s="48" t="s">
        <v>506</v>
      </c>
      <c r="B65" s="34">
        <v>15</v>
      </c>
      <c r="C65" s="34" t="s">
        <v>507</v>
      </c>
      <c r="D65" s="34">
        <v>4.1529999999999996</v>
      </c>
      <c r="E65" s="30"/>
    </row>
    <row r="66" spans="1:5" ht="23.1" customHeight="1" x14ac:dyDescent="0.25">
      <c r="A66" s="48" t="s">
        <v>508</v>
      </c>
      <c r="B66" s="34">
        <v>12</v>
      </c>
      <c r="C66" s="34" t="s">
        <v>509</v>
      </c>
      <c r="D66" s="34">
        <v>37.389000000000003</v>
      </c>
      <c r="E66" s="30"/>
    </row>
    <row r="67" spans="1:5" ht="15" customHeight="1" x14ac:dyDescent="0.25">
      <c r="A67" s="48" t="s">
        <v>510</v>
      </c>
      <c r="B67" s="34">
        <v>13</v>
      </c>
      <c r="C67" s="34" t="s">
        <v>333</v>
      </c>
      <c r="D67" s="34">
        <v>46.253</v>
      </c>
      <c r="E67" s="30"/>
    </row>
    <row r="68" spans="1:5" ht="15" customHeight="1" x14ac:dyDescent="0.25">
      <c r="A68" s="48" t="s">
        <v>321</v>
      </c>
      <c r="B68" s="34">
        <v>15</v>
      </c>
      <c r="C68" s="34" t="s">
        <v>322</v>
      </c>
      <c r="D68" s="34">
        <v>98.653000000000006</v>
      </c>
      <c r="E68" s="30"/>
    </row>
  </sheetData>
  <pageMargins left="0" right="0" top="0" bottom="0" header="0" footer="0"/>
  <pageSetup orientation="portrait"/>
  <headerFooter>
    <oddFooter>&amp;"Helvetica,Regular"&amp;11&amp;P</oddFooter>
  </headerFooter>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68"/>
  <sheetViews>
    <sheetView showGridLines="0" workbookViewId="0"/>
  </sheetViews>
  <sheetFormatPr defaultColWidth="39.19921875" defaultRowHeight="12" customHeight="1" x14ac:dyDescent="0.25"/>
  <cols>
    <col min="1" max="1" width="39.19921875" style="79" customWidth="1"/>
    <col min="2" max="2" width="29.59765625" style="79" customWidth="1"/>
    <col min="3" max="5" width="7.59765625" style="79" customWidth="1"/>
    <col min="6" max="256" width="39.19921875" style="79" customWidth="1"/>
  </cols>
  <sheetData>
    <row r="1" spans="1:5" ht="15" customHeight="1" x14ac:dyDescent="0.25">
      <c r="A1" s="4"/>
      <c r="B1" s="4"/>
      <c r="C1" s="4"/>
      <c r="D1" s="4"/>
      <c r="E1" s="4"/>
    </row>
    <row r="2" spans="1:5" ht="15" customHeight="1" x14ac:dyDescent="0.25">
      <c r="A2" s="24" t="s">
        <v>1</v>
      </c>
      <c r="B2" s="24" t="s">
        <v>0</v>
      </c>
      <c r="C2" s="4"/>
      <c r="D2" s="4"/>
      <c r="E2" s="4"/>
    </row>
    <row r="3" spans="1:5" ht="60" customHeight="1" x14ac:dyDescent="0.25">
      <c r="A3" s="3" t="s">
        <v>14</v>
      </c>
      <c r="B3" s="6" t="s">
        <v>24</v>
      </c>
      <c r="C3" s="4"/>
      <c r="D3" s="4"/>
      <c r="E3" s="4"/>
    </row>
    <row r="4" spans="1:5" ht="30" customHeight="1" x14ac:dyDescent="0.25">
      <c r="A4" s="3" t="s">
        <v>27</v>
      </c>
      <c r="B4" s="6" t="s">
        <v>37</v>
      </c>
      <c r="C4" s="4"/>
      <c r="D4" s="4"/>
      <c r="E4" s="4"/>
    </row>
    <row r="5" spans="1:5" ht="45" customHeight="1" x14ac:dyDescent="0.25">
      <c r="A5" s="3" t="s">
        <v>40</v>
      </c>
      <c r="B5" s="6" t="s">
        <v>50</v>
      </c>
      <c r="C5" s="4"/>
      <c r="D5" s="4"/>
      <c r="E5" s="4"/>
    </row>
    <row r="6" spans="1:5" ht="30" customHeight="1" x14ac:dyDescent="0.25">
      <c r="A6" s="3" t="s">
        <v>53</v>
      </c>
      <c r="B6" s="6" t="s">
        <v>63</v>
      </c>
      <c r="C6" s="4"/>
      <c r="D6" s="4"/>
      <c r="E6" s="4"/>
    </row>
    <row r="7" spans="1:5" ht="90" customHeight="1" x14ac:dyDescent="0.25">
      <c r="A7" s="3" t="s">
        <v>66</v>
      </c>
      <c r="B7" s="6" t="s">
        <v>76</v>
      </c>
      <c r="C7" s="4"/>
      <c r="D7" s="4"/>
      <c r="E7" s="4"/>
    </row>
    <row r="8" spans="1:5" ht="75" customHeight="1" x14ac:dyDescent="0.25">
      <c r="A8" s="3" t="s">
        <v>79</v>
      </c>
      <c r="B8" s="6" t="s">
        <v>89</v>
      </c>
      <c r="C8" s="4"/>
      <c r="D8" s="4"/>
      <c r="E8" s="4"/>
    </row>
    <row r="9" spans="1:5" ht="15" customHeight="1" x14ac:dyDescent="0.25">
      <c r="A9" s="4"/>
      <c r="B9" s="4"/>
      <c r="C9" s="4"/>
      <c r="D9" s="4"/>
      <c r="E9" s="4"/>
    </row>
    <row r="10" spans="1:5" ht="15" customHeight="1" x14ac:dyDescent="0.25">
      <c r="A10" s="4"/>
      <c r="B10" s="4"/>
      <c r="C10" s="4"/>
      <c r="D10" s="4"/>
      <c r="E10" s="4"/>
    </row>
    <row r="11" spans="1:5" ht="15" customHeight="1" x14ac:dyDescent="0.25">
      <c r="A11" s="4"/>
      <c r="B11" s="4"/>
      <c r="C11" s="4"/>
      <c r="D11" s="4"/>
      <c r="E11" s="4"/>
    </row>
    <row r="12" spans="1:5" ht="15" customHeight="1" x14ac:dyDescent="0.25">
      <c r="A12" s="24" t="s">
        <v>133</v>
      </c>
      <c r="B12" s="41" t="s">
        <v>92</v>
      </c>
      <c r="C12" s="4"/>
      <c r="D12" s="4"/>
      <c r="E12" s="4"/>
    </row>
    <row r="13" spans="1:5" ht="15" customHeight="1" x14ac:dyDescent="0.25">
      <c r="A13" s="3" t="s">
        <v>95</v>
      </c>
      <c r="B13" s="7">
        <v>8</v>
      </c>
      <c r="C13" s="3">
        <f t="shared" ref="C13:C43" si="0">B13/305*100</f>
        <v>2.622950819672131</v>
      </c>
      <c r="D13" s="4"/>
      <c r="E13" s="4"/>
    </row>
    <row r="14" spans="1:5" ht="15" customHeight="1" x14ac:dyDescent="0.25">
      <c r="A14" s="3" t="s">
        <v>96</v>
      </c>
      <c r="B14" s="7">
        <v>17</v>
      </c>
      <c r="C14" s="3">
        <f t="shared" si="0"/>
        <v>5.5737704918032787</v>
      </c>
      <c r="D14" s="4"/>
      <c r="E14" s="4"/>
    </row>
    <row r="15" spans="1:5" ht="15" customHeight="1" x14ac:dyDescent="0.25">
      <c r="A15" s="3" t="s">
        <v>67</v>
      </c>
      <c r="B15" s="7">
        <v>19</v>
      </c>
      <c r="C15" s="3">
        <f t="shared" si="0"/>
        <v>6.2295081967213122</v>
      </c>
      <c r="D15" s="4"/>
      <c r="E15" s="4"/>
    </row>
    <row r="16" spans="1:5" ht="15" customHeight="1" x14ac:dyDescent="0.25">
      <c r="A16" s="3" t="s">
        <v>97</v>
      </c>
      <c r="B16" s="7">
        <v>8</v>
      </c>
      <c r="C16" s="3">
        <f t="shared" si="0"/>
        <v>2.622950819672131</v>
      </c>
      <c r="D16" s="4"/>
      <c r="E16" s="4"/>
    </row>
    <row r="17" spans="1:5" ht="15" customHeight="1" x14ac:dyDescent="0.25">
      <c r="A17" s="3" t="s">
        <v>98</v>
      </c>
      <c r="B17" s="7">
        <v>28</v>
      </c>
      <c r="C17" s="3">
        <f t="shared" si="0"/>
        <v>9.1803278688524586</v>
      </c>
      <c r="D17" s="4"/>
      <c r="E17" s="4"/>
    </row>
    <row r="18" spans="1:5" ht="15" customHeight="1" x14ac:dyDescent="0.25">
      <c r="A18" s="3" t="s">
        <v>99</v>
      </c>
      <c r="B18" s="7">
        <v>0</v>
      </c>
      <c r="C18" s="3">
        <f t="shared" si="0"/>
        <v>0</v>
      </c>
      <c r="D18" s="4"/>
      <c r="E18" s="4"/>
    </row>
    <row r="19" spans="1:5" ht="15" customHeight="1" x14ac:dyDescent="0.25">
      <c r="A19" s="3" t="s">
        <v>100</v>
      </c>
      <c r="B19" s="7">
        <v>1</v>
      </c>
      <c r="C19" s="3">
        <f t="shared" si="0"/>
        <v>0.32786885245901637</v>
      </c>
      <c r="D19" s="4"/>
      <c r="E19" s="4"/>
    </row>
    <row r="20" spans="1:5" ht="15" customHeight="1" x14ac:dyDescent="0.25">
      <c r="A20" s="3" t="s">
        <v>101</v>
      </c>
      <c r="B20" s="7">
        <v>13</v>
      </c>
      <c r="C20" s="3">
        <f t="shared" si="0"/>
        <v>4.2622950819672125</v>
      </c>
      <c r="D20" s="4"/>
      <c r="E20" s="4"/>
    </row>
    <row r="21" spans="1:5" ht="15" customHeight="1" x14ac:dyDescent="0.25">
      <c r="A21" s="3" t="s">
        <v>102</v>
      </c>
      <c r="B21" s="7">
        <v>7</v>
      </c>
      <c r="C21" s="3">
        <f t="shared" si="0"/>
        <v>2.2950819672131146</v>
      </c>
      <c r="D21" s="4"/>
      <c r="E21" s="4"/>
    </row>
    <row r="22" spans="1:5" ht="15" customHeight="1" x14ac:dyDescent="0.25">
      <c r="A22" s="3" t="s">
        <v>103</v>
      </c>
      <c r="B22" s="7">
        <v>6</v>
      </c>
      <c r="C22" s="3">
        <f t="shared" si="0"/>
        <v>1.9672131147540985</v>
      </c>
      <c r="D22" s="4"/>
      <c r="E22" s="4"/>
    </row>
    <row r="23" spans="1:5" ht="15" customHeight="1" x14ac:dyDescent="0.25">
      <c r="A23" s="3" t="s">
        <v>104</v>
      </c>
      <c r="B23" s="7">
        <v>2</v>
      </c>
      <c r="C23" s="3">
        <f t="shared" si="0"/>
        <v>0.65573770491803274</v>
      </c>
      <c r="D23" s="4"/>
      <c r="E23" s="4"/>
    </row>
    <row r="24" spans="1:5" ht="15" customHeight="1" x14ac:dyDescent="0.25">
      <c r="A24" s="3" t="s">
        <v>105</v>
      </c>
      <c r="B24" s="7">
        <v>2</v>
      </c>
      <c r="C24" s="3">
        <f t="shared" si="0"/>
        <v>0.65573770491803274</v>
      </c>
      <c r="D24" s="4"/>
      <c r="E24" s="4"/>
    </row>
    <row r="25" spans="1:5" ht="15" customHeight="1" x14ac:dyDescent="0.25">
      <c r="A25" s="3" t="s">
        <v>106</v>
      </c>
      <c r="B25" s="7">
        <v>3</v>
      </c>
      <c r="C25" s="3">
        <f t="shared" si="0"/>
        <v>0.98360655737704927</v>
      </c>
      <c r="D25" s="4"/>
      <c r="E25" s="4"/>
    </row>
    <row r="26" spans="1:5" ht="15" customHeight="1" x14ac:dyDescent="0.25">
      <c r="A26" s="3" t="s">
        <v>107</v>
      </c>
      <c r="B26" s="7">
        <v>0</v>
      </c>
      <c r="C26" s="3">
        <f t="shared" si="0"/>
        <v>0</v>
      </c>
      <c r="D26" s="4"/>
      <c r="E26" s="4"/>
    </row>
    <row r="27" spans="1:5" ht="15" customHeight="1" x14ac:dyDescent="0.25">
      <c r="A27" s="3" t="s">
        <v>108</v>
      </c>
      <c r="B27" s="7">
        <v>2</v>
      </c>
      <c r="C27" s="3">
        <f t="shared" si="0"/>
        <v>0.65573770491803274</v>
      </c>
      <c r="D27" s="4"/>
      <c r="E27" s="4"/>
    </row>
    <row r="28" spans="1:5" ht="15" customHeight="1" x14ac:dyDescent="0.25">
      <c r="A28" s="3" t="s">
        <v>109</v>
      </c>
      <c r="B28" s="7">
        <v>33</v>
      </c>
      <c r="C28" s="3">
        <f t="shared" si="0"/>
        <v>10.819672131147541</v>
      </c>
      <c r="D28" s="4"/>
      <c r="E28" s="4"/>
    </row>
    <row r="29" spans="1:5" ht="15" customHeight="1" x14ac:dyDescent="0.25">
      <c r="A29" s="3" t="s">
        <v>110</v>
      </c>
      <c r="B29" s="7">
        <v>5</v>
      </c>
      <c r="C29" s="3">
        <f t="shared" si="0"/>
        <v>1.639344262295082</v>
      </c>
      <c r="D29" s="4"/>
      <c r="E29" s="4"/>
    </row>
    <row r="30" spans="1:5" ht="15" customHeight="1" x14ac:dyDescent="0.25">
      <c r="A30" s="3" t="s">
        <v>111</v>
      </c>
      <c r="B30" s="7">
        <v>6</v>
      </c>
      <c r="C30" s="3">
        <f t="shared" si="0"/>
        <v>1.9672131147540985</v>
      </c>
      <c r="D30" s="4"/>
      <c r="E30" s="4"/>
    </row>
    <row r="31" spans="1:5" ht="15" customHeight="1" x14ac:dyDescent="0.25">
      <c r="A31" s="3" t="s">
        <v>112</v>
      </c>
      <c r="B31" s="7">
        <v>2</v>
      </c>
      <c r="C31" s="3">
        <f t="shared" si="0"/>
        <v>0.65573770491803274</v>
      </c>
      <c r="D31" s="4"/>
      <c r="E31" s="4"/>
    </row>
    <row r="32" spans="1:5" ht="15" customHeight="1" x14ac:dyDescent="0.25">
      <c r="A32" s="3" t="s">
        <v>113</v>
      </c>
      <c r="B32" s="7">
        <v>1</v>
      </c>
      <c r="C32" s="3">
        <f t="shared" si="0"/>
        <v>0.32786885245901637</v>
      </c>
      <c r="D32" s="4"/>
      <c r="E32" s="4"/>
    </row>
    <row r="33" spans="1:5" ht="15" customHeight="1" x14ac:dyDescent="0.25">
      <c r="A33" s="3" t="s">
        <v>114</v>
      </c>
      <c r="B33" s="7">
        <v>10</v>
      </c>
      <c r="C33" s="3">
        <f t="shared" si="0"/>
        <v>3.278688524590164</v>
      </c>
      <c r="D33" s="4"/>
      <c r="E33" s="4"/>
    </row>
    <row r="34" spans="1:5" ht="15" customHeight="1" x14ac:dyDescent="0.25">
      <c r="A34" s="3" t="s">
        <v>115</v>
      </c>
      <c r="B34" s="7">
        <v>4</v>
      </c>
      <c r="C34" s="3">
        <f t="shared" si="0"/>
        <v>1.3114754098360655</v>
      </c>
      <c r="D34" s="4"/>
      <c r="E34" s="4"/>
    </row>
    <row r="35" spans="1:5" ht="15" customHeight="1" x14ac:dyDescent="0.25">
      <c r="A35" s="3" t="s">
        <v>116</v>
      </c>
      <c r="B35" s="7">
        <v>35</v>
      </c>
      <c r="C35" s="3">
        <f t="shared" si="0"/>
        <v>11.475409836065573</v>
      </c>
      <c r="D35" s="4"/>
      <c r="E35" s="4"/>
    </row>
    <row r="36" spans="1:5" ht="15" customHeight="1" x14ac:dyDescent="0.25">
      <c r="A36" s="3" t="s">
        <v>117</v>
      </c>
      <c r="B36" s="7">
        <v>15</v>
      </c>
      <c r="C36" s="3">
        <f t="shared" si="0"/>
        <v>4.918032786885246</v>
      </c>
      <c r="D36" s="4"/>
      <c r="E36" s="4"/>
    </row>
    <row r="37" spans="1:5" ht="15" customHeight="1" x14ac:dyDescent="0.25">
      <c r="A37" s="3" t="s">
        <v>118</v>
      </c>
      <c r="B37" s="7">
        <v>1</v>
      </c>
      <c r="C37" s="3">
        <f t="shared" si="0"/>
        <v>0.32786885245901637</v>
      </c>
      <c r="D37" s="4"/>
      <c r="E37" s="4"/>
    </row>
    <row r="38" spans="1:5" ht="15" customHeight="1" x14ac:dyDescent="0.25">
      <c r="A38" s="3" t="s">
        <v>119</v>
      </c>
      <c r="B38" s="7">
        <v>3</v>
      </c>
      <c r="C38" s="3">
        <f t="shared" si="0"/>
        <v>0.98360655737704927</v>
      </c>
      <c r="D38" s="4"/>
      <c r="E38" s="4"/>
    </row>
    <row r="39" spans="1:5" ht="15" customHeight="1" x14ac:dyDescent="0.25">
      <c r="A39" s="3" t="s">
        <v>120</v>
      </c>
      <c r="B39" s="7">
        <v>2</v>
      </c>
      <c r="C39" s="3">
        <f t="shared" si="0"/>
        <v>0.65573770491803274</v>
      </c>
      <c r="D39" s="4"/>
      <c r="E39" s="4"/>
    </row>
    <row r="40" spans="1:5" ht="15" customHeight="1" x14ac:dyDescent="0.25">
      <c r="A40" s="3" t="s">
        <v>121</v>
      </c>
      <c r="B40" s="7">
        <v>34</v>
      </c>
      <c r="C40" s="3">
        <f t="shared" si="0"/>
        <v>11.147540983606557</v>
      </c>
      <c r="D40" s="4"/>
      <c r="E40" s="4"/>
    </row>
    <row r="41" spans="1:5" ht="15" customHeight="1" x14ac:dyDescent="0.25">
      <c r="A41" s="3" t="s">
        <v>122</v>
      </c>
      <c r="B41" s="7">
        <v>23</v>
      </c>
      <c r="C41" s="3">
        <f t="shared" si="0"/>
        <v>7.5409836065573774</v>
      </c>
      <c r="D41" s="4"/>
      <c r="E41" s="4"/>
    </row>
    <row r="42" spans="1:5" ht="15" customHeight="1" x14ac:dyDescent="0.25">
      <c r="A42" s="3" t="s">
        <v>123</v>
      </c>
      <c r="B42" s="7">
        <v>3</v>
      </c>
      <c r="C42" s="3">
        <f t="shared" si="0"/>
        <v>0.98360655737704927</v>
      </c>
      <c r="D42" s="4"/>
      <c r="E42" s="4"/>
    </row>
    <row r="43" spans="1:5" ht="15" customHeight="1" x14ac:dyDescent="0.25">
      <c r="A43" s="3" t="s">
        <v>124</v>
      </c>
      <c r="B43" s="7">
        <v>12</v>
      </c>
      <c r="C43" s="3">
        <f t="shared" si="0"/>
        <v>3.9344262295081971</v>
      </c>
      <c r="D43" s="4"/>
      <c r="E43" s="4"/>
    </row>
    <row r="44" spans="1:5" ht="15" customHeight="1" x14ac:dyDescent="0.25">
      <c r="A44" s="4"/>
      <c r="B44" s="3">
        <f>SUM(B13:B43)</f>
        <v>305</v>
      </c>
      <c r="C44" s="4"/>
      <c r="D44" s="4"/>
      <c r="E44" s="4"/>
    </row>
    <row r="45" spans="1:5" ht="15" customHeight="1" x14ac:dyDescent="0.25">
      <c r="A45" s="4"/>
      <c r="B45" s="4"/>
      <c r="C45" s="4"/>
      <c r="D45" s="4"/>
      <c r="E45" s="4"/>
    </row>
    <row r="46" spans="1:5" ht="15" customHeight="1" x14ac:dyDescent="0.25">
      <c r="A46" s="4"/>
      <c r="B46" s="4"/>
      <c r="C46" s="4"/>
      <c r="D46" s="4"/>
      <c r="E46" s="4"/>
    </row>
    <row r="47" spans="1:5" ht="18.95" customHeight="1" x14ac:dyDescent="0.3">
      <c r="A47" s="80" t="s">
        <v>134</v>
      </c>
      <c r="B47" s="28"/>
      <c r="C47" s="28"/>
      <c r="D47" s="28"/>
      <c r="E47" s="4"/>
    </row>
    <row r="48" spans="1:5" ht="23.1" customHeight="1" x14ac:dyDescent="0.25">
      <c r="A48" s="29" t="s">
        <v>135</v>
      </c>
      <c r="B48" s="29" t="s">
        <v>136</v>
      </c>
      <c r="C48" s="29" t="s">
        <v>137</v>
      </c>
      <c r="D48" s="29" t="s">
        <v>138</v>
      </c>
      <c r="E48" s="30"/>
    </row>
    <row r="49" spans="1:5" ht="15" customHeight="1" x14ac:dyDescent="0.25">
      <c r="A49" s="81" t="s">
        <v>201</v>
      </c>
      <c r="B49" s="31">
        <v>1</v>
      </c>
      <c r="C49" s="31" t="s">
        <v>511</v>
      </c>
      <c r="D49" s="31" t="s">
        <v>512</v>
      </c>
      <c r="E49" s="30"/>
    </row>
    <row r="50" spans="1:5" ht="15" customHeight="1" x14ac:dyDescent="0.25">
      <c r="A50" s="82" t="s">
        <v>251</v>
      </c>
      <c r="B50" s="33">
        <v>4</v>
      </c>
      <c r="C50" s="33" t="s">
        <v>513</v>
      </c>
      <c r="D50" s="33" t="s">
        <v>514</v>
      </c>
      <c r="E50" s="30"/>
    </row>
    <row r="51" spans="1:5" ht="23.1" customHeight="1" x14ac:dyDescent="0.25">
      <c r="A51" s="82" t="s">
        <v>498</v>
      </c>
      <c r="B51" s="33">
        <v>4</v>
      </c>
      <c r="C51" s="33" t="s">
        <v>515</v>
      </c>
      <c r="D51" s="33">
        <v>761</v>
      </c>
      <c r="E51" s="30"/>
    </row>
    <row r="52" spans="1:5" ht="15" customHeight="1" x14ac:dyDescent="0.25">
      <c r="A52" s="82" t="s">
        <v>479</v>
      </c>
      <c r="B52" s="33">
        <v>5</v>
      </c>
      <c r="C52" s="33" t="s">
        <v>516</v>
      </c>
      <c r="D52" s="33" t="s">
        <v>517</v>
      </c>
      <c r="E52" s="30"/>
    </row>
    <row r="53" spans="1:5" ht="23.1" customHeight="1" x14ac:dyDescent="0.25">
      <c r="A53" s="82" t="s">
        <v>239</v>
      </c>
      <c r="B53" s="33">
        <v>6</v>
      </c>
      <c r="C53" s="33" t="s">
        <v>210</v>
      </c>
      <c r="D53" s="33" t="s">
        <v>518</v>
      </c>
      <c r="E53" s="30"/>
    </row>
    <row r="54" spans="1:5" ht="15" customHeight="1" x14ac:dyDescent="0.25">
      <c r="A54" s="82" t="s">
        <v>241</v>
      </c>
      <c r="B54" s="33">
        <v>7</v>
      </c>
      <c r="C54" s="33" t="s">
        <v>519</v>
      </c>
      <c r="D54" s="33" t="s">
        <v>520</v>
      </c>
      <c r="E54" s="30"/>
    </row>
    <row r="55" spans="1:5" ht="23.1" customHeight="1" x14ac:dyDescent="0.25">
      <c r="A55" s="82" t="s">
        <v>177</v>
      </c>
      <c r="B55" s="33">
        <v>8</v>
      </c>
      <c r="C55" s="33" t="s">
        <v>521</v>
      </c>
      <c r="D55" s="33" t="s">
        <v>522</v>
      </c>
      <c r="E55" s="30"/>
    </row>
    <row r="56" spans="1:5" ht="15" customHeight="1" x14ac:dyDescent="0.25">
      <c r="A56" s="82" t="s">
        <v>523</v>
      </c>
      <c r="B56" s="33">
        <v>10</v>
      </c>
      <c r="C56" s="33" t="s">
        <v>291</v>
      </c>
      <c r="D56" s="33">
        <v>655</v>
      </c>
      <c r="E56" s="30"/>
    </row>
    <row r="57" spans="1:5" ht="15" customHeight="1" x14ac:dyDescent="0.25">
      <c r="A57" s="82" t="s">
        <v>185</v>
      </c>
      <c r="B57" s="33">
        <v>11</v>
      </c>
      <c r="C57" s="33" t="s">
        <v>524</v>
      </c>
      <c r="D57" s="33" t="s">
        <v>525</v>
      </c>
      <c r="E57" s="30"/>
    </row>
    <row r="58" spans="1:5" ht="15" customHeight="1" x14ac:dyDescent="0.25">
      <c r="A58" s="82" t="s">
        <v>151</v>
      </c>
      <c r="B58" s="33">
        <v>15</v>
      </c>
      <c r="C58" s="33" t="s">
        <v>242</v>
      </c>
      <c r="D58" s="33">
        <v>926</v>
      </c>
      <c r="E58" s="30"/>
    </row>
    <row r="59" spans="1:5" ht="23.1" customHeight="1" x14ac:dyDescent="0.25">
      <c r="A59" s="82" t="s">
        <v>508</v>
      </c>
      <c r="B59" s="33">
        <v>17</v>
      </c>
      <c r="C59" s="33" t="s">
        <v>526</v>
      </c>
      <c r="D59" s="33" t="s">
        <v>527</v>
      </c>
      <c r="E59" s="30"/>
    </row>
    <row r="60" spans="1:5" ht="23.1" customHeight="1" x14ac:dyDescent="0.25">
      <c r="A60" s="82" t="s">
        <v>198</v>
      </c>
      <c r="B60" s="33">
        <v>17</v>
      </c>
      <c r="C60" s="33" t="s">
        <v>397</v>
      </c>
      <c r="D60" s="33" t="s">
        <v>528</v>
      </c>
      <c r="E60" s="30"/>
    </row>
    <row r="61" spans="1:5" ht="15" customHeight="1" x14ac:dyDescent="0.25">
      <c r="A61" s="82" t="s">
        <v>529</v>
      </c>
      <c r="B61" s="33">
        <v>20</v>
      </c>
      <c r="C61" s="33" t="s">
        <v>257</v>
      </c>
      <c r="D61" s="33" t="s">
        <v>530</v>
      </c>
      <c r="E61" s="30"/>
    </row>
    <row r="62" spans="1:5" ht="15" customHeight="1" x14ac:dyDescent="0.25">
      <c r="A62" s="82" t="s">
        <v>262</v>
      </c>
      <c r="B62" s="33">
        <v>20</v>
      </c>
      <c r="C62" s="33" t="s">
        <v>482</v>
      </c>
      <c r="D62" s="33" t="s">
        <v>531</v>
      </c>
      <c r="E62" s="30"/>
    </row>
    <row r="63" spans="1:5" ht="15" customHeight="1" x14ac:dyDescent="0.25">
      <c r="A63" s="82" t="s">
        <v>141</v>
      </c>
      <c r="B63" s="33">
        <v>26</v>
      </c>
      <c r="C63" s="33" t="s">
        <v>221</v>
      </c>
      <c r="D63" s="33" t="s">
        <v>532</v>
      </c>
      <c r="E63" s="30"/>
    </row>
    <row r="64" spans="1:5" ht="15" customHeight="1" x14ac:dyDescent="0.25">
      <c r="A64" s="82" t="s">
        <v>209</v>
      </c>
      <c r="B64" s="33">
        <v>26</v>
      </c>
      <c r="C64" s="33" t="s">
        <v>533</v>
      </c>
      <c r="D64" s="33">
        <v>549</v>
      </c>
      <c r="E64" s="30"/>
    </row>
    <row r="65" spans="1:5" ht="15" customHeight="1" x14ac:dyDescent="0.25">
      <c r="A65" s="82" t="s">
        <v>442</v>
      </c>
      <c r="B65" s="33">
        <v>28</v>
      </c>
      <c r="C65" s="33" t="s">
        <v>534</v>
      </c>
      <c r="D65" s="33" t="s">
        <v>535</v>
      </c>
      <c r="E65" s="30"/>
    </row>
    <row r="66" spans="1:5" ht="15" customHeight="1" x14ac:dyDescent="0.25">
      <c r="A66" s="82" t="s">
        <v>169</v>
      </c>
      <c r="B66" s="33">
        <v>32</v>
      </c>
      <c r="C66" s="33" t="s">
        <v>536</v>
      </c>
      <c r="D66" s="33" t="s">
        <v>537</v>
      </c>
      <c r="E66" s="30"/>
    </row>
    <row r="67" spans="1:5" ht="15" customHeight="1" x14ac:dyDescent="0.25">
      <c r="A67" s="82" t="s">
        <v>538</v>
      </c>
      <c r="B67" s="33">
        <v>38</v>
      </c>
      <c r="C67" s="33" t="s">
        <v>300</v>
      </c>
      <c r="D67" s="33">
        <v>779</v>
      </c>
      <c r="E67" s="30"/>
    </row>
    <row r="68" spans="1:5" ht="23.1" customHeight="1" x14ac:dyDescent="0.25">
      <c r="A68" s="82" t="s">
        <v>539</v>
      </c>
      <c r="B68" s="33">
        <v>48</v>
      </c>
      <c r="C68" s="33" t="s">
        <v>471</v>
      </c>
      <c r="D68" s="33" t="s">
        <v>540</v>
      </c>
      <c r="E68" s="30"/>
    </row>
  </sheetData>
  <pageMargins left="0" right="0" top="0" bottom="0" header="0" footer="0"/>
  <pageSetup orientation="portrait"/>
  <headerFooter>
    <oddFooter>&amp;"Helvetica,Regular"&amp;11&amp;P</oddFooter>
  </headerFooter>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68"/>
  <sheetViews>
    <sheetView showGridLines="0" workbookViewId="0"/>
  </sheetViews>
  <sheetFormatPr defaultColWidth="39.8984375" defaultRowHeight="12" customHeight="1" x14ac:dyDescent="0.25"/>
  <cols>
    <col min="1" max="1" width="39.8984375" style="83" customWidth="1"/>
    <col min="2" max="2" width="22.3984375" style="83" customWidth="1"/>
    <col min="3" max="5" width="7.59765625" style="83" customWidth="1"/>
    <col min="6" max="256" width="39.8984375" style="83" customWidth="1"/>
  </cols>
  <sheetData>
    <row r="1" spans="1:5" ht="15" customHeight="1" x14ac:dyDescent="0.25">
      <c r="A1" s="4"/>
      <c r="B1" s="4"/>
      <c r="C1" s="4"/>
      <c r="D1" s="4"/>
      <c r="E1" s="4"/>
    </row>
    <row r="2" spans="1:5" ht="15" customHeight="1" x14ac:dyDescent="0.25">
      <c r="A2" s="24" t="s">
        <v>1</v>
      </c>
      <c r="B2" s="24" t="s">
        <v>0</v>
      </c>
      <c r="C2" s="4"/>
      <c r="D2" s="4"/>
      <c r="E2" s="4"/>
    </row>
    <row r="3" spans="1:5" ht="135" customHeight="1" x14ac:dyDescent="0.25">
      <c r="A3" s="3" t="s">
        <v>14</v>
      </c>
      <c r="B3" s="6" t="s">
        <v>25</v>
      </c>
      <c r="C3" s="4"/>
      <c r="D3" s="4"/>
      <c r="E3" s="4"/>
    </row>
    <row r="4" spans="1:5" ht="30" customHeight="1" x14ac:dyDescent="0.25">
      <c r="A4" s="3" t="s">
        <v>27</v>
      </c>
      <c r="B4" s="6" t="s">
        <v>38</v>
      </c>
      <c r="C4" s="4"/>
      <c r="D4" s="4"/>
      <c r="E4" s="4"/>
    </row>
    <row r="5" spans="1:5" ht="30" customHeight="1" x14ac:dyDescent="0.25">
      <c r="A5" s="3" t="s">
        <v>40</v>
      </c>
      <c r="B5" s="6" t="s">
        <v>51</v>
      </c>
      <c r="C5" s="4"/>
      <c r="D5" s="4"/>
      <c r="E5" s="4"/>
    </row>
    <row r="6" spans="1:5" ht="30" customHeight="1" x14ac:dyDescent="0.25">
      <c r="A6" s="3" t="s">
        <v>53</v>
      </c>
      <c r="B6" s="6" t="s">
        <v>64</v>
      </c>
      <c r="C6" s="4"/>
      <c r="D6" s="4"/>
      <c r="E6" s="4"/>
    </row>
    <row r="7" spans="1:5" ht="75" customHeight="1" x14ac:dyDescent="0.25">
      <c r="A7" s="3" t="s">
        <v>66</v>
      </c>
      <c r="B7" s="6" t="s">
        <v>77</v>
      </c>
      <c r="C7" s="4"/>
      <c r="D7" s="4"/>
      <c r="E7" s="4"/>
    </row>
    <row r="8" spans="1:5" ht="90" customHeight="1" x14ac:dyDescent="0.25">
      <c r="A8" s="3" t="s">
        <v>79</v>
      </c>
      <c r="B8" s="6" t="s">
        <v>90</v>
      </c>
      <c r="C8" s="4"/>
      <c r="D8" s="4"/>
      <c r="E8" s="4"/>
    </row>
    <row r="9" spans="1:5" ht="15" customHeight="1" x14ac:dyDescent="0.25">
      <c r="A9" s="4"/>
      <c r="B9" s="4"/>
      <c r="C9" s="4"/>
      <c r="D9" s="4"/>
      <c r="E9" s="4"/>
    </row>
    <row r="10" spans="1:5" ht="15" customHeight="1" x14ac:dyDescent="0.25">
      <c r="A10" s="4"/>
      <c r="B10" s="4"/>
      <c r="C10" s="4"/>
      <c r="D10" s="4"/>
      <c r="E10" s="4"/>
    </row>
    <row r="11" spans="1:5" ht="15" customHeight="1" x14ac:dyDescent="0.25">
      <c r="A11" s="24" t="s">
        <v>133</v>
      </c>
      <c r="B11" s="41" t="s">
        <v>92</v>
      </c>
      <c r="C11" s="4"/>
      <c r="D11" s="4"/>
      <c r="E11" s="4"/>
    </row>
    <row r="12" spans="1:5" ht="15" customHeight="1" x14ac:dyDescent="0.25">
      <c r="A12" s="3" t="s">
        <v>95</v>
      </c>
      <c r="B12" s="7">
        <v>5</v>
      </c>
      <c r="C12" s="3">
        <f t="shared" ref="C12:C42" si="0">B12/369*100</f>
        <v>1.3550135501355014</v>
      </c>
      <c r="D12" s="4"/>
      <c r="E12" s="4"/>
    </row>
    <row r="13" spans="1:5" ht="15" customHeight="1" x14ac:dyDescent="0.25">
      <c r="A13" s="3" t="s">
        <v>96</v>
      </c>
      <c r="B13" s="7">
        <v>54</v>
      </c>
      <c r="C13" s="3">
        <f t="shared" si="0"/>
        <v>14.634146341463413</v>
      </c>
      <c r="D13" s="4"/>
      <c r="E13" s="4"/>
    </row>
    <row r="14" spans="1:5" ht="15" customHeight="1" x14ac:dyDescent="0.25">
      <c r="A14" s="3" t="s">
        <v>67</v>
      </c>
      <c r="B14" s="7">
        <v>15</v>
      </c>
      <c r="C14" s="3">
        <f t="shared" si="0"/>
        <v>4.0650406504065035</v>
      </c>
      <c r="D14" s="4"/>
      <c r="E14" s="4"/>
    </row>
    <row r="15" spans="1:5" ht="15" customHeight="1" x14ac:dyDescent="0.25">
      <c r="A15" s="3" t="s">
        <v>97</v>
      </c>
      <c r="B15" s="7">
        <v>5</v>
      </c>
      <c r="C15" s="3">
        <f t="shared" si="0"/>
        <v>1.3550135501355014</v>
      </c>
      <c r="D15" s="4"/>
      <c r="E15" s="4"/>
    </row>
    <row r="16" spans="1:5" ht="15" customHeight="1" x14ac:dyDescent="0.25">
      <c r="A16" s="3" t="s">
        <v>98</v>
      </c>
      <c r="B16" s="7">
        <v>35</v>
      </c>
      <c r="C16" s="3">
        <f t="shared" si="0"/>
        <v>9.48509485094851</v>
      </c>
      <c r="D16" s="4"/>
      <c r="E16" s="4"/>
    </row>
    <row r="17" spans="1:5" ht="15" customHeight="1" x14ac:dyDescent="0.25">
      <c r="A17" s="3" t="s">
        <v>99</v>
      </c>
      <c r="B17" s="7">
        <v>0</v>
      </c>
      <c r="C17" s="3">
        <f t="shared" si="0"/>
        <v>0</v>
      </c>
      <c r="D17" s="4"/>
      <c r="E17" s="4"/>
    </row>
    <row r="18" spans="1:5" ht="15" customHeight="1" x14ac:dyDescent="0.25">
      <c r="A18" s="3" t="s">
        <v>100</v>
      </c>
      <c r="B18" s="7">
        <v>4</v>
      </c>
      <c r="C18" s="3">
        <f t="shared" si="0"/>
        <v>1.084010840108401</v>
      </c>
      <c r="D18" s="4"/>
      <c r="E18" s="4"/>
    </row>
    <row r="19" spans="1:5" ht="15" customHeight="1" x14ac:dyDescent="0.25">
      <c r="A19" s="3" t="s">
        <v>101</v>
      </c>
      <c r="B19" s="7">
        <v>15</v>
      </c>
      <c r="C19" s="3">
        <f t="shared" si="0"/>
        <v>4.0650406504065035</v>
      </c>
      <c r="D19" s="4"/>
      <c r="E19" s="4"/>
    </row>
    <row r="20" spans="1:5" ht="15" customHeight="1" x14ac:dyDescent="0.25">
      <c r="A20" s="3" t="s">
        <v>102</v>
      </c>
      <c r="B20" s="7">
        <v>11</v>
      </c>
      <c r="C20" s="3">
        <f t="shared" si="0"/>
        <v>2.9810298102981028</v>
      </c>
      <c r="D20" s="4"/>
      <c r="E20" s="4"/>
    </row>
    <row r="21" spans="1:5" ht="15" customHeight="1" x14ac:dyDescent="0.25">
      <c r="A21" s="3" t="s">
        <v>103</v>
      </c>
      <c r="B21" s="7">
        <v>8</v>
      </c>
      <c r="C21" s="3">
        <f t="shared" si="0"/>
        <v>2.168021680216802</v>
      </c>
      <c r="D21" s="4"/>
      <c r="E21" s="4"/>
    </row>
    <row r="22" spans="1:5" ht="15" customHeight="1" x14ac:dyDescent="0.25">
      <c r="A22" s="3" t="s">
        <v>104</v>
      </c>
      <c r="B22" s="7">
        <v>0</v>
      </c>
      <c r="C22" s="3">
        <f t="shared" si="0"/>
        <v>0</v>
      </c>
      <c r="D22" s="4"/>
      <c r="E22" s="4"/>
    </row>
    <row r="23" spans="1:5" ht="15" customHeight="1" x14ac:dyDescent="0.25">
      <c r="A23" s="3" t="s">
        <v>105</v>
      </c>
      <c r="B23" s="7">
        <v>11</v>
      </c>
      <c r="C23" s="3">
        <f t="shared" si="0"/>
        <v>2.9810298102981028</v>
      </c>
      <c r="D23" s="4"/>
      <c r="E23" s="4"/>
    </row>
    <row r="24" spans="1:5" ht="15" customHeight="1" x14ac:dyDescent="0.25">
      <c r="A24" s="3" t="s">
        <v>106</v>
      </c>
      <c r="B24" s="7">
        <v>0</v>
      </c>
      <c r="C24" s="3">
        <f t="shared" si="0"/>
        <v>0</v>
      </c>
      <c r="D24" s="4"/>
      <c r="E24" s="4"/>
    </row>
    <row r="25" spans="1:5" ht="15" customHeight="1" x14ac:dyDescent="0.25">
      <c r="A25" s="3" t="s">
        <v>107</v>
      </c>
      <c r="B25" s="7">
        <v>1</v>
      </c>
      <c r="C25" s="3">
        <f t="shared" si="0"/>
        <v>0.27100271002710025</v>
      </c>
      <c r="D25" s="4"/>
      <c r="E25" s="4"/>
    </row>
    <row r="26" spans="1:5" ht="15" customHeight="1" x14ac:dyDescent="0.25">
      <c r="A26" s="3" t="s">
        <v>108</v>
      </c>
      <c r="B26" s="7">
        <v>0</v>
      </c>
      <c r="C26" s="3">
        <f t="shared" si="0"/>
        <v>0</v>
      </c>
      <c r="D26" s="4"/>
      <c r="E26" s="4"/>
    </row>
    <row r="27" spans="1:5" ht="15" customHeight="1" x14ac:dyDescent="0.25">
      <c r="A27" s="3" t="s">
        <v>109</v>
      </c>
      <c r="B27" s="7">
        <v>36</v>
      </c>
      <c r="C27" s="3">
        <f t="shared" si="0"/>
        <v>9.7560975609756095</v>
      </c>
      <c r="D27" s="4"/>
      <c r="E27" s="4"/>
    </row>
    <row r="28" spans="1:5" ht="15" customHeight="1" x14ac:dyDescent="0.25">
      <c r="A28" s="3" t="s">
        <v>110</v>
      </c>
      <c r="B28" s="7">
        <v>5</v>
      </c>
      <c r="C28" s="3">
        <f t="shared" si="0"/>
        <v>1.3550135501355014</v>
      </c>
      <c r="D28" s="4"/>
      <c r="E28" s="4"/>
    </row>
    <row r="29" spans="1:5" ht="15" customHeight="1" x14ac:dyDescent="0.25">
      <c r="A29" s="3" t="s">
        <v>111</v>
      </c>
      <c r="B29" s="7">
        <v>6</v>
      </c>
      <c r="C29" s="3">
        <f t="shared" si="0"/>
        <v>1.6260162601626018</v>
      </c>
      <c r="D29" s="4"/>
      <c r="E29" s="4"/>
    </row>
    <row r="30" spans="1:5" ht="15" customHeight="1" x14ac:dyDescent="0.25">
      <c r="A30" s="3" t="s">
        <v>112</v>
      </c>
      <c r="B30" s="7">
        <v>1</v>
      </c>
      <c r="C30" s="3">
        <f t="shared" si="0"/>
        <v>0.27100271002710025</v>
      </c>
      <c r="D30" s="4"/>
      <c r="E30" s="4"/>
    </row>
    <row r="31" spans="1:5" ht="15" customHeight="1" x14ac:dyDescent="0.25">
      <c r="A31" s="3" t="s">
        <v>113</v>
      </c>
      <c r="B31" s="7">
        <v>1</v>
      </c>
      <c r="C31" s="3">
        <f t="shared" si="0"/>
        <v>0.27100271002710025</v>
      </c>
      <c r="D31" s="4"/>
      <c r="E31" s="4"/>
    </row>
    <row r="32" spans="1:5" ht="15" customHeight="1" x14ac:dyDescent="0.25">
      <c r="A32" s="3" t="s">
        <v>114</v>
      </c>
      <c r="B32" s="7">
        <v>17</v>
      </c>
      <c r="C32" s="3">
        <f t="shared" si="0"/>
        <v>4.6070460704607044</v>
      </c>
      <c r="D32" s="4"/>
      <c r="E32" s="4"/>
    </row>
    <row r="33" spans="1:5" ht="15" customHeight="1" x14ac:dyDescent="0.25">
      <c r="A33" s="3" t="s">
        <v>115</v>
      </c>
      <c r="B33" s="7">
        <v>4</v>
      </c>
      <c r="C33" s="3">
        <f t="shared" si="0"/>
        <v>1.084010840108401</v>
      </c>
      <c r="D33" s="4"/>
      <c r="E33" s="4"/>
    </row>
    <row r="34" spans="1:5" ht="15" customHeight="1" x14ac:dyDescent="0.25">
      <c r="A34" s="3" t="s">
        <v>116</v>
      </c>
      <c r="B34" s="7">
        <v>30</v>
      </c>
      <c r="C34" s="3">
        <f t="shared" si="0"/>
        <v>8.1300813008130071</v>
      </c>
      <c r="D34" s="4"/>
      <c r="E34" s="4"/>
    </row>
    <row r="35" spans="1:5" ht="15" customHeight="1" x14ac:dyDescent="0.25">
      <c r="A35" s="3" t="s">
        <v>117</v>
      </c>
      <c r="B35" s="7">
        <v>15</v>
      </c>
      <c r="C35" s="3">
        <f t="shared" si="0"/>
        <v>4.0650406504065035</v>
      </c>
      <c r="D35" s="4"/>
      <c r="E35" s="4"/>
    </row>
    <row r="36" spans="1:5" ht="15" customHeight="1" x14ac:dyDescent="0.25">
      <c r="A36" s="3" t="s">
        <v>118</v>
      </c>
      <c r="B36" s="7">
        <v>3</v>
      </c>
      <c r="C36" s="3">
        <f t="shared" si="0"/>
        <v>0.81300813008130091</v>
      </c>
      <c r="D36" s="4"/>
      <c r="E36" s="4"/>
    </row>
    <row r="37" spans="1:5" ht="15" customHeight="1" x14ac:dyDescent="0.25">
      <c r="A37" s="3" t="s">
        <v>119</v>
      </c>
      <c r="B37" s="7">
        <v>6</v>
      </c>
      <c r="C37" s="3">
        <f t="shared" si="0"/>
        <v>1.6260162601626018</v>
      </c>
      <c r="D37" s="4"/>
      <c r="E37" s="4"/>
    </row>
    <row r="38" spans="1:5" ht="15" customHeight="1" x14ac:dyDescent="0.25">
      <c r="A38" s="3" t="s">
        <v>120</v>
      </c>
      <c r="B38" s="7">
        <v>2</v>
      </c>
      <c r="C38" s="3">
        <f t="shared" si="0"/>
        <v>0.54200542005420049</v>
      </c>
      <c r="D38" s="4"/>
      <c r="E38" s="4"/>
    </row>
    <row r="39" spans="1:5" ht="15" customHeight="1" x14ac:dyDescent="0.25">
      <c r="A39" s="3" t="s">
        <v>121</v>
      </c>
      <c r="B39" s="7">
        <v>27</v>
      </c>
      <c r="C39" s="3">
        <f t="shared" si="0"/>
        <v>7.3170731707317067</v>
      </c>
      <c r="D39" s="4"/>
      <c r="E39" s="4"/>
    </row>
    <row r="40" spans="1:5" ht="15" customHeight="1" x14ac:dyDescent="0.25">
      <c r="A40" s="3" t="s">
        <v>122</v>
      </c>
      <c r="B40" s="7">
        <v>29</v>
      </c>
      <c r="C40" s="3">
        <f t="shared" si="0"/>
        <v>7.8590785907859075</v>
      </c>
      <c r="D40" s="4"/>
      <c r="E40" s="4"/>
    </row>
    <row r="41" spans="1:5" ht="15" customHeight="1" x14ac:dyDescent="0.25">
      <c r="A41" s="3" t="s">
        <v>123</v>
      </c>
      <c r="B41" s="7">
        <v>9</v>
      </c>
      <c r="C41" s="3">
        <f t="shared" si="0"/>
        <v>2.4390243902439024</v>
      </c>
      <c r="D41" s="4"/>
      <c r="E41" s="4"/>
    </row>
    <row r="42" spans="1:5" ht="15" customHeight="1" x14ac:dyDescent="0.25">
      <c r="A42" s="3" t="s">
        <v>124</v>
      </c>
      <c r="B42" s="7">
        <v>14</v>
      </c>
      <c r="C42" s="3">
        <f t="shared" si="0"/>
        <v>3.7940379403794036</v>
      </c>
      <c r="D42" s="4"/>
      <c r="E42" s="4"/>
    </row>
    <row r="43" spans="1:5" ht="15" customHeight="1" x14ac:dyDescent="0.25">
      <c r="A43" s="4"/>
      <c r="B43" s="3">
        <f>SUM(B12:B42)</f>
        <v>369</v>
      </c>
      <c r="C43" s="4"/>
      <c r="D43" s="4"/>
      <c r="E43" s="4"/>
    </row>
    <row r="44" spans="1:5" ht="15" customHeight="1" x14ac:dyDescent="0.25">
      <c r="A44" s="4"/>
      <c r="B44" s="4"/>
      <c r="C44" s="4"/>
      <c r="D44" s="4"/>
      <c r="E44" s="4"/>
    </row>
    <row r="45" spans="1:5" ht="15" customHeight="1" x14ac:dyDescent="0.25">
      <c r="A45" s="4"/>
      <c r="B45" s="4"/>
      <c r="C45" s="4"/>
      <c r="D45" s="4"/>
      <c r="E45" s="4"/>
    </row>
    <row r="46" spans="1:5" ht="18" customHeight="1" x14ac:dyDescent="0.3">
      <c r="A46" s="27" t="s">
        <v>134</v>
      </c>
      <c r="B46" s="4"/>
      <c r="C46" s="4"/>
      <c r="D46" s="4"/>
      <c r="E46" s="4"/>
    </row>
    <row r="47" spans="1:5" ht="15" customHeight="1" x14ac:dyDescent="0.25">
      <c r="A47" s="28"/>
      <c r="B47" s="28"/>
      <c r="C47" s="28"/>
      <c r="D47" s="28"/>
      <c r="E47" s="4"/>
    </row>
    <row r="48" spans="1:5" ht="23.1" customHeight="1" x14ac:dyDescent="0.25">
      <c r="A48" s="44" t="s">
        <v>135</v>
      </c>
      <c r="B48" s="44" t="s">
        <v>136</v>
      </c>
      <c r="C48" s="44" t="s">
        <v>137</v>
      </c>
      <c r="D48" s="44" t="s">
        <v>138</v>
      </c>
      <c r="E48" s="30"/>
    </row>
    <row r="49" spans="1:5" ht="23.1" customHeight="1" x14ac:dyDescent="0.25">
      <c r="A49" s="45" t="s">
        <v>541</v>
      </c>
      <c r="B49" s="37">
        <v>1</v>
      </c>
      <c r="C49" s="37" t="s">
        <v>542</v>
      </c>
      <c r="D49" s="37">
        <v>882</v>
      </c>
      <c r="E49" s="30"/>
    </row>
    <row r="50" spans="1:5" ht="15" customHeight="1" x14ac:dyDescent="0.25">
      <c r="A50" s="47" t="s">
        <v>543</v>
      </c>
      <c r="B50" s="38">
        <v>1</v>
      </c>
      <c r="C50" s="38" t="s">
        <v>544</v>
      </c>
      <c r="D50" s="38" t="s">
        <v>545</v>
      </c>
      <c r="E50" s="30"/>
    </row>
    <row r="51" spans="1:5" ht="23.1" customHeight="1" x14ac:dyDescent="0.25">
      <c r="A51" s="47" t="s">
        <v>546</v>
      </c>
      <c r="B51" s="38">
        <v>2</v>
      </c>
      <c r="C51" s="38" t="s">
        <v>547</v>
      </c>
      <c r="D51" s="38" t="s">
        <v>548</v>
      </c>
      <c r="E51" s="30"/>
    </row>
    <row r="52" spans="1:5" ht="15" customHeight="1" x14ac:dyDescent="0.25">
      <c r="A52" s="47" t="s">
        <v>251</v>
      </c>
      <c r="B52" s="38">
        <v>3</v>
      </c>
      <c r="C52" s="38" t="s">
        <v>549</v>
      </c>
      <c r="D52" s="38" t="s">
        <v>550</v>
      </c>
      <c r="E52" s="30"/>
    </row>
    <row r="53" spans="1:5" ht="23.1" customHeight="1" x14ac:dyDescent="0.25">
      <c r="A53" s="47" t="s">
        <v>299</v>
      </c>
      <c r="B53" s="38">
        <v>3</v>
      </c>
      <c r="C53" s="38" t="s">
        <v>551</v>
      </c>
      <c r="D53" s="38" t="s">
        <v>552</v>
      </c>
      <c r="E53" s="30"/>
    </row>
    <row r="54" spans="1:5" ht="23.1" customHeight="1" x14ac:dyDescent="0.25">
      <c r="A54" s="47" t="s">
        <v>553</v>
      </c>
      <c r="B54" s="38">
        <v>4</v>
      </c>
      <c r="C54" s="38" t="s">
        <v>554</v>
      </c>
      <c r="D54" s="38" t="s">
        <v>555</v>
      </c>
      <c r="E54" s="30"/>
    </row>
    <row r="55" spans="1:5" ht="33.950000000000003" customHeight="1" x14ac:dyDescent="0.25">
      <c r="A55" s="47" t="s">
        <v>556</v>
      </c>
      <c r="B55" s="38">
        <v>5</v>
      </c>
      <c r="C55" s="38" t="s">
        <v>557</v>
      </c>
      <c r="D55" s="38" t="s">
        <v>558</v>
      </c>
      <c r="E55" s="30"/>
    </row>
    <row r="56" spans="1:5" ht="23.1" customHeight="1" x14ac:dyDescent="0.25">
      <c r="A56" s="47" t="s">
        <v>559</v>
      </c>
      <c r="B56" s="38">
        <v>5</v>
      </c>
      <c r="C56" s="38" t="s">
        <v>560</v>
      </c>
      <c r="D56" s="38" t="s">
        <v>561</v>
      </c>
      <c r="E56" s="30"/>
    </row>
    <row r="57" spans="1:5" ht="15" customHeight="1" x14ac:dyDescent="0.25">
      <c r="A57" s="47" t="s">
        <v>241</v>
      </c>
      <c r="B57" s="38">
        <v>6</v>
      </c>
      <c r="C57" s="38" t="s">
        <v>207</v>
      </c>
      <c r="D57" s="38" t="s">
        <v>562</v>
      </c>
      <c r="E57" s="30"/>
    </row>
    <row r="58" spans="1:5" ht="15" customHeight="1" x14ac:dyDescent="0.25">
      <c r="A58" s="47" t="s">
        <v>259</v>
      </c>
      <c r="B58" s="38">
        <v>8</v>
      </c>
      <c r="C58" s="38" t="s">
        <v>536</v>
      </c>
      <c r="D58" s="38" t="s">
        <v>563</v>
      </c>
      <c r="E58" s="30"/>
    </row>
    <row r="59" spans="1:5" ht="15" customHeight="1" x14ac:dyDescent="0.25">
      <c r="A59" s="47" t="s">
        <v>151</v>
      </c>
      <c r="B59" s="38">
        <v>8</v>
      </c>
      <c r="C59" s="38" t="s">
        <v>564</v>
      </c>
      <c r="D59" s="38">
        <v>766</v>
      </c>
      <c r="E59" s="30"/>
    </row>
    <row r="60" spans="1:5" ht="23.1" customHeight="1" x14ac:dyDescent="0.25">
      <c r="A60" s="47" t="s">
        <v>167</v>
      </c>
      <c r="B60" s="38">
        <v>9</v>
      </c>
      <c r="C60" s="38" t="s">
        <v>565</v>
      </c>
      <c r="D60" s="38" t="s">
        <v>566</v>
      </c>
      <c r="E60" s="30"/>
    </row>
    <row r="61" spans="1:5" ht="15" customHeight="1" x14ac:dyDescent="0.25">
      <c r="A61" s="47" t="s">
        <v>169</v>
      </c>
      <c r="B61" s="38">
        <v>10</v>
      </c>
      <c r="C61" s="38" t="s">
        <v>567</v>
      </c>
      <c r="D61" s="38" t="s">
        <v>568</v>
      </c>
      <c r="E61" s="30"/>
    </row>
    <row r="62" spans="1:5" ht="15" customHeight="1" x14ac:dyDescent="0.25">
      <c r="A62" s="47" t="s">
        <v>218</v>
      </c>
      <c r="B62" s="38">
        <v>10</v>
      </c>
      <c r="C62" s="38" t="s">
        <v>472</v>
      </c>
      <c r="D62" s="38" t="s">
        <v>569</v>
      </c>
      <c r="E62" s="30"/>
    </row>
    <row r="63" spans="1:5" ht="23.1" customHeight="1" x14ac:dyDescent="0.25">
      <c r="A63" s="47" t="s">
        <v>177</v>
      </c>
      <c r="B63" s="38">
        <v>11</v>
      </c>
      <c r="C63" s="38" t="s">
        <v>570</v>
      </c>
      <c r="D63" s="38" t="s">
        <v>571</v>
      </c>
      <c r="E63" s="30"/>
    </row>
    <row r="64" spans="1:5" ht="15" customHeight="1" x14ac:dyDescent="0.25">
      <c r="A64" s="47" t="s">
        <v>162</v>
      </c>
      <c r="B64" s="38">
        <v>12</v>
      </c>
      <c r="C64" s="38" t="s">
        <v>370</v>
      </c>
      <c r="D64" s="38" t="s">
        <v>572</v>
      </c>
      <c r="E64" s="30"/>
    </row>
    <row r="65" spans="1:5" ht="15" customHeight="1" x14ac:dyDescent="0.25">
      <c r="A65" s="47" t="s">
        <v>144</v>
      </c>
      <c r="B65" s="38">
        <v>12</v>
      </c>
      <c r="C65" s="38" t="s">
        <v>573</v>
      </c>
      <c r="D65" s="38" t="s">
        <v>574</v>
      </c>
      <c r="E65" s="30"/>
    </row>
    <row r="66" spans="1:5" ht="15" customHeight="1" x14ac:dyDescent="0.25">
      <c r="A66" s="47" t="s">
        <v>185</v>
      </c>
      <c r="B66" s="38">
        <v>16</v>
      </c>
      <c r="C66" s="38" t="s">
        <v>575</v>
      </c>
      <c r="D66" s="38" t="s">
        <v>576</v>
      </c>
      <c r="E66" s="30"/>
    </row>
    <row r="67" spans="1:5" ht="15" customHeight="1" x14ac:dyDescent="0.25">
      <c r="A67" s="47" t="s">
        <v>201</v>
      </c>
      <c r="B67" s="38">
        <v>18</v>
      </c>
      <c r="C67" s="38" t="s">
        <v>226</v>
      </c>
      <c r="D67" s="38" t="s">
        <v>577</v>
      </c>
      <c r="E67" s="30"/>
    </row>
    <row r="68" spans="1:5" ht="23.1" customHeight="1" x14ac:dyDescent="0.25">
      <c r="A68" s="47" t="s">
        <v>206</v>
      </c>
      <c r="B68" s="38">
        <v>19</v>
      </c>
      <c r="C68" s="38" t="s">
        <v>578</v>
      </c>
      <c r="D68" s="38" t="s">
        <v>579</v>
      </c>
      <c r="E68" s="30"/>
    </row>
  </sheetData>
  <pageMargins left="0" right="0" top="0" bottom="0" header="0" footer="0"/>
  <pageSetup orientation="portrait"/>
  <headerFooter>
    <oddFooter>&amp;"Helvetica,Regular"&amp;11&amp;P</oddFooter>
  </headerFooter>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69"/>
  <sheetViews>
    <sheetView showGridLines="0" workbookViewId="0"/>
  </sheetViews>
  <sheetFormatPr defaultColWidth="34" defaultRowHeight="12" customHeight="1" x14ac:dyDescent="0.25"/>
  <cols>
    <col min="1" max="1" width="34" style="84" customWidth="1"/>
    <col min="2" max="2" width="27.5" style="84" customWidth="1"/>
    <col min="3" max="5" width="7.59765625" style="84" customWidth="1"/>
    <col min="6" max="256" width="34" style="84" customWidth="1"/>
  </cols>
  <sheetData>
    <row r="1" spans="1:5" ht="15" customHeight="1" x14ac:dyDescent="0.25">
      <c r="A1" s="4"/>
      <c r="B1" s="4"/>
      <c r="C1" s="4"/>
      <c r="D1" s="4"/>
      <c r="E1" s="4"/>
    </row>
    <row r="2" spans="1:5" ht="15" customHeight="1" x14ac:dyDescent="0.25">
      <c r="A2" s="24" t="s">
        <v>1</v>
      </c>
      <c r="B2" s="24" t="s">
        <v>0</v>
      </c>
      <c r="C2" s="4"/>
      <c r="D2" s="4"/>
      <c r="E2" s="4"/>
    </row>
    <row r="3" spans="1:5" ht="75" customHeight="1" x14ac:dyDescent="0.25">
      <c r="A3" s="3" t="s">
        <v>14</v>
      </c>
      <c r="B3" s="6" t="s">
        <v>26</v>
      </c>
      <c r="C3" s="4"/>
      <c r="D3" s="4"/>
      <c r="E3" s="4"/>
    </row>
    <row r="4" spans="1:5" ht="75" customHeight="1" x14ac:dyDescent="0.25">
      <c r="A4" s="3" t="s">
        <v>27</v>
      </c>
      <c r="B4" s="6" t="s">
        <v>39</v>
      </c>
      <c r="C4" s="6"/>
      <c r="D4" s="4"/>
      <c r="E4" s="4"/>
    </row>
    <row r="5" spans="1:5" ht="45" customHeight="1" x14ac:dyDescent="0.25">
      <c r="A5" s="3" t="s">
        <v>40</v>
      </c>
      <c r="B5" s="6" t="s">
        <v>52</v>
      </c>
      <c r="C5" s="4"/>
      <c r="D5" s="4"/>
      <c r="E5" s="4"/>
    </row>
    <row r="6" spans="1:5" ht="120" customHeight="1" x14ac:dyDescent="0.25">
      <c r="A6" s="3" t="s">
        <v>53</v>
      </c>
      <c r="B6" s="6" t="s">
        <v>65</v>
      </c>
      <c r="C6" s="4"/>
      <c r="D6" s="4"/>
      <c r="E6" s="4"/>
    </row>
    <row r="7" spans="1:5" ht="120" customHeight="1" x14ac:dyDescent="0.25">
      <c r="A7" s="3" t="s">
        <v>66</v>
      </c>
      <c r="B7" s="6" t="s">
        <v>78</v>
      </c>
      <c r="C7" s="4"/>
      <c r="D7" s="4"/>
      <c r="E7" s="4"/>
    </row>
    <row r="8" spans="1:5" ht="75" customHeight="1" x14ac:dyDescent="0.25">
      <c r="A8" s="3" t="s">
        <v>79</v>
      </c>
      <c r="B8" s="6" t="s">
        <v>91</v>
      </c>
      <c r="C8" s="73" t="s">
        <v>580</v>
      </c>
      <c r="D8" s="4"/>
      <c r="E8" s="4"/>
    </row>
    <row r="9" spans="1:5" ht="15" customHeight="1" x14ac:dyDescent="0.25">
      <c r="A9" s="4"/>
      <c r="B9" s="4"/>
      <c r="C9" s="4"/>
      <c r="D9" s="4"/>
      <c r="E9" s="4"/>
    </row>
    <row r="10" spans="1:5" ht="15" customHeight="1" x14ac:dyDescent="0.25">
      <c r="A10" s="4"/>
      <c r="B10" s="4"/>
      <c r="C10" s="4"/>
      <c r="D10" s="4"/>
      <c r="E10" s="4"/>
    </row>
    <row r="11" spans="1:5" ht="15" customHeight="1" x14ac:dyDescent="0.25">
      <c r="A11" s="4"/>
      <c r="B11" s="4"/>
      <c r="C11" s="4"/>
      <c r="D11" s="4"/>
      <c r="E11" s="4"/>
    </row>
    <row r="12" spans="1:5" ht="15" customHeight="1" x14ac:dyDescent="0.25">
      <c r="A12" s="24" t="s">
        <v>133</v>
      </c>
      <c r="B12" s="41" t="s">
        <v>92</v>
      </c>
      <c r="C12" s="4"/>
      <c r="D12" s="4"/>
      <c r="E12" s="4"/>
    </row>
    <row r="13" spans="1:5" ht="15" customHeight="1" x14ac:dyDescent="0.25">
      <c r="A13" s="3" t="s">
        <v>95</v>
      </c>
      <c r="B13" s="3">
        <v>0</v>
      </c>
      <c r="C13" s="3">
        <f t="shared" ref="C13:C44" si="0">B13/326*100</f>
        <v>0</v>
      </c>
      <c r="D13" s="4"/>
      <c r="E13" s="4"/>
    </row>
    <row r="14" spans="1:5" ht="15" customHeight="1" x14ac:dyDescent="0.25">
      <c r="A14" s="3" t="s">
        <v>96</v>
      </c>
      <c r="B14" s="3">
        <v>12</v>
      </c>
      <c r="C14" s="3">
        <f t="shared" si="0"/>
        <v>3.6809815950920246</v>
      </c>
      <c r="D14" s="4"/>
      <c r="E14" s="4"/>
    </row>
    <row r="15" spans="1:5" ht="15" customHeight="1" x14ac:dyDescent="0.25">
      <c r="A15" s="3" t="s">
        <v>67</v>
      </c>
      <c r="B15" s="3">
        <v>63</v>
      </c>
      <c r="C15" s="3">
        <f t="shared" si="0"/>
        <v>19.325153374233128</v>
      </c>
      <c r="D15" s="4"/>
      <c r="E15" s="4"/>
    </row>
    <row r="16" spans="1:5" ht="15" customHeight="1" x14ac:dyDescent="0.25">
      <c r="A16" s="3" t="s">
        <v>97</v>
      </c>
      <c r="B16" s="3">
        <v>5</v>
      </c>
      <c r="C16" s="3">
        <f t="shared" si="0"/>
        <v>1.5337423312883436</v>
      </c>
      <c r="D16" s="4"/>
      <c r="E16" s="4"/>
    </row>
    <row r="17" spans="1:5" ht="15" customHeight="1" x14ac:dyDescent="0.25">
      <c r="A17" s="3" t="s">
        <v>98</v>
      </c>
      <c r="B17" s="3">
        <v>38</v>
      </c>
      <c r="C17" s="3">
        <f t="shared" si="0"/>
        <v>11.656441717791409</v>
      </c>
      <c r="D17" s="4"/>
      <c r="E17" s="4"/>
    </row>
    <row r="18" spans="1:5" ht="15" customHeight="1" x14ac:dyDescent="0.25">
      <c r="A18" s="3" t="s">
        <v>99</v>
      </c>
      <c r="B18" s="3">
        <v>0</v>
      </c>
      <c r="C18" s="3">
        <f t="shared" si="0"/>
        <v>0</v>
      </c>
      <c r="D18" s="4"/>
      <c r="E18" s="4"/>
    </row>
    <row r="19" spans="1:5" ht="15" customHeight="1" x14ac:dyDescent="0.25">
      <c r="A19" s="3" t="s">
        <v>100</v>
      </c>
      <c r="B19" s="3">
        <v>10</v>
      </c>
      <c r="C19" s="3">
        <f t="shared" si="0"/>
        <v>3.0674846625766872</v>
      </c>
      <c r="D19" s="4"/>
      <c r="E19" s="4"/>
    </row>
    <row r="20" spans="1:5" ht="15" customHeight="1" x14ac:dyDescent="0.25">
      <c r="A20" s="3" t="s">
        <v>101</v>
      </c>
      <c r="B20" s="3">
        <v>12</v>
      </c>
      <c r="C20" s="3">
        <f t="shared" si="0"/>
        <v>3.6809815950920246</v>
      </c>
      <c r="D20" s="4"/>
      <c r="E20" s="4"/>
    </row>
    <row r="21" spans="1:5" ht="15" customHeight="1" x14ac:dyDescent="0.25">
      <c r="A21" s="3" t="s">
        <v>102</v>
      </c>
      <c r="B21" s="3">
        <v>3</v>
      </c>
      <c r="C21" s="3">
        <f t="shared" si="0"/>
        <v>0.92024539877300615</v>
      </c>
      <c r="D21" s="4"/>
      <c r="E21" s="4"/>
    </row>
    <row r="22" spans="1:5" ht="15" customHeight="1" x14ac:dyDescent="0.25">
      <c r="A22" s="3" t="s">
        <v>103</v>
      </c>
      <c r="B22" s="3">
        <v>3</v>
      </c>
      <c r="C22" s="3">
        <f t="shared" si="0"/>
        <v>0.92024539877300615</v>
      </c>
      <c r="D22" s="4"/>
      <c r="E22" s="4"/>
    </row>
    <row r="23" spans="1:5" ht="15" customHeight="1" x14ac:dyDescent="0.25">
      <c r="A23" s="3" t="s">
        <v>104</v>
      </c>
      <c r="B23" s="3">
        <v>0</v>
      </c>
      <c r="C23" s="3">
        <f t="shared" si="0"/>
        <v>0</v>
      </c>
      <c r="D23" s="4"/>
      <c r="E23" s="4"/>
    </row>
    <row r="24" spans="1:5" ht="15" customHeight="1" x14ac:dyDescent="0.25">
      <c r="A24" s="3" t="s">
        <v>105</v>
      </c>
      <c r="B24" s="3">
        <v>13</v>
      </c>
      <c r="C24" s="3">
        <f t="shared" si="0"/>
        <v>3.9877300613496933</v>
      </c>
      <c r="D24" s="4"/>
      <c r="E24" s="4"/>
    </row>
    <row r="25" spans="1:5" ht="15" customHeight="1" x14ac:dyDescent="0.25">
      <c r="A25" s="3" t="s">
        <v>106</v>
      </c>
      <c r="B25" s="3">
        <v>1</v>
      </c>
      <c r="C25" s="3">
        <f t="shared" si="0"/>
        <v>0.30674846625766872</v>
      </c>
      <c r="D25" s="4"/>
      <c r="E25" s="4"/>
    </row>
    <row r="26" spans="1:5" ht="15" customHeight="1" x14ac:dyDescent="0.25">
      <c r="A26" s="3" t="s">
        <v>107</v>
      </c>
      <c r="B26" s="3">
        <v>0</v>
      </c>
      <c r="C26" s="3">
        <f t="shared" si="0"/>
        <v>0</v>
      </c>
      <c r="D26" s="4"/>
      <c r="E26" s="4"/>
    </row>
    <row r="27" spans="1:5" ht="15" customHeight="1" x14ac:dyDescent="0.25">
      <c r="A27" s="3" t="s">
        <v>108</v>
      </c>
      <c r="B27" s="3">
        <v>0</v>
      </c>
      <c r="C27" s="3">
        <f t="shared" si="0"/>
        <v>0</v>
      </c>
      <c r="D27" s="4"/>
      <c r="E27" s="4"/>
    </row>
    <row r="28" spans="1:5" ht="15" customHeight="1" x14ac:dyDescent="0.25">
      <c r="A28" s="3" t="s">
        <v>109</v>
      </c>
      <c r="B28" s="3">
        <v>37</v>
      </c>
      <c r="C28" s="3">
        <f t="shared" si="0"/>
        <v>11.349693251533742</v>
      </c>
      <c r="D28" s="4"/>
      <c r="E28" s="4"/>
    </row>
    <row r="29" spans="1:5" ht="15" customHeight="1" x14ac:dyDescent="0.25">
      <c r="A29" s="3" t="s">
        <v>110</v>
      </c>
      <c r="B29" s="3">
        <v>5</v>
      </c>
      <c r="C29" s="3">
        <f t="shared" si="0"/>
        <v>1.5337423312883436</v>
      </c>
      <c r="D29" s="4"/>
      <c r="E29" s="4"/>
    </row>
    <row r="30" spans="1:5" ht="15" customHeight="1" x14ac:dyDescent="0.25">
      <c r="A30" s="3" t="s">
        <v>111</v>
      </c>
      <c r="B30" s="3">
        <v>6</v>
      </c>
      <c r="C30" s="3">
        <f t="shared" si="0"/>
        <v>1.8404907975460123</v>
      </c>
      <c r="D30" s="4"/>
      <c r="E30" s="4"/>
    </row>
    <row r="31" spans="1:5" ht="15" customHeight="1" x14ac:dyDescent="0.25">
      <c r="A31" s="3" t="s">
        <v>112</v>
      </c>
      <c r="B31" s="3">
        <v>8</v>
      </c>
      <c r="C31" s="3">
        <f t="shared" si="0"/>
        <v>2.4539877300613497</v>
      </c>
      <c r="D31" s="4"/>
      <c r="E31" s="4"/>
    </row>
    <row r="32" spans="1:5" ht="15" customHeight="1" x14ac:dyDescent="0.25">
      <c r="A32" s="3" t="s">
        <v>113</v>
      </c>
      <c r="B32" s="3">
        <v>3</v>
      </c>
      <c r="C32" s="3">
        <f t="shared" si="0"/>
        <v>0.92024539877300615</v>
      </c>
      <c r="D32" s="4"/>
      <c r="E32" s="4"/>
    </row>
    <row r="33" spans="1:5" ht="15" customHeight="1" x14ac:dyDescent="0.25">
      <c r="A33" s="3" t="s">
        <v>114</v>
      </c>
      <c r="B33" s="3">
        <v>2</v>
      </c>
      <c r="C33" s="3">
        <f t="shared" si="0"/>
        <v>0.61349693251533743</v>
      </c>
      <c r="D33" s="4"/>
      <c r="E33" s="4"/>
    </row>
    <row r="34" spans="1:5" ht="15" customHeight="1" x14ac:dyDescent="0.25">
      <c r="A34" s="3" t="s">
        <v>115</v>
      </c>
      <c r="B34" s="3">
        <v>6</v>
      </c>
      <c r="C34" s="3">
        <f t="shared" si="0"/>
        <v>1.8404907975460123</v>
      </c>
      <c r="D34" s="4"/>
      <c r="E34" s="4"/>
    </row>
    <row r="35" spans="1:5" ht="15" customHeight="1" x14ac:dyDescent="0.25">
      <c r="A35" s="3" t="s">
        <v>116</v>
      </c>
      <c r="B35" s="3">
        <v>22</v>
      </c>
      <c r="C35" s="3">
        <f t="shared" si="0"/>
        <v>6.7484662576687118</v>
      </c>
      <c r="D35" s="4"/>
      <c r="E35" s="4"/>
    </row>
    <row r="36" spans="1:5" ht="15" customHeight="1" x14ac:dyDescent="0.25">
      <c r="A36" s="3" t="s">
        <v>117</v>
      </c>
      <c r="B36" s="3">
        <v>14</v>
      </c>
      <c r="C36" s="3">
        <f t="shared" si="0"/>
        <v>4.294478527607362</v>
      </c>
      <c r="D36" s="4"/>
      <c r="E36" s="4"/>
    </row>
    <row r="37" spans="1:5" ht="15" customHeight="1" x14ac:dyDescent="0.25">
      <c r="A37" s="3" t="s">
        <v>118</v>
      </c>
      <c r="B37" s="3">
        <v>0</v>
      </c>
      <c r="C37" s="3">
        <f t="shared" si="0"/>
        <v>0</v>
      </c>
      <c r="D37" s="4"/>
      <c r="E37" s="4"/>
    </row>
    <row r="38" spans="1:5" ht="15" customHeight="1" x14ac:dyDescent="0.25">
      <c r="A38" s="3" t="s">
        <v>119</v>
      </c>
      <c r="B38" s="3">
        <v>3</v>
      </c>
      <c r="C38" s="3">
        <f t="shared" si="0"/>
        <v>0.92024539877300615</v>
      </c>
      <c r="D38" s="4"/>
      <c r="E38" s="4"/>
    </row>
    <row r="39" spans="1:5" ht="15" customHeight="1" x14ac:dyDescent="0.25">
      <c r="A39" s="3" t="s">
        <v>120</v>
      </c>
      <c r="B39" s="3">
        <v>1</v>
      </c>
      <c r="C39" s="3">
        <f t="shared" si="0"/>
        <v>0.30674846625766872</v>
      </c>
      <c r="D39" s="4"/>
      <c r="E39" s="4"/>
    </row>
    <row r="40" spans="1:5" ht="15" customHeight="1" x14ac:dyDescent="0.25">
      <c r="A40" s="3" t="s">
        <v>121</v>
      </c>
      <c r="B40" s="3">
        <v>33</v>
      </c>
      <c r="C40" s="3">
        <f t="shared" si="0"/>
        <v>10.122699386503067</v>
      </c>
      <c r="D40" s="4"/>
      <c r="E40" s="4"/>
    </row>
    <row r="41" spans="1:5" ht="15" customHeight="1" x14ac:dyDescent="0.25">
      <c r="A41" s="3" t="s">
        <v>122</v>
      </c>
      <c r="B41" s="3">
        <v>17</v>
      </c>
      <c r="C41" s="3">
        <f t="shared" si="0"/>
        <v>5.2147239263803682</v>
      </c>
      <c r="D41" s="4"/>
      <c r="E41" s="4"/>
    </row>
    <row r="42" spans="1:5" ht="15" customHeight="1" x14ac:dyDescent="0.25">
      <c r="A42" s="3" t="s">
        <v>123</v>
      </c>
      <c r="B42" s="3">
        <v>1</v>
      </c>
      <c r="C42" s="3">
        <f t="shared" si="0"/>
        <v>0.30674846625766872</v>
      </c>
      <c r="D42" s="4"/>
      <c r="E42" s="4"/>
    </row>
    <row r="43" spans="1:5" ht="15" customHeight="1" x14ac:dyDescent="0.25">
      <c r="A43" s="3" t="s">
        <v>124</v>
      </c>
      <c r="B43" s="3">
        <v>8</v>
      </c>
      <c r="C43" s="3">
        <f t="shared" si="0"/>
        <v>2.4539877300613497</v>
      </c>
      <c r="D43" s="4"/>
      <c r="E43" s="4"/>
    </row>
    <row r="44" spans="1:5" ht="15" customHeight="1" x14ac:dyDescent="0.25">
      <c r="A44" s="4"/>
      <c r="B44" s="3">
        <f>SUM(B13:B43)</f>
        <v>326</v>
      </c>
      <c r="C44" s="3">
        <f t="shared" si="0"/>
        <v>100</v>
      </c>
      <c r="D44" s="4"/>
      <c r="E44" s="4"/>
    </row>
    <row r="45" spans="1:5" ht="15" customHeight="1" x14ac:dyDescent="0.25">
      <c r="A45" s="4"/>
      <c r="B45" s="4"/>
      <c r="C45" s="4"/>
      <c r="D45" s="4"/>
      <c r="E45" s="4"/>
    </row>
    <row r="46" spans="1:5" ht="15" customHeight="1" x14ac:dyDescent="0.25">
      <c r="A46" s="4"/>
      <c r="B46" s="4"/>
      <c r="C46" s="4"/>
      <c r="D46" s="4"/>
      <c r="E46" s="4"/>
    </row>
    <row r="47" spans="1:5" ht="18" customHeight="1" x14ac:dyDescent="0.3">
      <c r="A47" s="27" t="s">
        <v>134</v>
      </c>
      <c r="B47" s="4"/>
      <c r="C47" s="4"/>
      <c r="D47" s="4"/>
      <c r="E47" s="4"/>
    </row>
    <row r="48" spans="1:5" ht="15" customHeight="1" x14ac:dyDescent="0.25">
      <c r="A48" s="28"/>
      <c r="B48" s="28"/>
      <c r="C48" s="28"/>
      <c r="D48" s="28"/>
      <c r="E48" s="4"/>
    </row>
    <row r="49" spans="1:5" ht="23.1" customHeight="1" x14ac:dyDescent="0.25">
      <c r="A49" s="59" t="s">
        <v>135</v>
      </c>
      <c r="B49" s="59" t="s">
        <v>136</v>
      </c>
      <c r="C49" s="59" t="s">
        <v>137</v>
      </c>
      <c r="D49" s="59" t="s">
        <v>138</v>
      </c>
      <c r="E49" s="30"/>
    </row>
    <row r="50" spans="1:5" ht="15" customHeight="1" x14ac:dyDescent="0.25">
      <c r="A50" s="60" t="s">
        <v>174</v>
      </c>
      <c r="B50" s="61">
        <v>1</v>
      </c>
      <c r="C50" s="61" t="s">
        <v>253</v>
      </c>
      <c r="D50" s="61" t="s">
        <v>581</v>
      </c>
      <c r="E50" s="30"/>
    </row>
    <row r="51" spans="1:5" ht="23.1" customHeight="1" x14ac:dyDescent="0.25">
      <c r="A51" s="62" t="s">
        <v>321</v>
      </c>
      <c r="B51" s="63">
        <v>1</v>
      </c>
      <c r="C51" s="63" t="s">
        <v>482</v>
      </c>
      <c r="D51" s="63" t="s">
        <v>582</v>
      </c>
      <c r="E51" s="30"/>
    </row>
    <row r="52" spans="1:5" ht="15" customHeight="1" x14ac:dyDescent="0.25">
      <c r="A52" s="62" t="s">
        <v>151</v>
      </c>
      <c r="B52" s="63">
        <v>1</v>
      </c>
      <c r="C52" s="63" t="s">
        <v>583</v>
      </c>
      <c r="D52" s="63" t="s">
        <v>584</v>
      </c>
      <c r="E52" s="30"/>
    </row>
    <row r="53" spans="1:5" ht="33.950000000000003" customHeight="1" x14ac:dyDescent="0.25">
      <c r="A53" s="62" t="s">
        <v>153</v>
      </c>
      <c r="B53" s="63">
        <v>1</v>
      </c>
      <c r="C53" s="63" t="s">
        <v>585</v>
      </c>
      <c r="D53" s="63" t="s">
        <v>586</v>
      </c>
      <c r="E53" s="30"/>
    </row>
    <row r="54" spans="1:5" ht="23.1" customHeight="1" x14ac:dyDescent="0.25">
      <c r="A54" s="62" t="s">
        <v>167</v>
      </c>
      <c r="B54" s="63">
        <v>2</v>
      </c>
      <c r="C54" s="63" t="s">
        <v>587</v>
      </c>
      <c r="D54" s="63" t="s">
        <v>287</v>
      </c>
      <c r="E54" s="30"/>
    </row>
    <row r="55" spans="1:5" ht="15" customHeight="1" x14ac:dyDescent="0.25">
      <c r="A55" s="62" t="s">
        <v>209</v>
      </c>
      <c r="B55" s="63">
        <v>2</v>
      </c>
      <c r="C55" s="63" t="s">
        <v>588</v>
      </c>
      <c r="D55" s="63">
        <v>793</v>
      </c>
      <c r="E55" s="30"/>
    </row>
    <row r="56" spans="1:5" ht="15" customHeight="1" x14ac:dyDescent="0.25">
      <c r="A56" s="62" t="s">
        <v>156</v>
      </c>
      <c r="B56" s="63">
        <v>2</v>
      </c>
      <c r="C56" s="63" t="s">
        <v>589</v>
      </c>
      <c r="D56" s="63" t="s">
        <v>590</v>
      </c>
      <c r="E56" s="30"/>
    </row>
    <row r="57" spans="1:5" ht="15" customHeight="1" x14ac:dyDescent="0.25">
      <c r="A57" s="62" t="s">
        <v>162</v>
      </c>
      <c r="B57" s="63">
        <v>2</v>
      </c>
      <c r="C57" s="63" t="s">
        <v>497</v>
      </c>
      <c r="D57" s="63" t="s">
        <v>591</v>
      </c>
      <c r="E57" s="30"/>
    </row>
    <row r="58" spans="1:5" ht="23.1" customHeight="1" x14ac:dyDescent="0.25">
      <c r="A58" s="62" t="s">
        <v>592</v>
      </c>
      <c r="B58" s="63">
        <v>4</v>
      </c>
      <c r="C58" s="63" t="s">
        <v>593</v>
      </c>
      <c r="D58" s="63">
        <v>738</v>
      </c>
      <c r="E58" s="30"/>
    </row>
    <row r="59" spans="1:5" ht="23.1" customHeight="1" x14ac:dyDescent="0.25">
      <c r="A59" s="62" t="s">
        <v>251</v>
      </c>
      <c r="B59" s="63">
        <v>5</v>
      </c>
      <c r="C59" s="63" t="s">
        <v>594</v>
      </c>
      <c r="D59" s="63">
        <v>515</v>
      </c>
      <c r="E59" s="30"/>
    </row>
    <row r="60" spans="1:5" ht="15" customHeight="1" x14ac:dyDescent="0.25">
      <c r="A60" s="62" t="s">
        <v>144</v>
      </c>
      <c r="B60" s="63">
        <v>9</v>
      </c>
      <c r="C60" s="63" t="s">
        <v>595</v>
      </c>
      <c r="D60" s="63">
        <v>882</v>
      </c>
      <c r="E60" s="30"/>
    </row>
    <row r="61" spans="1:5" ht="23.1" customHeight="1" x14ac:dyDescent="0.25">
      <c r="A61" s="62" t="s">
        <v>596</v>
      </c>
      <c r="B61" s="63">
        <v>12</v>
      </c>
      <c r="C61" s="63" t="s">
        <v>597</v>
      </c>
      <c r="D61" s="63" t="s">
        <v>171</v>
      </c>
      <c r="E61" s="30"/>
    </row>
    <row r="62" spans="1:5" ht="23.1" customHeight="1" x14ac:dyDescent="0.25">
      <c r="A62" s="62" t="s">
        <v>159</v>
      </c>
      <c r="B62" s="63">
        <v>12</v>
      </c>
      <c r="C62" s="63" t="s">
        <v>194</v>
      </c>
      <c r="D62" s="63" t="s">
        <v>598</v>
      </c>
      <c r="E62" s="30"/>
    </row>
    <row r="63" spans="1:5" ht="15" customHeight="1" x14ac:dyDescent="0.25">
      <c r="A63" s="62" t="s">
        <v>494</v>
      </c>
      <c r="B63" s="63">
        <v>16</v>
      </c>
      <c r="C63" s="63" t="s">
        <v>599</v>
      </c>
      <c r="D63" s="63" t="s">
        <v>600</v>
      </c>
      <c r="E63" s="30"/>
    </row>
    <row r="64" spans="1:5" ht="15" customHeight="1" x14ac:dyDescent="0.25">
      <c r="A64" s="62" t="s">
        <v>218</v>
      </c>
      <c r="B64" s="63">
        <v>17</v>
      </c>
      <c r="C64" s="63" t="s">
        <v>601</v>
      </c>
      <c r="D64" s="63" t="s">
        <v>602</v>
      </c>
      <c r="E64" s="30"/>
    </row>
    <row r="65" spans="1:5" ht="15" customHeight="1" x14ac:dyDescent="0.25">
      <c r="A65" s="62" t="s">
        <v>603</v>
      </c>
      <c r="B65" s="63">
        <v>22</v>
      </c>
      <c r="C65" s="63" t="s">
        <v>604</v>
      </c>
      <c r="D65" s="63" t="s">
        <v>605</v>
      </c>
      <c r="E65" s="30"/>
    </row>
    <row r="66" spans="1:5" ht="15" customHeight="1" x14ac:dyDescent="0.25">
      <c r="A66" s="62" t="s">
        <v>241</v>
      </c>
      <c r="B66" s="63">
        <v>23</v>
      </c>
      <c r="C66" s="63" t="s">
        <v>606</v>
      </c>
      <c r="D66" s="63" t="s">
        <v>607</v>
      </c>
      <c r="E66" s="30"/>
    </row>
    <row r="67" spans="1:5" ht="23.1" customHeight="1" x14ac:dyDescent="0.25">
      <c r="A67" s="62" t="s">
        <v>141</v>
      </c>
      <c r="B67" s="63">
        <v>25</v>
      </c>
      <c r="C67" s="63" t="s">
        <v>260</v>
      </c>
      <c r="D67" s="63" t="s">
        <v>608</v>
      </c>
      <c r="E67" s="30"/>
    </row>
    <row r="68" spans="1:5" ht="23.1" customHeight="1" x14ac:dyDescent="0.25">
      <c r="A68" s="62" t="s">
        <v>177</v>
      </c>
      <c r="B68" s="63">
        <v>33</v>
      </c>
      <c r="C68" s="63" t="s">
        <v>609</v>
      </c>
      <c r="D68" s="63" t="s">
        <v>610</v>
      </c>
      <c r="E68" s="30"/>
    </row>
    <row r="69" spans="1:5" ht="33.950000000000003" customHeight="1" x14ac:dyDescent="0.25">
      <c r="A69" s="62" t="s">
        <v>328</v>
      </c>
      <c r="B69" s="63">
        <v>36</v>
      </c>
      <c r="C69" s="63" t="s">
        <v>304</v>
      </c>
      <c r="D69" s="63" t="s">
        <v>611</v>
      </c>
      <c r="E69" s="30"/>
    </row>
  </sheetData>
  <pageMargins left="0" right="0" top="0" bottom="0" header="0" footer="0"/>
  <pageSetup orientation="landscape"/>
  <headerFooter>
    <oddFooter>&amp;"Helvetica,Regular"&amp;11&amp;P</oddFooter>
  </headerFooter>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38"/>
  <sheetViews>
    <sheetView showGridLines="0" tabSelected="1" workbookViewId="0">
      <selection sqref="A1:XFD1"/>
    </sheetView>
  </sheetViews>
  <sheetFormatPr defaultColWidth="7.59765625" defaultRowHeight="12" customHeight="1" x14ac:dyDescent="0.25"/>
  <cols>
    <col min="1" max="1" width="19.59765625" style="9" customWidth="1"/>
    <col min="2" max="2" width="9.8984375" style="9" customWidth="1"/>
    <col min="3" max="3" width="9.19921875" style="9" customWidth="1"/>
    <col min="4" max="4" width="9.8984375" style="9" customWidth="1"/>
    <col min="5" max="5" width="9.5" style="9" customWidth="1"/>
    <col min="6" max="6" width="9.3984375" style="9" customWidth="1"/>
    <col min="7" max="7" width="9.59765625" style="9" customWidth="1"/>
    <col min="8" max="8" width="8.09765625" style="9" customWidth="1"/>
    <col min="9" max="9" width="9.59765625" style="9" customWidth="1"/>
    <col min="10" max="10" width="9.19921875" style="9" customWidth="1"/>
    <col min="11" max="11" width="9.59765625" style="9" customWidth="1"/>
    <col min="12" max="12" width="9.8984375" style="9" customWidth="1"/>
    <col min="13" max="13" width="9.19921875" style="9" customWidth="1"/>
    <col min="14" max="14" width="9.19921875" style="84" customWidth="1"/>
    <col min="15" max="257" width="7.59765625" style="9" customWidth="1"/>
  </cols>
  <sheetData>
    <row r="1" spans="1:257" ht="15" customHeight="1" x14ac:dyDescent="0.25">
      <c r="A1" s="10" t="s">
        <v>93</v>
      </c>
      <c r="B1" s="10" t="s">
        <v>2</v>
      </c>
      <c r="C1" s="10" t="s">
        <v>3</v>
      </c>
      <c r="D1" s="10" t="s">
        <v>4</v>
      </c>
      <c r="E1" s="10" t="s">
        <v>5</v>
      </c>
      <c r="F1" s="10" t="s">
        <v>6</v>
      </c>
      <c r="G1" s="10" t="s">
        <v>7</v>
      </c>
      <c r="H1" s="10" t="s">
        <v>8</v>
      </c>
      <c r="I1" s="10" t="s">
        <v>9</v>
      </c>
      <c r="J1" s="10" t="s">
        <v>10</v>
      </c>
      <c r="K1" s="10" t="s">
        <v>11</v>
      </c>
      <c r="L1" s="10" t="s">
        <v>12</v>
      </c>
      <c r="M1" s="10" t="s">
        <v>13</v>
      </c>
      <c r="N1" s="10" t="s">
        <v>612</v>
      </c>
      <c r="O1" s="10" t="s">
        <v>613</v>
      </c>
      <c r="P1" s="10" t="s">
        <v>94</v>
      </c>
    </row>
    <row r="2" spans="1:257" ht="15" customHeight="1" x14ac:dyDescent="0.25">
      <c r="A2" s="3" t="s">
        <v>95</v>
      </c>
      <c r="B2" s="7">
        <v>4</v>
      </c>
      <c r="C2" s="7">
        <v>5</v>
      </c>
      <c r="D2" s="7">
        <v>4</v>
      </c>
      <c r="E2" s="7">
        <v>8</v>
      </c>
      <c r="F2" s="7">
        <v>6</v>
      </c>
      <c r="G2" s="7">
        <v>1</v>
      </c>
      <c r="H2" s="7">
        <v>2</v>
      </c>
      <c r="I2" s="7">
        <v>7</v>
      </c>
      <c r="J2" s="7">
        <v>0</v>
      </c>
      <c r="K2" s="11">
        <v>8</v>
      </c>
      <c r="L2" s="7">
        <v>5</v>
      </c>
      <c r="M2" s="7">
        <v>0</v>
      </c>
      <c r="N2" s="86">
        <v>0</v>
      </c>
      <c r="O2" s="3">
        <f>SUM(A2:N2)</f>
        <v>50</v>
      </c>
      <c r="P2" s="3">
        <f t="shared" ref="P2:P32" si="0">MAX(A2:N2)</f>
        <v>8</v>
      </c>
    </row>
    <row r="3" spans="1:257" ht="15" customHeight="1" x14ac:dyDescent="0.25">
      <c r="A3" s="3" t="s">
        <v>96</v>
      </c>
      <c r="B3" s="12">
        <v>7</v>
      </c>
      <c r="C3" s="7">
        <v>17</v>
      </c>
      <c r="D3" s="7">
        <v>12</v>
      </c>
      <c r="E3" s="7">
        <v>9</v>
      </c>
      <c r="F3" s="7">
        <v>14</v>
      </c>
      <c r="G3" s="7">
        <v>37</v>
      </c>
      <c r="H3" s="7">
        <v>3</v>
      </c>
      <c r="I3" s="7">
        <v>21</v>
      </c>
      <c r="J3" s="7">
        <v>12</v>
      </c>
      <c r="K3" s="7">
        <v>17</v>
      </c>
      <c r="L3" s="13">
        <v>54</v>
      </c>
      <c r="M3" s="7">
        <v>12</v>
      </c>
      <c r="N3" s="87">
        <v>11</v>
      </c>
      <c r="O3" s="85">
        <f t="shared" ref="O3:O32" si="1">SUM(A3:N3)</f>
        <v>226</v>
      </c>
      <c r="P3" s="85">
        <f t="shared" si="0"/>
        <v>54</v>
      </c>
      <c r="Q3" s="84"/>
      <c r="R3" s="84"/>
      <c r="S3" s="84"/>
      <c r="T3" s="84"/>
      <c r="U3" s="84"/>
      <c r="V3" s="84"/>
      <c r="W3" s="84"/>
      <c r="X3" s="84"/>
      <c r="Y3" s="84"/>
      <c r="Z3" s="84"/>
      <c r="AA3" s="84"/>
      <c r="AB3" s="84"/>
      <c r="AC3" s="84"/>
      <c r="AD3" s="84"/>
      <c r="AE3" s="84"/>
      <c r="AF3" s="84"/>
      <c r="AG3" s="84"/>
      <c r="AH3" s="84"/>
      <c r="AI3" s="84"/>
      <c r="AJ3" s="84"/>
      <c r="AK3" s="84"/>
      <c r="AL3" s="84"/>
      <c r="AM3" s="84"/>
      <c r="AN3" s="84"/>
      <c r="AO3" s="84"/>
      <c r="AP3" s="84"/>
      <c r="AQ3" s="84"/>
      <c r="AR3" s="84"/>
      <c r="AS3" s="84"/>
      <c r="AT3" s="84"/>
      <c r="AU3" s="84"/>
      <c r="AV3" s="84"/>
      <c r="AW3" s="84"/>
      <c r="AX3" s="84"/>
      <c r="AY3" s="84"/>
      <c r="AZ3" s="84"/>
      <c r="BA3" s="84"/>
      <c r="BB3" s="84"/>
      <c r="BC3" s="84"/>
      <c r="BD3" s="84"/>
      <c r="BE3" s="84"/>
      <c r="BF3" s="84"/>
      <c r="BG3" s="84"/>
      <c r="BH3" s="84"/>
      <c r="BI3" s="84"/>
      <c r="BJ3" s="84"/>
      <c r="BK3" s="84"/>
      <c r="BL3" s="84"/>
      <c r="BM3" s="84"/>
      <c r="BN3" s="84"/>
      <c r="BO3" s="84"/>
      <c r="BP3" s="84"/>
      <c r="BQ3" s="84"/>
      <c r="BR3" s="84"/>
      <c r="BS3" s="84"/>
      <c r="BT3" s="84"/>
      <c r="BU3" s="84"/>
      <c r="BV3" s="84"/>
      <c r="BW3" s="84"/>
      <c r="BX3" s="84"/>
      <c r="BY3" s="84"/>
      <c r="BZ3" s="84"/>
      <c r="CA3" s="84"/>
      <c r="CB3" s="84"/>
      <c r="CC3" s="84"/>
      <c r="CD3" s="84"/>
      <c r="CE3" s="84"/>
      <c r="CF3" s="84"/>
      <c r="CG3" s="84"/>
      <c r="CH3" s="84"/>
      <c r="CI3" s="84"/>
      <c r="CJ3" s="84"/>
      <c r="CK3" s="84"/>
      <c r="CL3" s="84"/>
      <c r="CM3" s="84"/>
      <c r="CN3" s="84"/>
      <c r="CO3" s="84"/>
      <c r="CP3" s="84"/>
      <c r="CQ3" s="84"/>
      <c r="CR3" s="84"/>
      <c r="CS3" s="84"/>
      <c r="CT3" s="84"/>
      <c r="CU3" s="84"/>
      <c r="CV3" s="84"/>
      <c r="CW3" s="84"/>
      <c r="CX3" s="84"/>
      <c r="CY3" s="84"/>
      <c r="CZ3" s="84"/>
      <c r="DA3" s="84"/>
      <c r="DB3" s="84"/>
      <c r="DC3" s="84"/>
      <c r="DD3" s="84"/>
      <c r="DE3" s="84"/>
      <c r="DF3" s="84"/>
      <c r="DG3" s="84"/>
      <c r="DH3" s="84"/>
      <c r="DI3" s="84"/>
      <c r="DJ3" s="84"/>
      <c r="DK3" s="84"/>
      <c r="DL3" s="84"/>
      <c r="DM3" s="84"/>
      <c r="DN3" s="84"/>
      <c r="DO3" s="84"/>
      <c r="DP3" s="84"/>
      <c r="DQ3" s="84"/>
      <c r="DR3" s="84"/>
      <c r="DS3" s="84"/>
      <c r="DT3" s="84"/>
      <c r="DU3" s="84"/>
      <c r="DV3" s="84"/>
      <c r="DW3" s="84"/>
      <c r="DX3" s="84"/>
      <c r="DY3" s="84"/>
      <c r="DZ3" s="84"/>
      <c r="EA3" s="84"/>
      <c r="EB3" s="84"/>
      <c r="EC3" s="84"/>
      <c r="ED3" s="84"/>
      <c r="EE3" s="84"/>
      <c r="EF3" s="84"/>
      <c r="EG3" s="84"/>
      <c r="EH3" s="84"/>
      <c r="EI3" s="84"/>
      <c r="EJ3" s="84"/>
      <c r="EK3" s="84"/>
      <c r="EL3" s="84"/>
      <c r="EM3" s="84"/>
      <c r="EN3" s="84"/>
      <c r="EO3" s="84"/>
      <c r="EP3" s="84"/>
      <c r="EQ3" s="84"/>
      <c r="ER3" s="84"/>
      <c r="ES3" s="84"/>
      <c r="ET3" s="84"/>
      <c r="EU3" s="84"/>
      <c r="EV3" s="84"/>
      <c r="EW3" s="84"/>
      <c r="EX3" s="84"/>
      <c r="EY3" s="84"/>
      <c r="EZ3" s="84"/>
      <c r="FA3" s="84"/>
      <c r="FB3" s="84"/>
      <c r="FC3" s="84"/>
      <c r="FD3" s="84"/>
      <c r="FE3" s="84"/>
      <c r="FF3" s="84"/>
      <c r="FG3" s="84"/>
      <c r="FH3" s="84"/>
      <c r="FI3" s="84"/>
      <c r="FJ3" s="84"/>
      <c r="FK3" s="84"/>
      <c r="FL3" s="84"/>
      <c r="FM3" s="84"/>
      <c r="FN3" s="84"/>
      <c r="FO3" s="84"/>
      <c r="FP3" s="84"/>
      <c r="FQ3" s="84"/>
      <c r="FR3" s="84"/>
      <c r="FS3" s="84"/>
      <c r="FT3" s="84"/>
      <c r="FU3" s="84"/>
      <c r="FV3" s="84"/>
      <c r="FW3" s="84"/>
      <c r="FX3" s="84"/>
      <c r="FY3" s="84"/>
      <c r="FZ3" s="84"/>
      <c r="GA3" s="84"/>
      <c r="GB3" s="84"/>
      <c r="GC3" s="84"/>
      <c r="GD3" s="84"/>
      <c r="GE3" s="84"/>
      <c r="GF3" s="84"/>
      <c r="GG3" s="84"/>
      <c r="GH3" s="84"/>
      <c r="GI3" s="84"/>
      <c r="GJ3" s="84"/>
      <c r="GK3" s="84"/>
      <c r="GL3" s="84"/>
      <c r="GM3" s="84"/>
      <c r="GN3" s="84"/>
      <c r="GO3" s="84"/>
      <c r="GP3" s="84"/>
      <c r="GQ3" s="84"/>
      <c r="GR3" s="84"/>
      <c r="GS3" s="84"/>
      <c r="GT3" s="84"/>
      <c r="GU3" s="84"/>
      <c r="GV3" s="84"/>
      <c r="GW3" s="84"/>
      <c r="GX3" s="84"/>
      <c r="GY3" s="84"/>
      <c r="GZ3" s="84"/>
      <c r="HA3" s="84"/>
      <c r="HB3" s="84"/>
      <c r="HC3" s="84"/>
      <c r="HD3" s="84"/>
      <c r="HE3" s="84"/>
      <c r="HF3" s="84"/>
      <c r="HG3" s="84"/>
      <c r="HH3" s="84"/>
      <c r="HI3" s="84"/>
      <c r="HJ3" s="84"/>
      <c r="HK3" s="84"/>
      <c r="HL3" s="84"/>
      <c r="HM3" s="84"/>
      <c r="HN3" s="84"/>
      <c r="HO3" s="84"/>
      <c r="HP3" s="84"/>
      <c r="HQ3" s="84"/>
      <c r="HR3" s="84"/>
      <c r="HS3" s="84"/>
      <c r="HT3" s="84"/>
      <c r="HU3" s="84"/>
      <c r="HV3" s="84"/>
      <c r="HW3" s="84"/>
      <c r="HX3" s="84"/>
      <c r="HY3" s="84"/>
      <c r="HZ3" s="84"/>
      <c r="IA3" s="84"/>
      <c r="IB3" s="84"/>
      <c r="IC3" s="84"/>
      <c r="ID3" s="84"/>
      <c r="IE3" s="84"/>
      <c r="IF3" s="84"/>
      <c r="IG3" s="84"/>
      <c r="IH3" s="84"/>
      <c r="II3" s="84"/>
      <c r="IJ3" s="84"/>
      <c r="IK3" s="84"/>
      <c r="IL3" s="84"/>
      <c r="IM3" s="84"/>
      <c r="IN3" s="84"/>
      <c r="IO3" s="84"/>
      <c r="IP3" s="84"/>
      <c r="IQ3" s="84"/>
      <c r="IR3" s="84"/>
      <c r="IS3" s="84"/>
      <c r="IT3" s="84"/>
      <c r="IU3" s="84"/>
      <c r="IV3" s="84"/>
      <c r="IW3" s="84"/>
    </row>
    <row r="4" spans="1:257" ht="18" customHeight="1" x14ac:dyDescent="0.25">
      <c r="A4" s="14" t="s">
        <v>67</v>
      </c>
      <c r="B4" s="15">
        <v>61</v>
      </c>
      <c r="C4" s="16">
        <v>30</v>
      </c>
      <c r="D4" s="7">
        <v>24</v>
      </c>
      <c r="E4" s="7">
        <v>27</v>
      </c>
      <c r="F4" s="7">
        <v>29</v>
      </c>
      <c r="G4" s="7">
        <v>14</v>
      </c>
      <c r="H4" s="7">
        <v>26</v>
      </c>
      <c r="I4" s="7">
        <v>21</v>
      </c>
      <c r="J4" s="7">
        <v>11</v>
      </c>
      <c r="K4" s="7">
        <v>19</v>
      </c>
      <c r="L4" s="7">
        <v>15</v>
      </c>
      <c r="M4" s="17">
        <v>63</v>
      </c>
      <c r="N4" s="87">
        <v>9</v>
      </c>
      <c r="O4" s="85">
        <f t="shared" si="1"/>
        <v>349</v>
      </c>
      <c r="P4" s="85">
        <f t="shared" si="0"/>
        <v>63</v>
      </c>
    </row>
    <row r="5" spans="1:257" ht="20.65" customHeight="1" x14ac:dyDescent="0.25">
      <c r="A5" s="3" t="s">
        <v>97</v>
      </c>
      <c r="B5" s="18">
        <v>1</v>
      </c>
      <c r="C5" s="7">
        <v>6</v>
      </c>
      <c r="D5" s="7">
        <v>8</v>
      </c>
      <c r="E5" s="7">
        <v>4</v>
      </c>
      <c r="F5" s="7">
        <v>7</v>
      </c>
      <c r="G5" s="7">
        <v>7</v>
      </c>
      <c r="H5" s="7">
        <v>12</v>
      </c>
      <c r="I5" s="19">
        <v>15</v>
      </c>
      <c r="J5" s="7">
        <v>12</v>
      </c>
      <c r="K5" s="7">
        <v>8</v>
      </c>
      <c r="L5" s="7">
        <v>5</v>
      </c>
      <c r="M5" s="7">
        <v>5</v>
      </c>
      <c r="N5" s="87">
        <v>7</v>
      </c>
      <c r="O5" s="85">
        <f t="shared" si="1"/>
        <v>97</v>
      </c>
      <c r="P5" s="85">
        <f t="shared" si="0"/>
        <v>15</v>
      </c>
    </row>
    <row r="6" spans="1:257" ht="15" customHeight="1" x14ac:dyDescent="0.25">
      <c r="A6" s="3" t="s">
        <v>98</v>
      </c>
      <c r="B6" s="7">
        <v>37</v>
      </c>
      <c r="C6" s="20">
        <v>41</v>
      </c>
      <c r="D6" s="20">
        <v>56</v>
      </c>
      <c r="E6" s="7">
        <v>29</v>
      </c>
      <c r="F6" s="20">
        <v>45</v>
      </c>
      <c r="G6" s="20">
        <v>39</v>
      </c>
      <c r="H6" s="7">
        <v>29</v>
      </c>
      <c r="I6" s="7">
        <v>53</v>
      </c>
      <c r="J6" s="17">
        <v>72</v>
      </c>
      <c r="K6" s="7">
        <v>28</v>
      </c>
      <c r="L6" s="7">
        <v>35</v>
      </c>
      <c r="M6" s="7">
        <v>38</v>
      </c>
      <c r="N6" s="87">
        <v>51</v>
      </c>
      <c r="O6" s="85">
        <f t="shared" si="1"/>
        <v>553</v>
      </c>
      <c r="P6" s="85">
        <f t="shared" si="0"/>
        <v>72</v>
      </c>
    </row>
    <row r="7" spans="1:257" ht="15" customHeight="1" x14ac:dyDescent="0.25">
      <c r="A7" s="3" t="s">
        <v>99</v>
      </c>
      <c r="B7" s="7">
        <v>0</v>
      </c>
      <c r="C7" s="21">
        <v>2</v>
      </c>
      <c r="D7" s="7">
        <v>0</v>
      </c>
      <c r="E7" s="7">
        <v>0</v>
      </c>
      <c r="F7" s="7">
        <v>0</v>
      </c>
      <c r="G7" s="7">
        <v>0</v>
      </c>
      <c r="H7" s="7">
        <v>0</v>
      </c>
      <c r="I7" s="7">
        <v>0</v>
      </c>
      <c r="J7" s="7">
        <v>0</v>
      </c>
      <c r="K7" s="7">
        <v>0</v>
      </c>
      <c r="L7" s="7">
        <v>0</v>
      </c>
      <c r="M7" s="7">
        <v>0</v>
      </c>
      <c r="N7" s="87">
        <v>1</v>
      </c>
      <c r="O7" s="85">
        <f t="shared" si="1"/>
        <v>3</v>
      </c>
      <c r="P7" s="85">
        <f t="shared" si="0"/>
        <v>2</v>
      </c>
    </row>
    <row r="8" spans="1:257" ht="15" customHeight="1" x14ac:dyDescent="0.25">
      <c r="A8" s="3" t="s">
        <v>100</v>
      </c>
      <c r="B8" s="7">
        <v>7</v>
      </c>
      <c r="C8" s="7">
        <v>1</v>
      </c>
      <c r="D8" s="7">
        <v>6</v>
      </c>
      <c r="E8" s="7">
        <v>6</v>
      </c>
      <c r="F8" s="7">
        <v>0</v>
      </c>
      <c r="G8" s="7">
        <v>1</v>
      </c>
      <c r="H8" s="7">
        <v>4</v>
      </c>
      <c r="I8" s="7">
        <v>4</v>
      </c>
      <c r="J8" s="7">
        <v>8</v>
      </c>
      <c r="K8" s="7">
        <v>1</v>
      </c>
      <c r="L8" s="7">
        <v>4</v>
      </c>
      <c r="M8" s="19">
        <v>10</v>
      </c>
      <c r="N8" s="87">
        <v>0</v>
      </c>
      <c r="O8" s="85">
        <f t="shared" si="1"/>
        <v>52</v>
      </c>
      <c r="P8" s="85">
        <f t="shared" si="0"/>
        <v>10</v>
      </c>
    </row>
    <row r="9" spans="1:257" ht="15" customHeight="1" x14ac:dyDescent="0.25">
      <c r="A9" s="3" t="s">
        <v>101</v>
      </c>
      <c r="B9" s="7">
        <v>19</v>
      </c>
      <c r="C9" s="7">
        <v>18</v>
      </c>
      <c r="D9" s="7">
        <v>12</v>
      </c>
      <c r="E9" s="7">
        <v>20</v>
      </c>
      <c r="F9" s="19">
        <v>31</v>
      </c>
      <c r="G9" s="7">
        <v>14</v>
      </c>
      <c r="H9" s="7">
        <v>15</v>
      </c>
      <c r="I9" s="7">
        <v>16</v>
      </c>
      <c r="J9" s="7">
        <v>1</v>
      </c>
      <c r="K9" s="7">
        <v>13</v>
      </c>
      <c r="L9" s="7">
        <v>15</v>
      </c>
      <c r="M9" s="7">
        <v>12</v>
      </c>
      <c r="N9" s="87">
        <v>13</v>
      </c>
      <c r="O9" s="85">
        <f t="shared" si="1"/>
        <v>199</v>
      </c>
      <c r="P9" s="85">
        <f t="shared" si="0"/>
        <v>31</v>
      </c>
    </row>
    <row r="10" spans="1:257" ht="15" customHeight="1" x14ac:dyDescent="0.25">
      <c r="A10" s="3" t="s">
        <v>102</v>
      </c>
      <c r="B10" s="7">
        <v>9</v>
      </c>
      <c r="C10" s="21">
        <v>11</v>
      </c>
      <c r="D10" s="7">
        <v>4</v>
      </c>
      <c r="E10" s="7">
        <v>7</v>
      </c>
      <c r="F10" s="7">
        <v>9</v>
      </c>
      <c r="G10" s="7">
        <v>9</v>
      </c>
      <c r="H10" s="7">
        <v>8</v>
      </c>
      <c r="I10" s="7">
        <v>8</v>
      </c>
      <c r="J10" s="7">
        <v>4</v>
      </c>
      <c r="K10" s="7">
        <v>7</v>
      </c>
      <c r="L10" s="19">
        <v>11</v>
      </c>
      <c r="M10" s="7">
        <v>3</v>
      </c>
      <c r="N10" s="87">
        <v>6</v>
      </c>
      <c r="O10" s="85">
        <f t="shared" si="1"/>
        <v>96</v>
      </c>
      <c r="P10" s="85">
        <f t="shared" si="0"/>
        <v>11</v>
      </c>
    </row>
    <row r="11" spans="1:257" ht="15" customHeight="1" x14ac:dyDescent="0.25">
      <c r="A11" s="3" t="s">
        <v>103</v>
      </c>
      <c r="B11" s="7">
        <v>10</v>
      </c>
      <c r="C11" s="7">
        <v>15</v>
      </c>
      <c r="D11" s="7">
        <v>11</v>
      </c>
      <c r="E11" s="7">
        <v>4</v>
      </c>
      <c r="F11" s="21">
        <v>17</v>
      </c>
      <c r="G11" s="7">
        <v>14</v>
      </c>
      <c r="H11" s="7">
        <v>7</v>
      </c>
      <c r="I11" s="7">
        <v>2</v>
      </c>
      <c r="J11" s="7">
        <v>2</v>
      </c>
      <c r="K11" s="7">
        <v>6</v>
      </c>
      <c r="L11" s="7">
        <v>8</v>
      </c>
      <c r="M11" s="7">
        <v>3</v>
      </c>
      <c r="N11" s="87">
        <v>6</v>
      </c>
      <c r="O11" s="85">
        <f t="shared" si="1"/>
        <v>105</v>
      </c>
      <c r="P11" s="85">
        <f t="shared" si="0"/>
        <v>17</v>
      </c>
    </row>
    <row r="12" spans="1:257" ht="15" customHeight="1" x14ac:dyDescent="0.25">
      <c r="A12" s="3" t="s">
        <v>104</v>
      </c>
      <c r="B12" s="7">
        <v>2</v>
      </c>
      <c r="C12" s="7">
        <v>1</v>
      </c>
      <c r="D12" s="21">
        <v>5</v>
      </c>
      <c r="E12" s="21">
        <v>5</v>
      </c>
      <c r="F12" s="21">
        <v>5</v>
      </c>
      <c r="G12" s="7">
        <v>3</v>
      </c>
      <c r="H12" s="7">
        <v>0</v>
      </c>
      <c r="I12" s="7">
        <v>2</v>
      </c>
      <c r="J12" s="7">
        <v>1</v>
      </c>
      <c r="K12" s="7">
        <v>2</v>
      </c>
      <c r="L12" s="7">
        <v>0</v>
      </c>
      <c r="M12" s="7">
        <v>0</v>
      </c>
      <c r="N12" s="87">
        <v>1</v>
      </c>
      <c r="O12" s="85">
        <f t="shared" si="1"/>
        <v>27</v>
      </c>
      <c r="P12" s="85">
        <f t="shared" si="0"/>
        <v>5</v>
      </c>
    </row>
    <row r="13" spans="1:257" ht="15" customHeight="1" x14ac:dyDescent="0.25">
      <c r="A13" s="3" t="s">
        <v>105</v>
      </c>
      <c r="B13" s="7">
        <v>6</v>
      </c>
      <c r="C13" s="7">
        <v>13</v>
      </c>
      <c r="D13" s="7">
        <v>15</v>
      </c>
      <c r="E13" s="7">
        <v>12</v>
      </c>
      <c r="F13" s="7">
        <v>7</v>
      </c>
      <c r="G13" s="21">
        <v>17</v>
      </c>
      <c r="H13" s="7">
        <v>5</v>
      </c>
      <c r="I13" s="7">
        <v>9</v>
      </c>
      <c r="J13" s="7">
        <v>14</v>
      </c>
      <c r="K13" s="7">
        <v>2</v>
      </c>
      <c r="L13" s="7">
        <v>11</v>
      </c>
      <c r="M13" s="7">
        <v>13</v>
      </c>
      <c r="N13" s="87">
        <v>48</v>
      </c>
      <c r="O13" s="85">
        <f t="shared" si="1"/>
        <v>172</v>
      </c>
      <c r="P13" s="85">
        <f t="shared" si="0"/>
        <v>48</v>
      </c>
    </row>
    <row r="14" spans="1:257" ht="15" customHeight="1" x14ac:dyDescent="0.25">
      <c r="A14" s="3" t="s">
        <v>106</v>
      </c>
      <c r="B14" s="7">
        <v>0</v>
      </c>
      <c r="C14" s="7">
        <v>0</v>
      </c>
      <c r="D14" s="7">
        <v>0</v>
      </c>
      <c r="E14" s="7">
        <v>0</v>
      </c>
      <c r="F14" s="7">
        <v>0</v>
      </c>
      <c r="G14" s="21">
        <v>4</v>
      </c>
      <c r="H14" s="7">
        <v>0</v>
      </c>
      <c r="I14" s="7">
        <v>3</v>
      </c>
      <c r="J14" s="7">
        <v>1</v>
      </c>
      <c r="K14" s="22">
        <v>3</v>
      </c>
      <c r="L14" s="7">
        <v>0</v>
      </c>
      <c r="M14" s="7">
        <v>1</v>
      </c>
      <c r="N14" s="87">
        <v>0</v>
      </c>
      <c r="O14" s="85">
        <f t="shared" si="1"/>
        <v>12</v>
      </c>
      <c r="P14" s="85">
        <f t="shared" si="0"/>
        <v>4</v>
      </c>
    </row>
    <row r="15" spans="1:257" ht="15" customHeight="1" x14ac:dyDescent="0.25">
      <c r="A15" s="3" t="s">
        <v>107</v>
      </c>
      <c r="B15" s="7">
        <v>0</v>
      </c>
      <c r="C15" s="7">
        <v>0</v>
      </c>
      <c r="D15" s="7">
        <v>0</v>
      </c>
      <c r="E15" s="7">
        <v>0</v>
      </c>
      <c r="F15" s="7">
        <v>0</v>
      </c>
      <c r="G15" s="7">
        <v>1</v>
      </c>
      <c r="H15" s="7">
        <v>0</v>
      </c>
      <c r="I15" s="7">
        <v>0</v>
      </c>
      <c r="J15" s="21">
        <v>9</v>
      </c>
      <c r="K15" s="7">
        <v>0</v>
      </c>
      <c r="L15" s="7">
        <v>1</v>
      </c>
      <c r="M15" s="7">
        <v>0</v>
      </c>
      <c r="N15" s="87">
        <v>0</v>
      </c>
      <c r="O15" s="85">
        <f t="shared" si="1"/>
        <v>11</v>
      </c>
      <c r="P15" s="85">
        <f t="shared" si="0"/>
        <v>9</v>
      </c>
    </row>
    <row r="16" spans="1:257" ht="15" customHeight="1" x14ac:dyDescent="0.25">
      <c r="A16" s="3" t="s">
        <v>108</v>
      </c>
      <c r="B16" s="7">
        <v>0</v>
      </c>
      <c r="C16" s="7">
        <v>0</v>
      </c>
      <c r="D16" s="7">
        <v>3</v>
      </c>
      <c r="E16" s="7">
        <v>0</v>
      </c>
      <c r="F16" s="7">
        <v>0</v>
      </c>
      <c r="G16" s="7">
        <v>0</v>
      </c>
      <c r="H16" s="7">
        <v>1</v>
      </c>
      <c r="I16" s="7">
        <v>5</v>
      </c>
      <c r="J16" s="21">
        <v>12</v>
      </c>
      <c r="K16" s="7">
        <v>2</v>
      </c>
      <c r="L16" s="7">
        <v>0</v>
      </c>
      <c r="M16" s="7">
        <v>0</v>
      </c>
      <c r="N16" s="87">
        <v>0</v>
      </c>
      <c r="O16" s="85">
        <f t="shared" si="1"/>
        <v>23</v>
      </c>
      <c r="P16" s="85">
        <f t="shared" si="0"/>
        <v>12</v>
      </c>
    </row>
    <row r="17" spans="1:16" ht="15" customHeight="1" x14ac:dyDescent="0.25">
      <c r="A17" s="3" t="s">
        <v>109</v>
      </c>
      <c r="B17" s="7">
        <v>26</v>
      </c>
      <c r="C17" s="7">
        <v>27</v>
      </c>
      <c r="D17" s="7">
        <v>40</v>
      </c>
      <c r="E17" s="7">
        <v>42</v>
      </c>
      <c r="F17" s="7">
        <v>42</v>
      </c>
      <c r="G17" s="7">
        <v>30</v>
      </c>
      <c r="H17" s="7">
        <v>38</v>
      </c>
      <c r="I17" s="21">
        <v>50</v>
      </c>
      <c r="J17" s="7">
        <v>30</v>
      </c>
      <c r="K17" s="7">
        <v>33</v>
      </c>
      <c r="L17" s="7">
        <v>36</v>
      </c>
      <c r="M17" s="7">
        <v>37</v>
      </c>
      <c r="N17" s="87">
        <v>42</v>
      </c>
      <c r="O17" s="85">
        <f t="shared" si="1"/>
        <v>473</v>
      </c>
      <c r="P17" s="85">
        <f t="shared" si="0"/>
        <v>50</v>
      </c>
    </row>
    <row r="18" spans="1:16" ht="15" customHeight="1" x14ac:dyDescent="0.25">
      <c r="A18" s="3" t="s">
        <v>110</v>
      </c>
      <c r="B18" s="7">
        <v>6</v>
      </c>
      <c r="C18" s="7">
        <v>9</v>
      </c>
      <c r="D18" s="21">
        <v>14</v>
      </c>
      <c r="E18" s="7">
        <v>12</v>
      </c>
      <c r="F18" s="7">
        <v>8</v>
      </c>
      <c r="G18" s="7">
        <v>5</v>
      </c>
      <c r="H18" s="7">
        <v>11</v>
      </c>
      <c r="I18" s="7">
        <v>9</v>
      </c>
      <c r="J18" s="7">
        <v>7</v>
      </c>
      <c r="K18" s="7">
        <v>5</v>
      </c>
      <c r="L18" s="7">
        <v>5</v>
      </c>
      <c r="M18" s="7">
        <v>5</v>
      </c>
      <c r="N18" s="87">
        <v>5</v>
      </c>
      <c r="O18" s="85">
        <f t="shared" si="1"/>
        <v>101</v>
      </c>
      <c r="P18" s="85">
        <f t="shared" si="0"/>
        <v>14</v>
      </c>
    </row>
    <row r="19" spans="1:16" ht="15" customHeight="1" x14ac:dyDescent="0.25">
      <c r="A19" s="3" t="s">
        <v>111</v>
      </c>
      <c r="B19" s="7">
        <v>7</v>
      </c>
      <c r="C19" s="21">
        <v>10</v>
      </c>
      <c r="D19" s="7">
        <v>7</v>
      </c>
      <c r="E19" s="7">
        <v>6</v>
      </c>
      <c r="F19" s="7">
        <v>4</v>
      </c>
      <c r="G19" s="7">
        <v>8</v>
      </c>
      <c r="H19" s="7">
        <v>3</v>
      </c>
      <c r="I19" s="7">
        <v>4</v>
      </c>
      <c r="J19" s="7">
        <v>6</v>
      </c>
      <c r="K19" s="7">
        <v>6</v>
      </c>
      <c r="L19" s="7">
        <v>6</v>
      </c>
      <c r="M19" s="7">
        <v>6</v>
      </c>
      <c r="N19" s="87">
        <v>7</v>
      </c>
      <c r="O19" s="85">
        <f t="shared" si="1"/>
        <v>80</v>
      </c>
      <c r="P19" s="85">
        <f t="shared" si="0"/>
        <v>10</v>
      </c>
    </row>
    <row r="20" spans="1:16" ht="15" customHeight="1" x14ac:dyDescent="0.25">
      <c r="A20" s="3" t="s">
        <v>112</v>
      </c>
      <c r="B20" s="7">
        <v>6</v>
      </c>
      <c r="C20" s="7">
        <v>3</v>
      </c>
      <c r="D20" s="7">
        <v>1</v>
      </c>
      <c r="E20" s="7">
        <v>4</v>
      </c>
      <c r="F20" s="7">
        <v>4</v>
      </c>
      <c r="G20" s="7">
        <v>7</v>
      </c>
      <c r="H20" s="7">
        <v>1</v>
      </c>
      <c r="I20" s="7">
        <v>6</v>
      </c>
      <c r="J20" s="7">
        <v>5</v>
      </c>
      <c r="K20" s="7">
        <v>2</v>
      </c>
      <c r="L20" s="7">
        <v>1</v>
      </c>
      <c r="M20" s="21">
        <v>8</v>
      </c>
      <c r="N20" s="87">
        <v>4</v>
      </c>
      <c r="O20" s="85">
        <f t="shared" si="1"/>
        <v>52</v>
      </c>
      <c r="P20" s="85">
        <f t="shared" si="0"/>
        <v>8</v>
      </c>
    </row>
    <row r="21" spans="1:16" ht="15" customHeight="1" x14ac:dyDescent="0.25">
      <c r="A21" s="3" t="s">
        <v>113</v>
      </c>
      <c r="B21" s="7">
        <v>3</v>
      </c>
      <c r="C21" s="7">
        <v>1</v>
      </c>
      <c r="D21" s="7">
        <v>2</v>
      </c>
      <c r="E21" s="7">
        <v>2</v>
      </c>
      <c r="F21" s="7">
        <v>1</v>
      </c>
      <c r="G21" s="7">
        <v>2</v>
      </c>
      <c r="H21" s="7">
        <v>2</v>
      </c>
      <c r="I21" s="21">
        <v>4</v>
      </c>
      <c r="J21" s="21">
        <v>4</v>
      </c>
      <c r="K21" s="7">
        <v>1</v>
      </c>
      <c r="L21" s="7">
        <v>1</v>
      </c>
      <c r="M21" s="7">
        <v>3</v>
      </c>
      <c r="N21" s="87">
        <v>1</v>
      </c>
      <c r="O21" s="85">
        <f t="shared" si="1"/>
        <v>27</v>
      </c>
      <c r="P21" s="85">
        <f t="shared" si="0"/>
        <v>4</v>
      </c>
    </row>
    <row r="22" spans="1:16" ht="15" customHeight="1" x14ac:dyDescent="0.25">
      <c r="A22" s="3" t="s">
        <v>114</v>
      </c>
      <c r="B22" s="7">
        <v>2</v>
      </c>
      <c r="C22" s="7">
        <v>4</v>
      </c>
      <c r="D22" s="7">
        <v>1</v>
      </c>
      <c r="E22" s="7">
        <v>1</v>
      </c>
      <c r="F22" s="7">
        <v>1</v>
      </c>
      <c r="G22" s="7">
        <v>1</v>
      </c>
      <c r="H22" s="7">
        <v>2</v>
      </c>
      <c r="I22" s="7">
        <v>7</v>
      </c>
      <c r="J22" s="7">
        <v>4</v>
      </c>
      <c r="K22" s="22">
        <v>10</v>
      </c>
      <c r="L22" s="21">
        <v>17</v>
      </c>
      <c r="M22" s="7">
        <v>2</v>
      </c>
      <c r="N22" s="87">
        <v>9</v>
      </c>
      <c r="O22" s="85">
        <f t="shared" si="1"/>
        <v>61</v>
      </c>
      <c r="P22" s="85">
        <f t="shared" si="0"/>
        <v>17</v>
      </c>
    </row>
    <row r="23" spans="1:16" ht="15" customHeight="1" x14ac:dyDescent="0.25">
      <c r="A23" s="3" t="s">
        <v>115</v>
      </c>
      <c r="B23" s="7">
        <v>1</v>
      </c>
      <c r="C23" s="21">
        <v>9</v>
      </c>
      <c r="D23" s="7">
        <v>3</v>
      </c>
      <c r="E23" s="7">
        <v>5</v>
      </c>
      <c r="F23" s="7">
        <v>6</v>
      </c>
      <c r="G23" s="7">
        <v>3</v>
      </c>
      <c r="H23" s="7">
        <v>7</v>
      </c>
      <c r="I23" s="7">
        <v>6</v>
      </c>
      <c r="J23" s="7">
        <v>5</v>
      </c>
      <c r="K23" s="7">
        <v>4</v>
      </c>
      <c r="L23" s="7">
        <v>4</v>
      </c>
      <c r="M23" s="7">
        <v>6</v>
      </c>
      <c r="N23" s="87">
        <v>4</v>
      </c>
      <c r="O23" s="85">
        <f t="shared" si="1"/>
        <v>63</v>
      </c>
      <c r="P23" s="85">
        <f t="shared" si="0"/>
        <v>9</v>
      </c>
    </row>
    <row r="24" spans="1:16" ht="15" customHeight="1" x14ac:dyDescent="0.25">
      <c r="A24" s="3" t="s">
        <v>116</v>
      </c>
      <c r="B24" s="7">
        <v>16</v>
      </c>
      <c r="C24" s="7">
        <v>33</v>
      </c>
      <c r="D24" s="7">
        <v>52</v>
      </c>
      <c r="E24" s="7">
        <v>33</v>
      </c>
      <c r="F24" s="7">
        <v>38</v>
      </c>
      <c r="G24" s="7">
        <v>27</v>
      </c>
      <c r="H24" s="13">
        <v>74</v>
      </c>
      <c r="I24" s="20">
        <v>62</v>
      </c>
      <c r="J24" s="7">
        <v>62</v>
      </c>
      <c r="K24" s="20">
        <v>35</v>
      </c>
      <c r="L24" s="7">
        <v>30</v>
      </c>
      <c r="M24" s="7">
        <v>22</v>
      </c>
      <c r="N24" s="87">
        <v>39</v>
      </c>
      <c r="O24" s="85">
        <f t="shared" si="1"/>
        <v>523</v>
      </c>
      <c r="P24" s="85">
        <f t="shared" si="0"/>
        <v>74</v>
      </c>
    </row>
    <row r="25" spans="1:16" ht="15" customHeight="1" x14ac:dyDescent="0.25">
      <c r="A25" s="3" t="s">
        <v>117</v>
      </c>
      <c r="B25" s="7">
        <v>12</v>
      </c>
      <c r="C25" s="7">
        <v>15</v>
      </c>
      <c r="D25" s="7">
        <v>24</v>
      </c>
      <c r="E25" s="7">
        <v>20</v>
      </c>
      <c r="F25" s="7">
        <v>24</v>
      </c>
      <c r="G25" s="7">
        <v>23</v>
      </c>
      <c r="H25" s="7">
        <v>28</v>
      </c>
      <c r="I25" s="21">
        <v>31</v>
      </c>
      <c r="J25" s="7">
        <v>28</v>
      </c>
      <c r="K25" s="7">
        <v>15</v>
      </c>
      <c r="L25" s="7">
        <v>15</v>
      </c>
      <c r="M25" s="7">
        <v>14</v>
      </c>
      <c r="N25" s="87">
        <v>19</v>
      </c>
      <c r="O25" s="85">
        <f t="shared" si="1"/>
        <v>268</v>
      </c>
      <c r="P25" s="85">
        <f t="shared" si="0"/>
        <v>31</v>
      </c>
    </row>
    <row r="26" spans="1:16" ht="15" customHeight="1" x14ac:dyDescent="0.25">
      <c r="A26" s="3" t="s">
        <v>118</v>
      </c>
      <c r="B26" s="7">
        <v>0</v>
      </c>
      <c r="C26" s="7">
        <v>1</v>
      </c>
      <c r="D26" s="21">
        <v>4</v>
      </c>
      <c r="E26" s="7">
        <v>1</v>
      </c>
      <c r="F26" s="7">
        <v>3</v>
      </c>
      <c r="G26" s="21">
        <v>4</v>
      </c>
      <c r="H26" s="7">
        <v>1</v>
      </c>
      <c r="I26" s="7">
        <v>1</v>
      </c>
      <c r="J26" s="7">
        <v>0</v>
      </c>
      <c r="K26" s="7">
        <v>1</v>
      </c>
      <c r="L26" s="7">
        <v>3</v>
      </c>
      <c r="M26" s="7">
        <v>0</v>
      </c>
      <c r="N26" s="87">
        <v>1</v>
      </c>
      <c r="O26" s="85">
        <f t="shared" si="1"/>
        <v>20</v>
      </c>
      <c r="P26" s="85">
        <f t="shared" si="0"/>
        <v>4</v>
      </c>
    </row>
    <row r="27" spans="1:16" ht="15" customHeight="1" x14ac:dyDescent="0.25">
      <c r="A27" s="3" t="s">
        <v>119</v>
      </c>
      <c r="B27" s="7">
        <v>3</v>
      </c>
      <c r="C27" s="7">
        <v>3</v>
      </c>
      <c r="D27" s="7">
        <v>4</v>
      </c>
      <c r="E27" s="7">
        <v>4</v>
      </c>
      <c r="F27" s="7">
        <v>5</v>
      </c>
      <c r="G27" s="21">
        <v>14</v>
      </c>
      <c r="H27" s="7">
        <v>2</v>
      </c>
      <c r="I27" s="7">
        <v>1</v>
      </c>
      <c r="J27" s="7">
        <v>1</v>
      </c>
      <c r="K27" s="7">
        <v>3</v>
      </c>
      <c r="L27" s="7">
        <v>6</v>
      </c>
      <c r="M27" s="7">
        <v>3</v>
      </c>
      <c r="N27" s="87">
        <v>3</v>
      </c>
      <c r="O27" s="85">
        <f t="shared" si="1"/>
        <v>52</v>
      </c>
      <c r="P27" s="85">
        <f t="shared" si="0"/>
        <v>14</v>
      </c>
    </row>
    <row r="28" spans="1:16" ht="15" customHeight="1" x14ac:dyDescent="0.25">
      <c r="A28" s="3" t="s">
        <v>120</v>
      </c>
      <c r="B28" s="7">
        <v>2</v>
      </c>
      <c r="C28" s="21">
        <v>4</v>
      </c>
      <c r="D28" s="7">
        <v>1</v>
      </c>
      <c r="E28" s="7">
        <v>1</v>
      </c>
      <c r="F28" s="7">
        <v>3</v>
      </c>
      <c r="G28" s="7">
        <v>1</v>
      </c>
      <c r="H28" s="7">
        <v>2</v>
      </c>
      <c r="I28" s="7">
        <v>1</v>
      </c>
      <c r="J28" s="7">
        <v>0</v>
      </c>
      <c r="K28" s="7">
        <v>2</v>
      </c>
      <c r="L28" s="7">
        <v>2</v>
      </c>
      <c r="M28" s="7">
        <v>1</v>
      </c>
      <c r="N28" s="87">
        <v>4</v>
      </c>
      <c r="O28" s="85">
        <f t="shared" si="1"/>
        <v>24</v>
      </c>
      <c r="P28" s="85">
        <f t="shared" si="0"/>
        <v>4</v>
      </c>
    </row>
    <row r="29" spans="1:16" ht="15" customHeight="1" x14ac:dyDescent="0.25">
      <c r="A29" s="3" t="s">
        <v>121</v>
      </c>
      <c r="B29" s="7">
        <v>31</v>
      </c>
      <c r="C29" s="7">
        <v>36</v>
      </c>
      <c r="D29" s="7">
        <v>53</v>
      </c>
      <c r="E29" s="13">
        <v>55</v>
      </c>
      <c r="F29" s="7">
        <v>41</v>
      </c>
      <c r="G29" s="7">
        <v>29</v>
      </c>
      <c r="H29" s="7">
        <v>39</v>
      </c>
      <c r="I29" s="7">
        <v>42</v>
      </c>
      <c r="J29" s="7">
        <v>44</v>
      </c>
      <c r="K29" s="7">
        <v>34</v>
      </c>
      <c r="L29" s="7">
        <v>27</v>
      </c>
      <c r="M29" s="7">
        <v>33</v>
      </c>
      <c r="N29" s="87">
        <v>28</v>
      </c>
      <c r="O29" s="85">
        <f t="shared" si="1"/>
        <v>492</v>
      </c>
      <c r="P29" s="85">
        <f t="shared" si="0"/>
        <v>55</v>
      </c>
    </row>
    <row r="30" spans="1:16" ht="15" customHeight="1" x14ac:dyDescent="0.25">
      <c r="A30" s="3" t="s">
        <v>122</v>
      </c>
      <c r="B30" s="7">
        <v>22</v>
      </c>
      <c r="C30" s="7">
        <v>29</v>
      </c>
      <c r="D30" s="7">
        <v>29</v>
      </c>
      <c r="E30" s="7">
        <v>11</v>
      </c>
      <c r="F30" s="7">
        <v>29</v>
      </c>
      <c r="G30" s="7">
        <v>30</v>
      </c>
      <c r="H30" s="7">
        <v>28</v>
      </c>
      <c r="I30" s="21">
        <v>43</v>
      </c>
      <c r="J30" s="7">
        <v>25</v>
      </c>
      <c r="K30" s="7">
        <v>23</v>
      </c>
      <c r="L30" s="7">
        <v>29</v>
      </c>
      <c r="M30" s="7">
        <v>17</v>
      </c>
      <c r="N30" s="87">
        <v>25</v>
      </c>
      <c r="O30" s="85">
        <f t="shared" si="1"/>
        <v>340</v>
      </c>
      <c r="P30" s="85">
        <f t="shared" si="0"/>
        <v>43</v>
      </c>
    </row>
    <row r="31" spans="1:16" ht="15" customHeight="1" x14ac:dyDescent="0.25">
      <c r="A31" s="3" t="s">
        <v>123</v>
      </c>
      <c r="B31" s="7">
        <v>6</v>
      </c>
      <c r="C31" s="7">
        <v>9</v>
      </c>
      <c r="D31" s="7">
        <v>4</v>
      </c>
      <c r="E31" s="7">
        <v>2</v>
      </c>
      <c r="F31" s="21">
        <v>9</v>
      </c>
      <c r="G31" s="7">
        <v>8</v>
      </c>
      <c r="H31" s="7">
        <v>5</v>
      </c>
      <c r="I31" s="7">
        <v>1</v>
      </c>
      <c r="J31" s="7">
        <v>0</v>
      </c>
      <c r="K31" s="7">
        <v>3</v>
      </c>
      <c r="L31" s="7">
        <v>9</v>
      </c>
      <c r="M31" s="7">
        <v>1</v>
      </c>
      <c r="N31" s="87">
        <v>6</v>
      </c>
      <c r="O31" s="85">
        <f t="shared" si="1"/>
        <v>63</v>
      </c>
      <c r="P31" s="85">
        <f t="shared" si="0"/>
        <v>9</v>
      </c>
    </row>
    <row r="32" spans="1:16" ht="15" customHeight="1" x14ac:dyDescent="0.25">
      <c r="A32" s="3" t="s">
        <v>124</v>
      </c>
      <c r="B32" s="7">
        <v>13</v>
      </c>
      <c r="C32" s="7">
        <v>15</v>
      </c>
      <c r="D32" s="7">
        <v>17</v>
      </c>
      <c r="E32" s="7">
        <v>15</v>
      </c>
      <c r="F32" s="7">
        <v>12</v>
      </c>
      <c r="G32" s="21">
        <v>19</v>
      </c>
      <c r="H32" s="7">
        <v>9</v>
      </c>
      <c r="I32" s="7">
        <v>16</v>
      </c>
      <c r="J32" s="7">
        <v>12</v>
      </c>
      <c r="K32" s="7">
        <v>12</v>
      </c>
      <c r="L32" s="7">
        <v>14</v>
      </c>
      <c r="M32" s="7">
        <v>8</v>
      </c>
      <c r="N32" s="87">
        <v>16</v>
      </c>
      <c r="O32" s="85">
        <f t="shared" si="1"/>
        <v>178</v>
      </c>
      <c r="P32" s="85">
        <f t="shared" si="0"/>
        <v>19</v>
      </c>
    </row>
    <row r="33" spans="1:16" ht="15" customHeight="1" x14ac:dyDescent="0.25">
      <c r="A33" s="3" t="s">
        <v>125</v>
      </c>
      <c r="B33" s="7">
        <f t="shared" ref="B33:M33" si="2">MAX(B1:B32)</f>
        <v>61</v>
      </c>
      <c r="C33" s="7">
        <f t="shared" si="2"/>
        <v>41</v>
      </c>
      <c r="D33" s="7">
        <f t="shared" si="2"/>
        <v>56</v>
      </c>
      <c r="E33" s="7">
        <f t="shared" si="2"/>
        <v>55</v>
      </c>
      <c r="F33" s="7">
        <f t="shared" si="2"/>
        <v>45</v>
      </c>
      <c r="G33" s="7">
        <f t="shared" si="2"/>
        <v>39</v>
      </c>
      <c r="H33" s="7">
        <f t="shared" si="2"/>
        <v>74</v>
      </c>
      <c r="I33" s="7">
        <f t="shared" si="2"/>
        <v>62</v>
      </c>
      <c r="J33" s="7">
        <f t="shared" si="2"/>
        <v>72</v>
      </c>
      <c r="K33" s="7">
        <f t="shared" si="2"/>
        <v>35</v>
      </c>
      <c r="L33" s="7">
        <f t="shared" si="2"/>
        <v>54</v>
      </c>
      <c r="M33" s="7">
        <f t="shared" si="2"/>
        <v>63</v>
      </c>
      <c r="N33" s="7">
        <f>MAX(N2:N32)</f>
        <v>51</v>
      </c>
      <c r="O33" s="7">
        <f>MAX(O1:O32)</f>
        <v>553</v>
      </c>
      <c r="P33" s="7">
        <f>MAX(P1:P31)</f>
        <v>74</v>
      </c>
    </row>
    <row r="34" spans="1:16" ht="15" customHeight="1" x14ac:dyDescent="0.25">
      <c r="A34" s="3"/>
      <c r="B34" s="7"/>
      <c r="C34" s="7"/>
      <c r="D34" s="7"/>
      <c r="E34" s="7"/>
      <c r="F34" s="7"/>
      <c r="G34" s="7"/>
      <c r="H34" s="7"/>
      <c r="I34" s="7"/>
      <c r="J34" s="7"/>
      <c r="K34" s="7"/>
      <c r="L34" s="7"/>
      <c r="M34" s="7"/>
      <c r="N34" s="7"/>
      <c r="O34" s="7"/>
    </row>
    <row r="35" spans="1:16" ht="15" customHeight="1" x14ac:dyDescent="0.25"/>
    <row r="36" spans="1:16" ht="15" customHeight="1" x14ac:dyDescent="0.25"/>
    <row r="37" spans="1:16" ht="15" customHeight="1" x14ac:dyDescent="0.25"/>
    <row r="38" spans="1:16" ht="15" customHeight="1" x14ac:dyDescent="0.25">
      <c r="P38" s="7"/>
    </row>
  </sheetData>
  <pageMargins left="0" right="0" top="0" bottom="0" header="0" footer="0"/>
  <pageSetup orientation="landscape"/>
  <headerFooter>
    <oddFooter>&amp;"Helvetica,Regular"&amp;11&amp;P</oddFooter>
  </headerFooter>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69"/>
  <sheetViews>
    <sheetView showGridLines="0" topLeftCell="A46" workbookViewId="0"/>
  </sheetViews>
  <sheetFormatPr defaultColWidth="36.3984375" defaultRowHeight="12" customHeight="1" x14ac:dyDescent="0.25"/>
  <cols>
    <col min="1" max="1" width="36.3984375" style="23" customWidth="1"/>
    <col min="2" max="2" width="18.8984375" style="23" customWidth="1"/>
    <col min="3" max="3" width="22.09765625" style="23" customWidth="1"/>
    <col min="4" max="4" width="15.3984375" style="23" customWidth="1"/>
    <col min="5" max="5" width="22.69921875" style="23" customWidth="1"/>
    <col min="6" max="6" width="24.3984375" style="23" customWidth="1"/>
    <col min="7" max="256" width="36.3984375" style="23" customWidth="1"/>
  </cols>
  <sheetData>
    <row r="1" spans="1:6" ht="15" customHeight="1" x14ac:dyDescent="0.25">
      <c r="A1" s="4"/>
      <c r="B1" s="4"/>
      <c r="C1" s="4"/>
      <c r="D1" s="4"/>
      <c r="E1" s="4"/>
      <c r="F1" s="4"/>
    </row>
    <row r="2" spans="1:6" ht="15" customHeight="1" x14ac:dyDescent="0.25">
      <c r="A2" s="24" t="s">
        <v>1</v>
      </c>
      <c r="B2" s="24" t="s">
        <v>0</v>
      </c>
      <c r="C2" s="4"/>
      <c r="D2" s="4"/>
      <c r="E2" s="4"/>
      <c r="F2" s="4"/>
    </row>
    <row r="3" spans="1:6" ht="60" customHeight="1" x14ac:dyDescent="0.25">
      <c r="A3" s="3" t="s">
        <v>14</v>
      </c>
      <c r="B3" s="6" t="s">
        <v>126</v>
      </c>
      <c r="C3" s="3" t="s">
        <v>127</v>
      </c>
      <c r="D3" s="3" t="s">
        <v>128</v>
      </c>
      <c r="E3" s="3" t="s">
        <v>129</v>
      </c>
      <c r="F3" s="3" t="s">
        <v>130</v>
      </c>
    </row>
    <row r="4" spans="1:6" ht="60" customHeight="1" x14ac:dyDescent="0.25">
      <c r="A4" s="3" t="s">
        <v>27</v>
      </c>
      <c r="B4" s="6" t="s">
        <v>28</v>
      </c>
      <c r="C4" s="4"/>
      <c r="D4" s="4"/>
      <c r="E4" s="4"/>
      <c r="F4" s="4"/>
    </row>
    <row r="5" spans="1:6" ht="135" customHeight="1" x14ac:dyDescent="0.25">
      <c r="A5" s="3" t="s">
        <v>40</v>
      </c>
      <c r="B5" s="6" t="s">
        <v>41</v>
      </c>
      <c r="C5" s="4"/>
      <c r="D5" s="4"/>
      <c r="E5" s="4"/>
      <c r="F5" s="4"/>
    </row>
    <row r="6" spans="1:6" ht="165" customHeight="1" x14ac:dyDescent="0.25">
      <c r="A6" s="3" t="s">
        <v>53</v>
      </c>
      <c r="B6" s="6" t="s">
        <v>131</v>
      </c>
      <c r="C6" s="3" t="s">
        <v>132</v>
      </c>
      <c r="D6" s="3"/>
      <c r="E6" s="3"/>
      <c r="F6" s="4"/>
    </row>
    <row r="7" spans="1:6" ht="15" customHeight="1" x14ac:dyDescent="0.25">
      <c r="A7" s="3" t="s">
        <v>66</v>
      </c>
      <c r="B7" s="6" t="s">
        <v>67</v>
      </c>
      <c r="C7" s="4"/>
      <c r="D7" s="4"/>
      <c r="E7" s="4"/>
      <c r="F7" s="4"/>
    </row>
    <row r="8" spans="1:6" ht="105" customHeight="1" x14ac:dyDescent="0.25">
      <c r="A8" s="3" t="s">
        <v>79</v>
      </c>
      <c r="B8" s="6" t="s">
        <v>80</v>
      </c>
      <c r="C8" s="4"/>
      <c r="D8" s="4"/>
      <c r="E8" s="4"/>
      <c r="F8" s="4"/>
    </row>
    <row r="9" spans="1:6" ht="15" customHeight="1" x14ac:dyDescent="0.25">
      <c r="A9" s="4"/>
      <c r="B9" s="4"/>
      <c r="C9" s="4"/>
      <c r="D9" s="4"/>
      <c r="E9" s="4"/>
      <c r="F9" s="4"/>
    </row>
    <row r="10" spans="1:6" ht="15" customHeight="1" x14ac:dyDescent="0.25">
      <c r="A10" s="4"/>
      <c r="B10" s="4"/>
      <c r="C10" s="4"/>
      <c r="D10" s="4"/>
      <c r="E10" s="4"/>
      <c r="F10" s="4"/>
    </row>
    <row r="11" spans="1:6" ht="15" customHeight="1" x14ac:dyDescent="0.25">
      <c r="A11" s="4"/>
      <c r="B11" s="4"/>
      <c r="C11" s="4"/>
      <c r="D11" s="4"/>
      <c r="E11" s="4"/>
      <c r="F11" s="4"/>
    </row>
    <row r="12" spans="1:6" ht="15" customHeight="1" x14ac:dyDescent="0.25">
      <c r="A12" s="25" t="s">
        <v>133</v>
      </c>
      <c r="B12" s="26" t="s">
        <v>92</v>
      </c>
      <c r="C12" s="4"/>
      <c r="D12" s="4"/>
      <c r="E12" s="4"/>
      <c r="F12" s="4"/>
    </row>
    <row r="13" spans="1:6" ht="15" customHeight="1" x14ac:dyDescent="0.25">
      <c r="A13" s="3" t="s">
        <v>95</v>
      </c>
      <c r="B13" s="7">
        <v>4</v>
      </c>
      <c r="C13" s="3">
        <f t="shared" ref="C13:C43" si="0">B13/319*100</f>
        <v>1.2539184952978055</v>
      </c>
      <c r="D13" s="4"/>
      <c r="E13" s="4"/>
      <c r="F13" s="4"/>
    </row>
    <row r="14" spans="1:6" ht="15" customHeight="1" x14ac:dyDescent="0.25">
      <c r="A14" s="3" t="s">
        <v>96</v>
      </c>
      <c r="B14" s="7">
        <v>7</v>
      </c>
      <c r="C14" s="3">
        <f t="shared" si="0"/>
        <v>2.1943573667711598</v>
      </c>
      <c r="D14" s="4"/>
      <c r="E14" s="4"/>
      <c r="F14" s="4"/>
    </row>
    <row r="15" spans="1:6" ht="15" customHeight="1" x14ac:dyDescent="0.25">
      <c r="A15" s="3" t="s">
        <v>67</v>
      </c>
      <c r="B15" s="7">
        <v>61</v>
      </c>
      <c r="C15" s="3">
        <f t="shared" si="0"/>
        <v>19.122257053291534</v>
      </c>
      <c r="D15" s="4"/>
      <c r="E15" s="4"/>
      <c r="F15" s="4"/>
    </row>
    <row r="16" spans="1:6" ht="15" customHeight="1" x14ac:dyDescent="0.25">
      <c r="A16" s="3" t="s">
        <v>97</v>
      </c>
      <c r="B16" s="7">
        <v>1</v>
      </c>
      <c r="C16" s="3">
        <f t="shared" si="0"/>
        <v>0.31347962382445138</v>
      </c>
      <c r="D16" s="4"/>
      <c r="E16" s="4"/>
      <c r="F16" s="4"/>
    </row>
    <row r="17" spans="1:6" ht="15" customHeight="1" x14ac:dyDescent="0.25">
      <c r="A17" s="3" t="s">
        <v>98</v>
      </c>
      <c r="B17" s="7">
        <v>37</v>
      </c>
      <c r="C17" s="3">
        <f t="shared" si="0"/>
        <v>11.598746081504702</v>
      </c>
      <c r="D17" s="4"/>
      <c r="E17" s="4"/>
      <c r="F17" s="4"/>
    </row>
    <row r="18" spans="1:6" ht="15" customHeight="1" x14ac:dyDescent="0.25">
      <c r="A18" s="3" t="s">
        <v>99</v>
      </c>
      <c r="B18" s="7">
        <v>0</v>
      </c>
      <c r="C18" s="3">
        <f t="shared" si="0"/>
        <v>0</v>
      </c>
      <c r="D18" s="4"/>
      <c r="E18" s="4"/>
      <c r="F18" s="4"/>
    </row>
    <row r="19" spans="1:6" ht="15" customHeight="1" x14ac:dyDescent="0.25">
      <c r="A19" s="3" t="s">
        <v>100</v>
      </c>
      <c r="B19" s="7">
        <v>7</v>
      </c>
      <c r="C19" s="3">
        <f t="shared" si="0"/>
        <v>2.1943573667711598</v>
      </c>
      <c r="D19" s="4"/>
      <c r="E19" s="4"/>
      <c r="F19" s="4"/>
    </row>
    <row r="20" spans="1:6" ht="15" customHeight="1" x14ac:dyDescent="0.25">
      <c r="A20" s="3" t="s">
        <v>101</v>
      </c>
      <c r="B20" s="7">
        <v>19</v>
      </c>
      <c r="C20" s="3">
        <f t="shared" si="0"/>
        <v>5.9561128526645764</v>
      </c>
      <c r="D20" s="4"/>
      <c r="E20" s="4"/>
      <c r="F20" s="4"/>
    </row>
    <row r="21" spans="1:6" ht="15" customHeight="1" x14ac:dyDescent="0.25">
      <c r="A21" s="3" t="s">
        <v>102</v>
      </c>
      <c r="B21" s="7">
        <v>9</v>
      </c>
      <c r="C21" s="3">
        <f t="shared" si="0"/>
        <v>2.8213166144200628</v>
      </c>
      <c r="D21" s="4"/>
      <c r="E21" s="4"/>
      <c r="F21" s="4"/>
    </row>
    <row r="22" spans="1:6" ht="15" customHeight="1" x14ac:dyDescent="0.25">
      <c r="A22" s="3" t="s">
        <v>103</v>
      </c>
      <c r="B22" s="7">
        <v>10</v>
      </c>
      <c r="C22" s="3">
        <f t="shared" si="0"/>
        <v>3.1347962382445136</v>
      </c>
      <c r="D22" s="4"/>
      <c r="E22" s="4"/>
      <c r="F22" s="4"/>
    </row>
    <row r="23" spans="1:6" ht="15" customHeight="1" x14ac:dyDescent="0.25">
      <c r="A23" s="3" t="s">
        <v>104</v>
      </c>
      <c r="B23" s="7">
        <v>2</v>
      </c>
      <c r="C23" s="3">
        <f t="shared" si="0"/>
        <v>0.62695924764890276</v>
      </c>
      <c r="D23" s="4"/>
      <c r="E23" s="4"/>
      <c r="F23" s="4"/>
    </row>
    <row r="24" spans="1:6" ht="15" customHeight="1" x14ac:dyDescent="0.25">
      <c r="A24" s="3" t="s">
        <v>105</v>
      </c>
      <c r="B24" s="7">
        <v>6</v>
      </c>
      <c r="C24" s="3">
        <f t="shared" si="0"/>
        <v>1.8808777429467085</v>
      </c>
      <c r="D24" s="4"/>
      <c r="E24" s="4"/>
      <c r="F24" s="4"/>
    </row>
    <row r="25" spans="1:6" ht="15" customHeight="1" x14ac:dyDescent="0.25">
      <c r="A25" s="3" t="s">
        <v>106</v>
      </c>
      <c r="B25" s="7">
        <v>0</v>
      </c>
      <c r="C25" s="3">
        <f t="shared" si="0"/>
        <v>0</v>
      </c>
      <c r="D25" s="4"/>
      <c r="E25" s="4"/>
      <c r="F25" s="4"/>
    </row>
    <row r="26" spans="1:6" ht="15" customHeight="1" x14ac:dyDescent="0.25">
      <c r="A26" s="3" t="s">
        <v>107</v>
      </c>
      <c r="B26" s="7">
        <v>0</v>
      </c>
      <c r="C26" s="3">
        <f t="shared" si="0"/>
        <v>0</v>
      </c>
      <c r="D26" s="4"/>
      <c r="E26" s="4"/>
      <c r="F26" s="4"/>
    </row>
    <row r="27" spans="1:6" ht="15" customHeight="1" x14ac:dyDescent="0.25">
      <c r="A27" s="3" t="s">
        <v>108</v>
      </c>
      <c r="B27" s="7">
        <v>0</v>
      </c>
      <c r="C27" s="3">
        <f t="shared" si="0"/>
        <v>0</v>
      </c>
      <c r="D27" s="4"/>
      <c r="E27" s="4"/>
      <c r="F27" s="4"/>
    </row>
    <row r="28" spans="1:6" ht="15" customHeight="1" x14ac:dyDescent="0.25">
      <c r="A28" s="3" t="s">
        <v>109</v>
      </c>
      <c r="B28" s="7">
        <v>26</v>
      </c>
      <c r="C28" s="3">
        <f t="shared" si="0"/>
        <v>8.1504702194357357</v>
      </c>
      <c r="D28" s="4"/>
      <c r="E28" s="4"/>
      <c r="F28" s="4"/>
    </row>
    <row r="29" spans="1:6" ht="15" customHeight="1" x14ac:dyDescent="0.25">
      <c r="A29" s="3" t="s">
        <v>110</v>
      </c>
      <c r="B29" s="7">
        <v>6</v>
      </c>
      <c r="C29" s="3">
        <f t="shared" si="0"/>
        <v>1.8808777429467085</v>
      </c>
      <c r="D29" s="4"/>
      <c r="E29" s="4"/>
      <c r="F29" s="4"/>
    </row>
    <row r="30" spans="1:6" ht="15" customHeight="1" x14ac:dyDescent="0.25">
      <c r="A30" s="3" t="s">
        <v>111</v>
      </c>
      <c r="B30" s="7">
        <v>7</v>
      </c>
      <c r="C30" s="3">
        <f t="shared" si="0"/>
        <v>2.1943573667711598</v>
      </c>
      <c r="D30" s="4"/>
      <c r="E30" s="4"/>
      <c r="F30" s="4"/>
    </row>
    <row r="31" spans="1:6" ht="15" customHeight="1" x14ac:dyDescent="0.25">
      <c r="A31" s="3" t="s">
        <v>112</v>
      </c>
      <c r="B31" s="7">
        <v>6</v>
      </c>
      <c r="C31" s="3">
        <f t="shared" si="0"/>
        <v>1.8808777429467085</v>
      </c>
      <c r="D31" s="4"/>
      <c r="E31" s="4"/>
      <c r="F31" s="4"/>
    </row>
    <row r="32" spans="1:6" ht="15" customHeight="1" x14ac:dyDescent="0.25">
      <c r="A32" s="3" t="s">
        <v>113</v>
      </c>
      <c r="B32" s="7">
        <v>3</v>
      </c>
      <c r="C32" s="3">
        <f t="shared" si="0"/>
        <v>0.94043887147335425</v>
      </c>
      <c r="D32" s="4"/>
      <c r="E32" s="4"/>
      <c r="F32" s="4"/>
    </row>
    <row r="33" spans="1:6" ht="15" customHeight="1" x14ac:dyDescent="0.25">
      <c r="A33" s="3" t="s">
        <v>114</v>
      </c>
      <c r="B33" s="7">
        <v>2</v>
      </c>
      <c r="C33" s="3">
        <f t="shared" si="0"/>
        <v>0.62695924764890276</v>
      </c>
      <c r="D33" s="4"/>
      <c r="E33" s="4"/>
      <c r="F33" s="4"/>
    </row>
    <row r="34" spans="1:6" ht="15" customHeight="1" x14ac:dyDescent="0.25">
      <c r="A34" s="3" t="s">
        <v>115</v>
      </c>
      <c r="B34" s="7">
        <v>1</v>
      </c>
      <c r="C34" s="3">
        <f t="shared" si="0"/>
        <v>0.31347962382445138</v>
      </c>
      <c r="D34" s="4"/>
      <c r="E34" s="4"/>
      <c r="F34" s="4"/>
    </row>
    <row r="35" spans="1:6" ht="15" customHeight="1" x14ac:dyDescent="0.25">
      <c r="A35" s="3" t="s">
        <v>116</v>
      </c>
      <c r="B35" s="7">
        <v>16</v>
      </c>
      <c r="C35" s="3">
        <f t="shared" si="0"/>
        <v>5.0156739811912221</v>
      </c>
      <c r="D35" s="4"/>
      <c r="E35" s="4"/>
      <c r="F35" s="4"/>
    </row>
    <row r="36" spans="1:6" ht="15" customHeight="1" x14ac:dyDescent="0.25">
      <c r="A36" s="3" t="s">
        <v>117</v>
      </c>
      <c r="B36" s="7">
        <v>12</v>
      </c>
      <c r="C36" s="3">
        <f t="shared" si="0"/>
        <v>3.761755485893417</v>
      </c>
      <c r="D36" s="4"/>
      <c r="E36" s="4"/>
      <c r="F36" s="4"/>
    </row>
    <row r="37" spans="1:6" ht="15" customHeight="1" x14ac:dyDescent="0.25">
      <c r="A37" s="3" t="s">
        <v>118</v>
      </c>
      <c r="B37" s="7">
        <v>0</v>
      </c>
      <c r="C37" s="3">
        <f t="shared" si="0"/>
        <v>0</v>
      </c>
      <c r="D37" s="4"/>
      <c r="E37" s="4"/>
      <c r="F37" s="4"/>
    </row>
    <row r="38" spans="1:6" ht="15" customHeight="1" x14ac:dyDescent="0.25">
      <c r="A38" s="3" t="s">
        <v>119</v>
      </c>
      <c r="B38" s="7">
        <v>3</v>
      </c>
      <c r="C38" s="3">
        <f t="shared" si="0"/>
        <v>0.94043887147335425</v>
      </c>
      <c r="D38" s="4"/>
      <c r="E38" s="4"/>
      <c r="F38" s="4"/>
    </row>
    <row r="39" spans="1:6" ht="15" customHeight="1" x14ac:dyDescent="0.25">
      <c r="A39" s="3" t="s">
        <v>120</v>
      </c>
      <c r="B39" s="7">
        <v>2</v>
      </c>
      <c r="C39" s="3">
        <f t="shared" si="0"/>
        <v>0.62695924764890276</v>
      </c>
      <c r="D39" s="4"/>
      <c r="E39" s="4"/>
      <c r="F39" s="4"/>
    </row>
    <row r="40" spans="1:6" ht="15" customHeight="1" x14ac:dyDescent="0.25">
      <c r="A40" s="3" t="s">
        <v>121</v>
      </c>
      <c r="B40" s="7">
        <v>31</v>
      </c>
      <c r="C40" s="3">
        <f t="shared" si="0"/>
        <v>9.7178683385579934</v>
      </c>
      <c r="D40" s="4"/>
      <c r="E40" s="4"/>
      <c r="F40" s="4"/>
    </row>
    <row r="41" spans="1:6" ht="15" customHeight="1" x14ac:dyDescent="0.25">
      <c r="A41" s="3" t="s">
        <v>122</v>
      </c>
      <c r="B41" s="7">
        <v>22</v>
      </c>
      <c r="C41" s="3">
        <f t="shared" si="0"/>
        <v>6.8965517241379306</v>
      </c>
      <c r="D41" s="4"/>
      <c r="E41" s="4"/>
      <c r="F41" s="4"/>
    </row>
    <row r="42" spans="1:6" ht="15" customHeight="1" x14ac:dyDescent="0.25">
      <c r="A42" s="3" t="s">
        <v>123</v>
      </c>
      <c r="B42" s="7">
        <v>6</v>
      </c>
      <c r="C42" s="3">
        <f t="shared" si="0"/>
        <v>1.8808777429467085</v>
      </c>
      <c r="D42" s="4"/>
      <c r="E42" s="4"/>
      <c r="F42" s="4"/>
    </row>
    <row r="43" spans="1:6" ht="15" customHeight="1" x14ac:dyDescent="0.25">
      <c r="A43" s="3" t="s">
        <v>124</v>
      </c>
      <c r="B43" s="7">
        <v>13</v>
      </c>
      <c r="C43" s="3">
        <f t="shared" si="0"/>
        <v>4.0752351097178678</v>
      </c>
      <c r="D43" s="4"/>
      <c r="E43" s="4"/>
      <c r="F43" s="4"/>
    </row>
    <row r="44" spans="1:6" ht="15" customHeight="1" x14ac:dyDescent="0.25">
      <c r="A44" s="4"/>
      <c r="B44" s="3">
        <f>SUM(B13:B43)</f>
        <v>319</v>
      </c>
      <c r="C44" s="4"/>
      <c r="D44" s="4"/>
      <c r="E44" s="4"/>
      <c r="F44" s="4"/>
    </row>
    <row r="45" spans="1:6" ht="15" customHeight="1" x14ac:dyDescent="0.25">
      <c r="A45" s="4"/>
      <c r="B45" s="4"/>
      <c r="C45" s="4"/>
      <c r="D45" s="4"/>
      <c r="E45" s="4"/>
      <c r="F45" s="4"/>
    </row>
    <row r="46" spans="1:6" ht="15" customHeight="1" x14ac:dyDescent="0.25">
      <c r="A46" s="4"/>
      <c r="B46" s="4"/>
      <c r="C46" s="4"/>
      <c r="D46" s="4"/>
      <c r="E46" s="4"/>
      <c r="F46" s="4"/>
    </row>
    <row r="47" spans="1:6" ht="15" customHeight="1" x14ac:dyDescent="0.25">
      <c r="A47" s="4"/>
      <c r="B47" s="4"/>
      <c r="C47" s="4"/>
      <c r="D47" s="4"/>
      <c r="E47" s="4"/>
      <c r="F47" s="4"/>
    </row>
    <row r="48" spans="1:6" ht="18" customHeight="1" x14ac:dyDescent="0.3">
      <c r="A48" s="27" t="s">
        <v>134</v>
      </c>
      <c r="B48" s="4"/>
      <c r="C48" s="4"/>
      <c r="D48" s="4"/>
      <c r="E48" s="4"/>
      <c r="F48" s="4"/>
    </row>
    <row r="49" spans="1:6" ht="15" customHeight="1" x14ac:dyDescent="0.25">
      <c r="A49" s="28"/>
      <c r="B49" s="28"/>
      <c r="C49" s="28"/>
      <c r="D49" s="28"/>
      <c r="E49" s="4"/>
      <c r="F49" s="4"/>
    </row>
    <row r="50" spans="1:6" ht="15" customHeight="1" x14ac:dyDescent="0.25">
      <c r="A50" s="29" t="s">
        <v>135</v>
      </c>
      <c r="B50" s="29" t="s">
        <v>136</v>
      </c>
      <c r="C50" s="29" t="s">
        <v>137</v>
      </c>
      <c r="D50" s="29" t="s">
        <v>138</v>
      </c>
      <c r="E50" s="30"/>
      <c r="F50" s="4"/>
    </row>
    <row r="51" spans="1:6" ht="33.950000000000003" customHeight="1" x14ac:dyDescent="0.25">
      <c r="A51" s="31" t="s">
        <v>139</v>
      </c>
      <c r="B51" s="32">
        <v>1</v>
      </c>
      <c r="C51" s="32" t="s">
        <v>140</v>
      </c>
      <c r="D51" s="32">
        <v>550</v>
      </c>
      <c r="E51" s="30"/>
      <c r="F51" s="4"/>
    </row>
    <row r="52" spans="1:6" ht="15" customHeight="1" x14ac:dyDescent="0.25">
      <c r="A52" s="33" t="s">
        <v>141</v>
      </c>
      <c r="B52" s="34">
        <v>1</v>
      </c>
      <c r="C52" s="34" t="s">
        <v>142</v>
      </c>
      <c r="D52" s="34" t="s">
        <v>143</v>
      </c>
      <c r="E52" s="30"/>
      <c r="F52" s="4"/>
    </row>
    <row r="53" spans="1:6" ht="15" customHeight="1" x14ac:dyDescent="0.25">
      <c r="A53" s="33" t="s">
        <v>144</v>
      </c>
      <c r="B53" s="34">
        <v>1</v>
      </c>
      <c r="C53" s="34" t="s">
        <v>145</v>
      </c>
      <c r="D53" s="34" t="s">
        <v>146</v>
      </c>
      <c r="E53" s="30"/>
      <c r="F53" s="4"/>
    </row>
    <row r="54" spans="1:6" ht="15" customHeight="1" x14ac:dyDescent="0.25">
      <c r="A54" s="33" t="s">
        <v>147</v>
      </c>
      <c r="B54" s="34">
        <v>1</v>
      </c>
      <c r="C54" s="34" t="s">
        <v>148</v>
      </c>
      <c r="D54" s="34">
        <v>775</v>
      </c>
      <c r="E54" s="30"/>
      <c r="F54" s="4"/>
    </row>
    <row r="55" spans="1:6" ht="15" customHeight="1" x14ac:dyDescent="0.25">
      <c r="A55" s="33" t="s">
        <v>149</v>
      </c>
      <c r="B55" s="34">
        <v>2</v>
      </c>
      <c r="C55" s="34" t="s">
        <v>150</v>
      </c>
      <c r="D55" s="34">
        <v>669</v>
      </c>
      <c r="E55" s="30"/>
      <c r="F55" s="4"/>
    </row>
    <row r="56" spans="1:6" ht="15" customHeight="1" x14ac:dyDescent="0.25">
      <c r="A56" s="33" t="s">
        <v>151</v>
      </c>
      <c r="B56" s="34">
        <v>2</v>
      </c>
      <c r="C56" s="34" t="s">
        <v>152</v>
      </c>
      <c r="D56" s="34">
        <v>551</v>
      </c>
      <c r="E56" s="30"/>
      <c r="F56" s="4"/>
    </row>
    <row r="57" spans="1:6" ht="23.1" customHeight="1" x14ac:dyDescent="0.25">
      <c r="A57" s="33" t="s">
        <v>153</v>
      </c>
      <c r="B57" s="34">
        <v>2</v>
      </c>
      <c r="C57" s="34" t="s">
        <v>154</v>
      </c>
      <c r="D57" s="34" t="s">
        <v>155</v>
      </c>
      <c r="E57" s="30"/>
      <c r="F57" s="4"/>
    </row>
    <row r="58" spans="1:6" ht="15" customHeight="1" x14ac:dyDescent="0.25">
      <c r="A58" s="33" t="s">
        <v>156</v>
      </c>
      <c r="B58" s="34">
        <v>3</v>
      </c>
      <c r="C58" s="34" t="s">
        <v>157</v>
      </c>
      <c r="D58" s="34" t="s">
        <v>158</v>
      </c>
      <c r="E58" s="30"/>
      <c r="F58" s="4"/>
    </row>
    <row r="59" spans="1:6" ht="23.1" customHeight="1" x14ac:dyDescent="0.25">
      <c r="A59" s="33" t="s">
        <v>159</v>
      </c>
      <c r="B59" s="34">
        <v>5</v>
      </c>
      <c r="C59" s="34" t="s">
        <v>160</v>
      </c>
      <c r="D59" s="34" t="s">
        <v>161</v>
      </c>
      <c r="E59" s="30"/>
      <c r="F59" s="4"/>
    </row>
    <row r="60" spans="1:6" ht="15" customHeight="1" x14ac:dyDescent="0.25">
      <c r="A60" s="33" t="s">
        <v>162</v>
      </c>
      <c r="B60" s="34">
        <v>5</v>
      </c>
      <c r="C60" s="34" t="s">
        <v>163</v>
      </c>
      <c r="D60" s="34" t="s">
        <v>164</v>
      </c>
      <c r="E60" s="30"/>
      <c r="F60" s="4"/>
    </row>
    <row r="61" spans="1:6" ht="15" customHeight="1" x14ac:dyDescent="0.25">
      <c r="A61" s="33" t="s">
        <v>165</v>
      </c>
      <c r="B61" s="34">
        <v>5</v>
      </c>
      <c r="C61" s="34" t="s">
        <v>166</v>
      </c>
      <c r="D61" s="34">
        <v>620</v>
      </c>
      <c r="E61" s="30"/>
      <c r="F61" s="4"/>
    </row>
    <row r="62" spans="1:6" ht="23.1" customHeight="1" x14ac:dyDescent="0.25">
      <c r="A62" s="33" t="s">
        <v>167</v>
      </c>
      <c r="B62" s="34">
        <v>7</v>
      </c>
      <c r="C62" s="34" t="s">
        <v>168</v>
      </c>
      <c r="D62" s="34">
        <v>978</v>
      </c>
      <c r="E62" s="30"/>
      <c r="F62" s="4"/>
    </row>
    <row r="63" spans="1:6" ht="15" customHeight="1" x14ac:dyDescent="0.25">
      <c r="A63" s="33" t="s">
        <v>169</v>
      </c>
      <c r="B63" s="34">
        <v>8</v>
      </c>
      <c r="C63" s="34" t="s">
        <v>170</v>
      </c>
      <c r="D63" s="34" t="s">
        <v>171</v>
      </c>
      <c r="E63" s="30"/>
      <c r="F63" s="4"/>
    </row>
    <row r="64" spans="1:6" ht="15" customHeight="1" x14ac:dyDescent="0.25">
      <c r="A64" s="33" t="s">
        <v>172</v>
      </c>
      <c r="B64" s="34">
        <v>9</v>
      </c>
      <c r="C64" s="34" t="s">
        <v>173</v>
      </c>
      <c r="D64" s="34">
        <v>701</v>
      </c>
      <c r="E64" s="30"/>
      <c r="F64" s="4"/>
    </row>
    <row r="65" spans="1:6" ht="15" customHeight="1" x14ac:dyDescent="0.25">
      <c r="A65" s="33" t="s">
        <v>174</v>
      </c>
      <c r="B65" s="34">
        <v>11</v>
      </c>
      <c r="C65" s="34" t="s">
        <v>175</v>
      </c>
      <c r="D65" s="34" t="s">
        <v>176</v>
      </c>
      <c r="E65" s="30"/>
      <c r="F65" s="4"/>
    </row>
    <row r="66" spans="1:6" ht="23.1" customHeight="1" x14ac:dyDescent="0.25">
      <c r="A66" s="33" t="s">
        <v>177</v>
      </c>
      <c r="B66" s="34">
        <v>15</v>
      </c>
      <c r="C66" s="34" t="s">
        <v>178</v>
      </c>
      <c r="D66" s="34" t="s">
        <v>179</v>
      </c>
      <c r="E66" s="30"/>
      <c r="F66" s="4"/>
    </row>
    <row r="67" spans="1:6" ht="23.1" customHeight="1" x14ac:dyDescent="0.25">
      <c r="A67" s="33" t="s">
        <v>180</v>
      </c>
      <c r="B67" s="34">
        <v>16</v>
      </c>
      <c r="C67" s="34" t="s">
        <v>181</v>
      </c>
      <c r="D67" s="34" t="s">
        <v>182</v>
      </c>
      <c r="E67" s="30"/>
      <c r="F67" s="4"/>
    </row>
    <row r="68" spans="1:6" ht="23.1" customHeight="1" x14ac:dyDescent="0.25">
      <c r="A68" s="33" t="s">
        <v>183</v>
      </c>
      <c r="B68" s="34">
        <v>21</v>
      </c>
      <c r="C68" s="34" t="s">
        <v>184</v>
      </c>
      <c r="D68" s="34">
        <v>746</v>
      </c>
      <c r="E68" s="30"/>
      <c r="F68" s="4"/>
    </row>
    <row r="69" spans="1:6" ht="15" customHeight="1" x14ac:dyDescent="0.25">
      <c r="A69" s="33" t="s">
        <v>185</v>
      </c>
      <c r="B69" s="34">
        <v>24</v>
      </c>
      <c r="C69" s="34" t="s">
        <v>186</v>
      </c>
      <c r="D69" s="34" t="s">
        <v>187</v>
      </c>
      <c r="E69" s="30"/>
      <c r="F69" s="4"/>
    </row>
  </sheetData>
  <pageMargins left="0" right="0" top="0" bottom="0" header="0" footer="0"/>
  <pageSetup orientation="landscape"/>
  <headerFooter>
    <oddFooter>&amp;"Helvetica,Regular"&amp;11&amp;P</oddFooter>
  </headerFooter>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68"/>
  <sheetViews>
    <sheetView showGridLines="0" workbookViewId="0"/>
  </sheetViews>
  <sheetFormatPr defaultColWidth="39" defaultRowHeight="12" customHeight="1" x14ac:dyDescent="0.25"/>
  <cols>
    <col min="1" max="1" width="39" style="35" customWidth="1"/>
    <col min="2" max="2" width="28.09765625" style="35" customWidth="1"/>
    <col min="3" max="5" width="7.59765625" style="35" customWidth="1"/>
    <col min="6" max="256" width="39" style="35" customWidth="1"/>
  </cols>
  <sheetData>
    <row r="1" spans="1:5" ht="15" customHeight="1" x14ac:dyDescent="0.25">
      <c r="A1" s="4"/>
      <c r="B1" s="4"/>
      <c r="C1" s="4"/>
      <c r="D1" s="4"/>
      <c r="E1" s="4"/>
    </row>
    <row r="2" spans="1:5" ht="15" customHeight="1" x14ac:dyDescent="0.25">
      <c r="A2" s="24" t="s">
        <v>1</v>
      </c>
      <c r="B2" s="24" t="s">
        <v>0</v>
      </c>
      <c r="C2" s="4"/>
      <c r="D2" s="4"/>
      <c r="E2" s="4"/>
    </row>
    <row r="3" spans="1:5" ht="105" customHeight="1" x14ac:dyDescent="0.25">
      <c r="A3" s="3" t="s">
        <v>14</v>
      </c>
      <c r="B3" s="6" t="s">
        <v>16</v>
      </c>
      <c r="C3" s="4"/>
      <c r="D3" s="4"/>
      <c r="E3" s="4"/>
    </row>
    <row r="4" spans="1:5" ht="30" customHeight="1" x14ac:dyDescent="0.25">
      <c r="A4" s="3" t="s">
        <v>27</v>
      </c>
      <c r="B4" s="6" t="s">
        <v>29</v>
      </c>
      <c r="C4" s="4"/>
      <c r="D4" s="4"/>
      <c r="E4" s="4"/>
    </row>
    <row r="5" spans="1:5" ht="30" customHeight="1" x14ac:dyDescent="0.25">
      <c r="A5" s="3" t="s">
        <v>40</v>
      </c>
      <c r="B5" s="6" t="s">
        <v>42</v>
      </c>
      <c r="C5" s="4"/>
      <c r="D5" s="4"/>
      <c r="E5" s="4"/>
    </row>
    <row r="6" spans="1:5" ht="30" customHeight="1" x14ac:dyDescent="0.25">
      <c r="A6" s="3" t="s">
        <v>53</v>
      </c>
      <c r="B6" s="6" t="s">
        <v>55</v>
      </c>
      <c r="C6" s="4"/>
      <c r="D6" s="4"/>
      <c r="E6" s="4"/>
    </row>
    <row r="7" spans="1:5" ht="90" customHeight="1" x14ac:dyDescent="0.25">
      <c r="A7" s="3" t="s">
        <v>66</v>
      </c>
      <c r="B7" s="6" t="s">
        <v>68</v>
      </c>
      <c r="C7" s="4"/>
      <c r="D7" s="4"/>
      <c r="E7" s="4"/>
    </row>
    <row r="8" spans="1:5" ht="30" customHeight="1" x14ac:dyDescent="0.25">
      <c r="A8" s="3" t="s">
        <v>79</v>
      </c>
      <c r="B8" s="6" t="s">
        <v>81</v>
      </c>
      <c r="C8" s="4"/>
      <c r="D8" s="4"/>
      <c r="E8" s="4"/>
    </row>
    <row r="9" spans="1:5" ht="15" customHeight="1" x14ac:dyDescent="0.25">
      <c r="A9" s="4"/>
      <c r="B9" s="4"/>
      <c r="C9" s="4"/>
      <c r="D9" s="4"/>
      <c r="E9" s="4"/>
    </row>
    <row r="10" spans="1:5" ht="15" customHeight="1" x14ac:dyDescent="0.25">
      <c r="A10" s="4"/>
      <c r="B10" s="4"/>
      <c r="C10" s="4"/>
      <c r="D10" s="4"/>
      <c r="E10" s="4"/>
    </row>
    <row r="11" spans="1:5" ht="15" customHeight="1" x14ac:dyDescent="0.25">
      <c r="A11" s="4"/>
      <c r="B11" s="4"/>
      <c r="C11" s="4"/>
      <c r="D11" s="4"/>
      <c r="E11" s="4"/>
    </row>
    <row r="12" spans="1:5" ht="15" customHeight="1" x14ac:dyDescent="0.25">
      <c r="A12" s="4"/>
      <c r="B12" s="4"/>
      <c r="C12" s="4"/>
      <c r="D12" s="4"/>
      <c r="E12" s="4"/>
    </row>
    <row r="13" spans="1:5" ht="15" customHeight="1" x14ac:dyDescent="0.25">
      <c r="A13" s="25" t="s">
        <v>133</v>
      </c>
      <c r="B13" s="26" t="s">
        <v>92</v>
      </c>
      <c r="C13" s="4"/>
      <c r="D13" s="4"/>
      <c r="E13" s="4"/>
    </row>
    <row r="14" spans="1:5" ht="15" customHeight="1" x14ac:dyDescent="0.25">
      <c r="A14" s="3" t="s">
        <v>95</v>
      </c>
      <c r="B14" s="7">
        <v>5</v>
      </c>
      <c r="C14" s="3">
        <f t="shared" ref="C14:C44" si="0">B14/368*100</f>
        <v>1.3586956521739131</v>
      </c>
      <c r="D14" s="4"/>
      <c r="E14" s="4"/>
    </row>
    <row r="15" spans="1:5" ht="15" customHeight="1" x14ac:dyDescent="0.25">
      <c r="A15" s="3" t="s">
        <v>96</v>
      </c>
      <c r="B15" s="7">
        <v>17</v>
      </c>
      <c r="C15" s="3">
        <f t="shared" si="0"/>
        <v>4.6195652173913038</v>
      </c>
      <c r="D15" s="4"/>
      <c r="E15" s="4"/>
    </row>
    <row r="16" spans="1:5" ht="15" customHeight="1" x14ac:dyDescent="0.25">
      <c r="A16" s="3" t="s">
        <v>67</v>
      </c>
      <c r="B16" s="7">
        <v>30</v>
      </c>
      <c r="C16" s="3">
        <f t="shared" si="0"/>
        <v>8.1521739130434785</v>
      </c>
      <c r="D16" s="4"/>
      <c r="E16" s="4"/>
    </row>
    <row r="17" spans="1:5" ht="15" customHeight="1" x14ac:dyDescent="0.25">
      <c r="A17" s="3" t="s">
        <v>97</v>
      </c>
      <c r="B17" s="7">
        <v>6</v>
      </c>
      <c r="C17" s="3">
        <f t="shared" si="0"/>
        <v>1.6304347826086956</v>
      </c>
      <c r="D17" s="4"/>
      <c r="E17" s="4"/>
    </row>
    <row r="18" spans="1:5" ht="15" customHeight="1" x14ac:dyDescent="0.25">
      <c r="A18" s="3" t="s">
        <v>98</v>
      </c>
      <c r="B18" s="7">
        <v>41</v>
      </c>
      <c r="C18" s="3">
        <f t="shared" si="0"/>
        <v>11.141304347826086</v>
      </c>
      <c r="D18" s="4"/>
      <c r="E18" s="4"/>
    </row>
    <row r="19" spans="1:5" ht="15" customHeight="1" x14ac:dyDescent="0.25">
      <c r="A19" s="3" t="s">
        <v>99</v>
      </c>
      <c r="B19" s="7">
        <v>2</v>
      </c>
      <c r="C19" s="3">
        <f t="shared" si="0"/>
        <v>0.54347826086956519</v>
      </c>
      <c r="D19" s="4"/>
      <c r="E19" s="4"/>
    </row>
    <row r="20" spans="1:5" ht="15" customHeight="1" x14ac:dyDescent="0.25">
      <c r="A20" s="3" t="s">
        <v>100</v>
      </c>
      <c r="B20" s="7">
        <v>1</v>
      </c>
      <c r="C20" s="3">
        <f t="shared" si="0"/>
        <v>0.27173913043478259</v>
      </c>
      <c r="D20" s="4"/>
      <c r="E20" s="4"/>
    </row>
    <row r="21" spans="1:5" ht="15" customHeight="1" x14ac:dyDescent="0.25">
      <c r="A21" s="3" t="s">
        <v>101</v>
      </c>
      <c r="B21" s="7">
        <v>18</v>
      </c>
      <c r="C21" s="3">
        <f t="shared" si="0"/>
        <v>4.8913043478260869</v>
      </c>
      <c r="D21" s="4"/>
      <c r="E21" s="4"/>
    </row>
    <row r="22" spans="1:5" ht="15" customHeight="1" x14ac:dyDescent="0.25">
      <c r="A22" s="3" t="s">
        <v>102</v>
      </c>
      <c r="B22" s="7">
        <v>11</v>
      </c>
      <c r="C22" s="3">
        <f t="shared" si="0"/>
        <v>2.9891304347826089</v>
      </c>
      <c r="D22" s="4"/>
      <c r="E22" s="4"/>
    </row>
    <row r="23" spans="1:5" ht="15" customHeight="1" x14ac:dyDescent="0.25">
      <c r="A23" s="3" t="s">
        <v>103</v>
      </c>
      <c r="B23" s="7">
        <v>15</v>
      </c>
      <c r="C23" s="3">
        <f t="shared" si="0"/>
        <v>4.0760869565217392</v>
      </c>
      <c r="D23" s="4"/>
      <c r="E23" s="4"/>
    </row>
    <row r="24" spans="1:5" ht="15" customHeight="1" x14ac:dyDescent="0.25">
      <c r="A24" s="3" t="s">
        <v>104</v>
      </c>
      <c r="B24" s="7">
        <v>1</v>
      </c>
      <c r="C24" s="3">
        <f t="shared" si="0"/>
        <v>0.27173913043478259</v>
      </c>
      <c r="D24" s="4"/>
      <c r="E24" s="4"/>
    </row>
    <row r="25" spans="1:5" ht="15" customHeight="1" x14ac:dyDescent="0.25">
      <c r="A25" s="3" t="s">
        <v>105</v>
      </c>
      <c r="B25" s="7">
        <v>13</v>
      </c>
      <c r="C25" s="3">
        <f t="shared" si="0"/>
        <v>3.5326086956521738</v>
      </c>
      <c r="D25" s="4"/>
      <c r="E25" s="4"/>
    </row>
    <row r="26" spans="1:5" ht="15" customHeight="1" x14ac:dyDescent="0.25">
      <c r="A26" s="3" t="s">
        <v>106</v>
      </c>
      <c r="B26" s="7">
        <v>0</v>
      </c>
      <c r="C26" s="3">
        <f t="shared" si="0"/>
        <v>0</v>
      </c>
      <c r="D26" s="4"/>
      <c r="E26" s="4"/>
    </row>
    <row r="27" spans="1:5" ht="15" customHeight="1" x14ac:dyDescent="0.25">
      <c r="A27" s="3" t="s">
        <v>107</v>
      </c>
      <c r="B27" s="7">
        <v>0</v>
      </c>
      <c r="C27" s="3">
        <f t="shared" si="0"/>
        <v>0</v>
      </c>
      <c r="D27" s="4"/>
      <c r="E27" s="4"/>
    </row>
    <row r="28" spans="1:5" ht="15" customHeight="1" x14ac:dyDescent="0.25">
      <c r="A28" s="3" t="s">
        <v>108</v>
      </c>
      <c r="B28" s="7">
        <v>0</v>
      </c>
      <c r="C28" s="3">
        <f t="shared" si="0"/>
        <v>0</v>
      </c>
      <c r="D28" s="4"/>
      <c r="E28" s="4"/>
    </row>
    <row r="29" spans="1:5" ht="15" customHeight="1" x14ac:dyDescent="0.25">
      <c r="A29" s="3" t="s">
        <v>109</v>
      </c>
      <c r="B29" s="7">
        <v>27</v>
      </c>
      <c r="C29" s="3">
        <f t="shared" si="0"/>
        <v>7.3369565217391308</v>
      </c>
      <c r="D29" s="4"/>
      <c r="E29" s="4"/>
    </row>
    <row r="30" spans="1:5" ht="15" customHeight="1" x14ac:dyDescent="0.25">
      <c r="A30" s="3" t="s">
        <v>110</v>
      </c>
      <c r="B30" s="7">
        <v>9</v>
      </c>
      <c r="C30" s="3">
        <f t="shared" si="0"/>
        <v>2.4456521739130435</v>
      </c>
      <c r="D30" s="4"/>
      <c r="E30" s="4"/>
    </row>
    <row r="31" spans="1:5" ht="15" customHeight="1" x14ac:dyDescent="0.25">
      <c r="A31" s="3" t="s">
        <v>111</v>
      </c>
      <c r="B31" s="7">
        <v>10</v>
      </c>
      <c r="C31" s="3">
        <f t="shared" si="0"/>
        <v>2.7173913043478262</v>
      </c>
      <c r="D31" s="4"/>
      <c r="E31" s="4"/>
    </row>
    <row r="32" spans="1:5" ht="15" customHeight="1" x14ac:dyDescent="0.25">
      <c r="A32" s="3" t="s">
        <v>112</v>
      </c>
      <c r="B32" s="7">
        <v>3</v>
      </c>
      <c r="C32" s="3">
        <f t="shared" si="0"/>
        <v>0.81521739130434778</v>
      </c>
      <c r="D32" s="4"/>
      <c r="E32" s="4"/>
    </row>
    <row r="33" spans="1:5" ht="15" customHeight="1" x14ac:dyDescent="0.25">
      <c r="A33" s="3" t="s">
        <v>113</v>
      </c>
      <c r="B33" s="7">
        <v>1</v>
      </c>
      <c r="C33" s="3">
        <f t="shared" si="0"/>
        <v>0.27173913043478259</v>
      </c>
      <c r="D33" s="4"/>
      <c r="E33" s="4"/>
    </row>
    <row r="34" spans="1:5" ht="15" customHeight="1" x14ac:dyDescent="0.25">
      <c r="A34" s="3" t="s">
        <v>114</v>
      </c>
      <c r="B34" s="7">
        <v>4</v>
      </c>
      <c r="C34" s="3">
        <f t="shared" si="0"/>
        <v>1.0869565217391304</v>
      </c>
      <c r="D34" s="4"/>
      <c r="E34" s="4"/>
    </row>
    <row r="35" spans="1:5" ht="15" customHeight="1" x14ac:dyDescent="0.25">
      <c r="A35" s="3" t="s">
        <v>115</v>
      </c>
      <c r="B35" s="7">
        <v>9</v>
      </c>
      <c r="C35" s="3">
        <f t="shared" si="0"/>
        <v>2.4456521739130435</v>
      </c>
      <c r="D35" s="4"/>
      <c r="E35" s="4"/>
    </row>
    <row r="36" spans="1:5" ht="15" customHeight="1" x14ac:dyDescent="0.25">
      <c r="A36" s="3" t="s">
        <v>116</v>
      </c>
      <c r="B36" s="7">
        <v>33</v>
      </c>
      <c r="C36" s="3">
        <f t="shared" si="0"/>
        <v>8.9673913043478262</v>
      </c>
      <c r="D36" s="4"/>
      <c r="E36" s="4"/>
    </row>
    <row r="37" spans="1:5" ht="15" customHeight="1" x14ac:dyDescent="0.25">
      <c r="A37" s="3" t="s">
        <v>117</v>
      </c>
      <c r="B37" s="7">
        <v>15</v>
      </c>
      <c r="C37" s="3">
        <f t="shared" si="0"/>
        <v>4.0760869565217392</v>
      </c>
      <c r="D37" s="4"/>
      <c r="E37" s="4"/>
    </row>
    <row r="38" spans="1:5" ht="15" customHeight="1" x14ac:dyDescent="0.25">
      <c r="A38" s="3" t="s">
        <v>118</v>
      </c>
      <c r="B38" s="7">
        <v>1</v>
      </c>
      <c r="C38" s="3">
        <f t="shared" si="0"/>
        <v>0.27173913043478259</v>
      </c>
      <c r="D38" s="4"/>
      <c r="E38" s="4"/>
    </row>
    <row r="39" spans="1:5" ht="15" customHeight="1" x14ac:dyDescent="0.25">
      <c r="A39" s="3" t="s">
        <v>119</v>
      </c>
      <c r="B39" s="7">
        <v>3</v>
      </c>
      <c r="C39" s="3">
        <f t="shared" si="0"/>
        <v>0.81521739130434778</v>
      </c>
      <c r="D39" s="4"/>
      <c r="E39" s="4"/>
    </row>
    <row r="40" spans="1:5" ht="15" customHeight="1" x14ac:dyDescent="0.25">
      <c r="A40" s="3" t="s">
        <v>120</v>
      </c>
      <c r="B40" s="7">
        <v>4</v>
      </c>
      <c r="C40" s="3">
        <f t="shared" si="0"/>
        <v>1.0869565217391304</v>
      </c>
      <c r="D40" s="4"/>
      <c r="E40" s="4"/>
    </row>
    <row r="41" spans="1:5" ht="15" customHeight="1" x14ac:dyDescent="0.25">
      <c r="A41" s="3" t="s">
        <v>121</v>
      </c>
      <c r="B41" s="7">
        <v>36</v>
      </c>
      <c r="C41" s="3">
        <f t="shared" si="0"/>
        <v>9.7826086956521738</v>
      </c>
      <c r="D41" s="4"/>
      <c r="E41" s="4"/>
    </row>
    <row r="42" spans="1:5" ht="15" customHeight="1" x14ac:dyDescent="0.25">
      <c r="A42" s="3" t="s">
        <v>122</v>
      </c>
      <c r="B42" s="7">
        <v>29</v>
      </c>
      <c r="C42" s="3">
        <f t="shared" si="0"/>
        <v>7.8804347826086962</v>
      </c>
      <c r="D42" s="4"/>
      <c r="E42" s="4"/>
    </row>
    <row r="43" spans="1:5" ht="15" customHeight="1" x14ac:dyDescent="0.25">
      <c r="A43" s="3" t="s">
        <v>123</v>
      </c>
      <c r="B43" s="7">
        <v>9</v>
      </c>
      <c r="C43" s="3">
        <f t="shared" si="0"/>
        <v>2.4456521739130435</v>
      </c>
      <c r="D43" s="4"/>
      <c r="E43" s="4"/>
    </row>
    <row r="44" spans="1:5" ht="15" customHeight="1" x14ac:dyDescent="0.25">
      <c r="A44" s="3" t="s">
        <v>124</v>
      </c>
      <c r="B44" s="7">
        <v>15</v>
      </c>
      <c r="C44" s="3">
        <f t="shared" si="0"/>
        <v>4.0760869565217392</v>
      </c>
      <c r="D44" s="4"/>
      <c r="E44" s="4"/>
    </row>
    <row r="45" spans="1:5" ht="15" customHeight="1" x14ac:dyDescent="0.25">
      <c r="A45" s="4"/>
      <c r="B45" s="7">
        <f>SUM(B14:B44)</f>
        <v>368</v>
      </c>
      <c r="C45" s="4"/>
      <c r="D45" s="4"/>
      <c r="E45" s="4"/>
    </row>
    <row r="46" spans="1:5" ht="15" customHeight="1" x14ac:dyDescent="0.25">
      <c r="A46" s="4"/>
      <c r="B46" s="4"/>
      <c r="C46" s="4"/>
      <c r="D46" s="4"/>
      <c r="E46" s="4"/>
    </row>
    <row r="47" spans="1:5" ht="18" customHeight="1" x14ac:dyDescent="0.3">
      <c r="A47" s="27" t="s">
        <v>134</v>
      </c>
      <c r="B47" s="4"/>
      <c r="C47" s="4"/>
      <c r="D47" s="4"/>
      <c r="E47" s="4"/>
    </row>
    <row r="48" spans="1:5" ht="15" customHeight="1" x14ac:dyDescent="0.25">
      <c r="A48" s="28"/>
      <c r="B48" s="28"/>
      <c r="C48" s="28"/>
      <c r="D48" s="28"/>
      <c r="E48" s="4"/>
    </row>
    <row r="49" spans="1:5" ht="23.1" customHeight="1" x14ac:dyDescent="0.25">
      <c r="A49" s="36" t="s">
        <v>135</v>
      </c>
      <c r="B49" s="36" t="s">
        <v>136</v>
      </c>
      <c r="C49" s="36" t="s">
        <v>137</v>
      </c>
      <c r="D49" s="36" t="s">
        <v>138</v>
      </c>
      <c r="E49" s="30"/>
    </row>
    <row r="50" spans="1:5" ht="15" customHeight="1" x14ac:dyDescent="0.25">
      <c r="A50" s="37" t="s">
        <v>177</v>
      </c>
      <c r="B50" s="37">
        <v>4</v>
      </c>
      <c r="C50" s="37" t="s">
        <v>188</v>
      </c>
      <c r="D50" s="37" t="s">
        <v>189</v>
      </c>
      <c r="E50" s="30"/>
    </row>
    <row r="51" spans="1:5" ht="15" customHeight="1" x14ac:dyDescent="0.25">
      <c r="A51" s="38" t="s">
        <v>190</v>
      </c>
      <c r="B51" s="38">
        <v>8</v>
      </c>
      <c r="C51" s="38" t="s">
        <v>191</v>
      </c>
      <c r="D51" s="38">
        <v>666</v>
      </c>
      <c r="E51" s="30"/>
    </row>
    <row r="52" spans="1:5" ht="15" customHeight="1" x14ac:dyDescent="0.25">
      <c r="A52" s="38" t="s">
        <v>192</v>
      </c>
      <c r="B52" s="38">
        <v>10</v>
      </c>
      <c r="C52" s="38" t="s">
        <v>193</v>
      </c>
      <c r="D52" s="38">
        <v>941</v>
      </c>
      <c r="E52" s="30"/>
    </row>
    <row r="53" spans="1:5" ht="23.1" customHeight="1" x14ac:dyDescent="0.25">
      <c r="A53" s="38" t="s">
        <v>180</v>
      </c>
      <c r="B53" s="38">
        <v>11</v>
      </c>
      <c r="C53" s="38" t="s">
        <v>194</v>
      </c>
      <c r="D53" s="38" t="s">
        <v>195</v>
      </c>
      <c r="E53" s="30"/>
    </row>
    <row r="54" spans="1:5" ht="15" customHeight="1" x14ac:dyDescent="0.25">
      <c r="A54" s="38" t="s">
        <v>196</v>
      </c>
      <c r="B54" s="38">
        <v>11</v>
      </c>
      <c r="C54" s="38" t="s">
        <v>197</v>
      </c>
      <c r="D54" s="38">
        <v>868</v>
      </c>
      <c r="E54" s="30"/>
    </row>
    <row r="55" spans="1:5" ht="15" customHeight="1" x14ac:dyDescent="0.25">
      <c r="A55" s="38" t="s">
        <v>198</v>
      </c>
      <c r="B55" s="38">
        <v>11</v>
      </c>
      <c r="C55" s="38" t="s">
        <v>199</v>
      </c>
      <c r="D55" s="38" t="s">
        <v>200</v>
      </c>
      <c r="E55" s="30"/>
    </row>
    <row r="56" spans="1:5" ht="15" customHeight="1" x14ac:dyDescent="0.25">
      <c r="A56" s="38" t="s">
        <v>201</v>
      </c>
      <c r="B56" s="38">
        <v>11</v>
      </c>
      <c r="C56" s="38" t="s">
        <v>202</v>
      </c>
      <c r="D56" s="38" t="s">
        <v>203</v>
      </c>
      <c r="E56" s="30"/>
    </row>
    <row r="57" spans="1:5" ht="15" customHeight="1" x14ac:dyDescent="0.25">
      <c r="A57" s="38" t="s">
        <v>167</v>
      </c>
      <c r="B57" s="38">
        <v>13</v>
      </c>
      <c r="C57" s="38" t="s">
        <v>204</v>
      </c>
      <c r="D57" s="38" t="s">
        <v>205</v>
      </c>
      <c r="E57" s="30"/>
    </row>
    <row r="58" spans="1:5" ht="15" customHeight="1" x14ac:dyDescent="0.25">
      <c r="A58" s="38" t="s">
        <v>206</v>
      </c>
      <c r="B58" s="38">
        <v>15</v>
      </c>
      <c r="C58" s="38" t="s">
        <v>207</v>
      </c>
      <c r="D58" s="38" t="s">
        <v>208</v>
      </c>
      <c r="E58" s="30"/>
    </row>
    <row r="59" spans="1:5" ht="15" customHeight="1" x14ac:dyDescent="0.25">
      <c r="A59" s="38" t="s">
        <v>209</v>
      </c>
      <c r="B59" s="38">
        <v>19</v>
      </c>
      <c r="C59" s="38" t="s">
        <v>210</v>
      </c>
      <c r="D59" s="38">
        <v>545</v>
      </c>
      <c r="E59" s="30"/>
    </row>
    <row r="60" spans="1:5" ht="15" customHeight="1" x14ac:dyDescent="0.25">
      <c r="A60" s="38" t="s">
        <v>211</v>
      </c>
      <c r="B60" s="38">
        <v>19</v>
      </c>
      <c r="C60" s="38" t="s">
        <v>212</v>
      </c>
      <c r="D60" s="38" t="s">
        <v>213</v>
      </c>
      <c r="E60" s="30"/>
    </row>
    <row r="61" spans="1:5" ht="15" customHeight="1" x14ac:dyDescent="0.25">
      <c r="A61" s="38" t="s">
        <v>165</v>
      </c>
      <c r="B61" s="38">
        <v>25</v>
      </c>
      <c r="C61" s="38" t="s">
        <v>214</v>
      </c>
      <c r="D61" s="38" t="s">
        <v>215</v>
      </c>
      <c r="E61" s="30"/>
    </row>
    <row r="62" spans="1:5" ht="15" customHeight="1" x14ac:dyDescent="0.25">
      <c r="A62" s="38" t="s">
        <v>185</v>
      </c>
      <c r="B62" s="38">
        <v>25</v>
      </c>
      <c r="C62" s="38" t="s">
        <v>216</v>
      </c>
      <c r="D62" s="38" t="s">
        <v>217</v>
      </c>
      <c r="E62" s="30"/>
    </row>
    <row r="63" spans="1:5" ht="15" customHeight="1" x14ac:dyDescent="0.25">
      <c r="A63" s="38" t="s">
        <v>218</v>
      </c>
      <c r="B63" s="38">
        <v>25</v>
      </c>
      <c r="C63" s="38" t="s">
        <v>219</v>
      </c>
      <c r="D63" s="38" t="s">
        <v>220</v>
      </c>
      <c r="E63" s="30"/>
    </row>
    <row r="64" spans="1:5" ht="15" customHeight="1" x14ac:dyDescent="0.25">
      <c r="A64" s="38" t="s">
        <v>141</v>
      </c>
      <c r="B64" s="38">
        <v>27</v>
      </c>
      <c r="C64" s="38" t="s">
        <v>221</v>
      </c>
      <c r="D64" s="38" t="s">
        <v>222</v>
      </c>
      <c r="E64" s="30"/>
    </row>
    <row r="65" spans="1:5" ht="15" customHeight="1" x14ac:dyDescent="0.25">
      <c r="A65" s="38" t="s">
        <v>169</v>
      </c>
      <c r="B65" s="38">
        <v>27</v>
      </c>
      <c r="C65" s="38" t="s">
        <v>223</v>
      </c>
      <c r="D65" s="38" t="s">
        <v>224</v>
      </c>
      <c r="E65" s="30"/>
    </row>
    <row r="66" spans="1:5" ht="23.1" customHeight="1" x14ac:dyDescent="0.25">
      <c r="A66" s="38" t="s">
        <v>225</v>
      </c>
      <c r="B66" s="38">
        <v>33</v>
      </c>
      <c r="C66" s="38" t="s">
        <v>226</v>
      </c>
      <c r="D66" s="38">
        <v>566</v>
      </c>
      <c r="E66" s="30"/>
    </row>
    <row r="67" spans="1:5" ht="15" customHeight="1" x14ac:dyDescent="0.25">
      <c r="A67" s="38" t="s">
        <v>174</v>
      </c>
      <c r="B67" s="38">
        <v>33</v>
      </c>
      <c r="C67" s="38" t="s">
        <v>227</v>
      </c>
      <c r="D67" s="38" t="s">
        <v>228</v>
      </c>
      <c r="E67" s="30"/>
    </row>
    <row r="68" spans="1:5" ht="23.1" customHeight="1" x14ac:dyDescent="0.25">
      <c r="A68" s="38" t="s">
        <v>159</v>
      </c>
      <c r="B68" s="38">
        <v>37</v>
      </c>
      <c r="C68" s="38" t="s">
        <v>229</v>
      </c>
      <c r="D68" s="38" t="s">
        <v>230</v>
      </c>
      <c r="E68" s="30"/>
    </row>
  </sheetData>
  <pageMargins left="0" right="0" top="0" bottom="0" header="0" footer="0"/>
  <pageSetup orientation="landscape"/>
  <headerFooter>
    <oddFooter>&amp;"Helvetica,Regular"&amp;11&amp;P</oddFooter>
  </headerFooter>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70"/>
  <sheetViews>
    <sheetView showGridLines="0" workbookViewId="0"/>
  </sheetViews>
  <sheetFormatPr defaultColWidth="39.19921875" defaultRowHeight="12" customHeight="1" x14ac:dyDescent="0.25"/>
  <cols>
    <col min="1" max="1" width="39.19921875" style="39" customWidth="1"/>
    <col min="2" max="2" width="29.3984375" style="39" customWidth="1"/>
    <col min="3" max="5" width="7.59765625" style="39" customWidth="1"/>
    <col min="6" max="256" width="39.19921875" style="39" customWidth="1"/>
  </cols>
  <sheetData>
    <row r="1" spans="1:5" ht="15" customHeight="1" x14ac:dyDescent="0.25">
      <c r="A1" s="4"/>
      <c r="B1" s="40"/>
      <c r="C1" s="4"/>
      <c r="D1" s="4"/>
      <c r="E1" s="4"/>
    </row>
    <row r="2" spans="1:5" ht="15" customHeight="1" x14ac:dyDescent="0.25">
      <c r="A2" s="24" t="s">
        <v>1</v>
      </c>
      <c r="B2" s="41" t="s">
        <v>0</v>
      </c>
      <c r="C2" s="4"/>
      <c r="D2" s="4"/>
      <c r="E2" s="4"/>
    </row>
    <row r="3" spans="1:5" ht="75" customHeight="1" x14ac:dyDescent="0.25">
      <c r="A3" s="3" t="s">
        <v>14</v>
      </c>
      <c r="B3" s="6" t="s">
        <v>17</v>
      </c>
      <c r="C3" s="4"/>
      <c r="D3" s="4"/>
      <c r="E3" s="4"/>
    </row>
    <row r="4" spans="1:5" ht="15" customHeight="1" x14ac:dyDescent="0.25">
      <c r="A4" s="3" t="s">
        <v>27</v>
      </c>
      <c r="B4" s="6" t="s">
        <v>30</v>
      </c>
      <c r="C4" s="4"/>
      <c r="D4" s="4"/>
      <c r="E4" s="4"/>
    </row>
    <row r="5" spans="1:5" ht="60" customHeight="1" x14ac:dyDescent="0.25">
      <c r="A5" s="3" t="s">
        <v>40</v>
      </c>
      <c r="B5" s="6" t="s">
        <v>43</v>
      </c>
      <c r="C5" s="4"/>
      <c r="D5" s="4"/>
      <c r="E5" s="4"/>
    </row>
    <row r="6" spans="1:5" ht="30" customHeight="1" x14ac:dyDescent="0.25">
      <c r="A6" s="3" t="s">
        <v>53</v>
      </c>
      <c r="B6" s="6" t="s">
        <v>56</v>
      </c>
      <c r="C6" s="4"/>
      <c r="D6" s="4"/>
      <c r="E6" s="4"/>
    </row>
    <row r="7" spans="1:5" ht="30" customHeight="1" x14ac:dyDescent="0.25">
      <c r="A7" s="3" t="s">
        <v>66</v>
      </c>
      <c r="B7" s="6" t="s">
        <v>69</v>
      </c>
      <c r="C7" s="4"/>
      <c r="D7" s="4"/>
      <c r="E7" s="4"/>
    </row>
    <row r="8" spans="1:5" ht="90" customHeight="1" x14ac:dyDescent="0.25">
      <c r="A8" s="3" t="s">
        <v>79</v>
      </c>
      <c r="B8" s="6" t="s">
        <v>82</v>
      </c>
      <c r="C8" s="4"/>
      <c r="D8" s="4"/>
      <c r="E8" s="4"/>
    </row>
    <row r="9" spans="1:5" ht="15" customHeight="1" x14ac:dyDescent="0.25">
      <c r="A9" s="4"/>
      <c r="B9" s="40"/>
      <c r="C9" s="4"/>
      <c r="D9" s="4"/>
      <c r="E9" s="4"/>
    </row>
    <row r="10" spans="1:5" ht="15" customHeight="1" x14ac:dyDescent="0.25">
      <c r="A10" s="4"/>
      <c r="B10" s="40"/>
      <c r="C10" s="4"/>
      <c r="D10" s="4"/>
      <c r="E10" s="4"/>
    </row>
    <row r="11" spans="1:5" ht="15" customHeight="1" x14ac:dyDescent="0.25">
      <c r="A11" s="4"/>
      <c r="B11" s="40"/>
      <c r="C11" s="4"/>
      <c r="D11" s="4"/>
      <c r="E11" s="4"/>
    </row>
    <row r="12" spans="1:5" ht="15" customHeight="1" x14ac:dyDescent="0.25">
      <c r="A12" s="24" t="s">
        <v>133</v>
      </c>
      <c r="B12" s="41" t="s">
        <v>92</v>
      </c>
      <c r="C12" s="4"/>
      <c r="D12" s="4"/>
      <c r="E12" s="4"/>
    </row>
    <row r="13" spans="1:5" ht="15" customHeight="1" x14ac:dyDescent="0.25">
      <c r="A13" s="3" t="s">
        <v>95</v>
      </c>
      <c r="B13" s="42">
        <v>4</v>
      </c>
      <c r="C13" s="3">
        <f t="shared" ref="C13:C43" si="0">B13/416*100</f>
        <v>0.96153846153846156</v>
      </c>
      <c r="D13" s="4"/>
      <c r="E13" s="4"/>
    </row>
    <row r="14" spans="1:5" ht="15" customHeight="1" x14ac:dyDescent="0.25">
      <c r="A14" s="3" t="s">
        <v>96</v>
      </c>
      <c r="B14" s="42">
        <v>12</v>
      </c>
      <c r="C14" s="3">
        <f t="shared" si="0"/>
        <v>2.8846153846153846</v>
      </c>
      <c r="D14" s="4"/>
      <c r="E14" s="4"/>
    </row>
    <row r="15" spans="1:5" ht="15" customHeight="1" x14ac:dyDescent="0.25">
      <c r="A15" s="3" t="s">
        <v>67</v>
      </c>
      <c r="B15" s="42">
        <v>24</v>
      </c>
      <c r="C15" s="3">
        <f t="shared" si="0"/>
        <v>5.7692307692307692</v>
      </c>
      <c r="D15" s="4"/>
      <c r="E15" s="4"/>
    </row>
    <row r="16" spans="1:5" ht="15" customHeight="1" x14ac:dyDescent="0.25">
      <c r="A16" s="3" t="s">
        <v>97</v>
      </c>
      <c r="B16" s="42">
        <v>8</v>
      </c>
      <c r="C16" s="3">
        <f t="shared" si="0"/>
        <v>1.9230769230769231</v>
      </c>
      <c r="D16" s="4"/>
      <c r="E16" s="4"/>
    </row>
    <row r="17" spans="1:5" ht="15" customHeight="1" x14ac:dyDescent="0.25">
      <c r="A17" s="3" t="s">
        <v>98</v>
      </c>
      <c r="B17" s="42">
        <v>56</v>
      </c>
      <c r="C17" s="3">
        <f t="shared" si="0"/>
        <v>13.461538461538462</v>
      </c>
      <c r="D17" s="4"/>
      <c r="E17" s="4"/>
    </row>
    <row r="18" spans="1:5" ht="15" customHeight="1" x14ac:dyDescent="0.25">
      <c r="A18" s="3" t="s">
        <v>99</v>
      </c>
      <c r="B18" s="42">
        <v>0</v>
      </c>
      <c r="C18" s="3">
        <f t="shared" si="0"/>
        <v>0</v>
      </c>
      <c r="D18" s="4"/>
      <c r="E18" s="4"/>
    </row>
    <row r="19" spans="1:5" ht="15" customHeight="1" x14ac:dyDescent="0.25">
      <c r="A19" s="3" t="s">
        <v>100</v>
      </c>
      <c r="B19" s="42">
        <v>6</v>
      </c>
      <c r="C19" s="3">
        <f t="shared" si="0"/>
        <v>1.4423076923076923</v>
      </c>
      <c r="D19" s="4"/>
      <c r="E19" s="4"/>
    </row>
    <row r="20" spans="1:5" ht="15" customHeight="1" x14ac:dyDescent="0.25">
      <c r="A20" s="3" t="s">
        <v>101</v>
      </c>
      <c r="B20" s="42">
        <v>12</v>
      </c>
      <c r="C20" s="3">
        <f t="shared" si="0"/>
        <v>2.8846153846153846</v>
      </c>
      <c r="D20" s="4"/>
      <c r="E20" s="4"/>
    </row>
    <row r="21" spans="1:5" ht="15" customHeight="1" x14ac:dyDescent="0.25">
      <c r="A21" s="3" t="s">
        <v>102</v>
      </c>
      <c r="B21" s="42">
        <v>4</v>
      </c>
      <c r="C21" s="3">
        <f t="shared" si="0"/>
        <v>0.96153846153846156</v>
      </c>
      <c r="D21" s="4"/>
      <c r="E21" s="4"/>
    </row>
    <row r="22" spans="1:5" ht="15" customHeight="1" x14ac:dyDescent="0.25">
      <c r="A22" s="3" t="s">
        <v>103</v>
      </c>
      <c r="B22" s="42">
        <v>11</v>
      </c>
      <c r="C22" s="3">
        <f t="shared" si="0"/>
        <v>2.6442307692307692</v>
      </c>
      <c r="D22" s="4"/>
      <c r="E22" s="4"/>
    </row>
    <row r="23" spans="1:5" ht="15" customHeight="1" x14ac:dyDescent="0.25">
      <c r="A23" s="3" t="s">
        <v>104</v>
      </c>
      <c r="B23" s="42">
        <v>5</v>
      </c>
      <c r="C23" s="3">
        <f t="shared" si="0"/>
        <v>1.2019230769230771</v>
      </c>
      <c r="D23" s="4"/>
      <c r="E23" s="4"/>
    </row>
    <row r="24" spans="1:5" ht="15" customHeight="1" x14ac:dyDescent="0.25">
      <c r="A24" s="3" t="s">
        <v>105</v>
      </c>
      <c r="B24" s="42">
        <v>15</v>
      </c>
      <c r="C24" s="3">
        <f t="shared" si="0"/>
        <v>3.6057692307692304</v>
      </c>
      <c r="D24" s="4"/>
      <c r="E24" s="4"/>
    </row>
    <row r="25" spans="1:5" ht="15" customHeight="1" x14ac:dyDescent="0.25">
      <c r="A25" s="3" t="s">
        <v>106</v>
      </c>
      <c r="B25" s="42">
        <v>0</v>
      </c>
      <c r="C25" s="3">
        <f t="shared" si="0"/>
        <v>0</v>
      </c>
      <c r="D25" s="4"/>
      <c r="E25" s="4"/>
    </row>
    <row r="26" spans="1:5" ht="15" customHeight="1" x14ac:dyDescent="0.25">
      <c r="A26" s="3" t="s">
        <v>107</v>
      </c>
      <c r="B26" s="42">
        <v>0</v>
      </c>
      <c r="C26" s="3">
        <f t="shared" si="0"/>
        <v>0</v>
      </c>
      <c r="D26" s="4"/>
      <c r="E26" s="4"/>
    </row>
    <row r="27" spans="1:5" ht="15" customHeight="1" x14ac:dyDescent="0.25">
      <c r="A27" s="3" t="s">
        <v>108</v>
      </c>
      <c r="B27" s="42">
        <v>3</v>
      </c>
      <c r="C27" s="3">
        <f t="shared" si="0"/>
        <v>0.72115384615384615</v>
      </c>
      <c r="D27" s="4"/>
      <c r="E27" s="4"/>
    </row>
    <row r="28" spans="1:5" ht="15" customHeight="1" x14ac:dyDescent="0.25">
      <c r="A28" s="3" t="s">
        <v>109</v>
      </c>
      <c r="B28" s="42">
        <v>40</v>
      </c>
      <c r="C28" s="3">
        <f t="shared" si="0"/>
        <v>9.6153846153846168</v>
      </c>
      <c r="D28" s="4"/>
      <c r="E28" s="4"/>
    </row>
    <row r="29" spans="1:5" ht="15" customHeight="1" x14ac:dyDescent="0.25">
      <c r="A29" s="3" t="s">
        <v>110</v>
      </c>
      <c r="B29" s="42">
        <v>14</v>
      </c>
      <c r="C29" s="3">
        <f t="shared" si="0"/>
        <v>3.3653846153846154</v>
      </c>
      <c r="D29" s="4"/>
      <c r="E29" s="4"/>
    </row>
    <row r="30" spans="1:5" ht="15" customHeight="1" x14ac:dyDescent="0.25">
      <c r="A30" s="3" t="s">
        <v>111</v>
      </c>
      <c r="B30" s="42">
        <v>7</v>
      </c>
      <c r="C30" s="3">
        <f t="shared" si="0"/>
        <v>1.6826923076923077</v>
      </c>
      <c r="D30" s="4"/>
      <c r="E30" s="4"/>
    </row>
    <row r="31" spans="1:5" ht="15" customHeight="1" x14ac:dyDescent="0.25">
      <c r="A31" s="3" t="s">
        <v>112</v>
      </c>
      <c r="B31" s="42">
        <v>1</v>
      </c>
      <c r="C31" s="3">
        <f t="shared" si="0"/>
        <v>0.24038461538461539</v>
      </c>
      <c r="D31" s="4"/>
      <c r="E31" s="4"/>
    </row>
    <row r="32" spans="1:5" ht="15" customHeight="1" x14ac:dyDescent="0.25">
      <c r="A32" s="3" t="s">
        <v>113</v>
      </c>
      <c r="B32" s="42">
        <v>2</v>
      </c>
      <c r="C32" s="3">
        <f t="shared" si="0"/>
        <v>0.48076923076923078</v>
      </c>
      <c r="D32" s="4"/>
      <c r="E32" s="4"/>
    </row>
    <row r="33" spans="1:5" ht="15" customHeight="1" x14ac:dyDescent="0.25">
      <c r="A33" s="3" t="s">
        <v>114</v>
      </c>
      <c r="B33" s="42">
        <v>1</v>
      </c>
      <c r="C33" s="3">
        <f t="shared" si="0"/>
        <v>0.24038461538461539</v>
      </c>
      <c r="D33" s="4"/>
      <c r="E33" s="4"/>
    </row>
    <row r="34" spans="1:5" ht="15" customHeight="1" x14ac:dyDescent="0.25">
      <c r="A34" s="3" t="s">
        <v>115</v>
      </c>
      <c r="B34" s="42">
        <v>3</v>
      </c>
      <c r="C34" s="3">
        <f t="shared" si="0"/>
        <v>0.72115384615384615</v>
      </c>
      <c r="D34" s="4"/>
      <c r="E34" s="4"/>
    </row>
    <row r="35" spans="1:5" ht="15" customHeight="1" x14ac:dyDescent="0.25">
      <c r="A35" s="3" t="s">
        <v>116</v>
      </c>
      <c r="B35" s="42">
        <v>52</v>
      </c>
      <c r="C35" s="3">
        <f t="shared" si="0"/>
        <v>12.5</v>
      </c>
      <c r="D35" s="4"/>
      <c r="E35" s="4"/>
    </row>
    <row r="36" spans="1:5" ht="15" customHeight="1" x14ac:dyDescent="0.25">
      <c r="A36" s="3" t="s">
        <v>117</v>
      </c>
      <c r="B36" s="42">
        <v>24</v>
      </c>
      <c r="C36" s="3">
        <f t="shared" si="0"/>
        <v>5.7692307692307692</v>
      </c>
      <c r="D36" s="4"/>
      <c r="E36" s="4"/>
    </row>
    <row r="37" spans="1:5" ht="15" customHeight="1" x14ac:dyDescent="0.25">
      <c r="A37" s="3" t="s">
        <v>118</v>
      </c>
      <c r="B37" s="42">
        <v>4</v>
      </c>
      <c r="C37" s="3">
        <f t="shared" si="0"/>
        <v>0.96153846153846156</v>
      </c>
      <c r="D37" s="4"/>
      <c r="E37" s="4"/>
    </row>
    <row r="38" spans="1:5" ht="15" customHeight="1" x14ac:dyDescent="0.25">
      <c r="A38" s="3" t="s">
        <v>119</v>
      </c>
      <c r="B38" s="42">
        <v>4</v>
      </c>
      <c r="C38" s="3">
        <f t="shared" si="0"/>
        <v>0.96153846153846156</v>
      </c>
      <c r="D38" s="4"/>
      <c r="E38" s="4"/>
    </row>
    <row r="39" spans="1:5" ht="15" customHeight="1" x14ac:dyDescent="0.25">
      <c r="A39" s="3" t="s">
        <v>120</v>
      </c>
      <c r="B39" s="42">
        <v>1</v>
      </c>
      <c r="C39" s="3">
        <f t="shared" si="0"/>
        <v>0.24038461538461539</v>
      </c>
      <c r="D39" s="4"/>
      <c r="E39" s="4"/>
    </row>
    <row r="40" spans="1:5" ht="15" customHeight="1" x14ac:dyDescent="0.25">
      <c r="A40" s="3" t="s">
        <v>121</v>
      </c>
      <c r="B40" s="42">
        <v>53</v>
      </c>
      <c r="C40" s="3">
        <f t="shared" si="0"/>
        <v>12.740384615384615</v>
      </c>
      <c r="D40" s="4"/>
      <c r="E40" s="4"/>
    </row>
    <row r="41" spans="1:5" ht="15" customHeight="1" x14ac:dyDescent="0.25">
      <c r="A41" s="3" t="s">
        <v>122</v>
      </c>
      <c r="B41" s="42">
        <v>29</v>
      </c>
      <c r="C41" s="3">
        <f t="shared" si="0"/>
        <v>6.9711538461538467</v>
      </c>
      <c r="D41" s="4"/>
      <c r="E41" s="4"/>
    </row>
    <row r="42" spans="1:5" ht="15" customHeight="1" x14ac:dyDescent="0.25">
      <c r="A42" s="3" t="s">
        <v>123</v>
      </c>
      <c r="B42" s="42">
        <v>4</v>
      </c>
      <c r="C42" s="3">
        <f t="shared" si="0"/>
        <v>0.96153846153846156</v>
      </c>
      <c r="D42" s="4"/>
      <c r="E42" s="4"/>
    </row>
    <row r="43" spans="1:5" ht="15" customHeight="1" x14ac:dyDescent="0.25">
      <c r="A43" s="3" t="s">
        <v>124</v>
      </c>
      <c r="B43" s="42">
        <v>17</v>
      </c>
      <c r="C43" s="3">
        <f t="shared" si="0"/>
        <v>4.0865384615384617</v>
      </c>
      <c r="D43" s="4"/>
      <c r="E43" s="4"/>
    </row>
    <row r="44" spans="1:5" ht="15" customHeight="1" x14ac:dyDescent="0.25">
      <c r="A44" s="4"/>
      <c r="B44" s="6">
        <f>SUM(B13:B43)</f>
        <v>416</v>
      </c>
      <c r="C44" s="4"/>
      <c r="D44" s="4"/>
      <c r="E44" s="4"/>
    </row>
    <row r="45" spans="1:5" ht="15" customHeight="1" x14ac:dyDescent="0.25">
      <c r="A45" s="4"/>
      <c r="B45" s="6"/>
      <c r="C45" s="4"/>
      <c r="D45" s="4"/>
      <c r="E45" s="4"/>
    </row>
    <row r="46" spans="1:5" ht="15" customHeight="1" x14ac:dyDescent="0.25">
      <c r="A46" s="4"/>
      <c r="B46" s="6"/>
      <c r="C46" s="4"/>
      <c r="D46" s="4"/>
      <c r="E46" s="4"/>
    </row>
    <row r="47" spans="1:5" ht="15" customHeight="1" x14ac:dyDescent="0.25">
      <c r="A47" s="4"/>
      <c r="B47" s="6"/>
      <c r="C47" s="4"/>
      <c r="D47" s="4"/>
      <c r="E47" s="4"/>
    </row>
    <row r="48" spans="1:5" ht="15" customHeight="1" x14ac:dyDescent="0.25">
      <c r="A48" s="4"/>
      <c r="B48" s="40"/>
      <c r="C48" s="4"/>
      <c r="D48" s="4"/>
      <c r="E48" s="4"/>
    </row>
    <row r="49" spans="1:5" ht="18" customHeight="1" x14ac:dyDescent="0.3">
      <c r="A49" s="27" t="s">
        <v>134</v>
      </c>
      <c r="B49" s="40"/>
      <c r="C49" s="4"/>
      <c r="D49" s="4"/>
      <c r="E49" s="4"/>
    </row>
    <row r="50" spans="1:5" ht="15" customHeight="1" x14ac:dyDescent="0.25">
      <c r="A50" s="28"/>
      <c r="B50" s="43"/>
      <c r="C50" s="28"/>
      <c r="D50" s="28"/>
      <c r="E50" s="4"/>
    </row>
    <row r="51" spans="1:5" ht="23.1" customHeight="1" x14ac:dyDescent="0.25">
      <c r="A51" s="44" t="s">
        <v>135</v>
      </c>
      <c r="B51" s="44" t="s">
        <v>136</v>
      </c>
      <c r="C51" s="44" t="s">
        <v>137</v>
      </c>
      <c r="D51" s="44" t="s">
        <v>138</v>
      </c>
      <c r="E51" s="30"/>
    </row>
    <row r="52" spans="1:5" ht="23.1" customHeight="1" x14ac:dyDescent="0.25">
      <c r="A52" s="45" t="s">
        <v>231</v>
      </c>
      <c r="B52" s="46">
        <v>3</v>
      </c>
      <c r="C52" s="46" t="s">
        <v>232</v>
      </c>
      <c r="D52" s="46">
        <v>804</v>
      </c>
      <c r="E52" s="30"/>
    </row>
    <row r="53" spans="1:5" ht="15" customHeight="1" x14ac:dyDescent="0.25">
      <c r="A53" s="47" t="s">
        <v>144</v>
      </c>
      <c r="B53" s="48">
        <v>8</v>
      </c>
      <c r="C53" s="48" t="s">
        <v>233</v>
      </c>
      <c r="D53" s="48" t="s">
        <v>234</v>
      </c>
      <c r="E53" s="30"/>
    </row>
    <row r="54" spans="1:5" ht="23.1" customHeight="1" x14ac:dyDescent="0.25">
      <c r="A54" s="47" t="s">
        <v>180</v>
      </c>
      <c r="B54" s="48">
        <v>9</v>
      </c>
      <c r="C54" s="48" t="s">
        <v>235</v>
      </c>
      <c r="D54" s="48" t="s">
        <v>236</v>
      </c>
      <c r="E54" s="30"/>
    </row>
    <row r="55" spans="1:5" ht="23.1" customHeight="1" x14ac:dyDescent="0.25">
      <c r="A55" s="47" t="s">
        <v>177</v>
      </c>
      <c r="B55" s="48">
        <v>10</v>
      </c>
      <c r="C55" s="48" t="s">
        <v>237</v>
      </c>
      <c r="D55" s="48" t="s">
        <v>238</v>
      </c>
      <c r="E55" s="30"/>
    </row>
    <row r="56" spans="1:5" ht="23.1" customHeight="1" x14ac:dyDescent="0.25">
      <c r="A56" s="47" t="s">
        <v>239</v>
      </c>
      <c r="B56" s="48">
        <v>11</v>
      </c>
      <c r="C56" s="48" t="s">
        <v>166</v>
      </c>
      <c r="D56" s="48" t="s">
        <v>240</v>
      </c>
      <c r="E56" s="30"/>
    </row>
    <row r="57" spans="1:5" ht="15" customHeight="1" x14ac:dyDescent="0.25">
      <c r="A57" s="47" t="s">
        <v>241</v>
      </c>
      <c r="B57" s="48">
        <v>12</v>
      </c>
      <c r="C57" s="48" t="s">
        <v>242</v>
      </c>
      <c r="D57" s="48" t="s">
        <v>243</v>
      </c>
      <c r="E57" s="30"/>
    </row>
    <row r="58" spans="1:5" ht="15" customHeight="1" x14ac:dyDescent="0.25">
      <c r="A58" s="47" t="s">
        <v>218</v>
      </c>
      <c r="B58" s="48">
        <v>14</v>
      </c>
      <c r="C58" s="48" t="s">
        <v>244</v>
      </c>
      <c r="D58" s="48" t="s">
        <v>245</v>
      </c>
      <c r="E58" s="30"/>
    </row>
    <row r="59" spans="1:5" ht="15" customHeight="1" x14ac:dyDescent="0.25">
      <c r="A59" s="47" t="s">
        <v>169</v>
      </c>
      <c r="B59" s="48">
        <v>17</v>
      </c>
      <c r="C59" s="48" t="s">
        <v>216</v>
      </c>
      <c r="D59" s="48" t="s">
        <v>246</v>
      </c>
      <c r="E59" s="30"/>
    </row>
    <row r="60" spans="1:5" ht="15" customHeight="1" x14ac:dyDescent="0.25">
      <c r="A60" s="47" t="s">
        <v>151</v>
      </c>
      <c r="B60" s="48">
        <v>17</v>
      </c>
      <c r="C60" s="48" t="s">
        <v>247</v>
      </c>
      <c r="D60" s="48">
        <v>812</v>
      </c>
      <c r="E60" s="30"/>
    </row>
    <row r="61" spans="1:5" ht="23.1" customHeight="1" x14ac:dyDescent="0.25">
      <c r="A61" s="47" t="s">
        <v>167</v>
      </c>
      <c r="B61" s="48">
        <v>19</v>
      </c>
      <c r="C61" s="48" t="s">
        <v>248</v>
      </c>
      <c r="D61" s="48">
        <v>991</v>
      </c>
      <c r="E61" s="30"/>
    </row>
    <row r="62" spans="1:5" ht="33.950000000000003" customHeight="1" x14ac:dyDescent="0.25">
      <c r="A62" s="47" t="s">
        <v>249</v>
      </c>
      <c r="B62" s="48">
        <v>20</v>
      </c>
      <c r="C62" s="48" t="s">
        <v>250</v>
      </c>
      <c r="D62" s="48">
        <v>738</v>
      </c>
      <c r="E62" s="30"/>
    </row>
    <row r="63" spans="1:5" ht="15" customHeight="1" x14ac:dyDescent="0.25">
      <c r="A63" s="47" t="s">
        <v>251</v>
      </c>
      <c r="B63" s="48">
        <v>20</v>
      </c>
      <c r="C63" s="48" t="s">
        <v>252</v>
      </c>
      <c r="D63" s="48">
        <v>573</v>
      </c>
      <c r="E63" s="30"/>
    </row>
    <row r="64" spans="1:5" ht="23.1" customHeight="1" x14ac:dyDescent="0.25">
      <c r="A64" s="47" t="s">
        <v>225</v>
      </c>
      <c r="B64" s="48">
        <v>20</v>
      </c>
      <c r="C64" s="48" t="s">
        <v>253</v>
      </c>
      <c r="D64" s="48">
        <v>915</v>
      </c>
      <c r="E64" s="30"/>
    </row>
    <row r="65" spans="1:5" ht="23.1" customHeight="1" x14ac:dyDescent="0.25">
      <c r="A65" s="47" t="s">
        <v>254</v>
      </c>
      <c r="B65" s="48">
        <v>21</v>
      </c>
      <c r="C65" s="48" t="s">
        <v>255</v>
      </c>
      <c r="D65" s="48" t="s">
        <v>256</v>
      </c>
      <c r="E65" s="30"/>
    </row>
    <row r="66" spans="1:5" ht="15" customHeight="1" x14ac:dyDescent="0.25">
      <c r="A66" s="47" t="s">
        <v>185</v>
      </c>
      <c r="B66" s="48">
        <v>22</v>
      </c>
      <c r="C66" s="48" t="s">
        <v>257</v>
      </c>
      <c r="D66" s="48" t="s">
        <v>258</v>
      </c>
      <c r="E66" s="30"/>
    </row>
    <row r="67" spans="1:5" ht="15" customHeight="1" x14ac:dyDescent="0.25">
      <c r="A67" s="47" t="s">
        <v>259</v>
      </c>
      <c r="B67" s="48">
        <v>23</v>
      </c>
      <c r="C67" s="48" t="s">
        <v>260</v>
      </c>
      <c r="D67" s="48" t="s">
        <v>261</v>
      </c>
      <c r="E67" s="30"/>
    </row>
    <row r="68" spans="1:5" ht="15" customHeight="1" x14ac:dyDescent="0.25">
      <c r="A68" s="47" t="s">
        <v>262</v>
      </c>
      <c r="B68" s="48">
        <v>23</v>
      </c>
      <c r="C68" s="48" t="s">
        <v>255</v>
      </c>
      <c r="D68" s="48" t="s">
        <v>263</v>
      </c>
      <c r="E68" s="30"/>
    </row>
    <row r="69" spans="1:5" ht="23.1" customHeight="1" x14ac:dyDescent="0.25">
      <c r="A69" s="47" t="s">
        <v>264</v>
      </c>
      <c r="B69" s="48">
        <v>37</v>
      </c>
      <c r="C69" s="48" t="s">
        <v>265</v>
      </c>
      <c r="D69" s="48" t="s">
        <v>266</v>
      </c>
      <c r="E69" s="30"/>
    </row>
    <row r="70" spans="1:5" ht="15" customHeight="1" x14ac:dyDescent="0.25">
      <c r="A70" s="47" t="s">
        <v>267</v>
      </c>
      <c r="B70" s="48">
        <v>37</v>
      </c>
      <c r="C70" s="48" t="s">
        <v>268</v>
      </c>
      <c r="D70" s="48">
        <v>553</v>
      </c>
      <c r="E70" s="30"/>
    </row>
  </sheetData>
  <pageMargins left="0" right="0" top="0" bottom="0" header="0" footer="0"/>
  <pageSetup orientation="landscape"/>
  <headerFooter>
    <oddFooter>&amp;"Helvetica,Regular"&amp;11&amp;P</oddFooter>
  </headerFooter>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65"/>
  <sheetViews>
    <sheetView showGridLines="0" topLeftCell="A9" workbookViewId="0">
      <selection activeCell="B13" sqref="B13:B43"/>
    </sheetView>
  </sheetViews>
  <sheetFormatPr defaultColWidth="39" defaultRowHeight="12" customHeight="1" x14ac:dyDescent="0.25"/>
  <cols>
    <col min="1" max="1" width="39" style="49" customWidth="1"/>
    <col min="2" max="2" width="48.3984375" style="49" customWidth="1"/>
    <col min="3" max="5" width="7.59765625" style="49" customWidth="1"/>
    <col min="6" max="256" width="39" style="49" customWidth="1"/>
  </cols>
  <sheetData>
    <row r="1" spans="1:5" ht="15" customHeight="1" x14ac:dyDescent="0.25">
      <c r="A1" s="4"/>
      <c r="B1" s="4"/>
      <c r="C1" s="4"/>
      <c r="D1" s="4"/>
      <c r="E1" s="4"/>
    </row>
    <row r="2" spans="1:5" ht="15" customHeight="1" x14ac:dyDescent="0.25">
      <c r="A2" s="24" t="s">
        <v>1</v>
      </c>
      <c r="B2" s="24" t="s">
        <v>0</v>
      </c>
      <c r="C2" s="4"/>
      <c r="D2" s="4"/>
      <c r="E2" s="4"/>
    </row>
    <row r="3" spans="1:5" ht="30" customHeight="1" x14ac:dyDescent="0.25">
      <c r="A3" s="3" t="s">
        <v>14</v>
      </c>
      <c r="B3" s="6" t="s">
        <v>269</v>
      </c>
      <c r="C3" s="3" t="s">
        <v>270</v>
      </c>
      <c r="D3" s="3"/>
      <c r="E3" s="4"/>
    </row>
    <row r="4" spans="1:5" ht="30" customHeight="1" x14ac:dyDescent="0.25">
      <c r="A4" s="3" t="s">
        <v>27</v>
      </c>
      <c r="B4" s="6" t="s">
        <v>271</v>
      </c>
      <c r="C4" s="4"/>
      <c r="D4" s="4"/>
      <c r="E4" s="4"/>
    </row>
    <row r="5" spans="1:5" ht="30" customHeight="1" x14ac:dyDescent="0.25">
      <c r="A5" s="3" t="s">
        <v>40</v>
      </c>
      <c r="B5" s="6" t="s">
        <v>272</v>
      </c>
      <c r="C5" s="4"/>
      <c r="D5" s="4"/>
      <c r="E5" s="4"/>
    </row>
    <row r="6" spans="1:5" ht="15" customHeight="1" x14ac:dyDescent="0.25">
      <c r="A6" s="3" t="s">
        <v>53</v>
      </c>
      <c r="B6" s="6" t="s">
        <v>273</v>
      </c>
      <c r="C6" s="4"/>
      <c r="D6" s="4"/>
      <c r="E6" s="4"/>
    </row>
    <row r="7" spans="1:5" ht="105" customHeight="1" x14ac:dyDescent="0.25">
      <c r="A7" s="3" t="s">
        <v>66</v>
      </c>
      <c r="B7" s="6" t="s">
        <v>274</v>
      </c>
      <c r="C7" s="4"/>
      <c r="D7" s="4"/>
      <c r="E7" s="4"/>
    </row>
    <row r="8" spans="1:5" ht="60" customHeight="1" x14ac:dyDescent="0.25">
      <c r="A8" s="3" t="s">
        <v>79</v>
      </c>
      <c r="B8" s="6" t="s">
        <v>275</v>
      </c>
      <c r="C8" s="4"/>
      <c r="D8" s="4"/>
      <c r="E8" s="4"/>
    </row>
    <row r="9" spans="1:5" ht="15" customHeight="1" x14ac:dyDescent="0.25">
      <c r="A9" s="4"/>
      <c r="B9" s="4"/>
      <c r="C9" s="4"/>
      <c r="D9" s="4"/>
      <c r="E9" s="4"/>
    </row>
    <row r="10" spans="1:5" ht="15" customHeight="1" x14ac:dyDescent="0.25">
      <c r="A10" s="4"/>
      <c r="B10" s="4"/>
      <c r="C10" s="4"/>
      <c r="D10" s="4"/>
      <c r="E10" s="4"/>
    </row>
    <row r="11" spans="1:5" ht="15" customHeight="1" x14ac:dyDescent="0.25">
      <c r="A11" s="4"/>
      <c r="B11" s="4"/>
      <c r="C11" s="4"/>
      <c r="D11" s="4"/>
      <c r="E11" s="4"/>
    </row>
    <row r="12" spans="1:5" ht="15" customHeight="1" x14ac:dyDescent="0.25">
      <c r="A12" s="24" t="s">
        <v>133</v>
      </c>
      <c r="B12" s="41" t="s">
        <v>92</v>
      </c>
      <c r="C12" s="4"/>
      <c r="D12" s="4"/>
      <c r="E12" s="4"/>
    </row>
    <row r="13" spans="1:5" ht="15" customHeight="1" x14ac:dyDescent="0.25">
      <c r="A13" s="3" t="s">
        <v>95</v>
      </c>
      <c r="B13" s="7">
        <v>0</v>
      </c>
      <c r="C13" s="3">
        <f t="shared" ref="C13:C43" si="0">B13/366*100</f>
        <v>0</v>
      </c>
      <c r="D13" s="4"/>
      <c r="E13" s="4"/>
    </row>
    <row r="14" spans="1:5" ht="15" customHeight="1" x14ac:dyDescent="0.25">
      <c r="A14" s="3" t="s">
        <v>96</v>
      </c>
      <c r="B14" s="7">
        <v>11</v>
      </c>
      <c r="C14" s="3">
        <f t="shared" si="0"/>
        <v>3.0054644808743167</v>
      </c>
      <c r="D14" s="4"/>
      <c r="E14" s="4"/>
    </row>
    <row r="15" spans="1:5" ht="15" customHeight="1" x14ac:dyDescent="0.25">
      <c r="A15" s="3" t="s">
        <v>67</v>
      </c>
      <c r="B15" s="7">
        <v>9</v>
      </c>
      <c r="C15" s="3">
        <f t="shared" si="0"/>
        <v>2.459016393442623</v>
      </c>
      <c r="D15" s="4"/>
      <c r="E15" s="4"/>
    </row>
    <row r="16" spans="1:5" ht="15" customHeight="1" x14ac:dyDescent="0.25">
      <c r="A16" s="3" t="s">
        <v>97</v>
      </c>
      <c r="B16" s="7">
        <v>7</v>
      </c>
      <c r="C16" s="3">
        <f t="shared" si="0"/>
        <v>1.9125683060109291</v>
      </c>
      <c r="D16" s="4"/>
      <c r="E16" s="4"/>
    </row>
    <row r="17" spans="1:5" ht="15" customHeight="1" x14ac:dyDescent="0.25">
      <c r="A17" s="3" t="s">
        <v>98</v>
      </c>
      <c r="B17" s="7">
        <v>51</v>
      </c>
      <c r="C17" s="3">
        <f t="shared" si="0"/>
        <v>13.934426229508196</v>
      </c>
      <c r="D17" s="4"/>
      <c r="E17" s="4"/>
    </row>
    <row r="18" spans="1:5" ht="15" customHeight="1" x14ac:dyDescent="0.25">
      <c r="A18" s="3" t="s">
        <v>99</v>
      </c>
      <c r="B18" s="7">
        <v>1</v>
      </c>
      <c r="C18" s="3">
        <f t="shared" si="0"/>
        <v>0.27322404371584702</v>
      </c>
      <c r="D18" s="4"/>
      <c r="E18" s="4"/>
    </row>
    <row r="19" spans="1:5" ht="15" customHeight="1" x14ac:dyDescent="0.25">
      <c r="A19" s="3" t="s">
        <v>100</v>
      </c>
      <c r="B19" s="7">
        <v>0</v>
      </c>
      <c r="C19" s="3">
        <f t="shared" si="0"/>
        <v>0</v>
      </c>
      <c r="D19" s="4"/>
      <c r="E19" s="4"/>
    </row>
    <row r="20" spans="1:5" ht="15" customHeight="1" x14ac:dyDescent="0.25">
      <c r="A20" s="3" t="s">
        <v>101</v>
      </c>
      <c r="B20" s="7">
        <v>13</v>
      </c>
      <c r="C20" s="3">
        <f t="shared" si="0"/>
        <v>3.5519125683060109</v>
      </c>
      <c r="D20" s="4"/>
      <c r="E20" s="4"/>
    </row>
    <row r="21" spans="1:5" ht="15" customHeight="1" x14ac:dyDescent="0.25">
      <c r="A21" s="3" t="s">
        <v>102</v>
      </c>
      <c r="B21" s="7">
        <v>6</v>
      </c>
      <c r="C21" s="3">
        <f t="shared" si="0"/>
        <v>1.639344262295082</v>
      </c>
      <c r="D21" s="4"/>
      <c r="E21" s="4"/>
    </row>
    <row r="22" spans="1:5" ht="15" customHeight="1" x14ac:dyDescent="0.25">
      <c r="A22" s="3" t="s">
        <v>103</v>
      </c>
      <c r="B22" s="7">
        <v>6</v>
      </c>
      <c r="C22" s="3">
        <f t="shared" si="0"/>
        <v>1.639344262295082</v>
      </c>
      <c r="D22" s="4"/>
      <c r="E22" s="4"/>
    </row>
    <row r="23" spans="1:5" ht="15" customHeight="1" x14ac:dyDescent="0.25">
      <c r="A23" s="3" t="s">
        <v>104</v>
      </c>
      <c r="B23" s="7">
        <v>1</v>
      </c>
      <c r="C23" s="3">
        <f t="shared" si="0"/>
        <v>0.27322404371584702</v>
      </c>
      <c r="D23" s="4"/>
      <c r="E23" s="4"/>
    </row>
    <row r="24" spans="1:5" ht="15" customHeight="1" x14ac:dyDescent="0.25">
      <c r="A24" s="3" t="s">
        <v>105</v>
      </c>
      <c r="B24" s="7">
        <v>48</v>
      </c>
      <c r="C24" s="3">
        <f t="shared" si="0"/>
        <v>13.114754098360656</v>
      </c>
      <c r="D24" s="4"/>
      <c r="E24" s="4"/>
    </row>
    <row r="25" spans="1:5" ht="15" customHeight="1" x14ac:dyDescent="0.25">
      <c r="A25" s="3" t="s">
        <v>106</v>
      </c>
      <c r="B25" s="7">
        <v>0</v>
      </c>
      <c r="C25" s="3">
        <f t="shared" si="0"/>
        <v>0</v>
      </c>
      <c r="D25" s="4"/>
      <c r="E25" s="4"/>
    </row>
    <row r="26" spans="1:5" ht="15" customHeight="1" x14ac:dyDescent="0.25">
      <c r="A26" s="3" t="s">
        <v>107</v>
      </c>
      <c r="B26" s="7">
        <v>0</v>
      </c>
      <c r="C26" s="3">
        <f t="shared" si="0"/>
        <v>0</v>
      </c>
      <c r="D26" s="4"/>
      <c r="E26" s="4"/>
    </row>
    <row r="27" spans="1:5" ht="15" customHeight="1" x14ac:dyDescent="0.25">
      <c r="A27" s="3" t="s">
        <v>108</v>
      </c>
      <c r="B27" s="7">
        <v>0</v>
      </c>
      <c r="C27" s="3">
        <f t="shared" si="0"/>
        <v>0</v>
      </c>
      <c r="D27" s="4"/>
      <c r="E27" s="4"/>
    </row>
    <row r="28" spans="1:5" ht="15" customHeight="1" x14ac:dyDescent="0.25">
      <c r="A28" s="3" t="s">
        <v>109</v>
      </c>
      <c r="B28" s="7">
        <v>42</v>
      </c>
      <c r="C28" s="3">
        <f t="shared" si="0"/>
        <v>11.475409836065573</v>
      </c>
      <c r="D28" s="4"/>
      <c r="E28" s="4"/>
    </row>
    <row r="29" spans="1:5" ht="15" customHeight="1" x14ac:dyDescent="0.25">
      <c r="A29" s="3" t="s">
        <v>110</v>
      </c>
      <c r="B29" s="7">
        <v>5</v>
      </c>
      <c r="C29" s="3">
        <f t="shared" si="0"/>
        <v>1.3661202185792349</v>
      </c>
      <c r="D29" s="4"/>
      <c r="E29" s="4"/>
    </row>
    <row r="30" spans="1:5" ht="15" customHeight="1" x14ac:dyDescent="0.25">
      <c r="A30" s="3" t="s">
        <v>111</v>
      </c>
      <c r="B30" s="7">
        <v>7</v>
      </c>
      <c r="C30" s="3">
        <f t="shared" si="0"/>
        <v>1.9125683060109291</v>
      </c>
      <c r="D30" s="4"/>
      <c r="E30" s="4"/>
    </row>
    <row r="31" spans="1:5" ht="15" customHeight="1" x14ac:dyDescent="0.25">
      <c r="A31" s="3" t="s">
        <v>112</v>
      </c>
      <c r="B31" s="7">
        <v>4</v>
      </c>
      <c r="C31" s="3">
        <f t="shared" si="0"/>
        <v>1.0928961748633881</v>
      </c>
      <c r="D31" s="4"/>
      <c r="E31" s="4"/>
    </row>
    <row r="32" spans="1:5" ht="15" customHeight="1" x14ac:dyDescent="0.25">
      <c r="A32" s="3" t="s">
        <v>113</v>
      </c>
      <c r="B32" s="7">
        <v>1</v>
      </c>
      <c r="C32" s="3">
        <f t="shared" si="0"/>
        <v>0.27322404371584702</v>
      </c>
      <c r="D32" s="4"/>
      <c r="E32" s="4"/>
    </row>
    <row r="33" spans="1:5" ht="15" customHeight="1" x14ac:dyDescent="0.25">
      <c r="A33" s="3" t="s">
        <v>114</v>
      </c>
      <c r="B33" s="7">
        <v>9</v>
      </c>
      <c r="C33" s="3">
        <f t="shared" si="0"/>
        <v>2.459016393442623</v>
      </c>
      <c r="D33" s="4"/>
      <c r="E33" s="4"/>
    </row>
    <row r="34" spans="1:5" ht="15" customHeight="1" x14ac:dyDescent="0.25">
      <c r="A34" s="3" t="s">
        <v>115</v>
      </c>
      <c r="B34" s="7">
        <v>4</v>
      </c>
      <c r="C34" s="3">
        <f t="shared" si="0"/>
        <v>1.0928961748633881</v>
      </c>
      <c r="D34" s="4"/>
      <c r="E34" s="4"/>
    </row>
    <row r="35" spans="1:5" ht="15" customHeight="1" x14ac:dyDescent="0.25">
      <c r="A35" s="3" t="s">
        <v>116</v>
      </c>
      <c r="B35" s="7">
        <v>39</v>
      </c>
      <c r="C35" s="3">
        <f t="shared" si="0"/>
        <v>10.655737704918032</v>
      </c>
      <c r="D35" s="4"/>
      <c r="E35" s="4"/>
    </row>
    <row r="36" spans="1:5" ht="15" customHeight="1" x14ac:dyDescent="0.25">
      <c r="A36" s="3" t="s">
        <v>117</v>
      </c>
      <c r="B36" s="7">
        <v>19</v>
      </c>
      <c r="C36" s="3">
        <f t="shared" si="0"/>
        <v>5.1912568306010929</v>
      </c>
      <c r="D36" s="4"/>
      <c r="E36" s="4"/>
    </row>
    <row r="37" spans="1:5" ht="15" customHeight="1" x14ac:dyDescent="0.25">
      <c r="A37" s="3" t="s">
        <v>118</v>
      </c>
      <c r="B37" s="7">
        <v>1</v>
      </c>
      <c r="C37" s="3">
        <f t="shared" si="0"/>
        <v>0.27322404371584702</v>
      </c>
      <c r="D37" s="4"/>
      <c r="E37" s="4"/>
    </row>
    <row r="38" spans="1:5" ht="15" customHeight="1" x14ac:dyDescent="0.25">
      <c r="A38" s="3" t="s">
        <v>119</v>
      </c>
      <c r="B38" s="7">
        <v>3</v>
      </c>
      <c r="C38" s="3">
        <f t="shared" si="0"/>
        <v>0.81967213114754101</v>
      </c>
      <c r="D38" s="4"/>
      <c r="E38" s="4"/>
    </row>
    <row r="39" spans="1:5" ht="15" customHeight="1" x14ac:dyDescent="0.25">
      <c r="A39" s="3" t="s">
        <v>120</v>
      </c>
      <c r="B39" s="7">
        <v>4</v>
      </c>
      <c r="C39" s="3">
        <f t="shared" si="0"/>
        <v>1.0928961748633881</v>
      </c>
      <c r="D39" s="4"/>
      <c r="E39" s="4"/>
    </row>
    <row r="40" spans="1:5" ht="15" customHeight="1" x14ac:dyDescent="0.25">
      <c r="A40" s="3" t="s">
        <v>121</v>
      </c>
      <c r="B40" s="7">
        <v>28</v>
      </c>
      <c r="C40" s="3">
        <f t="shared" si="0"/>
        <v>7.6502732240437163</v>
      </c>
      <c r="D40" s="4"/>
      <c r="E40" s="4"/>
    </row>
    <row r="41" spans="1:5" ht="15" customHeight="1" x14ac:dyDescent="0.25">
      <c r="A41" s="3" t="s">
        <v>122</v>
      </c>
      <c r="B41" s="7">
        <v>25</v>
      </c>
      <c r="C41" s="3">
        <f t="shared" si="0"/>
        <v>6.8306010928961758</v>
      </c>
      <c r="D41" s="4"/>
      <c r="E41" s="4"/>
    </row>
    <row r="42" spans="1:5" ht="15" customHeight="1" x14ac:dyDescent="0.25">
      <c r="A42" s="3" t="s">
        <v>123</v>
      </c>
      <c r="B42" s="7">
        <v>6</v>
      </c>
      <c r="C42" s="3">
        <f t="shared" si="0"/>
        <v>1.639344262295082</v>
      </c>
      <c r="D42" s="4"/>
      <c r="E42" s="4"/>
    </row>
    <row r="43" spans="1:5" ht="15" customHeight="1" x14ac:dyDescent="0.25">
      <c r="A43" s="3" t="s">
        <v>124</v>
      </c>
      <c r="B43" s="7">
        <v>16</v>
      </c>
      <c r="C43" s="3">
        <f t="shared" si="0"/>
        <v>4.3715846994535523</v>
      </c>
      <c r="D43" s="4"/>
      <c r="E43" s="4"/>
    </row>
    <row r="44" spans="1:5" ht="15" customHeight="1" x14ac:dyDescent="0.25">
      <c r="A44" s="4"/>
      <c r="B44" s="3">
        <f>SUM(B13:B43)</f>
        <v>366</v>
      </c>
      <c r="C44" s="4"/>
      <c r="D44" s="4"/>
      <c r="E44" s="4"/>
    </row>
    <row r="45" spans="1:5" ht="15" customHeight="1" x14ac:dyDescent="0.25">
      <c r="A45" s="4"/>
      <c r="B45" s="4"/>
      <c r="C45" s="4"/>
      <c r="D45" s="4"/>
      <c r="E45" s="4"/>
    </row>
    <row r="46" spans="1:5" ht="15" customHeight="1" x14ac:dyDescent="0.25">
      <c r="A46" s="4"/>
      <c r="B46" s="4"/>
      <c r="C46" s="4"/>
      <c r="D46" s="4"/>
      <c r="E46" s="4"/>
    </row>
    <row r="47" spans="1:5" ht="15" customHeight="1" x14ac:dyDescent="0.25">
      <c r="A47" s="4"/>
      <c r="B47" s="4"/>
      <c r="C47" s="4"/>
      <c r="D47" s="4"/>
      <c r="E47" s="4"/>
    </row>
    <row r="48" spans="1:5" ht="18" customHeight="1" x14ac:dyDescent="0.3">
      <c r="A48" s="27" t="s">
        <v>134</v>
      </c>
      <c r="B48" s="4"/>
      <c r="C48" s="4"/>
      <c r="D48" s="4"/>
      <c r="E48" s="4"/>
    </row>
    <row r="49" spans="1:5" ht="15" customHeight="1" x14ac:dyDescent="0.25">
      <c r="A49" s="28"/>
      <c r="B49" s="28"/>
      <c r="C49" s="28"/>
      <c r="D49" s="28"/>
      <c r="E49" s="4"/>
    </row>
    <row r="50" spans="1:5" ht="26.1" customHeight="1" x14ac:dyDescent="0.25">
      <c r="A50" s="50" t="s">
        <v>135</v>
      </c>
      <c r="B50" s="50" t="s">
        <v>136</v>
      </c>
      <c r="C50" s="50" t="s">
        <v>137</v>
      </c>
      <c r="D50" s="50" t="s">
        <v>138</v>
      </c>
      <c r="E50" s="30"/>
    </row>
    <row r="51" spans="1:5" ht="26.1" customHeight="1" x14ac:dyDescent="0.25">
      <c r="A51" s="51" t="s">
        <v>196</v>
      </c>
      <c r="B51" s="52">
        <v>1</v>
      </c>
      <c r="C51" s="53" t="s">
        <v>276</v>
      </c>
      <c r="D51" s="53" t="s">
        <v>277</v>
      </c>
      <c r="E51" s="30"/>
    </row>
    <row r="52" spans="1:5" ht="26.1" customHeight="1" x14ac:dyDescent="0.25">
      <c r="A52" s="54" t="s">
        <v>278</v>
      </c>
      <c r="B52" s="55">
        <v>1</v>
      </c>
      <c r="C52" s="56" t="s">
        <v>279</v>
      </c>
      <c r="D52" s="56" t="s">
        <v>280</v>
      </c>
      <c r="E52" s="30"/>
    </row>
    <row r="53" spans="1:5" ht="26.1" customHeight="1" x14ac:dyDescent="0.25">
      <c r="A53" s="54" t="s">
        <v>211</v>
      </c>
      <c r="B53" s="55">
        <v>1</v>
      </c>
      <c r="C53" s="56" t="s">
        <v>281</v>
      </c>
      <c r="D53" s="56" t="s">
        <v>282</v>
      </c>
      <c r="E53" s="30"/>
    </row>
    <row r="54" spans="1:5" ht="26.1" customHeight="1" x14ac:dyDescent="0.25">
      <c r="A54" s="54" t="s">
        <v>283</v>
      </c>
      <c r="B54" s="55">
        <v>7</v>
      </c>
      <c r="C54" s="56" t="s">
        <v>284</v>
      </c>
      <c r="D54" s="56" t="s">
        <v>285</v>
      </c>
      <c r="E54" s="30"/>
    </row>
    <row r="55" spans="1:5" ht="15" customHeight="1" x14ac:dyDescent="0.25">
      <c r="A55" s="54" t="s">
        <v>185</v>
      </c>
      <c r="B55" s="55">
        <v>10</v>
      </c>
      <c r="C55" s="56" t="s">
        <v>286</v>
      </c>
      <c r="D55" s="56" t="s">
        <v>287</v>
      </c>
      <c r="E55" s="30"/>
    </row>
    <row r="56" spans="1:5" ht="26.1" customHeight="1" x14ac:dyDescent="0.25">
      <c r="A56" s="54" t="s">
        <v>177</v>
      </c>
      <c r="B56" s="55">
        <v>12</v>
      </c>
      <c r="C56" s="56" t="s">
        <v>288</v>
      </c>
      <c r="D56" s="56" t="s">
        <v>289</v>
      </c>
      <c r="E56" s="30"/>
    </row>
    <row r="57" spans="1:5" ht="15" customHeight="1" x14ac:dyDescent="0.25">
      <c r="A57" s="54" t="s">
        <v>262</v>
      </c>
      <c r="B57" s="55">
        <v>13</v>
      </c>
      <c r="C57" s="56" t="s">
        <v>250</v>
      </c>
      <c r="D57" s="56" t="s">
        <v>290</v>
      </c>
      <c r="E57" s="30"/>
    </row>
    <row r="58" spans="1:5" ht="15" customHeight="1" x14ac:dyDescent="0.25">
      <c r="A58" s="54" t="s">
        <v>241</v>
      </c>
      <c r="B58" s="55">
        <v>16</v>
      </c>
      <c r="C58" s="56" t="s">
        <v>291</v>
      </c>
      <c r="D58" s="56" t="s">
        <v>292</v>
      </c>
      <c r="E58" s="30"/>
    </row>
    <row r="59" spans="1:5" ht="26.1" customHeight="1" x14ac:dyDescent="0.25">
      <c r="A59" s="54" t="s">
        <v>159</v>
      </c>
      <c r="B59" s="55">
        <v>17</v>
      </c>
      <c r="C59" s="56" t="s">
        <v>293</v>
      </c>
      <c r="D59" s="56" t="s">
        <v>294</v>
      </c>
      <c r="E59" s="30"/>
    </row>
    <row r="60" spans="1:5" ht="26.1" customHeight="1" x14ac:dyDescent="0.25">
      <c r="A60" s="54" t="s">
        <v>259</v>
      </c>
      <c r="B60" s="55">
        <v>21</v>
      </c>
      <c r="C60" s="56" t="s">
        <v>184</v>
      </c>
      <c r="D60" s="56" t="s">
        <v>295</v>
      </c>
      <c r="E60" s="30"/>
    </row>
    <row r="61" spans="1:5" ht="15" customHeight="1" x14ac:dyDescent="0.25">
      <c r="A61" s="54" t="s">
        <v>296</v>
      </c>
      <c r="B61" s="55">
        <v>30</v>
      </c>
      <c r="C61" s="56" t="s">
        <v>297</v>
      </c>
      <c r="D61" s="56" t="s">
        <v>298</v>
      </c>
      <c r="E61" s="30"/>
    </row>
    <row r="62" spans="1:5" ht="26.1" customHeight="1" x14ac:dyDescent="0.25">
      <c r="A62" s="54" t="s">
        <v>299</v>
      </c>
      <c r="B62" s="55">
        <v>32</v>
      </c>
      <c r="C62" s="56" t="s">
        <v>300</v>
      </c>
      <c r="D62" s="56">
        <v>514</v>
      </c>
      <c r="E62" s="30"/>
    </row>
    <row r="63" spans="1:5" ht="15" customHeight="1" x14ac:dyDescent="0.25">
      <c r="A63" s="54" t="s">
        <v>218</v>
      </c>
      <c r="B63" s="55">
        <v>47</v>
      </c>
      <c r="C63" s="56" t="s">
        <v>301</v>
      </c>
      <c r="D63" s="56" t="s">
        <v>302</v>
      </c>
      <c r="E63" s="30"/>
    </row>
    <row r="64" spans="1:5" ht="15" customHeight="1" x14ac:dyDescent="0.25">
      <c r="A64" s="54" t="s">
        <v>169</v>
      </c>
      <c r="B64" s="55">
        <v>55</v>
      </c>
      <c r="C64" s="56" t="s">
        <v>303</v>
      </c>
      <c r="D64" s="56">
        <v>549</v>
      </c>
      <c r="E64" s="30"/>
    </row>
    <row r="65" spans="1:5" ht="26.1" customHeight="1" x14ac:dyDescent="0.25">
      <c r="A65" s="54" t="s">
        <v>239</v>
      </c>
      <c r="B65" s="55">
        <v>69</v>
      </c>
      <c r="C65" s="56" t="s">
        <v>304</v>
      </c>
      <c r="D65" s="56" t="s">
        <v>305</v>
      </c>
      <c r="E65" s="30"/>
    </row>
  </sheetData>
  <pageMargins left="0" right="0" top="0" bottom="0" header="0" footer="0"/>
  <pageSetup orientation="landscape"/>
  <headerFooter>
    <oddFooter>&amp;"Helvetica,Regular"&amp;11&amp;P</oddFooter>
  </headerFooter>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65"/>
  <sheetViews>
    <sheetView showGridLines="0" workbookViewId="0"/>
  </sheetViews>
  <sheetFormatPr defaultColWidth="34.3984375" defaultRowHeight="12" customHeight="1" x14ac:dyDescent="0.25"/>
  <cols>
    <col min="1" max="1" width="34.3984375" style="57" customWidth="1"/>
    <col min="2" max="2" width="26.09765625" style="57" customWidth="1"/>
    <col min="3" max="3" width="12.59765625" style="57" customWidth="1"/>
    <col min="4" max="5" width="7.59765625" style="57" customWidth="1"/>
    <col min="6" max="256" width="34.3984375" style="57" customWidth="1"/>
  </cols>
  <sheetData>
    <row r="1" spans="1:5" ht="15" customHeight="1" x14ac:dyDescent="0.25">
      <c r="A1" s="4"/>
      <c r="B1" s="4"/>
      <c r="C1" s="4"/>
      <c r="D1" s="4"/>
      <c r="E1" s="4"/>
    </row>
    <row r="2" spans="1:5" ht="15" customHeight="1" x14ac:dyDescent="0.25">
      <c r="A2" s="24" t="s">
        <v>1</v>
      </c>
      <c r="B2" s="24" t="s">
        <v>0</v>
      </c>
      <c r="C2" s="4"/>
      <c r="D2" s="4"/>
      <c r="E2" s="4"/>
    </row>
    <row r="3" spans="1:5" ht="15" customHeight="1" x14ac:dyDescent="0.25">
      <c r="A3" s="3" t="s">
        <v>14</v>
      </c>
      <c r="B3" s="6" t="s">
        <v>18</v>
      </c>
      <c r="C3" s="3" t="s">
        <v>306</v>
      </c>
      <c r="D3" s="4"/>
      <c r="E3" s="4"/>
    </row>
    <row r="4" spans="1:5" ht="45" customHeight="1" x14ac:dyDescent="0.25">
      <c r="A4" s="3" t="s">
        <v>27</v>
      </c>
      <c r="B4" s="6" t="s">
        <v>31</v>
      </c>
      <c r="C4" s="4"/>
      <c r="D4" s="4"/>
      <c r="E4" s="4"/>
    </row>
    <row r="5" spans="1:5" ht="45" customHeight="1" x14ac:dyDescent="0.25">
      <c r="A5" s="3" t="s">
        <v>40</v>
      </c>
      <c r="B5" s="6" t="s">
        <v>44</v>
      </c>
      <c r="C5" s="4"/>
      <c r="D5" s="4"/>
      <c r="E5" s="4"/>
    </row>
    <row r="6" spans="1:5" ht="60" customHeight="1" x14ac:dyDescent="0.25">
      <c r="A6" s="3" t="s">
        <v>53</v>
      </c>
      <c r="B6" s="6" t="s">
        <v>57</v>
      </c>
      <c r="C6" s="58"/>
      <c r="D6" s="4"/>
      <c r="E6" s="4"/>
    </row>
    <row r="7" spans="1:5" ht="75" customHeight="1" x14ac:dyDescent="0.25">
      <c r="A7" s="3" t="s">
        <v>66</v>
      </c>
      <c r="B7" s="6" t="s">
        <v>70</v>
      </c>
      <c r="C7" s="4"/>
      <c r="D7" s="4"/>
      <c r="E7" s="4"/>
    </row>
    <row r="8" spans="1:5" ht="75" customHeight="1" x14ac:dyDescent="0.25">
      <c r="A8" s="3" t="s">
        <v>79</v>
      </c>
      <c r="B8" s="6" t="s">
        <v>83</v>
      </c>
      <c r="C8" s="4"/>
      <c r="D8" s="4"/>
      <c r="E8" s="4"/>
    </row>
    <row r="9" spans="1:5" ht="15" customHeight="1" x14ac:dyDescent="0.25">
      <c r="A9" s="4"/>
      <c r="B9" s="4"/>
      <c r="C9" s="4"/>
      <c r="D9" s="4"/>
      <c r="E9" s="4"/>
    </row>
    <row r="10" spans="1:5" ht="15" customHeight="1" x14ac:dyDescent="0.25">
      <c r="A10" s="4"/>
      <c r="B10" s="4"/>
      <c r="C10" s="4"/>
      <c r="D10" s="4"/>
      <c r="E10" s="4"/>
    </row>
    <row r="11" spans="1:5" ht="15" customHeight="1" x14ac:dyDescent="0.25">
      <c r="A11" s="4"/>
      <c r="B11" s="4"/>
      <c r="C11" s="4"/>
      <c r="D11" s="4"/>
      <c r="E11" s="4"/>
    </row>
    <row r="12" spans="1:5" ht="15" customHeight="1" x14ac:dyDescent="0.25">
      <c r="A12" s="24" t="s">
        <v>133</v>
      </c>
      <c r="B12" s="41" t="s">
        <v>92</v>
      </c>
      <c r="C12" s="4"/>
      <c r="D12" s="4"/>
      <c r="E12" s="4"/>
    </row>
    <row r="13" spans="1:5" ht="15" customHeight="1" x14ac:dyDescent="0.25">
      <c r="A13" s="3" t="s">
        <v>95</v>
      </c>
      <c r="B13" s="7">
        <v>8</v>
      </c>
      <c r="C13" s="3">
        <f t="shared" ref="C13:C43" si="0">B13/345*100</f>
        <v>2.318840579710145</v>
      </c>
      <c r="D13" s="4"/>
      <c r="E13" s="4"/>
    </row>
    <row r="14" spans="1:5" ht="15" customHeight="1" x14ac:dyDescent="0.25">
      <c r="A14" s="3" t="s">
        <v>96</v>
      </c>
      <c r="B14" s="7">
        <v>9</v>
      </c>
      <c r="C14" s="3">
        <f t="shared" si="0"/>
        <v>2.6086956521739131</v>
      </c>
      <c r="D14" s="4"/>
      <c r="E14" s="4"/>
    </row>
    <row r="15" spans="1:5" ht="15" customHeight="1" x14ac:dyDescent="0.25">
      <c r="A15" s="3" t="s">
        <v>67</v>
      </c>
      <c r="B15" s="7">
        <v>27</v>
      </c>
      <c r="C15" s="3">
        <f t="shared" si="0"/>
        <v>7.8260869565217401</v>
      </c>
      <c r="D15" s="4"/>
      <c r="E15" s="4"/>
    </row>
    <row r="16" spans="1:5" ht="15" customHeight="1" x14ac:dyDescent="0.25">
      <c r="A16" s="3" t="s">
        <v>97</v>
      </c>
      <c r="B16" s="7">
        <v>4</v>
      </c>
      <c r="C16" s="3">
        <f t="shared" si="0"/>
        <v>1.1594202898550725</v>
      </c>
      <c r="D16" s="4"/>
      <c r="E16" s="4"/>
    </row>
    <row r="17" spans="1:5" ht="15" customHeight="1" x14ac:dyDescent="0.25">
      <c r="A17" s="3" t="s">
        <v>98</v>
      </c>
      <c r="B17" s="7">
        <v>29</v>
      </c>
      <c r="C17" s="3">
        <f t="shared" si="0"/>
        <v>8.4057971014492754</v>
      </c>
      <c r="D17" s="4"/>
      <c r="E17" s="4"/>
    </row>
    <row r="18" spans="1:5" ht="15" customHeight="1" x14ac:dyDescent="0.25">
      <c r="A18" s="3" t="s">
        <v>99</v>
      </c>
      <c r="B18" s="7">
        <v>0</v>
      </c>
      <c r="C18" s="3">
        <f t="shared" si="0"/>
        <v>0</v>
      </c>
      <c r="D18" s="4"/>
      <c r="E18" s="4"/>
    </row>
    <row r="19" spans="1:5" ht="15" customHeight="1" x14ac:dyDescent="0.25">
      <c r="A19" s="3" t="s">
        <v>100</v>
      </c>
      <c r="B19" s="7">
        <v>6</v>
      </c>
      <c r="C19" s="3">
        <f t="shared" si="0"/>
        <v>1.7391304347826086</v>
      </c>
      <c r="D19" s="4"/>
      <c r="E19" s="4"/>
    </row>
    <row r="20" spans="1:5" ht="15" customHeight="1" x14ac:dyDescent="0.25">
      <c r="A20" s="3" t="s">
        <v>101</v>
      </c>
      <c r="B20" s="7">
        <v>20</v>
      </c>
      <c r="C20" s="3">
        <f t="shared" si="0"/>
        <v>5.7971014492753623</v>
      </c>
      <c r="D20" s="4"/>
      <c r="E20" s="4"/>
    </row>
    <row r="21" spans="1:5" ht="15" customHeight="1" x14ac:dyDescent="0.25">
      <c r="A21" s="3" t="s">
        <v>102</v>
      </c>
      <c r="B21" s="7">
        <v>7</v>
      </c>
      <c r="C21" s="3">
        <f t="shared" si="0"/>
        <v>2.0289855072463765</v>
      </c>
      <c r="D21" s="4"/>
      <c r="E21" s="4"/>
    </row>
    <row r="22" spans="1:5" ht="15" customHeight="1" x14ac:dyDescent="0.25">
      <c r="A22" s="3" t="s">
        <v>103</v>
      </c>
      <c r="B22" s="7">
        <v>4</v>
      </c>
      <c r="C22" s="3">
        <f t="shared" si="0"/>
        <v>1.1594202898550725</v>
      </c>
      <c r="D22" s="4"/>
      <c r="E22" s="4"/>
    </row>
    <row r="23" spans="1:5" ht="15" customHeight="1" x14ac:dyDescent="0.25">
      <c r="A23" s="3" t="s">
        <v>104</v>
      </c>
      <c r="B23" s="7">
        <v>5</v>
      </c>
      <c r="C23" s="3">
        <f t="shared" si="0"/>
        <v>1.4492753623188406</v>
      </c>
      <c r="D23" s="4"/>
      <c r="E23" s="4"/>
    </row>
    <row r="24" spans="1:5" ht="15" customHeight="1" x14ac:dyDescent="0.25">
      <c r="A24" s="3" t="s">
        <v>105</v>
      </c>
      <c r="B24" s="7">
        <v>12</v>
      </c>
      <c r="C24" s="3">
        <f t="shared" si="0"/>
        <v>3.4782608695652173</v>
      </c>
      <c r="D24" s="4"/>
      <c r="E24" s="4"/>
    </row>
    <row r="25" spans="1:5" ht="15" customHeight="1" x14ac:dyDescent="0.25">
      <c r="A25" s="3" t="s">
        <v>106</v>
      </c>
      <c r="B25" s="7">
        <v>0</v>
      </c>
      <c r="C25" s="3">
        <f t="shared" si="0"/>
        <v>0</v>
      </c>
      <c r="D25" s="4"/>
      <c r="E25" s="4"/>
    </row>
    <row r="26" spans="1:5" ht="15" customHeight="1" x14ac:dyDescent="0.25">
      <c r="A26" s="3" t="s">
        <v>107</v>
      </c>
      <c r="B26" s="7">
        <v>0</v>
      </c>
      <c r="C26" s="3">
        <f t="shared" si="0"/>
        <v>0</v>
      </c>
      <c r="D26" s="4"/>
      <c r="E26" s="4"/>
    </row>
    <row r="27" spans="1:5" ht="15" customHeight="1" x14ac:dyDescent="0.25">
      <c r="A27" s="3" t="s">
        <v>108</v>
      </c>
      <c r="B27" s="7">
        <v>0</v>
      </c>
      <c r="C27" s="3">
        <f t="shared" si="0"/>
        <v>0</v>
      </c>
      <c r="D27" s="4"/>
      <c r="E27" s="4"/>
    </row>
    <row r="28" spans="1:5" ht="15" customHeight="1" x14ac:dyDescent="0.25">
      <c r="A28" s="3" t="s">
        <v>109</v>
      </c>
      <c r="B28" s="7">
        <v>42</v>
      </c>
      <c r="C28" s="3">
        <f t="shared" si="0"/>
        <v>12.173913043478262</v>
      </c>
      <c r="D28" s="4"/>
      <c r="E28" s="4"/>
    </row>
    <row r="29" spans="1:5" ht="15" customHeight="1" x14ac:dyDescent="0.25">
      <c r="A29" s="3" t="s">
        <v>110</v>
      </c>
      <c r="B29" s="7">
        <v>12</v>
      </c>
      <c r="C29" s="3">
        <f t="shared" si="0"/>
        <v>3.4782608695652173</v>
      </c>
      <c r="D29" s="4"/>
      <c r="E29" s="4"/>
    </row>
    <row r="30" spans="1:5" ht="15" customHeight="1" x14ac:dyDescent="0.25">
      <c r="A30" s="3" t="s">
        <v>111</v>
      </c>
      <c r="B30" s="7">
        <v>6</v>
      </c>
      <c r="C30" s="3">
        <f t="shared" si="0"/>
        <v>1.7391304347826086</v>
      </c>
      <c r="D30" s="4"/>
      <c r="E30" s="4"/>
    </row>
    <row r="31" spans="1:5" ht="15" customHeight="1" x14ac:dyDescent="0.25">
      <c r="A31" s="3" t="s">
        <v>112</v>
      </c>
      <c r="B31" s="7">
        <v>4</v>
      </c>
      <c r="C31" s="3">
        <f t="shared" si="0"/>
        <v>1.1594202898550725</v>
      </c>
      <c r="D31" s="4"/>
      <c r="E31" s="4"/>
    </row>
    <row r="32" spans="1:5" ht="15" customHeight="1" x14ac:dyDescent="0.25">
      <c r="A32" s="3" t="s">
        <v>113</v>
      </c>
      <c r="B32" s="7">
        <v>2</v>
      </c>
      <c r="C32" s="3">
        <f t="shared" si="0"/>
        <v>0.57971014492753625</v>
      </c>
      <c r="D32" s="4"/>
      <c r="E32" s="4"/>
    </row>
    <row r="33" spans="1:5" ht="15" customHeight="1" x14ac:dyDescent="0.25">
      <c r="A33" s="3" t="s">
        <v>114</v>
      </c>
      <c r="B33" s="7">
        <v>1</v>
      </c>
      <c r="C33" s="3">
        <f t="shared" si="0"/>
        <v>0.28985507246376813</v>
      </c>
      <c r="D33" s="4"/>
      <c r="E33" s="4"/>
    </row>
    <row r="34" spans="1:5" ht="15" customHeight="1" x14ac:dyDescent="0.25">
      <c r="A34" s="3" t="s">
        <v>115</v>
      </c>
      <c r="B34" s="7">
        <v>5</v>
      </c>
      <c r="C34" s="3">
        <f t="shared" si="0"/>
        <v>1.4492753623188406</v>
      </c>
      <c r="D34" s="4"/>
      <c r="E34" s="4"/>
    </row>
    <row r="35" spans="1:5" ht="15" customHeight="1" x14ac:dyDescent="0.25">
      <c r="A35" s="3" t="s">
        <v>116</v>
      </c>
      <c r="B35" s="7">
        <v>33</v>
      </c>
      <c r="C35" s="3">
        <f t="shared" si="0"/>
        <v>9.5652173913043477</v>
      </c>
      <c r="D35" s="4"/>
      <c r="E35" s="4"/>
    </row>
    <row r="36" spans="1:5" ht="15" customHeight="1" x14ac:dyDescent="0.25">
      <c r="A36" s="3" t="s">
        <v>117</v>
      </c>
      <c r="B36" s="7">
        <v>20</v>
      </c>
      <c r="C36" s="3">
        <f t="shared" si="0"/>
        <v>5.7971014492753623</v>
      </c>
      <c r="D36" s="4"/>
      <c r="E36" s="4"/>
    </row>
    <row r="37" spans="1:5" ht="15" customHeight="1" x14ac:dyDescent="0.25">
      <c r="A37" s="3" t="s">
        <v>118</v>
      </c>
      <c r="B37" s="7">
        <v>1</v>
      </c>
      <c r="C37" s="3">
        <f t="shared" si="0"/>
        <v>0.28985507246376813</v>
      </c>
      <c r="D37" s="4"/>
      <c r="E37" s="4"/>
    </row>
    <row r="38" spans="1:5" ht="15" customHeight="1" x14ac:dyDescent="0.25">
      <c r="A38" s="3" t="s">
        <v>119</v>
      </c>
      <c r="B38" s="7">
        <v>4</v>
      </c>
      <c r="C38" s="3">
        <f t="shared" si="0"/>
        <v>1.1594202898550725</v>
      </c>
      <c r="D38" s="4"/>
      <c r="E38" s="4"/>
    </row>
    <row r="39" spans="1:5" ht="15" customHeight="1" x14ac:dyDescent="0.25">
      <c r="A39" s="3" t="s">
        <v>120</v>
      </c>
      <c r="B39" s="7">
        <v>1</v>
      </c>
      <c r="C39" s="3">
        <f t="shared" si="0"/>
        <v>0.28985507246376813</v>
      </c>
      <c r="D39" s="4"/>
      <c r="E39" s="4"/>
    </row>
    <row r="40" spans="1:5" ht="15" customHeight="1" x14ac:dyDescent="0.25">
      <c r="A40" s="3" t="s">
        <v>121</v>
      </c>
      <c r="B40" s="7">
        <v>55</v>
      </c>
      <c r="C40" s="3">
        <f t="shared" si="0"/>
        <v>15.942028985507244</v>
      </c>
      <c r="D40" s="4"/>
      <c r="E40" s="4"/>
    </row>
    <row r="41" spans="1:5" ht="15" customHeight="1" x14ac:dyDescent="0.25">
      <c r="A41" s="3" t="s">
        <v>122</v>
      </c>
      <c r="B41" s="7">
        <v>11</v>
      </c>
      <c r="C41" s="3">
        <f t="shared" si="0"/>
        <v>3.1884057971014492</v>
      </c>
      <c r="D41" s="4"/>
      <c r="E41" s="4"/>
    </row>
    <row r="42" spans="1:5" ht="15" customHeight="1" x14ac:dyDescent="0.25">
      <c r="A42" s="3" t="s">
        <v>123</v>
      </c>
      <c r="B42" s="7">
        <v>2</v>
      </c>
      <c r="C42" s="3">
        <f t="shared" si="0"/>
        <v>0.57971014492753625</v>
      </c>
      <c r="D42" s="4"/>
      <c r="E42" s="4"/>
    </row>
    <row r="43" spans="1:5" ht="15" customHeight="1" x14ac:dyDescent="0.25">
      <c r="A43" s="3" t="s">
        <v>124</v>
      </c>
      <c r="B43" s="7">
        <v>15</v>
      </c>
      <c r="C43" s="3">
        <f t="shared" si="0"/>
        <v>4.3478260869565215</v>
      </c>
      <c r="D43" s="4"/>
      <c r="E43" s="4"/>
    </row>
    <row r="44" spans="1:5" ht="15" customHeight="1" x14ac:dyDescent="0.25">
      <c r="A44" s="4"/>
      <c r="B44" s="3">
        <f>SUM(B13:B43)</f>
        <v>345</v>
      </c>
      <c r="C44" s="4"/>
      <c r="D44" s="4"/>
      <c r="E44" s="4"/>
    </row>
    <row r="45" spans="1:5" ht="15" customHeight="1" x14ac:dyDescent="0.25">
      <c r="A45" s="4"/>
      <c r="B45" s="4"/>
      <c r="C45" s="4"/>
      <c r="D45" s="4"/>
      <c r="E45" s="4"/>
    </row>
    <row r="46" spans="1:5" ht="15" customHeight="1" x14ac:dyDescent="0.25">
      <c r="A46" s="4"/>
      <c r="B46" s="4"/>
      <c r="C46" s="4"/>
      <c r="D46" s="4"/>
      <c r="E46" s="4"/>
    </row>
    <row r="47" spans="1:5" ht="15" customHeight="1" x14ac:dyDescent="0.25">
      <c r="A47" s="4"/>
      <c r="B47" s="4"/>
      <c r="C47" s="4"/>
      <c r="D47" s="4"/>
      <c r="E47" s="4"/>
    </row>
    <row r="48" spans="1:5" ht="18" customHeight="1" x14ac:dyDescent="0.3">
      <c r="A48" s="27" t="s">
        <v>134</v>
      </c>
      <c r="B48" s="4"/>
      <c r="C48" s="4"/>
      <c r="D48" s="4"/>
      <c r="E48" s="4"/>
    </row>
    <row r="49" spans="1:5" ht="15" customHeight="1" x14ac:dyDescent="0.25">
      <c r="A49" s="28"/>
      <c r="B49" s="28"/>
      <c r="C49" s="28"/>
      <c r="D49" s="28"/>
      <c r="E49" s="4"/>
    </row>
    <row r="50" spans="1:5" ht="23.1" customHeight="1" x14ac:dyDescent="0.25">
      <c r="A50" s="59" t="s">
        <v>135</v>
      </c>
      <c r="B50" s="59" t="s">
        <v>136</v>
      </c>
      <c r="C50" s="59" t="s">
        <v>137</v>
      </c>
      <c r="D50" s="59" t="s">
        <v>138</v>
      </c>
      <c r="E50" s="30"/>
    </row>
    <row r="51" spans="1:5" ht="15" customHeight="1" x14ac:dyDescent="0.25">
      <c r="A51" s="60" t="s">
        <v>218</v>
      </c>
      <c r="B51" s="61">
        <v>2</v>
      </c>
      <c r="C51" s="61" t="s">
        <v>307</v>
      </c>
      <c r="D51" s="61" t="s">
        <v>308</v>
      </c>
      <c r="E51" s="30"/>
    </row>
    <row r="52" spans="1:5" ht="15" customHeight="1" x14ac:dyDescent="0.25">
      <c r="A52" s="62" t="s">
        <v>144</v>
      </c>
      <c r="B52" s="63">
        <v>2</v>
      </c>
      <c r="C52" s="63" t="s">
        <v>309</v>
      </c>
      <c r="D52" s="63" t="s">
        <v>310</v>
      </c>
      <c r="E52" s="30"/>
    </row>
    <row r="53" spans="1:5" ht="23.1" customHeight="1" x14ac:dyDescent="0.25">
      <c r="A53" s="62" t="s">
        <v>206</v>
      </c>
      <c r="B53" s="63">
        <v>3</v>
      </c>
      <c r="C53" s="63" t="s">
        <v>311</v>
      </c>
      <c r="D53" s="63" t="s">
        <v>312</v>
      </c>
      <c r="E53" s="30"/>
    </row>
    <row r="54" spans="1:5" ht="23.1" customHeight="1" x14ac:dyDescent="0.25">
      <c r="A54" s="62" t="s">
        <v>239</v>
      </c>
      <c r="B54" s="63">
        <v>3</v>
      </c>
      <c r="C54" s="63" t="s">
        <v>313</v>
      </c>
      <c r="D54" s="63" t="s">
        <v>314</v>
      </c>
      <c r="E54" s="30"/>
    </row>
    <row r="55" spans="1:5" ht="23.1" customHeight="1" x14ac:dyDescent="0.25">
      <c r="A55" s="62" t="s">
        <v>167</v>
      </c>
      <c r="B55" s="63">
        <v>4</v>
      </c>
      <c r="C55" s="63" t="s">
        <v>315</v>
      </c>
      <c r="D55" s="63" t="s">
        <v>316</v>
      </c>
      <c r="E55" s="30"/>
    </row>
    <row r="56" spans="1:5" ht="23.1" customHeight="1" x14ac:dyDescent="0.25">
      <c r="A56" s="62" t="s">
        <v>159</v>
      </c>
      <c r="B56" s="63">
        <v>8</v>
      </c>
      <c r="C56" s="63" t="s">
        <v>317</v>
      </c>
      <c r="D56" s="63" t="s">
        <v>318</v>
      </c>
      <c r="E56" s="30"/>
    </row>
    <row r="57" spans="1:5" ht="23.1" customHeight="1" x14ac:dyDescent="0.25">
      <c r="A57" s="62" t="s">
        <v>177</v>
      </c>
      <c r="B57" s="63">
        <v>13</v>
      </c>
      <c r="C57" s="63" t="s">
        <v>319</v>
      </c>
      <c r="D57" s="63" t="s">
        <v>320</v>
      </c>
      <c r="E57" s="30"/>
    </row>
    <row r="58" spans="1:5" ht="23.1" customHeight="1" x14ac:dyDescent="0.25">
      <c r="A58" s="62" t="s">
        <v>321</v>
      </c>
      <c r="B58" s="63">
        <v>14</v>
      </c>
      <c r="C58" s="63" t="s">
        <v>322</v>
      </c>
      <c r="D58" s="63" t="s">
        <v>323</v>
      </c>
      <c r="E58" s="30"/>
    </row>
    <row r="59" spans="1:5" ht="15" customHeight="1" x14ac:dyDescent="0.25">
      <c r="A59" s="62" t="s">
        <v>259</v>
      </c>
      <c r="B59" s="63">
        <v>18</v>
      </c>
      <c r="C59" s="63" t="s">
        <v>324</v>
      </c>
      <c r="D59" s="63" t="s">
        <v>325</v>
      </c>
      <c r="E59" s="30"/>
    </row>
    <row r="60" spans="1:5" ht="15" customHeight="1" x14ac:dyDescent="0.25">
      <c r="A60" s="62" t="s">
        <v>156</v>
      </c>
      <c r="B60" s="63">
        <v>23</v>
      </c>
      <c r="C60" s="63" t="s">
        <v>326</v>
      </c>
      <c r="D60" s="63" t="s">
        <v>327</v>
      </c>
      <c r="E60" s="30"/>
    </row>
    <row r="61" spans="1:5" ht="33.950000000000003" customHeight="1" x14ac:dyDescent="0.25">
      <c r="A61" s="62" t="s">
        <v>328</v>
      </c>
      <c r="B61" s="63">
        <v>27</v>
      </c>
      <c r="C61" s="63" t="s">
        <v>329</v>
      </c>
      <c r="D61" s="63" t="s">
        <v>330</v>
      </c>
      <c r="E61" s="30"/>
    </row>
    <row r="62" spans="1:5" ht="15" customHeight="1" x14ac:dyDescent="0.25">
      <c r="A62" s="62" t="s">
        <v>174</v>
      </c>
      <c r="B62" s="63">
        <v>28</v>
      </c>
      <c r="C62" s="63" t="s">
        <v>331</v>
      </c>
      <c r="D62" s="63" t="s">
        <v>332</v>
      </c>
      <c r="E62" s="30"/>
    </row>
    <row r="63" spans="1:5" ht="15" customHeight="1" x14ac:dyDescent="0.25">
      <c r="A63" s="62" t="s">
        <v>241</v>
      </c>
      <c r="B63" s="63">
        <v>28</v>
      </c>
      <c r="C63" s="63" t="s">
        <v>329</v>
      </c>
      <c r="D63" s="63">
        <v>873</v>
      </c>
      <c r="E63" s="30"/>
    </row>
    <row r="64" spans="1:5" ht="15" customHeight="1" x14ac:dyDescent="0.25">
      <c r="A64" s="62" t="s">
        <v>185</v>
      </c>
      <c r="B64" s="63">
        <v>40</v>
      </c>
      <c r="C64" s="63" t="s">
        <v>333</v>
      </c>
      <c r="D64" s="63">
        <v>571</v>
      </c>
      <c r="E64" s="30"/>
    </row>
    <row r="65" spans="1:5" ht="15" customHeight="1" x14ac:dyDescent="0.25">
      <c r="A65" s="62" t="s">
        <v>296</v>
      </c>
      <c r="B65" s="63">
        <v>70</v>
      </c>
      <c r="C65" s="63" t="s">
        <v>331</v>
      </c>
      <c r="D65" s="63" t="s">
        <v>334</v>
      </c>
      <c r="E65" s="30"/>
    </row>
  </sheetData>
  <pageMargins left="0" right="0" top="0" bottom="0" header="0" footer="0"/>
  <pageSetup orientation="portrait"/>
  <headerFooter>
    <oddFooter>&amp;"Helvetica,Regular"&amp;11&amp;P</oddFooter>
  </headerFooter>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64"/>
  <sheetViews>
    <sheetView showGridLines="0" workbookViewId="0"/>
  </sheetViews>
  <sheetFormatPr defaultColWidth="37" defaultRowHeight="12" customHeight="1" x14ac:dyDescent="0.25"/>
  <cols>
    <col min="1" max="1" width="37" style="64" customWidth="1"/>
    <col min="2" max="2" width="31" style="64" customWidth="1"/>
    <col min="3" max="6" width="7.59765625" style="64" customWidth="1"/>
    <col min="7" max="256" width="37" style="64" customWidth="1"/>
  </cols>
  <sheetData>
    <row r="1" spans="1:6" ht="15" customHeight="1" x14ac:dyDescent="0.25">
      <c r="A1" s="4"/>
      <c r="B1" s="4"/>
      <c r="C1" s="4"/>
      <c r="D1" s="4"/>
      <c r="E1" s="4"/>
      <c r="F1" s="4"/>
    </row>
    <row r="2" spans="1:6" ht="15" customHeight="1" x14ac:dyDescent="0.25">
      <c r="A2" s="24" t="s">
        <v>1</v>
      </c>
      <c r="B2" s="24" t="s">
        <v>0</v>
      </c>
      <c r="C2" s="4"/>
      <c r="D2" s="4"/>
      <c r="E2" s="4"/>
      <c r="F2" s="4"/>
    </row>
    <row r="3" spans="1:6" ht="90" customHeight="1" x14ac:dyDescent="0.25">
      <c r="A3" s="3" t="s">
        <v>14</v>
      </c>
      <c r="B3" s="6" t="s">
        <v>19</v>
      </c>
      <c r="C3" s="4"/>
      <c r="D3" s="4"/>
      <c r="E3" s="4"/>
      <c r="F3" s="4"/>
    </row>
    <row r="4" spans="1:6" ht="30" customHeight="1" x14ac:dyDescent="0.25">
      <c r="A4" s="3" t="s">
        <v>27</v>
      </c>
      <c r="B4" s="6" t="s">
        <v>32</v>
      </c>
      <c r="C4" s="4"/>
      <c r="D4" s="4"/>
      <c r="E4" s="4"/>
      <c r="F4" s="4"/>
    </row>
    <row r="5" spans="1:6" ht="30" customHeight="1" x14ac:dyDescent="0.25">
      <c r="A5" s="3" t="s">
        <v>40</v>
      </c>
      <c r="B5" s="6" t="s">
        <v>45</v>
      </c>
      <c r="C5" s="4"/>
      <c r="D5" s="4"/>
      <c r="E5" s="4"/>
      <c r="F5" s="4"/>
    </row>
    <row r="6" spans="1:6" ht="120" customHeight="1" x14ac:dyDescent="0.25">
      <c r="A6" s="3" t="s">
        <v>53</v>
      </c>
      <c r="B6" s="6" t="s">
        <v>58</v>
      </c>
      <c r="C6" s="4"/>
      <c r="D6" s="4"/>
      <c r="E6" s="4"/>
      <c r="F6" s="4"/>
    </row>
    <row r="7" spans="1:6" ht="90" customHeight="1" x14ac:dyDescent="0.25">
      <c r="A7" s="3" t="s">
        <v>66</v>
      </c>
      <c r="B7" s="6" t="s">
        <v>71</v>
      </c>
      <c r="C7" s="4"/>
      <c r="D7" s="4"/>
      <c r="E7" s="4"/>
      <c r="F7" s="4"/>
    </row>
    <row r="8" spans="1:6" ht="30" customHeight="1" x14ac:dyDescent="0.25">
      <c r="A8" s="3" t="s">
        <v>79</v>
      </c>
      <c r="B8" s="6" t="s">
        <v>84</v>
      </c>
      <c r="C8" s="4"/>
      <c r="D8" s="4"/>
      <c r="E8" s="4"/>
      <c r="F8" s="4"/>
    </row>
    <row r="9" spans="1:6" ht="15" customHeight="1" x14ac:dyDescent="0.25">
      <c r="A9" s="4"/>
      <c r="B9" s="4"/>
      <c r="C9" s="4"/>
      <c r="D9" s="4"/>
      <c r="E9" s="4"/>
      <c r="F9" s="4"/>
    </row>
    <row r="10" spans="1:6" ht="15" customHeight="1" x14ac:dyDescent="0.25">
      <c r="A10" s="4"/>
      <c r="B10" s="4"/>
      <c r="C10" s="4"/>
      <c r="D10" s="4"/>
      <c r="E10" s="4"/>
      <c r="F10" s="4"/>
    </row>
    <row r="11" spans="1:6" ht="15" customHeight="1" x14ac:dyDescent="0.25">
      <c r="A11" s="4"/>
      <c r="B11" s="4"/>
      <c r="C11" s="4"/>
      <c r="D11" s="4"/>
      <c r="E11" s="4"/>
      <c r="F11" s="4"/>
    </row>
    <row r="12" spans="1:6" ht="15" customHeight="1" x14ac:dyDescent="0.25">
      <c r="A12" s="4"/>
      <c r="B12" s="4"/>
      <c r="C12" s="4"/>
      <c r="D12" s="4"/>
      <c r="E12" s="4"/>
      <c r="F12" s="4"/>
    </row>
    <row r="13" spans="1:6" ht="15" customHeight="1" x14ac:dyDescent="0.25">
      <c r="A13" s="24" t="s">
        <v>133</v>
      </c>
      <c r="B13" s="41" t="s">
        <v>92</v>
      </c>
      <c r="C13" s="4"/>
      <c r="D13" s="4"/>
      <c r="E13" s="4"/>
      <c r="F13" s="4"/>
    </row>
    <row r="14" spans="1:6" ht="15" customHeight="1" x14ac:dyDescent="0.25">
      <c r="A14" s="3" t="s">
        <v>95</v>
      </c>
      <c r="B14" s="7">
        <v>6</v>
      </c>
      <c r="C14" s="3">
        <f t="shared" ref="C14:C44" si="0">B14/400*100</f>
        <v>1.5</v>
      </c>
      <c r="D14" s="4"/>
      <c r="E14" s="4"/>
      <c r="F14" s="4"/>
    </row>
    <row r="15" spans="1:6" ht="15" customHeight="1" x14ac:dyDescent="0.25">
      <c r="A15" s="3" t="s">
        <v>96</v>
      </c>
      <c r="B15" s="7">
        <v>14</v>
      </c>
      <c r="C15" s="3">
        <f t="shared" si="0"/>
        <v>3.5000000000000004</v>
      </c>
      <c r="D15" s="4"/>
      <c r="E15" s="4"/>
      <c r="F15" s="4"/>
    </row>
    <row r="16" spans="1:6" ht="15" customHeight="1" x14ac:dyDescent="0.25">
      <c r="A16" s="3" t="s">
        <v>67</v>
      </c>
      <c r="B16" s="7">
        <v>29</v>
      </c>
      <c r="C16" s="3">
        <f t="shared" si="0"/>
        <v>7.2499999999999991</v>
      </c>
      <c r="D16" s="4"/>
      <c r="E16" s="4"/>
      <c r="F16" s="4"/>
    </row>
    <row r="17" spans="1:6" ht="15" customHeight="1" x14ac:dyDescent="0.25">
      <c r="A17" s="3" t="s">
        <v>97</v>
      </c>
      <c r="B17" s="7">
        <v>7</v>
      </c>
      <c r="C17" s="3">
        <f t="shared" si="0"/>
        <v>1.7500000000000002</v>
      </c>
      <c r="D17" s="4"/>
      <c r="E17" s="4"/>
      <c r="F17" s="4"/>
    </row>
    <row r="18" spans="1:6" ht="15" customHeight="1" x14ac:dyDescent="0.25">
      <c r="A18" s="3" t="s">
        <v>98</v>
      </c>
      <c r="B18" s="7">
        <v>45</v>
      </c>
      <c r="C18" s="3">
        <f t="shared" si="0"/>
        <v>11.25</v>
      </c>
      <c r="D18" s="4"/>
      <c r="E18" s="4"/>
      <c r="F18" s="4"/>
    </row>
    <row r="19" spans="1:6" ht="15" customHeight="1" x14ac:dyDescent="0.25">
      <c r="A19" s="3" t="s">
        <v>99</v>
      </c>
      <c r="B19" s="7">
        <v>0</v>
      </c>
      <c r="C19" s="3">
        <f t="shared" si="0"/>
        <v>0</v>
      </c>
      <c r="D19" s="4"/>
      <c r="E19" s="4"/>
      <c r="F19" s="4"/>
    </row>
    <row r="20" spans="1:6" ht="15" customHeight="1" x14ac:dyDescent="0.25">
      <c r="A20" s="3" t="s">
        <v>100</v>
      </c>
      <c r="B20" s="7">
        <v>0</v>
      </c>
      <c r="C20" s="3">
        <f t="shared" si="0"/>
        <v>0</v>
      </c>
      <c r="D20" s="4"/>
      <c r="E20" s="4"/>
      <c r="F20" s="4"/>
    </row>
    <row r="21" spans="1:6" ht="15" customHeight="1" x14ac:dyDescent="0.25">
      <c r="A21" s="3" t="s">
        <v>101</v>
      </c>
      <c r="B21" s="7">
        <v>31</v>
      </c>
      <c r="C21" s="3">
        <f t="shared" si="0"/>
        <v>7.75</v>
      </c>
      <c r="D21" s="4"/>
      <c r="E21" s="4"/>
      <c r="F21" s="4"/>
    </row>
    <row r="22" spans="1:6" ht="15" customHeight="1" x14ac:dyDescent="0.25">
      <c r="A22" s="3" t="s">
        <v>102</v>
      </c>
      <c r="B22" s="7">
        <v>9</v>
      </c>
      <c r="C22" s="3">
        <f t="shared" si="0"/>
        <v>2.25</v>
      </c>
      <c r="D22" s="4"/>
      <c r="E22" s="4"/>
      <c r="F22" s="4"/>
    </row>
    <row r="23" spans="1:6" ht="15" customHeight="1" x14ac:dyDescent="0.25">
      <c r="A23" s="3" t="s">
        <v>103</v>
      </c>
      <c r="B23" s="7">
        <v>17</v>
      </c>
      <c r="C23" s="3">
        <f t="shared" si="0"/>
        <v>4.25</v>
      </c>
      <c r="D23" s="4"/>
      <c r="E23" s="4"/>
      <c r="F23" s="4"/>
    </row>
    <row r="24" spans="1:6" ht="15" customHeight="1" x14ac:dyDescent="0.25">
      <c r="A24" s="3" t="s">
        <v>104</v>
      </c>
      <c r="B24" s="7">
        <v>5</v>
      </c>
      <c r="C24" s="3">
        <f t="shared" si="0"/>
        <v>1.25</v>
      </c>
      <c r="D24" s="4"/>
      <c r="E24" s="4"/>
      <c r="F24" s="4"/>
    </row>
    <row r="25" spans="1:6" ht="15" customHeight="1" x14ac:dyDescent="0.25">
      <c r="A25" s="3" t="s">
        <v>105</v>
      </c>
      <c r="B25" s="7">
        <v>7</v>
      </c>
      <c r="C25" s="3">
        <f t="shared" si="0"/>
        <v>1.7500000000000002</v>
      </c>
      <c r="D25" s="4"/>
      <c r="E25" s="4"/>
      <c r="F25" s="4"/>
    </row>
    <row r="26" spans="1:6" ht="15" customHeight="1" x14ac:dyDescent="0.25">
      <c r="A26" s="3" t="s">
        <v>106</v>
      </c>
      <c r="B26" s="7">
        <v>0</v>
      </c>
      <c r="C26" s="3">
        <f t="shared" si="0"/>
        <v>0</v>
      </c>
      <c r="D26" s="4"/>
      <c r="E26" s="4"/>
      <c r="F26" s="4"/>
    </row>
    <row r="27" spans="1:6" ht="15" customHeight="1" x14ac:dyDescent="0.25">
      <c r="A27" s="3" t="s">
        <v>107</v>
      </c>
      <c r="B27" s="7">
        <v>0</v>
      </c>
      <c r="C27" s="3">
        <f t="shared" si="0"/>
        <v>0</v>
      </c>
      <c r="D27" s="4"/>
      <c r="E27" s="4"/>
      <c r="F27" s="4"/>
    </row>
    <row r="28" spans="1:6" ht="15" customHeight="1" x14ac:dyDescent="0.25">
      <c r="A28" s="3" t="s">
        <v>108</v>
      </c>
      <c r="B28" s="7">
        <v>0</v>
      </c>
      <c r="C28" s="3">
        <f t="shared" si="0"/>
        <v>0</v>
      </c>
      <c r="D28" s="4"/>
      <c r="E28" s="4"/>
      <c r="F28" s="4"/>
    </row>
    <row r="29" spans="1:6" ht="15" customHeight="1" x14ac:dyDescent="0.25">
      <c r="A29" s="3" t="s">
        <v>109</v>
      </c>
      <c r="B29" s="7">
        <v>42</v>
      </c>
      <c r="C29" s="3">
        <f t="shared" si="0"/>
        <v>10.5</v>
      </c>
      <c r="D29" s="4"/>
      <c r="E29" s="4"/>
      <c r="F29" s="4"/>
    </row>
    <row r="30" spans="1:6" ht="15" customHeight="1" x14ac:dyDescent="0.25">
      <c r="A30" s="3" t="s">
        <v>110</v>
      </c>
      <c r="B30" s="7">
        <v>8</v>
      </c>
      <c r="C30" s="3">
        <f t="shared" si="0"/>
        <v>2</v>
      </c>
      <c r="D30" s="4"/>
      <c r="E30" s="4"/>
      <c r="F30" s="4"/>
    </row>
    <row r="31" spans="1:6" ht="15" customHeight="1" x14ac:dyDescent="0.25">
      <c r="A31" s="3" t="s">
        <v>111</v>
      </c>
      <c r="B31" s="7">
        <v>4</v>
      </c>
      <c r="C31" s="3">
        <f t="shared" si="0"/>
        <v>1</v>
      </c>
      <c r="D31" s="4"/>
      <c r="E31" s="4"/>
      <c r="F31" s="4"/>
    </row>
    <row r="32" spans="1:6" ht="15" customHeight="1" x14ac:dyDescent="0.25">
      <c r="A32" s="3" t="s">
        <v>112</v>
      </c>
      <c r="B32" s="7">
        <v>4</v>
      </c>
      <c r="C32" s="3">
        <f t="shared" si="0"/>
        <v>1</v>
      </c>
      <c r="D32" s="4"/>
      <c r="E32" s="4"/>
      <c r="F32" s="4"/>
    </row>
    <row r="33" spans="1:6" ht="15" customHeight="1" x14ac:dyDescent="0.25">
      <c r="A33" s="3" t="s">
        <v>113</v>
      </c>
      <c r="B33" s="7">
        <v>1</v>
      </c>
      <c r="C33" s="3">
        <f t="shared" si="0"/>
        <v>0.25</v>
      </c>
      <c r="D33" s="4"/>
      <c r="E33" s="4"/>
      <c r="F33" s="4"/>
    </row>
    <row r="34" spans="1:6" ht="15" customHeight="1" x14ac:dyDescent="0.25">
      <c r="A34" s="3" t="s">
        <v>114</v>
      </c>
      <c r="B34" s="7">
        <v>1</v>
      </c>
      <c r="C34" s="3">
        <f t="shared" si="0"/>
        <v>0.25</v>
      </c>
      <c r="D34" s="4"/>
      <c r="E34" s="4"/>
      <c r="F34" s="4"/>
    </row>
    <row r="35" spans="1:6" ht="15" customHeight="1" x14ac:dyDescent="0.25">
      <c r="A35" s="3" t="s">
        <v>115</v>
      </c>
      <c r="B35" s="7">
        <v>6</v>
      </c>
      <c r="C35" s="3">
        <f t="shared" si="0"/>
        <v>1.5</v>
      </c>
      <c r="D35" s="4"/>
      <c r="E35" s="4"/>
      <c r="F35" s="4"/>
    </row>
    <row r="36" spans="1:6" ht="15" customHeight="1" x14ac:dyDescent="0.25">
      <c r="A36" s="3" t="s">
        <v>116</v>
      </c>
      <c r="B36" s="7">
        <v>38</v>
      </c>
      <c r="C36" s="3">
        <f t="shared" si="0"/>
        <v>9.5</v>
      </c>
      <c r="D36" s="4"/>
      <c r="E36" s="4"/>
      <c r="F36" s="4"/>
    </row>
    <row r="37" spans="1:6" ht="15" customHeight="1" x14ac:dyDescent="0.25">
      <c r="A37" s="3" t="s">
        <v>117</v>
      </c>
      <c r="B37" s="7">
        <v>24</v>
      </c>
      <c r="C37" s="3">
        <f t="shared" si="0"/>
        <v>6</v>
      </c>
      <c r="D37" s="4"/>
      <c r="E37" s="4"/>
      <c r="F37" s="4"/>
    </row>
    <row r="38" spans="1:6" ht="15" customHeight="1" x14ac:dyDescent="0.25">
      <c r="A38" s="3" t="s">
        <v>118</v>
      </c>
      <c r="B38" s="7">
        <v>3</v>
      </c>
      <c r="C38" s="3">
        <f t="shared" si="0"/>
        <v>0.75</v>
      </c>
      <c r="D38" s="4"/>
      <c r="E38" s="4"/>
      <c r="F38" s="4"/>
    </row>
    <row r="39" spans="1:6" ht="15" customHeight="1" x14ac:dyDescent="0.25">
      <c r="A39" s="3" t="s">
        <v>119</v>
      </c>
      <c r="B39" s="7">
        <v>5</v>
      </c>
      <c r="C39" s="3">
        <f t="shared" si="0"/>
        <v>1.25</v>
      </c>
      <c r="D39" s="4"/>
      <c r="E39" s="4"/>
      <c r="F39" s="4"/>
    </row>
    <row r="40" spans="1:6" ht="15" customHeight="1" x14ac:dyDescent="0.25">
      <c r="A40" s="3" t="s">
        <v>120</v>
      </c>
      <c r="B40" s="7">
        <v>3</v>
      </c>
      <c r="C40" s="3">
        <f t="shared" si="0"/>
        <v>0.75</v>
      </c>
      <c r="D40" s="4"/>
      <c r="E40" s="4"/>
      <c r="F40" s="4"/>
    </row>
    <row r="41" spans="1:6" ht="15" customHeight="1" x14ac:dyDescent="0.25">
      <c r="A41" s="3" t="s">
        <v>121</v>
      </c>
      <c r="B41" s="7">
        <v>41</v>
      </c>
      <c r="C41" s="3">
        <f t="shared" si="0"/>
        <v>10.25</v>
      </c>
      <c r="D41" s="4"/>
      <c r="E41" s="4"/>
      <c r="F41" s="4"/>
    </row>
    <row r="42" spans="1:6" ht="15" customHeight="1" x14ac:dyDescent="0.25">
      <c r="A42" s="3" t="s">
        <v>122</v>
      </c>
      <c r="B42" s="7">
        <v>29</v>
      </c>
      <c r="C42" s="3">
        <f t="shared" si="0"/>
        <v>7.2499999999999991</v>
      </c>
      <c r="D42" s="4"/>
      <c r="E42" s="4"/>
      <c r="F42" s="4"/>
    </row>
    <row r="43" spans="1:6" ht="15" customHeight="1" x14ac:dyDescent="0.25">
      <c r="A43" s="3" t="s">
        <v>123</v>
      </c>
      <c r="B43" s="7">
        <v>9</v>
      </c>
      <c r="C43" s="3">
        <f t="shared" si="0"/>
        <v>2.25</v>
      </c>
      <c r="D43" s="4"/>
      <c r="E43" s="4"/>
      <c r="F43" s="4"/>
    </row>
    <row r="44" spans="1:6" ht="15" customHeight="1" x14ac:dyDescent="0.25">
      <c r="A44" s="3" t="s">
        <v>124</v>
      </c>
      <c r="B44" s="7">
        <v>12</v>
      </c>
      <c r="C44" s="3">
        <f t="shared" si="0"/>
        <v>3</v>
      </c>
      <c r="D44" s="4"/>
      <c r="E44" s="4"/>
      <c r="F44" s="4"/>
    </row>
    <row r="45" spans="1:6" ht="15" customHeight="1" x14ac:dyDescent="0.25">
      <c r="A45" s="4"/>
      <c r="B45" s="3">
        <f>SUM(B14:B44)</f>
        <v>400</v>
      </c>
      <c r="C45" s="4"/>
      <c r="D45" s="4"/>
      <c r="E45" s="4"/>
      <c r="F45" s="4"/>
    </row>
    <row r="46" spans="1:6" ht="15" customHeight="1" x14ac:dyDescent="0.25">
      <c r="A46" s="4"/>
      <c r="B46" s="4"/>
      <c r="C46" s="4"/>
      <c r="D46" s="4"/>
      <c r="E46" s="4"/>
      <c r="F46" s="4"/>
    </row>
    <row r="47" spans="1:6" ht="15" customHeight="1" x14ac:dyDescent="0.25">
      <c r="A47" s="4"/>
      <c r="B47" s="4"/>
      <c r="C47" s="4"/>
      <c r="D47" s="4"/>
      <c r="E47" s="4"/>
      <c r="F47" s="4"/>
    </row>
    <row r="48" spans="1:6" ht="15" customHeight="1" x14ac:dyDescent="0.25">
      <c r="A48" s="4"/>
      <c r="B48" s="4"/>
      <c r="C48" s="4"/>
      <c r="D48" s="4"/>
      <c r="E48" s="4"/>
      <c r="F48" s="4"/>
    </row>
    <row r="49" spans="1:6" ht="15" customHeight="1" x14ac:dyDescent="0.25">
      <c r="A49" s="4"/>
      <c r="B49" s="4"/>
      <c r="C49" s="4"/>
      <c r="D49" s="4"/>
      <c r="E49" s="4"/>
      <c r="F49" s="4"/>
    </row>
    <row r="50" spans="1:6" ht="54" customHeight="1" x14ac:dyDescent="0.25">
      <c r="A50" s="65" t="s">
        <v>335</v>
      </c>
      <c r="B50" s="66" t="s">
        <v>336</v>
      </c>
      <c r="C50" s="3"/>
      <c r="D50" s="4"/>
      <c r="E50" s="4"/>
      <c r="F50" s="4"/>
    </row>
    <row r="51" spans="1:6" ht="15" customHeight="1" x14ac:dyDescent="0.25">
      <c r="A51" s="28"/>
      <c r="B51" s="28"/>
      <c r="C51" s="28"/>
      <c r="D51" s="28"/>
      <c r="E51" s="28"/>
      <c r="F51" s="28"/>
    </row>
    <row r="52" spans="1:6" ht="15" customHeight="1" x14ac:dyDescent="0.25">
      <c r="A52" s="67" t="s">
        <v>337</v>
      </c>
      <c r="B52" s="67">
        <v>2005</v>
      </c>
      <c r="C52" s="67">
        <v>2006</v>
      </c>
      <c r="D52" s="67">
        <v>2007</v>
      </c>
      <c r="E52" s="67">
        <v>2008</v>
      </c>
      <c r="F52" s="67">
        <v>2009</v>
      </c>
    </row>
    <row r="53" spans="1:6" ht="15" customHeight="1" x14ac:dyDescent="0.25">
      <c r="A53" s="68" t="s">
        <v>338</v>
      </c>
      <c r="B53" s="69" t="s">
        <v>339</v>
      </c>
      <c r="C53" s="69" t="s">
        <v>340</v>
      </c>
      <c r="D53" s="69" t="s">
        <v>341</v>
      </c>
      <c r="E53" s="69" t="s">
        <v>342</v>
      </c>
      <c r="F53" s="69" t="s">
        <v>343</v>
      </c>
    </row>
    <row r="54" spans="1:6" ht="15" customHeight="1" x14ac:dyDescent="0.25">
      <c r="A54" s="70" t="s">
        <v>344</v>
      </c>
      <c r="B54" s="71" t="s">
        <v>345</v>
      </c>
      <c r="C54" s="71" t="s">
        <v>346</v>
      </c>
      <c r="D54" s="71" t="s">
        <v>347</v>
      </c>
      <c r="E54" s="71" t="s">
        <v>348</v>
      </c>
      <c r="F54" s="71" t="s">
        <v>349</v>
      </c>
    </row>
    <row r="55" spans="1:6" ht="15" customHeight="1" x14ac:dyDescent="0.25">
      <c r="A55" s="70" t="s">
        <v>350</v>
      </c>
      <c r="B55" s="71" t="s">
        <v>351</v>
      </c>
      <c r="C55" s="71" t="s">
        <v>352</v>
      </c>
      <c r="D55" s="71" t="s">
        <v>353</v>
      </c>
      <c r="E55" s="71" t="s">
        <v>354</v>
      </c>
      <c r="F55" s="71" t="s">
        <v>355</v>
      </c>
    </row>
    <row r="56" spans="1:6" ht="15" customHeight="1" x14ac:dyDescent="0.25">
      <c r="A56" s="70" t="s">
        <v>356</v>
      </c>
      <c r="B56" s="71" t="s">
        <v>357</v>
      </c>
      <c r="C56" s="71" t="s">
        <v>358</v>
      </c>
      <c r="D56" s="71" t="s">
        <v>359</v>
      </c>
      <c r="E56" s="71" t="s">
        <v>360</v>
      </c>
      <c r="F56" s="71" t="s">
        <v>361</v>
      </c>
    </row>
    <row r="57" spans="1:6" ht="15" customHeight="1" x14ac:dyDescent="0.25">
      <c r="A57" s="70" t="s">
        <v>362</v>
      </c>
      <c r="B57" s="71" t="s">
        <v>363</v>
      </c>
      <c r="C57" s="71" t="s">
        <v>364</v>
      </c>
      <c r="D57" s="71" t="s">
        <v>365</v>
      </c>
      <c r="E57" s="71" t="s">
        <v>366</v>
      </c>
      <c r="F57" s="71" t="s">
        <v>367</v>
      </c>
    </row>
    <row r="58" spans="1:6" ht="15" customHeight="1" x14ac:dyDescent="0.25">
      <c r="A58" s="70" t="s">
        <v>368</v>
      </c>
      <c r="B58" s="71" t="s">
        <v>369</v>
      </c>
      <c r="C58" s="71" t="s">
        <v>370</v>
      </c>
      <c r="D58" s="71" t="s">
        <v>371</v>
      </c>
      <c r="E58" s="71" t="s">
        <v>227</v>
      </c>
      <c r="F58" s="71" t="s">
        <v>229</v>
      </c>
    </row>
    <row r="59" spans="1:6" ht="15" customHeight="1" x14ac:dyDescent="0.25">
      <c r="A59" s="70" t="s">
        <v>372</v>
      </c>
      <c r="B59" s="71" t="s">
        <v>373</v>
      </c>
      <c r="C59" s="71" t="s">
        <v>374</v>
      </c>
      <c r="D59" s="71" t="s">
        <v>150</v>
      </c>
      <c r="E59" s="71" t="s">
        <v>375</v>
      </c>
      <c r="F59" s="71" t="s">
        <v>376</v>
      </c>
    </row>
    <row r="60" spans="1:6" ht="15" customHeight="1" x14ac:dyDescent="0.25">
      <c r="A60" s="70" t="s">
        <v>377</v>
      </c>
      <c r="B60" s="71" t="s">
        <v>378</v>
      </c>
      <c r="C60" s="71" t="s">
        <v>379</v>
      </c>
      <c r="D60" s="71" t="s">
        <v>380</v>
      </c>
      <c r="E60" s="71" t="s">
        <v>381</v>
      </c>
      <c r="F60" s="71" t="s">
        <v>382</v>
      </c>
    </row>
    <row r="61" spans="1:6" ht="15" customHeight="1" x14ac:dyDescent="0.25">
      <c r="A61" s="70" t="s">
        <v>383</v>
      </c>
      <c r="B61" s="71" t="s">
        <v>384</v>
      </c>
      <c r="C61" s="71" t="s">
        <v>385</v>
      </c>
      <c r="D61" s="71" t="s">
        <v>386</v>
      </c>
      <c r="E61" s="71" t="s">
        <v>387</v>
      </c>
      <c r="F61" s="71" t="s">
        <v>388</v>
      </c>
    </row>
    <row r="62" spans="1:6" ht="15" customHeight="1" x14ac:dyDescent="0.25">
      <c r="A62" s="70" t="s">
        <v>389</v>
      </c>
      <c r="B62" s="71" t="s">
        <v>390</v>
      </c>
      <c r="C62" s="71" t="s">
        <v>391</v>
      </c>
      <c r="D62" s="71" t="s">
        <v>392</v>
      </c>
      <c r="E62" s="71" t="s">
        <v>393</v>
      </c>
      <c r="F62" s="71" t="s">
        <v>394</v>
      </c>
    </row>
    <row r="63" spans="1:6" ht="15" customHeight="1" x14ac:dyDescent="0.25">
      <c r="A63" s="70" t="s">
        <v>395</v>
      </c>
      <c r="B63" s="71" t="s">
        <v>396</v>
      </c>
      <c r="C63" s="71" t="s">
        <v>397</v>
      </c>
      <c r="D63" s="71" t="s">
        <v>398</v>
      </c>
      <c r="E63" s="71" t="s">
        <v>399</v>
      </c>
      <c r="F63" s="71" t="s">
        <v>400</v>
      </c>
    </row>
    <row r="64" spans="1:6" ht="15" customHeight="1" x14ac:dyDescent="0.25">
      <c r="A64" s="70" t="s">
        <v>401</v>
      </c>
      <c r="B64" s="71" t="s">
        <v>402</v>
      </c>
      <c r="C64" s="71" t="s">
        <v>403</v>
      </c>
      <c r="D64" s="71" t="s">
        <v>404</v>
      </c>
      <c r="E64" s="71" t="s">
        <v>405</v>
      </c>
      <c r="F64" s="71" t="s">
        <v>406</v>
      </c>
    </row>
  </sheetData>
  <pageMargins left="0" right="0" top="0" bottom="0" header="0" footer="0"/>
  <pageSetup orientation="landscape"/>
  <headerFooter>
    <oddFooter>&amp;"Helvetica,Regular"&amp;11&amp;P</oddFooter>
  </headerFooter>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72"/>
  <sheetViews>
    <sheetView showGridLines="0" topLeftCell="A12" workbookViewId="0">
      <selection activeCell="B15" sqref="A15:B45"/>
    </sheetView>
  </sheetViews>
  <sheetFormatPr defaultColWidth="34.09765625" defaultRowHeight="12" customHeight="1" x14ac:dyDescent="0.25"/>
  <cols>
    <col min="1" max="1" width="34.09765625" style="72" customWidth="1"/>
    <col min="2" max="2" width="15.59765625" style="72" customWidth="1"/>
    <col min="3" max="3" width="7.59765625" style="72" customWidth="1"/>
    <col min="4" max="4" width="22.69921875" style="72" customWidth="1"/>
    <col min="5" max="5" width="7.59765625" style="72" customWidth="1"/>
    <col min="6" max="256" width="34.09765625" style="72" customWidth="1"/>
  </cols>
  <sheetData>
    <row r="1" spans="1:5" ht="15" customHeight="1" x14ac:dyDescent="0.25">
      <c r="A1" s="4"/>
      <c r="B1" s="4"/>
      <c r="C1" s="4"/>
      <c r="D1" s="4"/>
      <c r="E1" s="4"/>
    </row>
    <row r="2" spans="1:5" ht="15" customHeight="1" x14ac:dyDescent="0.25">
      <c r="A2" s="24" t="s">
        <v>1</v>
      </c>
      <c r="B2" s="24" t="s">
        <v>0</v>
      </c>
      <c r="C2" s="4"/>
      <c r="D2" s="4"/>
      <c r="E2" s="4"/>
    </row>
    <row r="3" spans="1:5" ht="222" customHeight="1" x14ac:dyDescent="0.25">
      <c r="A3" s="3" t="s">
        <v>14</v>
      </c>
      <c r="B3" s="6" t="s">
        <v>20</v>
      </c>
      <c r="C3" s="73" t="s">
        <v>407</v>
      </c>
      <c r="D3" s="74" t="s">
        <v>408</v>
      </c>
      <c r="E3" s="4"/>
    </row>
    <row r="4" spans="1:5" ht="45" customHeight="1" x14ac:dyDescent="0.25">
      <c r="A4" s="3" t="s">
        <v>27</v>
      </c>
      <c r="B4" s="6" t="s">
        <v>33</v>
      </c>
      <c r="C4" s="4"/>
      <c r="D4" s="4"/>
      <c r="E4" s="4"/>
    </row>
    <row r="5" spans="1:5" ht="90" customHeight="1" x14ac:dyDescent="0.25">
      <c r="A5" s="3" t="s">
        <v>40</v>
      </c>
      <c r="B5" s="6" t="s">
        <v>46</v>
      </c>
      <c r="C5" s="4"/>
      <c r="D5" s="4"/>
      <c r="E5" s="4"/>
    </row>
    <row r="6" spans="1:5" ht="105" customHeight="1" x14ac:dyDescent="0.25">
      <c r="A6" s="3" t="s">
        <v>53</v>
      </c>
      <c r="B6" s="6" t="s">
        <v>59</v>
      </c>
      <c r="C6" s="73" t="s">
        <v>407</v>
      </c>
      <c r="D6" s="74" t="s">
        <v>409</v>
      </c>
      <c r="E6" s="4"/>
    </row>
    <row r="7" spans="1:5" ht="105" customHeight="1" x14ac:dyDescent="0.25">
      <c r="A7" s="3" t="s">
        <v>66</v>
      </c>
      <c r="B7" s="6" t="s">
        <v>72</v>
      </c>
      <c r="C7" s="4"/>
      <c r="D7" s="4"/>
      <c r="E7" s="4"/>
    </row>
    <row r="8" spans="1:5" ht="150" customHeight="1" x14ac:dyDescent="0.25">
      <c r="A8" s="3" t="s">
        <v>79</v>
      </c>
      <c r="B8" s="6" t="s">
        <v>85</v>
      </c>
      <c r="C8" s="4"/>
      <c r="D8" s="4"/>
      <c r="E8" s="4"/>
    </row>
    <row r="9" spans="1:5" ht="15" customHeight="1" x14ac:dyDescent="0.25">
      <c r="A9" s="4"/>
      <c r="B9" s="4"/>
      <c r="C9" s="4"/>
      <c r="D9" s="4"/>
      <c r="E9" s="4"/>
    </row>
    <row r="10" spans="1:5" ht="15" customHeight="1" x14ac:dyDescent="0.25">
      <c r="A10" s="4"/>
      <c r="B10" s="4"/>
      <c r="C10" s="4"/>
      <c r="D10" s="4"/>
      <c r="E10" s="4"/>
    </row>
    <row r="11" spans="1:5" ht="15" customHeight="1" x14ac:dyDescent="0.25">
      <c r="A11" s="4"/>
      <c r="B11" s="4"/>
      <c r="C11" s="4"/>
      <c r="D11" s="4"/>
      <c r="E11" s="4"/>
    </row>
    <row r="12" spans="1:5" ht="15" customHeight="1" x14ac:dyDescent="0.25">
      <c r="A12" s="4"/>
      <c r="B12" s="4"/>
      <c r="C12" s="4"/>
      <c r="D12" s="4"/>
      <c r="E12" s="4"/>
    </row>
    <row r="13" spans="1:5" ht="15" customHeight="1" x14ac:dyDescent="0.25">
      <c r="A13" s="4"/>
      <c r="B13" s="4"/>
      <c r="C13" s="4"/>
      <c r="D13" s="4"/>
      <c r="E13" s="4"/>
    </row>
    <row r="14" spans="1:5" ht="15" customHeight="1" x14ac:dyDescent="0.25">
      <c r="A14" s="24" t="s">
        <v>133</v>
      </c>
      <c r="B14" s="41" t="s">
        <v>92</v>
      </c>
      <c r="C14" s="4"/>
      <c r="D14" s="4"/>
      <c r="E14" s="4"/>
    </row>
    <row r="15" spans="1:5" ht="15" customHeight="1" x14ac:dyDescent="0.25">
      <c r="A15" s="3" t="s">
        <v>95</v>
      </c>
      <c r="B15" s="7">
        <v>1</v>
      </c>
      <c r="C15" s="3">
        <f t="shared" ref="C15:C45" si="0">B15/372*100</f>
        <v>0.26881720430107531</v>
      </c>
      <c r="D15" s="4"/>
      <c r="E15" s="4"/>
    </row>
    <row r="16" spans="1:5" ht="15" customHeight="1" x14ac:dyDescent="0.25">
      <c r="A16" s="3" t="s">
        <v>96</v>
      </c>
      <c r="B16" s="7">
        <v>37</v>
      </c>
      <c r="C16" s="3">
        <f t="shared" si="0"/>
        <v>9.9462365591397841</v>
      </c>
      <c r="D16" s="4"/>
      <c r="E16" s="4"/>
    </row>
    <row r="17" spans="1:5" ht="15" customHeight="1" x14ac:dyDescent="0.25">
      <c r="A17" s="3" t="s">
        <v>67</v>
      </c>
      <c r="B17" s="7">
        <v>14</v>
      </c>
      <c r="C17" s="3">
        <f t="shared" si="0"/>
        <v>3.763440860215054</v>
      </c>
      <c r="D17" s="4"/>
      <c r="E17" s="4"/>
    </row>
    <row r="18" spans="1:5" ht="15" customHeight="1" x14ac:dyDescent="0.25">
      <c r="A18" s="3" t="s">
        <v>97</v>
      </c>
      <c r="B18" s="7">
        <v>7</v>
      </c>
      <c r="C18" s="3">
        <f t="shared" si="0"/>
        <v>1.881720430107527</v>
      </c>
      <c r="D18" s="4"/>
      <c r="E18" s="4"/>
    </row>
    <row r="19" spans="1:5" ht="15" customHeight="1" x14ac:dyDescent="0.25">
      <c r="A19" s="3" t="s">
        <v>98</v>
      </c>
      <c r="B19" s="7">
        <v>39</v>
      </c>
      <c r="C19" s="3">
        <f t="shared" si="0"/>
        <v>10.483870967741936</v>
      </c>
      <c r="D19" s="4"/>
      <c r="E19" s="4"/>
    </row>
    <row r="20" spans="1:5" ht="15" customHeight="1" x14ac:dyDescent="0.25">
      <c r="A20" s="3" t="s">
        <v>99</v>
      </c>
      <c r="B20" s="7">
        <v>0</v>
      </c>
      <c r="C20" s="3">
        <f t="shared" si="0"/>
        <v>0</v>
      </c>
      <c r="D20" s="4"/>
      <c r="E20" s="4"/>
    </row>
    <row r="21" spans="1:5" ht="15" customHeight="1" x14ac:dyDescent="0.25">
      <c r="A21" s="3" t="s">
        <v>100</v>
      </c>
      <c r="B21" s="7">
        <v>1</v>
      </c>
      <c r="C21" s="3">
        <f t="shared" si="0"/>
        <v>0.26881720430107531</v>
      </c>
      <c r="D21" s="4"/>
      <c r="E21" s="4"/>
    </row>
    <row r="22" spans="1:5" ht="15" customHeight="1" x14ac:dyDescent="0.25">
      <c r="A22" s="3" t="s">
        <v>101</v>
      </c>
      <c r="B22" s="7">
        <v>14</v>
      </c>
      <c r="C22" s="3">
        <f t="shared" si="0"/>
        <v>3.763440860215054</v>
      </c>
      <c r="D22" s="4"/>
      <c r="E22" s="4"/>
    </row>
    <row r="23" spans="1:5" ht="15" customHeight="1" x14ac:dyDescent="0.25">
      <c r="A23" s="3" t="s">
        <v>102</v>
      </c>
      <c r="B23" s="7">
        <v>9</v>
      </c>
      <c r="C23" s="3">
        <f t="shared" si="0"/>
        <v>2.4193548387096775</v>
      </c>
      <c r="D23" s="4"/>
      <c r="E23" s="4"/>
    </row>
    <row r="24" spans="1:5" ht="15" customHeight="1" x14ac:dyDescent="0.25">
      <c r="A24" s="3" t="s">
        <v>103</v>
      </c>
      <c r="B24" s="7">
        <v>14</v>
      </c>
      <c r="C24" s="3">
        <f t="shared" si="0"/>
        <v>3.763440860215054</v>
      </c>
      <c r="D24" s="4"/>
      <c r="E24" s="4"/>
    </row>
    <row r="25" spans="1:5" ht="15" customHeight="1" x14ac:dyDescent="0.25">
      <c r="A25" s="3" t="s">
        <v>104</v>
      </c>
      <c r="B25" s="7">
        <v>3</v>
      </c>
      <c r="C25" s="3">
        <f t="shared" si="0"/>
        <v>0.80645161290322576</v>
      </c>
      <c r="D25" s="4"/>
      <c r="E25" s="4"/>
    </row>
    <row r="26" spans="1:5" ht="15" customHeight="1" x14ac:dyDescent="0.25">
      <c r="A26" s="3" t="s">
        <v>105</v>
      </c>
      <c r="B26" s="7">
        <v>17</v>
      </c>
      <c r="C26" s="3">
        <f t="shared" si="0"/>
        <v>4.56989247311828</v>
      </c>
      <c r="D26" s="4"/>
      <c r="E26" s="4"/>
    </row>
    <row r="27" spans="1:5" ht="15" customHeight="1" x14ac:dyDescent="0.25">
      <c r="A27" s="3" t="s">
        <v>106</v>
      </c>
      <c r="B27" s="7">
        <v>4</v>
      </c>
      <c r="C27" s="3">
        <f t="shared" si="0"/>
        <v>1.0752688172043012</v>
      </c>
      <c r="D27" s="4"/>
      <c r="E27" s="4"/>
    </row>
    <row r="28" spans="1:5" ht="15" customHeight="1" x14ac:dyDescent="0.25">
      <c r="A28" s="3" t="s">
        <v>107</v>
      </c>
      <c r="B28" s="7">
        <v>1</v>
      </c>
      <c r="C28" s="3">
        <f t="shared" si="0"/>
        <v>0.26881720430107531</v>
      </c>
      <c r="D28" s="4"/>
      <c r="E28" s="4"/>
    </row>
    <row r="29" spans="1:5" ht="15" customHeight="1" x14ac:dyDescent="0.25">
      <c r="A29" s="3" t="s">
        <v>108</v>
      </c>
      <c r="B29" s="7">
        <v>0</v>
      </c>
      <c r="C29" s="3">
        <f t="shared" si="0"/>
        <v>0</v>
      </c>
      <c r="D29" s="4"/>
      <c r="E29" s="4"/>
    </row>
    <row r="30" spans="1:5" ht="15" customHeight="1" x14ac:dyDescent="0.25">
      <c r="A30" s="3" t="s">
        <v>109</v>
      </c>
      <c r="B30" s="7">
        <v>30</v>
      </c>
      <c r="C30" s="3">
        <f t="shared" si="0"/>
        <v>8.064516129032258</v>
      </c>
      <c r="D30" s="4"/>
      <c r="E30" s="4"/>
    </row>
    <row r="31" spans="1:5" ht="15" customHeight="1" x14ac:dyDescent="0.25">
      <c r="A31" s="3" t="s">
        <v>110</v>
      </c>
      <c r="B31" s="7">
        <v>5</v>
      </c>
      <c r="C31" s="3">
        <f t="shared" si="0"/>
        <v>1.3440860215053763</v>
      </c>
      <c r="D31" s="4"/>
      <c r="E31" s="4"/>
    </row>
    <row r="32" spans="1:5" ht="15" customHeight="1" x14ac:dyDescent="0.25">
      <c r="A32" s="3" t="s">
        <v>111</v>
      </c>
      <c r="B32" s="7">
        <v>8</v>
      </c>
      <c r="C32" s="3">
        <f t="shared" si="0"/>
        <v>2.1505376344086025</v>
      </c>
      <c r="D32" s="4"/>
      <c r="E32" s="4"/>
    </row>
    <row r="33" spans="1:5" ht="15" customHeight="1" x14ac:dyDescent="0.25">
      <c r="A33" s="3" t="s">
        <v>112</v>
      </c>
      <c r="B33" s="7">
        <v>7</v>
      </c>
      <c r="C33" s="3">
        <f t="shared" si="0"/>
        <v>1.881720430107527</v>
      </c>
      <c r="D33" s="4"/>
      <c r="E33" s="4"/>
    </row>
    <row r="34" spans="1:5" ht="15" customHeight="1" x14ac:dyDescent="0.25">
      <c r="A34" s="3" t="s">
        <v>113</v>
      </c>
      <c r="B34" s="7">
        <v>2</v>
      </c>
      <c r="C34" s="3">
        <f t="shared" si="0"/>
        <v>0.53763440860215062</v>
      </c>
      <c r="D34" s="4"/>
      <c r="E34" s="4"/>
    </row>
    <row r="35" spans="1:5" ht="15" customHeight="1" x14ac:dyDescent="0.25">
      <c r="A35" s="3" t="s">
        <v>114</v>
      </c>
      <c r="B35" s="7">
        <v>1</v>
      </c>
      <c r="C35" s="3">
        <f t="shared" si="0"/>
        <v>0.26881720430107531</v>
      </c>
      <c r="D35" s="4"/>
      <c r="E35" s="4"/>
    </row>
    <row r="36" spans="1:5" ht="15" customHeight="1" x14ac:dyDescent="0.25">
      <c r="A36" s="3" t="s">
        <v>115</v>
      </c>
      <c r="B36" s="7">
        <v>3</v>
      </c>
      <c r="C36" s="3">
        <f t="shared" si="0"/>
        <v>0.80645161290322576</v>
      </c>
      <c r="D36" s="4"/>
      <c r="E36" s="4"/>
    </row>
    <row r="37" spans="1:5" ht="15" customHeight="1" x14ac:dyDescent="0.25">
      <c r="A37" s="3" t="s">
        <v>116</v>
      </c>
      <c r="B37" s="7">
        <v>27</v>
      </c>
      <c r="C37" s="3">
        <f t="shared" si="0"/>
        <v>7.2580645161290329</v>
      </c>
      <c r="D37" s="4"/>
      <c r="E37" s="4"/>
    </row>
    <row r="38" spans="1:5" ht="15" customHeight="1" x14ac:dyDescent="0.25">
      <c r="A38" s="3" t="s">
        <v>117</v>
      </c>
      <c r="B38" s="7">
        <v>23</v>
      </c>
      <c r="C38" s="3">
        <f t="shared" si="0"/>
        <v>6.182795698924731</v>
      </c>
      <c r="D38" s="4"/>
      <c r="E38" s="4"/>
    </row>
    <row r="39" spans="1:5" ht="15" customHeight="1" x14ac:dyDescent="0.25">
      <c r="A39" s="3" t="s">
        <v>118</v>
      </c>
      <c r="B39" s="7">
        <v>4</v>
      </c>
      <c r="C39" s="3">
        <f t="shared" si="0"/>
        <v>1.0752688172043012</v>
      </c>
      <c r="D39" s="4"/>
      <c r="E39" s="4"/>
    </row>
    <row r="40" spans="1:5" ht="15" customHeight="1" x14ac:dyDescent="0.25">
      <c r="A40" s="3" t="s">
        <v>119</v>
      </c>
      <c r="B40" s="7">
        <v>14</v>
      </c>
      <c r="C40" s="3">
        <f t="shared" si="0"/>
        <v>3.763440860215054</v>
      </c>
      <c r="D40" s="4"/>
      <c r="E40" s="4"/>
    </row>
    <row r="41" spans="1:5" ht="15" customHeight="1" x14ac:dyDescent="0.25">
      <c r="A41" s="3" t="s">
        <v>120</v>
      </c>
      <c r="B41" s="7">
        <v>1</v>
      </c>
      <c r="C41" s="3">
        <f t="shared" si="0"/>
        <v>0.26881720430107531</v>
      </c>
      <c r="D41" s="4"/>
      <c r="E41" s="4"/>
    </row>
    <row r="42" spans="1:5" ht="15" customHeight="1" x14ac:dyDescent="0.25">
      <c r="A42" s="3" t="s">
        <v>121</v>
      </c>
      <c r="B42" s="7">
        <v>29</v>
      </c>
      <c r="C42" s="3">
        <f t="shared" si="0"/>
        <v>7.795698924731183</v>
      </c>
      <c r="D42" s="4"/>
      <c r="E42" s="4"/>
    </row>
    <row r="43" spans="1:5" ht="15" customHeight="1" x14ac:dyDescent="0.25">
      <c r="A43" s="3" t="s">
        <v>122</v>
      </c>
      <c r="B43" s="7">
        <v>30</v>
      </c>
      <c r="C43" s="3">
        <f t="shared" si="0"/>
        <v>8.064516129032258</v>
      </c>
      <c r="D43" s="4"/>
      <c r="E43" s="4"/>
    </row>
    <row r="44" spans="1:5" ht="15" customHeight="1" x14ac:dyDescent="0.25">
      <c r="A44" s="3" t="s">
        <v>123</v>
      </c>
      <c r="B44" s="7">
        <v>8</v>
      </c>
      <c r="C44" s="3">
        <f t="shared" si="0"/>
        <v>2.1505376344086025</v>
      </c>
      <c r="D44" s="4"/>
      <c r="E44" s="4"/>
    </row>
    <row r="45" spans="1:5" ht="15" customHeight="1" x14ac:dyDescent="0.25">
      <c r="A45" s="3" t="s">
        <v>124</v>
      </c>
      <c r="B45" s="7">
        <v>19</v>
      </c>
      <c r="C45" s="3">
        <f t="shared" si="0"/>
        <v>5.10752688172043</v>
      </c>
      <c r="D45" s="4"/>
      <c r="E45" s="4"/>
    </row>
    <row r="46" spans="1:5" ht="15" customHeight="1" x14ac:dyDescent="0.25">
      <c r="A46" s="4"/>
      <c r="B46" s="3">
        <f>SUM(B15:B45)</f>
        <v>372</v>
      </c>
      <c r="C46" s="4"/>
      <c r="D46" s="4"/>
      <c r="E46" s="4"/>
    </row>
    <row r="47" spans="1:5" ht="15" customHeight="1" x14ac:dyDescent="0.25">
      <c r="A47" s="4"/>
      <c r="B47" s="4"/>
      <c r="C47" s="4"/>
      <c r="D47" s="4"/>
      <c r="E47" s="4"/>
    </row>
    <row r="48" spans="1:5" ht="15" customHeight="1" x14ac:dyDescent="0.25">
      <c r="A48" s="4"/>
      <c r="B48" s="4"/>
      <c r="C48" s="4"/>
      <c r="D48" s="4"/>
      <c r="E48" s="4"/>
    </row>
    <row r="49" spans="1:5" ht="15" customHeight="1" x14ac:dyDescent="0.25">
      <c r="A49" s="4"/>
      <c r="B49" s="4"/>
      <c r="C49" s="4"/>
      <c r="D49" s="4"/>
      <c r="E49" s="4"/>
    </row>
    <row r="50" spans="1:5" ht="18" customHeight="1" x14ac:dyDescent="0.3">
      <c r="A50" s="27" t="s">
        <v>134</v>
      </c>
      <c r="B50" s="4"/>
      <c r="C50" s="4"/>
      <c r="D50" s="4"/>
      <c r="E50" s="4"/>
    </row>
    <row r="51" spans="1:5" ht="15" customHeight="1" x14ac:dyDescent="0.25">
      <c r="A51" s="28"/>
      <c r="B51" s="28"/>
      <c r="C51" s="28"/>
      <c r="D51" s="28"/>
      <c r="E51" s="4"/>
    </row>
    <row r="52" spans="1:5" ht="26.1" customHeight="1" x14ac:dyDescent="0.25">
      <c r="A52" s="75" t="s">
        <v>135</v>
      </c>
      <c r="B52" s="75" t="s">
        <v>136</v>
      </c>
      <c r="C52" s="75" t="s">
        <v>137</v>
      </c>
      <c r="D52" s="75" t="s">
        <v>138</v>
      </c>
      <c r="E52" s="30"/>
    </row>
    <row r="53" spans="1:5" ht="23.1" customHeight="1" x14ac:dyDescent="0.25">
      <c r="A53" s="60" t="s">
        <v>225</v>
      </c>
      <c r="B53" s="61">
        <v>1</v>
      </c>
      <c r="C53" s="61" t="s">
        <v>410</v>
      </c>
      <c r="D53" s="61" t="s">
        <v>411</v>
      </c>
      <c r="E53" s="30"/>
    </row>
    <row r="54" spans="1:5" ht="23.1" customHeight="1" x14ac:dyDescent="0.25">
      <c r="A54" s="62" t="s">
        <v>412</v>
      </c>
      <c r="B54" s="63">
        <v>2</v>
      </c>
      <c r="C54" s="63" t="s">
        <v>413</v>
      </c>
      <c r="D54" s="63">
        <v>656</v>
      </c>
      <c r="E54" s="30"/>
    </row>
    <row r="55" spans="1:5" ht="15" customHeight="1" x14ac:dyDescent="0.25">
      <c r="A55" s="62" t="s">
        <v>190</v>
      </c>
      <c r="B55" s="63">
        <v>3</v>
      </c>
      <c r="C55" s="63" t="s">
        <v>414</v>
      </c>
      <c r="D55" s="63" t="s">
        <v>415</v>
      </c>
      <c r="E55" s="30"/>
    </row>
    <row r="56" spans="1:5" ht="15" customHeight="1" x14ac:dyDescent="0.25">
      <c r="A56" s="62" t="s">
        <v>149</v>
      </c>
      <c r="B56" s="63">
        <v>4</v>
      </c>
      <c r="C56" s="63" t="s">
        <v>416</v>
      </c>
      <c r="D56" s="63" t="s">
        <v>417</v>
      </c>
      <c r="E56" s="30"/>
    </row>
    <row r="57" spans="1:5" ht="15" customHeight="1" x14ac:dyDescent="0.25">
      <c r="A57" s="62" t="s">
        <v>241</v>
      </c>
      <c r="B57" s="63">
        <v>4</v>
      </c>
      <c r="C57" s="63" t="s">
        <v>418</v>
      </c>
      <c r="D57" s="63" t="s">
        <v>419</v>
      </c>
      <c r="E57" s="30"/>
    </row>
    <row r="58" spans="1:5" ht="15" customHeight="1" x14ac:dyDescent="0.25">
      <c r="A58" s="62" t="s">
        <v>185</v>
      </c>
      <c r="B58" s="63">
        <v>5</v>
      </c>
      <c r="C58" s="63" t="s">
        <v>420</v>
      </c>
      <c r="D58" s="63" t="s">
        <v>421</v>
      </c>
      <c r="E58" s="30"/>
    </row>
    <row r="59" spans="1:5" ht="23.1" customHeight="1" x14ac:dyDescent="0.25">
      <c r="A59" s="62" t="s">
        <v>239</v>
      </c>
      <c r="B59" s="63">
        <v>5</v>
      </c>
      <c r="C59" s="63" t="s">
        <v>422</v>
      </c>
      <c r="D59" s="63" t="s">
        <v>423</v>
      </c>
      <c r="E59" s="30"/>
    </row>
    <row r="60" spans="1:5" ht="23.1" customHeight="1" x14ac:dyDescent="0.25">
      <c r="A60" s="62" t="s">
        <v>177</v>
      </c>
      <c r="B60" s="63">
        <v>7</v>
      </c>
      <c r="C60" s="63" t="s">
        <v>359</v>
      </c>
      <c r="D60" s="63" t="s">
        <v>424</v>
      </c>
      <c r="E60" s="30"/>
    </row>
    <row r="61" spans="1:5" ht="23.1" customHeight="1" x14ac:dyDescent="0.25">
      <c r="A61" s="62" t="s">
        <v>425</v>
      </c>
      <c r="B61" s="63">
        <v>9</v>
      </c>
      <c r="C61" s="63" t="s">
        <v>426</v>
      </c>
      <c r="D61" s="63">
        <v>518</v>
      </c>
      <c r="E61" s="30"/>
    </row>
    <row r="62" spans="1:5" ht="15" customHeight="1" x14ac:dyDescent="0.25">
      <c r="A62" s="62" t="s">
        <v>209</v>
      </c>
      <c r="B62" s="63">
        <v>10</v>
      </c>
      <c r="C62" s="63" t="s">
        <v>427</v>
      </c>
      <c r="D62" s="63">
        <v>771</v>
      </c>
      <c r="E62" s="30"/>
    </row>
    <row r="63" spans="1:5" ht="15" customHeight="1" x14ac:dyDescent="0.25">
      <c r="A63" s="62" t="s">
        <v>218</v>
      </c>
      <c r="B63" s="63">
        <v>11</v>
      </c>
      <c r="C63" s="63" t="s">
        <v>428</v>
      </c>
      <c r="D63" s="63" t="s">
        <v>429</v>
      </c>
      <c r="E63" s="30"/>
    </row>
    <row r="64" spans="1:5" ht="23.1" customHeight="1" x14ac:dyDescent="0.25">
      <c r="A64" s="62" t="s">
        <v>167</v>
      </c>
      <c r="B64" s="63">
        <v>12</v>
      </c>
      <c r="C64" s="63" t="s">
        <v>430</v>
      </c>
      <c r="D64" s="63" t="s">
        <v>205</v>
      </c>
      <c r="E64" s="30"/>
    </row>
    <row r="65" spans="1:5" ht="23.1" customHeight="1" x14ac:dyDescent="0.25">
      <c r="A65" s="62" t="s">
        <v>180</v>
      </c>
      <c r="B65" s="63">
        <v>15</v>
      </c>
      <c r="C65" s="63" t="s">
        <v>331</v>
      </c>
      <c r="D65" s="63" t="s">
        <v>431</v>
      </c>
      <c r="E65" s="30"/>
    </row>
    <row r="66" spans="1:5" ht="15" customHeight="1" x14ac:dyDescent="0.25">
      <c r="A66" s="62" t="s">
        <v>169</v>
      </c>
      <c r="B66" s="63">
        <v>19</v>
      </c>
      <c r="C66" s="63" t="s">
        <v>432</v>
      </c>
      <c r="D66" s="63" t="s">
        <v>433</v>
      </c>
      <c r="E66" s="30"/>
    </row>
    <row r="67" spans="1:5" ht="15" customHeight="1" x14ac:dyDescent="0.25">
      <c r="A67" s="62" t="s">
        <v>144</v>
      </c>
      <c r="B67" s="63">
        <v>28</v>
      </c>
      <c r="C67" s="63" t="s">
        <v>434</v>
      </c>
      <c r="D67" s="63">
        <v>791</v>
      </c>
      <c r="E67" s="30"/>
    </row>
    <row r="68" spans="1:5" ht="15" customHeight="1" x14ac:dyDescent="0.25">
      <c r="A68" s="62" t="s">
        <v>151</v>
      </c>
      <c r="B68" s="63">
        <v>30</v>
      </c>
      <c r="C68" s="63" t="s">
        <v>435</v>
      </c>
      <c r="D68" s="63">
        <v>554</v>
      </c>
      <c r="E68" s="30"/>
    </row>
    <row r="69" spans="1:5" ht="15" customHeight="1" x14ac:dyDescent="0.25">
      <c r="A69" s="62" t="s">
        <v>436</v>
      </c>
      <c r="B69" s="63">
        <v>31</v>
      </c>
      <c r="C69" s="63" t="s">
        <v>437</v>
      </c>
      <c r="D69" s="63" t="s">
        <v>438</v>
      </c>
      <c r="E69" s="30"/>
    </row>
    <row r="70" spans="1:5" ht="15" customHeight="1" x14ac:dyDescent="0.25">
      <c r="A70" s="62" t="s">
        <v>165</v>
      </c>
      <c r="B70" s="63">
        <v>37</v>
      </c>
      <c r="C70" s="63" t="s">
        <v>371</v>
      </c>
      <c r="D70" s="63" t="s">
        <v>439</v>
      </c>
      <c r="E70" s="30"/>
    </row>
    <row r="71" spans="1:5" ht="15" customHeight="1" x14ac:dyDescent="0.25">
      <c r="A71" s="62" t="s">
        <v>440</v>
      </c>
      <c r="B71" s="63">
        <v>39</v>
      </c>
      <c r="C71" s="63" t="s">
        <v>331</v>
      </c>
      <c r="D71" s="63" t="s">
        <v>441</v>
      </c>
      <c r="E71" s="30"/>
    </row>
    <row r="72" spans="1:5" ht="15" customHeight="1" x14ac:dyDescent="0.25">
      <c r="A72" s="62" t="s">
        <v>442</v>
      </c>
      <c r="B72" s="63">
        <v>40</v>
      </c>
      <c r="C72" s="63" t="s">
        <v>303</v>
      </c>
      <c r="D72" s="63" t="s">
        <v>443</v>
      </c>
      <c r="E72" s="30"/>
    </row>
  </sheetData>
  <pageMargins left="0" right="0" top="0" bottom="0" header="0" footer="0"/>
  <pageSetup orientation="landscape"/>
  <headerFooter>
    <oddFooter>&amp;"Helvetica,Regular"&amp;11&amp;P</oddFooter>
  </headerFooter>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COMPARISON</vt:lpstr>
      <vt:lpstr>FREQUENCY</vt:lpstr>
      <vt:lpstr>Ionian Islands</vt:lpstr>
      <vt:lpstr>Peloponnese</vt:lpstr>
      <vt:lpstr>Western Greece</vt:lpstr>
      <vt:lpstr>Western Macedonia</vt:lpstr>
      <vt:lpstr>North Aegean</vt:lpstr>
      <vt:lpstr>Epirus</vt:lpstr>
      <vt:lpstr>East Macedonia - Thrace</vt:lpstr>
      <vt:lpstr>Crete</vt:lpstr>
      <vt:lpstr>Central Macedonia</vt:lpstr>
      <vt:lpstr>Attica</vt:lpstr>
      <vt:lpstr>Thessaly</vt:lpstr>
      <vt:lpstr>Central Greece</vt:lpstr>
      <vt:lpstr>South Aegean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Elias Houstis</dc:creator>
  <cp:lastModifiedBy>Admin</cp:lastModifiedBy>
  <dcterms:created xsi:type="dcterms:W3CDTF">2014-11-07T05:28:17Z</dcterms:created>
  <dcterms:modified xsi:type="dcterms:W3CDTF">2019-05-14T18:41:23Z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0dfbab3d-c1b8-47fe-b4d2-a79a7aa16212</vt:lpwstr>
  </property>
</Properties>
</file>