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College Work\"/>
    </mc:Choice>
  </mc:AlternateContent>
  <xr:revisionPtr revIDLastSave="0" documentId="13_ncr:1_{5047628A-6FCD-4495-809A-C14F08910DEA}" xr6:coauthVersionLast="36" xr6:coauthVersionMax="36" xr10:uidLastSave="{00000000-0000-0000-0000-000000000000}"/>
  <bookViews>
    <workbookView xWindow="0" yWindow="0" windowWidth="20490" windowHeight="7545" xr2:uid="{509BD89E-C36B-4CCB-973D-F6BBDA86A2A1}"/>
  </bookViews>
  <sheets>
    <sheet name="Sheet1" sheetId="1" r:id="rId1"/>
  </sheets>
  <definedNames>
    <definedName name="_xlchart.v1.0" hidden="1">Sheet1!$A$19:$A$49</definedName>
    <definedName name="_xlchart.v1.1" hidden="1">Sheet1!$B$11:$B$17</definedName>
    <definedName name="_xlchart.v1.2" hidden="1">Sheet1!$B$18:$B$48</definedName>
    <definedName name="_xlchart.v1.3" hidden="1">Sheet1!$H$18:$H$47</definedName>
    <definedName name="_xlchart.v1.4" hidden="1">Sheet1!$I$17</definedName>
    <definedName name="_xlchart.v1.5" hidden="1">Sheet1!$I$18:$I$47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E6" i="1"/>
  <c r="I15" i="1"/>
  <c r="H15" i="1"/>
  <c r="B15" i="1"/>
  <c r="I14" i="1"/>
  <c r="B14" i="1"/>
  <c r="B13" i="1"/>
  <c r="A13" i="1"/>
  <c r="I13" i="1"/>
  <c r="I11" i="1"/>
  <c r="B12" i="1"/>
  <c r="B11" i="1"/>
  <c r="I12" i="1"/>
  <c r="A10" i="1" l="1"/>
  <c r="H10" i="1"/>
  <c r="B6" i="1"/>
  <c r="I8" i="1"/>
  <c r="I6" i="1"/>
  <c r="H7" i="1"/>
  <c r="H6" i="1"/>
  <c r="B7" i="1"/>
  <c r="I9" i="1" l="1"/>
  <c r="B9" i="1"/>
  <c r="B10" i="1" s="1"/>
  <c r="B8" i="1"/>
  <c r="I10" i="1" l="1"/>
  <c r="K8" i="1"/>
  <c r="K9" i="1"/>
  <c r="D8" i="1"/>
  <c r="D9" i="1"/>
</calcChain>
</file>

<file path=xl/sharedStrings.xml><?xml version="1.0" encoding="utf-8"?>
<sst xmlns="http://schemas.openxmlformats.org/spreadsheetml/2006/main" count="55" uniqueCount="37">
  <si>
    <t xml:space="preserve"> Renault ZOE</t>
  </si>
  <si>
    <t>Nissan Leaf</t>
  </si>
  <si>
    <t>Make:</t>
  </si>
  <si>
    <t>Cost</t>
  </si>
  <si>
    <t>Max Cost:</t>
  </si>
  <si>
    <t xml:space="preserve">Battery Capacity: </t>
  </si>
  <si>
    <t>No. of Doors:</t>
  </si>
  <si>
    <t>Average Price:</t>
  </si>
  <si>
    <t>22k/Wh</t>
  </si>
  <si>
    <t>Age</t>
  </si>
  <si>
    <t>Mileage</t>
  </si>
  <si>
    <t>Red = Largest</t>
  </si>
  <si>
    <t>Yellow = Inbetween</t>
  </si>
  <si>
    <t>Red = Smallest</t>
  </si>
  <si>
    <t>Green = Largest</t>
  </si>
  <si>
    <t>Green = Smallest</t>
  </si>
  <si>
    <t xml:space="preserve">Key Per Column </t>
  </si>
  <si>
    <t>24k/Wh</t>
  </si>
  <si>
    <t>Mode</t>
  </si>
  <si>
    <t>Median</t>
  </si>
  <si>
    <t>Used to create the Line for Average Cost</t>
  </si>
  <si>
    <t>Average</t>
  </si>
  <si>
    <t>Average +- Stdev.p</t>
  </si>
  <si>
    <t>Frequency from charts = 30</t>
  </si>
  <si>
    <t>6+15+6+3 -&gt;&gt;&gt;&gt;</t>
  </si>
  <si>
    <t>Standard Deviation Cost</t>
  </si>
  <si>
    <t>Standard Deviation Age</t>
  </si>
  <si>
    <t>Standard Deviation Mileage</t>
  </si>
  <si>
    <t>Standard Deiviation Mileage</t>
  </si>
  <si>
    <t>Average Age:</t>
  </si>
  <si>
    <t>Average Mileage</t>
  </si>
  <si>
    <t xml:space="preserve">Dashed Line = Average +- Stdev.p </t>
  </si>
  <si>
    <t>Grey Solid Line = Average</t>
  </si>
  <si>
    <t>Average and Stdev.p is based ON AGE</t>
  </si>
  <si>
    <t>Average and Stdev.p is based on COST</t>
  </si>
  <si>
    <t>Mode Age</t>
  </si>
  <si>
    <t>For UB and LB on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</si>
</sst>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6" fontId="0" fillId="0" borderId="0" xfId="0" applyNumberFormat="1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1" xfId="1" applyNumberFormat="1" applyFont="1" applyBorder="1"/>
    <xf numFmtId="164" fontId="0" fillId="0" borderId="4" xfId="1" applyNumberFormat="1" applyFont="1" applyBorder="1"/>
    <xf numFmtId="164" fontId="0" fillId="2" borderId="4" xfId="1" applyNumberFormat="1" applyFont="1" applyFill="1" applyBorder="1"/>
    <xf numFmtId="164" fontId="0" fillId="0" borderId="6" xfId="1" applyNumberFormat="1" applyFont="1" applyBorder="1"/>
    <xf numFmtId="16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5" xfId="0" applyFill="1" applyBorder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Mileage</a:t>
            </a:r>
            <a:r>
              <a:rPr lang="en-GB" baseline="0"/>
              <a:t> V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32580492834786E-2"/>
          <c:y val="0.10493705111956061"/>
          <c:w val="0.87445475492350866"/>
          <c:h val="0.79529193071398407"/>
        </c:manualLayout>
      </c:layout>
      <c:scatterChart>
        <c:scatterStyle val="lineMarker"/>
        <c:varyColors val="0"/>
        <c:ser>
          <c:idx val="0"/>
          <c:order val="0"/>
          <c:tx>
            <c:v>Milage V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Sheet1!$B$18:$B$47</c:f>
              <c:numCache>
                <c:formatCode>_-"£"* #,##0_-;\-"£"* #,##0_-;_-"£"* "-"??_-;_-@_-</c:formatCode>
                <c:ptCount val="30"/>
                <c:pt idx="0">
                  <c:v>7595</c:v>
                </c:pt>
                <c:pt idx="1">
                  <c:v>6995</c:v>
                </c:pt>
                <c:pt idx="2">
                  <c:v>7000</c:v>
                </c:pt>
                <c:pt idx="3">
                  <c:v>7495</c:v>
                </c:pt>
                <c:pt idx="4">
                  <c:v>8195</c:v>
                </c:pt>
                <c:pt idx="5">
                  <c:v>8495</c:v>
                </c:pt>
                <c:pt idx="6">
                  <c:v>9489</c:v>
                </c:pt>
                <c:pt idx="7">
                  <c:v>8250</c:v>
                </c:pt>
                <c:pt idx="8">
                  <c:v>6300</c:v>
                </c:pt>
                <c:pt idx="9">
                  <c:v>6495</c:v>
                </c:pt>
                <c:pt idx="10">
                  <c:v>6900</c:v>
                </c:pt>
                <c:pt idx="11">
                  <c:v>9489</c:v>
                </c:pt>
                <c:pt idx="12">
                  <c:v>8250</c:v>
                </c:pt>
                <c:pt idx="13">
                  <c:v>7400</c:v>
                </c:pt>
                <c:pt idx="14">
                  <c:v>7000</c:v>
                </c:pt>
                <c:pt idx="15">
                  <c:v>7490</c:v>
                </c:pt>
                <c:pt idx="16">
                  <c:v>7499</c:v>
                </c:pt>
                <c:pt idx="17">
                  <c:v>7547</c:v>
                </c:pt>
                <c:pt idx="18">
                  <c:v>7650</c:v>
                </c:pt>
                <c:pt idx="19">
                  <c:v>7895</c:v>
                </c:pt>
                <c:pt idx="20">
                  <c:v>7995</c:v>
                </c:pt>
                <c:pt idx="21">
                  <c:v>7995</c:v>
                </c:pt>
                <c:pt idx="22">
                  <c:v>7995</c:v>
                </c:pt>
                <c:pt idx="23">
                  <c:v>9489</c:v>
                </c:pt>
                <c:pt idx="24">
                  <c:v>7547</c:v>
                </c:pt>
                <c:pt idx="25">
                  <c:v>7995</c:v>
                </c:pt>
                <c:pt idx="26">
                  <c:v>7995</c:v>
                </c:pt>
                <c:pt idx="27">
                  <c:v>8000</c:v>
                </c:pt>
                <c:pt idx="28">
                  <c:v>8195</c:v>
                </c:pt>
                <c:pt idx="29">
                  <c:v>8250</c:v>
                </c:pt>
              </c:numCache>
            </c:numRef>
          </c:xVal>
          <c:yVal>
            <c:numRef>
              <c:f>Sheet1!$D$18:$D$47</c:f>
              <c:numCache>
                <c:formatCode>General</c:formatCode>
                <c:ptCount val="30"/>
                <c:pt idx="0">
                  <c:v>8547</c:v>
                </c:pt>
                <c:pt idx="1">
                  <c:v>33401</c:v>
                </c:pt>
                <c:pt idx="2">
                  <c:v>60000</c:v>
                </c:pt>
                <c:pt idx="3">
                  <c:v>18881</c:v>
                </c:pt>
                <c:pt idx="4">
                  <c:v>12239</c:v>
                </c:pt>
                <c:pt idx="5">
                  <c:v>12987</c:v>
                </c:pt>
                <c:pt idx="6">
                  <c:v>29002</c:v>
                </c:pt>
                <c:pt idx="7">
                  <c:v>31460</c:v>
                </c:pt>
                <c:pt idx="8">
                  <c:v>37201</c:v>
                </c:pt>
                <c:pt idx="9">
                  <c:v>22750</c:v>
                </c:pt>
                <c:pt idx="10">
                  <c:v>45000</c:v>
                </c:pt>
                <c:pt idx="11">
                  <c:v>7522</c:v>
                </c:pt>
                <c:pt idx="12">
                  <c:v>17443</c:v>
                </c:pt>
                <c:pt idx="13">
                  <c:v>17300</c:v>
                </c:pt>
                <c:pt idx="14">
                  <c:v>8247</c:v>
                </c:pt>
                <c:pt idx="15">
                  <c:v>15900</c:v>
                </c:pt>
                <c:pt idx="16">
                  <c:v>18800</c:v>
                </c:pt>
                <c:pt idx="17">
                  <c:v>29254</c:v>
                </c:pt>
                <c:pt idx="18">
                  <c:v>28993</c:v>
                </c:pt>
                <c:pt idx="19">
                  <c:v>11137</c:v>
                </c:pt>
                <c:pt idx="20">
                  <c:v>18520</c:v>
                </c:pt>
                <c:pt idx="21">
                  <c:v>25850</c:v>
                </c:pt>
                <c:pt idx="22">
                  <c:v>13159</c:v>
                </c:pt>
                <c:pt idx="23">
                  <c:v>15522</c:v>
                </c:pt>
                <c:pt idx="24">
                  <c:v>29254</c:v>
                </c:pt>
                <c:pt idx="25">
                  <c:v>13159</c:v>
                </c:pt>
                <c:pt idx="26">
                  <c:v>29788</c:v>
                </c:pt>
                <c:pt idx="27">
                  <c:v>19400</c:v>
                </c:pt>
                <c:pt idx="28">
                  <c:v>12500</c:v>
                </c:pt>
                <c:pt idx="29">
                  <c:v>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6B6-B266-F93CFB1D509C}"/>
            </c:ext>
          </c:extLst>
        </c:ser>
        <c:ser>
          <c:idx val="1"/>
          <c:order val="1"/>
          <c:tx>
            <c:v>Average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Sheet1!$B$140:$B$141</c:f>
              <c:numCache>
                <c:formatCode>General</c:formatCode>
                <c:ptCount val="2"/>
                <c:pt idx="0">
                  <c:v>7830</c:v>
                </c:pt>
                <c:pt idx="1">
                  <c:v>7830</c:v>
                </c:pt>
              </c:numCache>
            </c:numRef>
          </c:xVal>
          <c:yVal>
            <c:numRef>
              <c:f>Sheet1!$C$140:$C$141</c:f>
              <c:numCache>
                <c:formatCode>General</c:formatCode>
                <c:ptCount val="2"/>
                <c:pt idx="0">
                  <c:v>0</c:v>
                </c:pt>
                <c:pt idx="1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D-48C4-A227-84CADBD478FD}"/>
            </c:ext>
          </c:extLst>
        </c:ser>
        <c:ser>
          <c:idx val="2"/>
          <c:order val="2"/>
          <c:tx>
            <c:v>"Stdev.p"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Sheet1!$D$7:$D$10</c:f>
              <c:numCache>
                <c:formatCode>_-"£"* #,##0_-;\-"£"* #,##0_-;_-"£"* "-"??_-;_-@_-</c:formatCode>
                <c:ptCount val="4"/>
                <c:pt idx="0">
                  <c:v>7066</c:v>
                </c:pt>
                <c:pt idx="1">
                  <c:v>7065.8006808959435</c:v>
                </c:pt>
                <c:pt idx="2">
                  <c:v>8593.1993191040565</c:v>
                </c:pt>
                <c:pt idx="3">
                  <c:v>8593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</c:v>
                </c:pt>
                <c:pt idx="1">
                  <c:v>90000</c:v>
                </c:pt>
                <c:pt idx="2">
                  <c:v>0</c:v>
                </c:pt>
                <c:pt idx="3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4-4049-9007-51D2676F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53888"/>
        <c:axId val="616854216"/>
      </c:scatterChart>
      <c:valAx>
        <c:axId val="616853888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4216"/>
        <c:crosses val="autoZero"/>
        <c:crossBetween val="midCat"/>
      </c:valAx>
      <c:valAx>
        <c:axId val="616854216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Mileage V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93512742928694E-2"/>
          <c:y val="9.9932122898617956E-2"/>
          <c:w val="0.86287411561237626"/>
          <c:h val="0.79166540856499512"/>
        </c:manualLayout>
      </c:layout>
      <c:scatterChart>
        <c:scatterStyle val="lineMarker"/>
        <c:varyColors val="0"/>
        <c:ser>
          <c:idx val="0"/>
          <c:order val="0"/>
          <c:tx>
            <c:v>Mileage V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Sheet1!$I$18:$I$47</c:f>
              <c:numCache>
                <c:formatCode>_-"£"* #,##0_-;\-"£"* #,##0_-;_-"£"* "-"??_-;_-@_-</c:formatCode>
                <c:ptCount val="30"/>
                <c:pt idx="0">
                  <c:v>9750</c:v>
                </c:pt>
                <c:pt idx="1">
                  <c:v>5995</c:v>
                </c:pt>
                <c:pt idx="2">
                  <c:v>7299</c:v>
                </c:pt>
                <c:pt idx="3">
                  <c:v>9100</c:v>
                </c:pt>
                <c:pt idx="4">
                  <c:v>9500</c:v>
                </c:pt>
                <c:pt idx="5">
                  <c:v>9995</c:v>
                </c:pt>
                <c:pt idx="6">
                  <c:v>6790</c:v>
                </c:pt>
                <c:pt idx="7">
                  <c:v>6990</c:v>
                </c:pt>
                <c:pt idx="8">
                  <c:v>7450</c:v>
                </c:pt>
                <c:pt idx="9">
                  <c:v>7500</c:v>
                </c:pt>
                <c:pt idx="10">
                  <c:v>7795</c:v>
                </c:pt>
                <c:pt idx="11">
                  <c:v>7995</c:v>
                </c:pt>
                <c:pt idx="12">
                  <c:v>7895</c:v>
                </c:pt>
                <c:pt idx="13">
                  <c:v>7995</c:v>
                </c:pt>
                <c:pt idx="14">
                  <c:v>7995</c:v>
                </c:pt>
                <c:pt idx="15">
                  <c:v>7995</c:v>
                </c:pt>
                <c:pt idx="16">
                  <c:v>8075</c:v>
                </c:pt>
                <c:pt idx="17">
                  <c:v>8250</c:v>
                </c:pt>
                <c:pt idx="18">
                  <c:v>8407</c:v>
                </c:pt>
                <c:pt idx="19">
                  <c:v>8490</c:v>
                </c:pt>
                <c:pt idx="20">
                  <c:v>8500</c:v>
                </c:pt>
                <c:pt idx="21">
                  <c:v>8695</c:v>
                </c:pt>
                <c:pt idx="22">
                  <c:v>7795</c:v>
                </c:pt>
                <c:pt idx="23">
                  <c:v>9750</c:v>
                </c:pt>
                <c:pt idx="24">
                  <c:v>8890</c:v>
                </c:pt>
                <c:pt idx="25">
                  <c:v>8995</c:v>
                </c:pt>
                <c:pt idx="26">
                  <c:v>8995</c:v>
                </c:pt>
                <c:pt idx="27">
                  <c:v>8995</c:v>
                </c:pt>
                <c:pt idx="28">
                  <c:v>8995</c:v>
                </c:pt>
                <c:pt idx="29">
                  <c:v>8999</c:v>
                </c:pt>
              </c:numCache>
            </c:numRef>
          </c:xVal>
          <c:yVal>
            <c:numRef>
              <c:f>Sheet1!$K$18:$K$47</c:f>
              <c:numCache>
                <c:formatCode>General</c:formatCode>
                <c:ptCount val="30"/>
                <c:pt idx="0">
                  <c:v>55022</c:v>
                </c:pt>
                <c:pt idx="1">
                  <c:v>75200</c:v>
                </c:pt>
                <c:pt idx="2">
                  <c:v>30000</c:v>
                </c:pt>
                <c:pt idx="3">
                  <c:v>46537</c:v>
                </c:pt>
                <c:pt idx="4">
                  <c:v>52500</c:v>
                </c:pt>
                <c:pt idx="5">
                  <c:v>38235</c:v>
                </c:pt>
                <c:pt idx="6">
                  <c:v>66500</c:v>
                </c:pt>
                <c:pt idx="7">
                  <c:v>53000</c:v>
                </c:pt>
                <c:pt idx="8">
                  <c:v>65000</c:v>
                </c:pt>
                <c:pt idx="9">
                  <c:v>64798</c:v>
                </c:pt>
                <c:pt idx="10">
                  <c:v>73737</c:v>
                </c:pt>
                <c:pt idx="11">
                  <c:v>38884</c:v>
                </c:pt>
                <c:pt idx="12">
                  <c:v>41600</c:v>
                </c:pt>
                <c:pt idx="13">
                  <c:v>20962</c:v>
                </c:pt>
                <c:pt idx="14">
                  <c:v>47131</c:v>
                </c:pt>
                <c:pt idx="15">
                  <c:v>38884</c:v>
                </c:pt>
                <c:pt idx="16">
                  <c:v>37476</c:v>
                </c:pt>
                <c:pt idx="17">
                  <c:v>15000</c:v>
                </c:pt>
                <c:pt idx="18">
                  <c:v>23589</c:v>
                </c:pt>
                <c:pt idx="19">
                  <c:v>33704</c:v>
                </c:pt>
                <c:pt idx="20">
                  <c:v>43614</c:v>
                </c:pt>
                <c:pt idx="21">
                  <c:v>41000</c:v>
                </c:pt>
                <c:pt idx="22">
                  <c:v>77737</c:v>
                </c:pt>
                <c:pt idx="23">
                  <c:v>55022</c:v>
                </c:pt>
                <c:pt idx="24">
                  <c:v>36200</c:v>
                </c:pt>
                <c:pt idx="25">
                  <c:v>21082</c:v>
                </c:pt>
                <c:pt idx="26">
                  <c:v>56080</c:v>
                </c:pt>
                <c:pt idx="27">
                  <c:v>37000</c:v>
                </c:pt>
                <c:pt idx="28">
                  <c:v>14719</c:v>
                </c:pt>
                <c:pt idx="29">
                  <c:v>36187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C-41A8-97FD-7CA6F7AF7665}"/>
            </c:ext>
          </c:extLst>
        </c:ser>
        <c:ser>
          <c:idx val="1"/>
          <c:order val="1"/>
          <c:tx>
            <c:v>Average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Sheet1!$D$140:$D$141</c:f>
              <c:numCache>
                <c:formatCode>General</c:formatCode>
                <c:ptCount val="2"/>
                <c:pt idx="0">
                  <c:v>8329</c:v>
                </c:pt>
                <c:pt idx="1">
                  <c:v>8329</c:v>
                </c:pt>
              </c:numCache>
            </c:numRef>
          </c:xVal>
          <c:yVal>
            <c:numRef>
              <c:f>Sheet1!$E$140:$E$141</c:f>
              <c:numCache>
                <c:formatCode>General</c:formatCode>
                <c:ptCount val="2"/>
                <c:pt idx="0">
                  <c:v>0</c:v>
                </c:pt>
                <c:pt idx="1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CC3-A558-83C7C21F08AD}"/>
            </c:ext>
          </c:extLst>
        </c:ser>
        <c:ser>
          <c:idx val="2"/>
          <c:order val="2"/>
          <c:tx>
            <c:v>"Stdev.p"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Sheet1!$K$7:$K$10</c:f>
              <c:numCache>
                <c:formatCode>_-"£"* #,##0_-;\-"£"* #,##0_-;_-"£"* "-"??_-;_-@_-</c:formatCode>
                <c:ptCount val="4"/>
                <c:pt idx="0">
                  <c:v>7418</c:v>
                </c:pt>
                <c:pt idx="1">
                  <c:v>7417.6238244647093</c:v>
                </c:pt>
                <c:pt idx="2">
                  <c:v>9240.3761755352916</c:v>
                </c:pt>
                <c:pt idx="3">
                  <c:v>9240</c:v>
                </c:pt>
              </c:numCache>
            </c:numRef>
          </c:xVal>
          <c:yVal>
            <c:numRef>
              <c:f>Sheet1!$L$7:$L$10</c:f>
              <c:numCache>
                <c:formatCode>General</c:formatCode>
                <c:ptCount val="4"/>
                <c:pt idx="0">
                  <c:v>0</c:v>
                </c:pt>
                <c:pt idx="1">
                  <c:v>90000</c:v>
                </c:pt>
                <c:pt idx="2">
                  <c:v>0</c:v>
                </c:pt>
                <c:pt idx="3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A8-4CA4-8F0A-98436264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4768"/>
        <c:axId val="447988048"/>
      </c:scatterChart>
      <c:valAx>
        <c:axId val="4479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8048"/>
        <c:crosses val="autoZero"/>
        <c:crossBetween val="midCat"/>
      </c:valAx>
      <c:valAx>
        <c:axId val="4479880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  <a:r>
              <a:rPr lang="en-GB" baseline="0"/>
              <a:t> Vs Version of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9949260408698E-2"/>
          <c:y val="6.0774448645872711E-2"/>
          <c:w val="0.89259308382008984"/>
          <c:h val="0.8779180500553796"/>
        </c:manualLayout>
      </c:layout>
      <c:scatterChart>
        <c:scatterStyle val="lineMarker"/>
        <c:varyColors val="0"/>
        <c:ser>
          <c:idx val="0"/>
          <c:order val="0"/>
          <c:tx>
            <c:v>ZOE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057736667103832E-2"/>
                  <c:y val="2.3361590358044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Sheet1!$B$18:$B$47</c:f>
              <c:numCache>
                <c:formatCode>_-"£"* #,##0_-;\-"£"* #,##0_-;_-"£"* "-"??_-;_-@_-</c:formatCode>
                <c:ptCount val="30"/>
                <c:pt idx="0">
                  <c:v>7595</c:v>
                </c:pt>
                <c:pt idx="1">
                  <c:v>6995</c:v>
                </c:pt>
                <c:pt idx="2">
                  <c:v>7000</c:v>
                </c:pt>
                <c:pt idx="3">
                  <c:v>7495</c:v>
                </c:pt>
                <c:pt idx="4">
                  <c:v>8195</c:v>
                </c:pt>
                <c:pt idx="5">
                  <c:v>8495</c:v>
                </c:pt>
                <c:pt idx="6">
                  <c:v>9489</c:v>
                </c:pt>
                <c:pt idx="7">
                  <c:v>8250</c:v>
                </c:pt>
                <c:pt idx="8">
                  <c:v>6300</c:v>
                </c:pt>
                <c:pt idx="9">
                  <c:v>6495</c:v>
                </c:pt>
                <c:pt idx="10">
                  <c:v>6900</c:v>
                </c:pt>
                <c:pt idx="11">
                  <c:v>9489</c:v>
                </c:pt>
                <c:pt idx="12">
                  <c:v>8250</c:v>
                </c:pt>
                <c:pt idx="13">
                  <c:v>7400</c:v>
                </c:pt>
                <c:pt idx="14">
                  <c:v>7000</c:v>
                </c:pt>
                <c:pt idx="15">
                  <c:v>7490</c:v>
                </c:pt>
                <c:pt idx="16">
                  <c:v>7499</c:v>
                </c:pt>
                <c:pt idx="17">
                  <c:v>7547</c:v>
                </c:pt>
                <c:pt idx="18">
                  <c:v>7650</c:v>
                </c:pt>
                <c:pt idx="19">
                  <c:v>7895</c:v>
                </c:pt>
                <c:pt idx="20">
                  <c:v>7995</c:v>
                </c:pt>
                <c:pt idx="21">
                  <c:v>7995</c:v>
                </c:pt>
                <c:pt idx="22">
                  <c:v>7995</c:v>
                </c:pt>
                <c:pt idx="23">
                  <c:v>9489</c:v>
                </c:pt>
                <c:pt idx="24">
                  <c:v>7547</c:v>
                </c:pt>
                <c:pt idx="25">
                  <c:v>7995</c:v>
                </c:pt>
                <c:pt idx="26">
                  <c:v>7995</c:v>
                </c:pt>
                <c:pt idx="27">
                  <c:v>8000</c:v>
                </c:pt>
                <c:pt idx="28">
                  <c:v>8195</c:v>
                </c:pt>
                <c:pt idx="29">
                  <c:v>8250</c:v>
                </c:pt>
              </c:numCache>
            </c:numRef>
          </c:xVal>
          <c:yVal>
            <c:numRef>
              <c:f>Sheet1!$C$18:$C$47</c:f>
              <c:numCache>
                <c:formatCode>General</c:formatCode>
                <c:ptCount val="30"/>
                <c:pt idx="0">
                  <c:v>2016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2016</c:v>
                </c:pt>
                <c:pt idx="8">
                  <c:v>2014</c:v>
                </c:pt>
                <c:pt idx="9">
                  <c:v>2013</c:v>
                </c:pt>
                <c:pt idx="10">
                  <c:v>2015</c:v>
                </c:pt>
                <c:pt idx="11">
                  <c:v>2017</c:v>
                </c:pt>
                <c:pt idx="12">
                  <c:v>2016</c:v>
                </c:pt>
                <c:pt idx="13">
                  <c:v>2015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2015</c:v>
                </c:pt>
                <c:pt idx="21">
                  <c:v>2016</c:v>
                </c:pt>
                <c:pt idx="22">
                  <c:v>2015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E-467E-B269-4BB4C3AF62A2}"/>
            </c:ext>
          </c:extLst>
        </c:ser>
        <c:ser>
          <c:idx val="1"/>
          <c:order val="1"/>
          <c:tx>
            <c:v>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9.3027474624912232E-2"/>
                  <c:y val="2.8141378455978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Sheet1!$I$18:$I$46</c:f>
              <c:numCache>
                <c:formatCode>_-"£"* #,##0_-;\-"£"* #,##0_-;_-"£"* "-"??_-;_-@_-</c:formatCode>
                <c:ptCount val="29"/>
                <c:pt idx="0">
                  <c:v>9750</c:v>
                </c:pt>
                <c:pt idx="1">
                  <c:v>5995</c:v>
                </c:pt>
                <c:pt idx="2">
                  <c:v>7299</c:v>
                </c:pt>
                <c:pt idx="3">
                  <c:v>9100</c:v>
                </c:pt>
                <c:pt idx="4">
                  <c:v>9500</c:v>
                </c:pt>
                <c:pt idx="5">
                  <c:v>9995</c:v>
                </c:pt>
                <c:pt idx="6">
                  <c:v>6790</c:v>
                </c:pt>
                <c:pt idx="7">
                  <c:v>6990</c:v>
                </c:pt>
                <c:pt idx="8">
                  <c:v>7450</c:v>
                </c:pt>
                <c:pt idx="9">
                  <c:v>7500</c:v>
                </c:pt>
                <c:pt idx="10">
                  <c:v>7795</c:v>
                </c:pt>
                <c:pt idx="11">
                  <c:v>7995</c:v>
                </c:pt>
                <c:pt idx="12">
                  <c:v>7895</c:v>
                </c:pt>
                <c:pt idx="13">
                  <c:v>7995</c:v>
                </c:pt>
                <c:pt idx="14">
                  <c:v>7995</c:v>
                </c:pt>
                <c:pt idx="15">
                  <c:v>7995</c:v>
                </c:pt>
                <c:pt idx="16">
                  <c:v>8075</c:v>
                </c:pt>
                <c:pt idx="17">
                  <c:v>8250</c:v>
                </c:pt>
                <c:pt idx="18">
                  <c:v>8407</c:v>
                </c:pt>
                <c:pt idx="19">
                  <c:v>8490</c:v>
                </c:pt>
                <c:pt idx="20">
                  <c:v>8500</c:v>
                </c:pt>
                <c:pt idx="21">
                  <c:v>8695</c:v>
                </c:pt>
                <c:pt idx="22">
                  <c:v>7795</c:v>
                </c:pt>
                <c:pt idx="23">
                  <c:v>9750</c:v>
                </c:pt>
                <c:pt idx="24">
                  <c:v>8890</c:v>
                </c:pt>
                <c:pt idx="25">
                  <c:v>8995</c:v>
                </c:pt>
                <c:pt idx="26">
                  <c:v>8995</c:v>
                </c:pt>
                <c:pt idx="27">
                  <c:v>8995</c:v>
                </c:pt>
                <c:pt idx="28">
                  <c:v>8995</c:v>
                </c:pt>
              </c:numCache>
            </c:numRef>
          </c:xVal>
          <c:yVal>
            <c:numRef>
              <c:f>Sheet1!$J$18:$J$47</c:f>
              <c:numCache>
                <c:formatCode>General</c:formatCode>
                <c:ptCount val="30"/>
                <c:pt idx="0">
                  <c:v>2015</c:v>
                </c:pt>
                <c:pt idx="1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2014</c:v>
                </c:pt>
                <c:pt idx="5">
                  <c:v>2013</c:v>
                </c:pt>
                <c:pt idx="6">
                  <c:v>2011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2013</c:v>
                </c:pt>
                <c:pt idx="15">
                  <c:v>2011</c:v>
                </c:pt>
                <c:pt idx="16">
                  <c:v>2013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2015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E-467E-B269-4BB4C3AF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01184"/>
        <c:axId val="413998560"/>
      </c:scatterChart>
      <c:valAx>
        <c:axId val="4140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Car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6778207455408816"/>
              <c:y val="0.9680822947346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8560"/>
        <c:crosses val="autoZero"/>
        <c:crossBetween val="midCat"/>
      </c:valAx>
      <c:valAx>
        <c:axId val="413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Manufacture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89223512089377"/>
          <c:y val="5.3499147694262172E-2"/>
          <c:w val="8.962910449287316E-2"/>
          <c:h val="0.14169382480402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of Frequency /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Histogram of Frequency / Cost</a:t>
          </a:r>
        </a:p>
      </cx:txPr>
    </cx:title>
    <cx:plotArea>
      <cx:plotAreaRegion>
        <cx:series layoutId="clusteredColumn" uniqueId="{99F219A3-DD63-4F0C-A131-3AB642016DCC}">
          <cx:tx>
            <cx:txData>
              <cx:f>_xlchart.v1.1</cx:f>
              <cx:v>0.948 12062.62512 2015.366667 21517.5 2016 Cost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Cost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Cost Groups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Histogram of Frequency/Cost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Histogram of Frequency/Cost</a:t>
          </a:r>
        </a:p>
      </cx:txPr>
    </cx:title>
    <cx:plotArea>
      <cx:plotAreaRegion>
        <cx:series layoutId="clusteredColumn" uniqueId="{A4901E1E-E2E9-4C1A-A33E-270E9EA39F4D}">
          <cx:tx>
            <cx:txData>
              <cx:f>_xlchart.v1.4</cx:f>
              <cx:v>Cost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Cost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Cost Groups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145996</xdr:rowOff>
    </xdr:from>
    <xdr:to>
      <xdr:col>6</xdr:col>
      <xdr:colOff>369212</xdr:colOff>
      <xdr:row>69</xdr:row>
      <xdr:rowOff>22096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DE953FA-F6BF-4C15-ADC4-DFE46835B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90046"/>
              <a:ext cx="8570237" cy="34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537880</xdr:colOff>
      <xdr:row>50</xdr:row>
      <xdr:rowOff>158001</xdr:rowOff>
    </xdr:from>
    <xdr:to>
      <xdr:col>14</xdr:col>
      <xdr:colOff>301974</xdr:colOff>
      <xdr:row>69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8AA15DC-B1C0-4632-8B4A-E5636FD07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8905" y="9702051"/>
              <a:ext cx="7898444" cy="3495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69</xdr:row>
      <xdr:rowOff>57146</xdr:rowOff>
    </xdr:from>
    <xdr:to>
      <xdr:col>6</xdr:col>
      <xdr:colOff>571500</xdr:colOff>
      <xdr:row>94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315059-B5A7-4C97-9D2D-506D8D9B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530679</xdr:colOff>
      <xdr:row>69</xdr:row>
      <xdr:rowOff>26020</xdr:rowOff>
    </xdr:from>
    <xdr:to>
      <xdr:col>14</xdr:col>
      <xdr:colOff>425331</xdr:colOff>
      <xdr:row>95</xdr:row>
      <xdr:rowOff>40822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47815E-A343-4CDD-8BFF-F21E78E7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418140</xdr:colOff>
      <xdr:row>98</xdr:row>
      <xdr:rowOff>20166</xdr:rowOff>
    </xdr:from>
    <xdr:to>
      <xdr:col>11</xdr:col>
      <xdr:colOff>209710</xdr:colOff>
      <xdr:row>129</xdr:row>
      <xdr:rowOff>164725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40091-9A29-45BB-9CBD-9D3A9AFF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1190626</xdr:colOff>
      <xdr:row>71</xdr:row>
      <xdr:rowOff>171450</xdr:rowOff>
    </xdr:from>
    <xdr:to>
      <xdr:col>10</xdr:col>
      <xdr:colOff>1200150</xdr:colOff>
      <xdr:row>92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2BAAD0E-4EF2-41FC-98A2-A1F346A0584C}"/>
            </a:ext>
          </a:extLst>
        </xdr:cNvPr>
        <xdr:cNvCxnSpPr/>
      </xdr:nvCxnSpPr>
      <xdr:spPr>
        <a:xfrm flipH="1">
          <a:off x="13754101" y="13716000"/>
          <a:ext cx="9524" cy="388620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71</xdr:row>
      <xdr:rowOff>152400</xdr:rowOff>
    </xdr:from>
    <xdr:to>
      <xdr:col>12</xdr:col>
      <xdr:colOff>438150</xdr:colOff>
      <xdr:row>92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B12F8C-096C-419F-8291-1B6BD3C54431}"/>
            </a:ext>
          </a:extLst>
        </xdr:cNvPr>
        <xdr:cNvCxnSpPr/>
      </xdr:nvCxnSpPr>
      <xdr:spPr>
        <a:xfrm>
          <a:off x="14820900" y="13696950"/>
          <a:ext cx="0" cy="3952875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182669</xdr:colOff>
      <xdr:row>149</xdr:row>
      <xdr:rowOff>0</xdr:rowOff>
    </xdr:from>
    <xdr:to>
      <xdr:col>7</xdr:col>
      <xdr:colOff>456678</xdr:colOff>
      <xdr:row>152</xdr:row>
      <xdr:rowOff>117432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649BE2-FFE1-4374-81E7-63E836427F7D}"/>
            </a:ext>
          </a:extLst>
        </xdr:cNvPr>
        <xdr:cNvSpPr txBox="1"/>
      </xdr:nvSpPr>
      <xdr:spPr>
        <a:xfrm>
          <a:off x="4736402" y="29162158"/>
          <a:ext cx="4540687" cy="7045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A plot of the Inequalites for</a:t>
          </a:r>
          <a:r>
            <a:rPr lang="en-GB" sz="1400" baseline="0"/>
            <a:t> the Cost Vs Age Graph FOR ZOE</a:t>
          </a:r>
          <a:endParaRPr lang="en-GB" sz="1400"/>
        </a:p>
      </xdr:txBody>
    </xdr:sp>
    <xdr:clientData/>
  </xdr:twoCellAnchor>
  <xdr:twoCellAnchor>
    <xdr:from>
      <xdr:col>0</xdr:col>
      <xdr:colOff>1507040</xdr:colOff>
      <xdr:row>149</xdr:row>
      <xdr:rowOff>150052</xdr:rowOff>
    </xdr:from>
    <xdr:to>
      <xdr:col>1</xdr:col>
      <xdr:colOff>332725</xdr:colOff>
      <xdr:row>170</xdr:row>
      <xdr:rowOff>71766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0B6452C-791F-443A-871F-1AB9E8F4D881}"/>
            </a:ext>
          </a:extLst>
        </xdr:cNvPr>
        <xdr:cNvSpPr txBox="1"/>
      </xdr:nvSpPr>
      <xdr:spPr>
        <a:xfrm rot="16200000">
          <a:off x="-156573" y="30975823"/>
          <a:ext cx="4031816" cy="7045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Year</a:t>
          </a:r>
          <a:r>
            <a:rPr lang="en-GB" sz="1400" baseline="0"/>
            <a:t> Of Production = 'Age'</a:t>
          </a:r>
          <a:endParaRPr lang="en-GB" sz="1400"/>
        </a:p>
      </xdr:txBody>
    </xdr:sp>
    <xdr:clientData/>
  </xdr:twoCellAnchor>
  <xdr:twoCellAnchor>
    <xdr:from>
      <xdr:col>3</xdr:col>
      <xdr:colOff>769829</xdr:colOff>
      <xdr:row>176</xdr:row>
      <xdr:rowOff>78288</xdr:rowOff>
    </xdr:from>
    <xdr:to>
      <xdr:col>4</xdr:col>
      <xdr:colOff>195720</xdr:colOff>
      <xdr:row>180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1E4BDD-D337-4FEC-A072-6256BD678B21}"/>
            </a:ext>
          </a:extLst>
        </xdr:cNvPr>
        <xdr:cNvSpPr txBox="1"/>
      </xdr:nvSpPr>
      <xdr:spPr>
        <a:xfrm>
          <a:off x="5936815" y="34524863"/>
          <a:ext cx="639350" cy="7045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Cost</a:t>
          </a:r>
        </a:p>
      </xdr:txBody>
    </xdr:sp>
    <xdr:clientData/>
  </xdr:twoCellAnchor>
  <xdr:twoCellAnchor>
    <xdr:from>
      <xdr:col>9</xdr:col>
      <xdr:colOff>365342</xdr:colOff>
      <xdr:row>158</xdr:row>
      <xdr:rowOff>130479</xdr:rowOff>
    </xdr:from>
    <xdr:to>
      <xdr:col>14</xdr:col>
      <xdr:colOff>1</xdr:colOff>
      <xdr:row>164</xdr:row>
      <xdr:rowOff>26095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BCA8747-5745-4737-BE90-2FF6453E8866}"/>
            </a:ext>
          </a:extLst>
        </xdr:cNvPr>
        <xdr:cNvSpPr txBox="1"/>
      </xdr:nvSpPr>
      <xdr:spPr>
        <a:xfrm>
          <a:off x="12330308" y="31054109"/>
          <a:ext cx="4031816" cy="106993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Red Line</a:t>
          </a:r>
          <a:r>
            <a:rPr lang="en-GB" sz="1400" baseline="0"/>
            <a:t>=  Lower Bounds from the Age Scatter</a:t>
          </a:r>
        </a:p>
        <a:p>
          <a:r>
            <a:rPr lang="en-GB" sz="1400" baseline="0"/>
            <a:t>Blue Line= Upper Bounds from Age Scatter</a:t>
          </a:r>
        </a:p>
        <a:p>
          <a:r>
            <a:rPr lang="en-GB" sz="1400" baseline="0"/>
            <a:t>Purple Line = Upper Bounds from Cost Scatter</a:t>
          </a:r>
        </a:p>
        <a:p>
          <a:r>
            <a:rPr lang="en-GB" sz="1400" baseline="0"/>
            <a:t>Black Line= Lower Bounds from Cost Scatter</a:t>
          </a:r>
          <a:endParaRPr lang="en-GB" sz="1400"/>
        </a:p>
      </xdr:txBody>
    </xdr:sp>
    <xdr:clientData/>
  </xdr:twoCellAnchor>
  <xdr:twoCellAnchor editAs="oneCell">
    <xdr:from>
      <xdr:col>1</xdr:col>
      <xdr:colOff>571640</xdr:colOff>
      <xdr:row>152</xdr:row>
      <xdr:rowOff>130479</xdr:rowOff>
    </xdr:from>
    <xdr:to>
      <xdr:col>8</xdr:col>
      <xdr:colOff>1167529</xdr:colOff>
      <xdr:row>175</xdr:row>
      <xdr:rowOff>156575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295393-0491-428E-8061-571AFB51B3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0" t="23860" r="16955" b="5622"/>
        <a:stretch/>
      </xdr:blipFill>
      <xdr:spPr>
        <a:xfrm>
          <a:off x="2450544" y="29879794"/>
          <a:ext cx="9455444" cy="452763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0.6514</cdr:x>
      <cdr:y>0.1029</cdr:y>
    </cdr:from>
    <cdr:to>
      <cdr:x>0.65182</cdr:x>
      <cdr:y>0.89382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EDB961F-6D0B-4045-946E-332268552F1C}"/>
            </a:ext>
          </a:extLst>
        </cdr:cNvPr>
        <cdr:cNvCxnSpPr/>
      </cdr:nvCxnSpPr>
      <cdr:spPr>
        <a:xfrm xmlns:a="http://schemas.openxmlformats.org/drawingml/2006/main">
          <a:off x="4327071" y="487139"/>
          <a:ext cx="2755" cy="37442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0.70876</cdr:x>
      <cdr:y>0.10578</cdr:y>
    </cdr:from>
    <cdr:to>
      <cdr:x>0.70901</cdr:x>
      <cdr:y>0.90467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100EA7B-363D-472D-8285-AAFAAB296A02}"/>
            </a:ext>
          </a:extLst>
        </cdr:cNvPr>
        <cdr:cNvCxnSpPr/>
      </cdr:nvCxnSpPr>
      <cdr:spPr>
        <a:xfrm xmlns:a="http://schemas.openxmlformats.org/drawingml/2006/main" flipH="1" flipV="1">
          <a:off x="6217615" y="517883"/>
          <a:ext cx="2210" cy="39112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0.5959</cdr:x>
      <cdr:y>0.10865</cdr:y>
    </cdr:from>
    <cdr:to>
      <cdr:x>0.59814</cdr:x>
      <cdr:y>0.89672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3CD81A2-A174-413F-B05F-57E59D7DED03}"/>
            </a:ext>
          </a:extLst>
        </cdr:cNvPr>
        <cdr:cNvCxnSpPr/>
      </cdr:nvCxnSpPr>
      <cdr:spPr>
        <a:xfrm xmlns:a="http://schemas.openxmlformats.org/drawingml/2006/main" flipH="1">
          <a:off x="3958394" y="514353"/>
          <a:ext cx="14892" cy="37307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0.69269</cdr:x>
      <cdr:y>0.09611</cdr:y>
    </cdr:from>
    <cdr:to>
      <cdr:x>0.69269</cdr:x>
      <cdr:y>0.89044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CED622F-5A8C-4213-ABF5-A1CF3EFB1E96}"/>
            </a:ext>
          </a:extLst>
        </cdr:cNvPr>
        <cdr:cNvCxnSpPr/>
      </cdr:nvCxnSpPr>
      <cdr:spPr>
        <a:xfrm xmlns:a="http://schemas.openxmlformats.org/drawingml/2006/main">
          <a:off x="5129892" y="477445"/>
          <a:ext cx="0" cy="3946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0.06826</cdr:x>
      <cdr:y>0.54769</cdr:y>
    </cdr:from>
    <cdr:to>
      <cdr:x>0.96428</cdr:x>
      <cdr:y>0.55084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DBB6F9A-477D-4760-A27B-5660277C9399}"/>
            </a:ext>
          </a:extLst>
        </cdr:cNvPr>
        <cdr:cNvCxnSpPr/>
      </cdr:nvCxnSpPr>
      <cdr:spPr>
        <a:xfrm xmlns:a="http://schemas.openxmlformats.org/drawingml/2006/main">
          <a:off x="801060" y="3313584"/>
          <a:ext cx="10515600" cy="190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0.06601</cdr:x>
      <cdr:y>0.76724</cdr:y>
    </cdr:from>
    <cdr:to>
      <cdr:x>0.95761</cdr:x>
      <cdr:y>0.77125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A04EA97-837E-4921-93CC-895505FC73A9}"/>
            </a:ext>
          </a:extLst>
        </cdr:cNvPr>
        <cdr:cNvCxnSpPr/>
      </cdr:nvCxnSpPr>
      <cdr:spPr>
        <a:xfrm xmlns:a="http://schemas.openxmlformats.org/drawingml/2006/main">
          <a:off x="771556" y="4641850"/>
          <a:ext cx="10421279" cy="24284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0.06276</cdr:x>
      <cdr:y>0.24455</cdr:y>
    </cdr:from>
    <cdr:to>
      <cdr:x>0.95878</cdr:x>
      <cdr:y>0.2477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BC57FAB-1AFE-4516-BA9D-B0EF381B2C53}"/>
            </a:ext>
          </a:extLst>
        </cdr:cNvPr>
        <cdr:cNvCxnSpPr/>
      </cdr:nvCxnSpPr>
      <cdr:spPr>
        <a:xfrm xmlns:a="http://schemas.openxmlformats.org/drawingml/2006/main">
          <a:off x="736600" y="1479550"/>
          <a:ext cx="10515600" cy="190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0.06439</cdr:x>
      <cdr:y>0.45237</cdr:y>
    </cdr:from>
    <cdr:to>
      <cdr:x>0.96041</cdr:x>
      <cdr:y>0.45552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B13848E-BBE5-4DDC-B222-A295068E3C32}"/>
            </a:ext>
          </a:extLst>
        </cdr:cNvPr>
        <cdr:cNvCxnSpPr/>
      </cdr:nvCxnSpPr>
      <cdr:spPr>
        <a:xfrm xmlns:a="http://schemas.openxmlformats.org/drawingml/2006/main">
          <a:off x="755650" y="2736850"/>
          <a:ext cx="10515600" cy="190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0.06496</cdr:x>
      <cdr:y>0.65651</cdr:y>
    </cdr:from>
    <cdr:to>
      <cdr:x>0.96098</cdr:x>
      <cdr:y>0.65966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EF67DF2-F8E1-4BF4-9DF4-955149BBCC6A}"/>
            </a:ext>
          </a:extLst>
        </cdr:cNvPr>
        <cdr:cNvCxnSpPr/>
      </cdr:nvCxnSpPr>
      <cdr:spPr>
        <a:xfrm xmlns:a="http://schemas.openxmlformats.org/drawingml/2006/main">
          <a:off x="757843" y="3971925"/>
          <a:ext cx="10453013" cy="1905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0.06423</cdr:x>
      <cdr:y>0.35738</cdr:y>
    </cdr:from>
    <cdr:to>
      <cdr:x>0.96025</cdr:x>
      <cdr:y>0.36053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112BC65-12E9-4FF9-B336-8626328BFCAC}"/>
            </a:ext>
          </a:extLst>
        </cdr:cNvPr>
        <cdr:cNvCxnSpPr/>
      </cdr:nvCxnSpPr>
      <cdr:spPr>
        <a:xfrm xmlns:a="http://schemas.openxmlformats.org/drawingml/2006/main">
          <a:off x="749300" y="2162175"/>
          <a:ext cx="10453013" cy="1905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52BA-63AD-4F97-B196-6E4E04A30E82}">
  <dimension ref="A2:P141"/>
  <sheetViews>
    <sheetView tabSelected="1" topLeftCell="A33" zoomScale="73" zoomScaleNormal="73" workbookViewId="0">
      <selection activeCell="F42" sqref="F42"/>
    </sheetView>
  </sheetViews>
  <sheetFormatPr defaultRowHeight="15" x14ac:dyDescent="0.25"/>
  <cols>
    <col min="1" max="1" width="28.140625" bestFit="1" customWidth="1"/>
    <col min="2" max="2" width="40.140625" bestFit="1" customWidth="1"/>
    <col min="4" max="4" width="18.28515625" customWidth="1"/>
    <col min="5" max="5" width="18.140625" customWidth="1"/>
    <col min="8" max="8" width="28.7109375" bestFit="1" customWidth="1"/>
    <col min="9" max="9" width="18.42578125" customWidth="1"/>
    <col min="11" max="11" width="18.140625" customWidth="1"/>
    <col min="14" max="15" width="20.140625" customWidth="1"/>
    <col min="16" max="16" width="20" bestFit="1" customWidth="1"/>
  </cols>
  <sheetData>
    <row r="2" spans="1:12" x14ac:dyDescent="0.25">
      <c r="A2" t="s">
        <v>2</v>
      </c>
      <c r="B2" t="s">
        <v>0</v>
      </c>
      <c r="H2" t="s">
        <v>2</v>
      </c>
      <c r="I2" t="s">
        <v>1</v>
      </c>
    </row>
    <row r="3" spans="1:12" x14ac:dyDescent="0.25">
      <c r="A3" t="s">
        <v>4</v>
      </c>
      <c r="B3" s="1">
        <v>10000</v>
      </c>
      <c r="H3" t="s">
        <v>4</v>
      </c>
      <c r="I3" s="1">
        <v>10000</v>
      </c>
    </row>
    <row r="4" spans="1:12" x14ac:dyDescent="0.25">
      <c r="A4" t="s">
        <v>5</v>
      </c>
      <c r="B4" t="s">
        <v>8</v>
      </c>
      <c r="H4" t="s">
        <v>5</v>
      </c>
      <c r="I4" t="s">
        <v>17</v>
      </c>
    </row>
    <row r="5" spans="1:12" x14ac:dyDescent="0.25">
      <c r="A5" t="s">
        <v>6</v>
      </c>
      <c r="B5">
        <v>5</v>
      </c>
      <c r="H5" t="s">
        <v>6</v>
      </c>
      <c r="I5">
        <v>5</v>
      </c>
    </row>
    <row r="6" spans="1:12" x14ac:dyDescent="0.25">
      <c r="A6" t="s">
        <v>18</v>
      </c>
      <c r="B6" s="16">
        <f>_xlfn.MODE.SNGL(B18:B47)</f>
        <v>7995</v>
      </c>
      <c r="E6" t="str">
        <f>K6</f>
        <v>For UB and LB on Graphs</v>
      </c>
      <c r="H6" t="str">
        <f>A6</f>
        <v>Mode</v>
      </c>
      <c r="I6" s="16">
        <f>_xlfn.MODE.SNGL(I18:I47)</f>
        <v>7995</v>
      </c>
      <c r="K6" t="s">
        <v>36</v>
      </c>
    </row>
    <row r="7" spans="1:12" x14ac:dyDescent="0.25">
      <c r="A7" t="s">
        <v>19</v>
      </c>
      <c r="B7" s="14">
        <f>MEDIAN(B18:B47)</f>
        <v>7945</v>
      </c>
      <c r="D7" s="14">
        <v>7066</v>
      </c>
      <c r="E7" s="15">
        <v>0</v>
      </c>
      <c r="H7" t="str">
        <f>A7</f>
        <v>Median</v>
      </c>
      <c r="I7" s="14">
        <f>MEDIAN(I18:I47)</f>
        <v>8328.5</v>
      </c>
      <c r="K7" s="16">
        <v>7418</v>
      </c>
      <c r="L7">
        <v>0</v>
      </c>
    </row>
    <row r="8" spans="1:12" x14ac:dyDescent="0.25">
      <c r="A8" t="s">
        <v>7</v>
      </c>
      <c r="B8" s="14">
        <f>AVERAGE(B18:B47)</f>
        <v>7829.5</v>
      </c>
      <c r="D8" s="14">
        <f>B8-B9</f>
        <v>7065.8006808959435</v>
      </c>
      <c r="E8" s="15">
        <v>90000</v>
      </c>
      <c r="H8" t="s">
        <v>7</v>
      </c>
      <c r="I8" s="14">
        <f>AVERAGE(I18:I47)</f>
        <v>8329</v>
      </c>
      <c r="K8" s="14">
        <f>I8-I9</f>
        <v>7417.6238244647093</v>
      </c>
      <c r="L8">
        <v>90000</v>
      </c>
    </row>
    <row r="9" spans="1:12" x14ac:dyDescent="0.25">
      <c r="A9" t="s">
        <v>25</v>
      </c>
      <c r="B9" s="15">
        <f>_xlfn.STDEV.P(B18:B47)</f>
        <v>763.69931910405683</v>
      </c>
      <c r="D9" s="14">
        <f>B8+B9</f>
        <v>8593.1993191040565</v>
      </c>
      <c r="E9" s="15">
        <v>0</v>
      </c>
      <c r="H9" t="s">
        <v>25</v>
      </c>
      <c r="I9" s="15">
        <f>_xlfn.STDEV.P(I18:I47)</f>
        <v>911.37617553529083</v>
      </c>
      <c r="K9" s="14">
        <f>I8+I9</f>
        <v>9240.3761755352916</v>
      </c>
      <c r="L9">
        <v>0</v>
      </c>
    </row>
    <row r="10" spans="1:12" x14ac:dyDescent="0.25">
      <c r="A10" t="str">
        <f>A9</f>
        <v>Standard Deviation Cost</v>
      </c>
      <c r="B10" s="18">
        <f>B9</f>
        <v>763.69931910405683</v>
      </c>
      <c r="D10" s="16">
        <v>8593</v>
      </c>
      <c r="E10" s="15">
        <v>90000</v>
      </c>
      <c r="H10" t="str">
        <f>H9</f>
        <v>Standard Deviation Cost</v>
      </c>
      <c r="I10" s="18">
        <f>I9</f>
        <v>911.37617553529083</v>
      </c>
      <c r="K10" s="16">
        <v>9240</v>
      </c>
      <c r="L10">
        <v>90000</v>
      </c>
    </row>
    <row r="11" spans="1:12" x14ac:dyDescent="0.25">
      <c r="A11" t="s">
        <v>26</v>
      </c>
      <c r="B11" s="18">
        <f>_xlfn.STDEV.P(C18:C47)</f>
        <v>0.94809751022185929</v>
      </c>
      <c r="H11" t="s">
        <v>26</v>
      </c>
      <c r="I11" s="18">
        <f>-_xlfn.STDEV.P(J18:J47)</f>
        <v>-1.0110500592068736</v>
      </c>
    </row>
    <row r="12" spans="1:12" x14ac:dyDescent="0.25">
      <c r="A12" t="s">
        <v>27</v>
      </c>
      <c r="B12">
        <f>_xlfn.STDEV.P(D18:D47)</f>
        <v>12062.625117140409</v>
      </c>
      <c r="H12" t="s">
        <v>28</v>
      </c>
      <c r="I12">
        <f>_xlfn.STDEV.P(K18:K47)</f>
        <v>17041.180564216265</v>
      </c>
    </row>
    <row r="13" spans="1:12" x14ac:dyDescent="0.25">
      <c r="A13" t="str">
        <f>H13</f>
        <v>Average Age:</v>
      </c>
      <c r="B13">
        <f>AVERAGE(C18:C47)</f>
        <v>2015.3666666666666</v>
      </c>
      <c r="H13" t="s">
        <v>29</v>
      </c>
      <c r="I13">
        <f>AVERAGE(J18:J47)</f>
        <v>2012.6666666666667</v>
      </c>
    </row>
    <row r="14" spans="1:12" x14ac:dyDescent="0.25">
      <c r="A14" t="s">
        <v>30</v>
      </c>
      <c r="B14">
        <f>AVERAGE(D18:D47)</f>
        <v>21517.5</v>
      </c>
      <c r="H14" t="s">
        <v>30</v>
      </c>
      <c r="I14">
        <f>AVERAGE(K18:K47)</f>
        <v>44546.666666666664</v>
      </c>
    </row>
    <row r="15" spans="1:12" x14ac:dyDescent="0.25">
      <c r="A15" t="s">
        <v>35</v>
      </c>
      <c r="B15">
        <f>_xlfn.MODE.SNGL(C18:C47)</f>
        <v>2016</v>
      </c>
      <c r="H15" t="str">
        <f>A15</f>
        <v>Mode Age</v>
      </c>
      <c r="I15">
        <f>_xlfn.MODE.SNGL(J18:J47)</f>
        <v>2013</v>
      </c>
    </row>
    <row r="17" spans="1:16" ht="15.75" thickBot="1" x14ac:dyDescent="0.3">
      <c r="B17" t="s">
        <v>3</v>
      </c>
      <c r="C17" t="s">
        <v>9</v>
      </c>
      <c r="D17" t="s">
        <v>10</v>
      </c>
      <c r="I17" t="s">
        <v>3</v>
      </c>
      <c r="J17" t="s">
        <v>9</v>
      </c>
      <c r="K17" t="s">
        <v>10</v>
      </c>
    </row>
    <row r="18" spans="1:16" x14ac:dyDescent="0.25">
      <c r="B18" s="10">
        <v>7595</v>
      </c>
      <c r="C18" s="3">
        <v>2016</v>
      </c>
      <c r="D18" s="4">
        <v>8547</v>
      </c>
      <c r="H18">
        <v>1</v>
      </c>
      <c r="I18" s="10">
        <v>9750</v>
      </c>
      <c r="J18" s="3">
        <v>2015</v>
      </c>
      <c r="K18" s="4">
        <v>55022</v>
      </c>
    </row>
    <row r="19" spans="1:16" x14ac:dyDescent="0.25">
      <c r="A19">
        <v>1</v>
      </c>
      <c r="B19" s="11">
        <v>6995</v>
      </c>
      <c r="C19" s="5">
        <v>2014</v>
      </c>
      <c r="D19" s="6">
        <v>33401</v>
      </c>
      <c r="H19">
        <v>2</v>
      </c>
      <c r="I19" s="11">
        <v>5995</v>
      </c>
      <c r="J19" s="5">
        <v>2011</v>
      </c>
      <c r="K19" s="6">
        <v>75200</v>
      </c>
    </row>
    <row r="20" spans="1:16" x14ac:dyDescent="0.25">
      <c r="A20">
        <v>2</v>
      </c>
      <c r="B20" s="11">
        <v>7000</v>
      </c>
      <c r="C20" s="5">
        <v>2014</v>
      </c>
      <c r="D20" s="6">
        <v>60000</v>
      </c>
      <c r="H20">
        <v>3</v>
      </c>
      <c r="I20" s="11">
        <v>7299</v>
      </c>
      <c r="J20" s="5">
        <v>2013</v>
      </c>
      <c r="K20" s="6">
        <v>30000</v>
      </c>
    </row>
    <row r="21" spans="1:16" x14ac:dyDescent="0.25">
      <c r="A21">
        <v>3</v>
      </c>
      <c r="B21" s="11">
        <v>7495</v>
      </c>
      <c r="C21" s="5">
        <v>2014</v>
      </c>
      <c r="D21" s="6">
        <v>18881</v>
      </c>
      <c r="H21">
        <v>4</v>
      </c>
      <c r="I21" s="11">
        <v>9100</v>
      </c>
      <c r="J21" s="9">
        <v>2014</v>
      </c>
      <c r="K21" s="6">
        <v>46537</v>
      </c>
    </row>
    <row r="22" spans="1:16" x14ac:dyDescent="0.25">
      <c r="A22">
        <v>4</v>
      </c>
      <c r="B22" s="11">
        <v>8195</v>
      </c>
      <c r="C22" s="5">
        <v>2015</v>
      </c>
      <c r="D22" s="6">
        <v>12239</v>
      </c>
      <c r="H22">
        <v>5</v>
      </c>
      <c r="I22" s="11">
        <v>9500</v>
      </c>
      <c r="J22" s="9">
        <v>2014</v>
      </c>
      <c r="K22" s="6">
        <v>52500</v>
      </c>
    </row>
    <row r="23" spans="1:16" x14ac:dyDescent="0.25">
      <c r="A23">
        <v>5</v>
      </c>
      <c r="B23" s="11">
        <v>8495</v>
      </c>
      <c r="C23" s="5">
        <v>2016</v>
      </c>
      <c r="D23" s="6">
        <v>12987</v>
      </c>
      <c r="H23">
        <v>6</v>
      </c>
      <c r="I23" s="11">
        <v>9995</v>
      </c>
      <c r="J23" s="9">
        <v>2013</v>
      </c>
      <c r="K23" s="6">
        <v>38235</v>
      </c>
    </row>
    <row r="24" spans="1:16" x14ac:dyDescent="0.25">
      <c r="A24">
        <v>6</v>
      </c>
      <c r="B24" s="11">
        <v>9489</v>
      </c>
      <c r="C24" s="5">
        <v>2017</v>
      </c>
      <c r="D24" s="6">
        <v>29002</v>
      </c>
      <c r="H24">
        <v>7</v>
      </c>
      <c r="I24" s="11">
        <v>6790</v>
      </c>
      <c r="J24" s="9">
        <v>2011</v>
      </c>
      <c r="K24" s="17">
        <v>66500</v>
      </c>
      <c r="N24" t="s">
        <v>16</v>
      </c>
    </row>
    <row r="25" spans="1:16" x14ac:dyDescent="0.25">
      <c r="A25">
        <v>7</v>
      </c>
      <c r="B25" s="12">
        <v>8250</v>
      </c>
      <c r="C25" s="5">
        <v>2016</v>
      </c>
      <c r="D25" s="6">
        <v>31460</v>
      </c>
      <c r="H25">
        <v>8</v>
      </c>
      <c r="I25" s="11">
        <v>6990</v>
      </c>
      <c r="J25" s="9">
        <v>2012</v>
      </c>
      <c r="K25" s="6">
        <v>53000</v>
      </c>
      <c r="N25" t="s">
        <v>3</v>
      </c>
      <c r="O25" t="s">
        <v>9</v>
      </c>
      <c r="P25" t="s">
        <v>10</v>
      </c>
    </row>
    <row r="26" spans="1:16" x14ac:dyDescent="0.25">
      <c r="A26">
        <v>8</v>
      </c>
      <c r="B26" s="11">
        <v>6300</v>
      </c>
      <c r="C26" s="5">
        <v>2014</v>
      </c>
      <c r="D26" s="6">
        <v>37201</v>
      </c>
      <c r="H26">
        <v>9</v>
      </c>
      <c r="I26" s="11">
        <v>7450</v>
      </c>
      <c r="J26" s="9">
        <v>2012</v>
      </c>
      <c r="K26" s="6">
        <v>65000</v>
      </c>
      <c r="N26" s="19" t="s">
        <v>11</v>
      </c>
      <c r="O26" s="21" t="s">
        <v>14</v>
      </c>
      <c r="P26" s="19" t="s">
        <v>11</v>
      </c>
    </row>
    <row r="27" spans="1:16" x14ac:dyDescent="0.25">
      <c r="A27">
        <v>9</v>
      </c>
      <c r="B27" s="11">
        <v>6495</v>
      </c>
      <c r="C27" s="5">
        <v>2013</v>
      </c>
      <c r="D27" s="6">
        <v>22750</v>
      </c>
      <c r="H27">
        <v>10</v>
      </c>
      <c r="I27" s="11">
        <v>7500</v>
      </c>
      <c r="J27" s="9">
        <v>2012</v>
      </c>
      <c r="K27" s="6">
        <v>64798</v>
      </c>
      <c r="N27" s="20" t="s">
        <v>12</v>
      </c>
      <c r="O27" s="20" t="s">
        <v>12</v>
      </c>
      <c r="P27" s="20" t="s">
        <v>12</v>
      </c>
    </row>
    <row r="28" spans="1:16" x14ac:dyDescent="0.25">
      <c r="A28">
        <v>10</v>
      </c>
      <c r="B28" s="11">
        <v>6900</v>
      </c>
      <c r="C28" s="5">
        <v>2015</v>
      </c>
      <c r="D28" s="6">
        <v>45000</v>
      </c>
      <c r="H28">
        <v>11</v>
      </c>
      <c r="I28" s="11">
        <v>7795</v>
      </c>
      <c r="J28" s="9">
        <v>2013</v>
      </c>
      <c r="K28" s="6">
        <v>73737</v>
      </c>
      <c r="N28" s="21" t="s">
        <v>15</v>
      </c>
      <c r="O28" s="19" t="s">
        <v>13</v>
      </c>
      <c r="P28" s="21" t="s">
        <v>15</v>
      </c>
    </row>
    <row r="29" spans="1:16" x14ac:dyDescent="0.25">
      <c r="A29">
        <v>11</v>
      </c>
      <c r="B29" s="11">
        <v>9489</v>
      </c>
      <c r="C29" s="5">
        <v>2017</v>
      </c>
      <c r="D29" s="6">
        <v>7522</v>
      </c>
      <c r="H29">
        <v>12</v>
      </c>
      <c r="I29" s="11">
        <v>7995</v>
      </c>
      <c r="J29" s="9">
        <v>2011</v>
      </c>
      <c r="K29" s="6">
        <v>38884</v>
      </c>
    </row>
    <row r="30" spans="1:16" x14ac:dyDescent="0.25">
      <c r="A30">
        <v>12</v>
      </c>
      <c r="B30" s="11">
        <v>8250</v>
      </c>
      <c r="C30" s="5">
        <v>2016</v>
      </c>
      <c r="D30" s="6">
        <v>17443</v>
      </c>
      <c r="H30">
        <v>13</v>
      </c>
      <c r="I30" s="11">
        <v>7895</v>
      </c>
      <c r="J30" s="9">
        <v>2012</v>
      </c>
      <c r="K30" s="6">
        <v>41600</v>
      </c>
    </row>
    <row r="31" spans="1:16" x14ac:dyDescent="0.25">
      <c r="A31">
        <v>13</v>
      </c>
      <c r="B31" s="11">
        <v>7400</v>
      </c>
      <c r="C31" s="5">
        <v>2015</v>
      </c>
      <c r="D31" s="6">
        <v>17300</v>
      </c>
      <c r="H31">
        <v>14</v>
      </c>
      <c r="I31" s="11">
        <v>7995</v>
      </c>
      <c r="J31" s="9">
        <v>2012</v>
      </c>
      <c r="K31" s="6">
        <v>20962</v>
      </c>
    </row>
    <row r="32" spans="1:16" x14ac:dyDescent="0.25">
      <c r="A32">
        <v>14</v>
      </c>
      <c r="B32" s="11">
        <v>7000</v>
      </c>
      <c r="C32" s="5">
        <v>2015</v>
      </c>
      <c r="D32" s="6">
        <v>8247</v>
      </c>
      <c r="H32">
        <v>15</v>
      </c>
      <c r="I32" s="11">
        <v>7995</v>
      </c>
      <c r="J32" s="9">
        <v>2013</v>
      </c>
      <c r="K32" s="6">
        <v>47131</v>
      </c>
    </row>
    <row r="33" spans="1:11" x14ac:dyDescent="0.25">
      <c r="A33">
        <v>15</v>
      </c>
      <c r="B33" s="11">
        <v>7490</v>
      </c>
      <c r="C33" s="5">
        <v>2015</v>
      </c>
      <c r="D33" s="6">
        <v>15900</v>
      </c>
      <c r="H33">
        <v>16</v>
      </c>
      <c r="I33" s="11">
        <v>7995</v>
      </c>
      <c r="J33" s="9">
        <v>2011</v>
      </c>
      <c r="K33" s="6">
        <v>38884</v>
      </c>
    </row>
    <row r="34" spans="1:11" x14ac:dyDescent="0.25">
      <c r="A34">
        <v>16</v>
      </c>
      <c r="B34" s="11">
        <v>7499</v>
      </c>
      <c r="C34" s="5">
        <v>2015</v>
      </c>
      <c r="D34" s="6">
        <v>18800</v>
      </c>
      <c r="H34">
        <v>17</v>
      </c>
      <c r="I34" s="11">
        <v>8075</v>
      </c>
      <c r="J34" s="9">
        <v>2013</v>
      </c>
      <c r="K34" s="6">
        <v>37476</v>
      </c>
    </row>
    <row r="35" spans="1:11" x14ac:dyDescent="0.25">
      <c r="A35">
        <v>17</v>
      </c>
      <c r="B35" s="11">
        <v>7547</v>
      </c>
      <c r="C35" s="5">
        <v>2016</v>
      </c>
      <c r="D35" s="6">
        <v>29254</v>
      </c>
      <c r="H35">
        <v>18</v>
      </c>
      <c r="I35" s="11">
        <v>8250</v>
      </c>
      <c r="J35" s="9">
        <v>2012</v>
      </c>
      <c r="K35" s="6">
        <v>15000</v>
      </c>
    </row>
    <row r="36" spans="1:11" x14ac:dyDescent="0.25">
      <c r="A36">
        <v>18</v>
      </c>
      <c r="B36" s="11">
        <v>7650</v>
      </c>
      <c r="C36" s="5">
        <v>2016</v>
      </c>
      <c r="D36" s="6">
        <v>28993</v>
      </c>
      <c r="H36">
        <v>19</v>
      </c>
      <c r="I36" s="11">
        <v>8407</v>
      </c>
      <c r="J36" s="9">
        <v>2012</v>
      </c>
      <c r="K36" s="6">
        <v>23589</v>
      </c>
    </row>
    <row r="37" spans="1:11" x14ac:dyDescent="0.25">
      <c r="A37">
        <v>19</v>
      </c>
      <c r="B37" s="11">
        <v>7895</v>
      </c>
      <c r="C37" s="5">
        <v>2016</v>
      </c>
      <c r="D37" s="6">
        <v>11137</v>
      </c>
      <c r="H37">
        <v>20</v>
      </c>
      <c r="I37" s="11">
        <v>8490</v>
      </c>
      <c r="J37" s="9">
        <v>2012</v>
      </c>
      <c r="K37" s="6">
        <v>33704</v>
      </c>
    </row>
    <row r="38" spans="1:11" x14ac:dyDescent="0.25">
      <c r="A38">
        <v>20</v>
      </c>
      <c r="B38" s="11">
        <v>7995</v>
      </c>
      <c r="C38" s="5">
        <v>2015</v>
      </c>
      <c r="D38" s="6">
        <v>18520</v>
      </c>
      <c r="H38">
        <v>21</v>
      </c>
      <c r="I38" s="11">
        <v>8500</v>
      </c>
      <c r="J38" s="9">
        <v>2013</v>
      </c>
      <c r="K38" s="6">
        <v>43614</v>
      </c>
    </row>
    <row r="39" spans="1:11" x14ac:dyDescent="0.25">
      <c r="A39">
        <v>21</v>
      </c>
      <c r="B39" s="11">
        <v>7995</v>
      </c>
      <c r="C39" s="5">
        <v>2016</v>
      </c>
      <c r="D39" s="6">
        <v>25850</v>
      </c>
      <c r="H39">
        <v>22</v>
      </c>
      <c r="I39" s="11">
        <v>8695</v>
      </c>
      <c r="J39" s="9">
        <v>2013</v>
      </c>
      <c r="K39" s="6">
        <v>41000</v>
      </c>
    </row>
    <row r="40" spans="1:11" x14ac:dyDescent="0.25">
      <c r="A40">
        <v>22</v>
      </c>
      <c r="B40" s="11">
        <v>7995</v>
      </c>
      <c r="C40" s="5">
        <v>2015</v>
      </c>
      <c r="D40" s="6">
        <v>13159</v>
      </c>
      <c r="H40">
        <v>23</v>
      </c>
      <c r="I40" s="11">
        <v>7795</v>
      </c>
      <c r="J40" s="9">
        <v>2013</v>
      </c>
      <c r="K40" s="6">
        <v>77737</v>
      </c>
    </row>
    <row r="41" spans="1:11" x14ac:dyDescent="0.25">
      <c r="A41">
        <v>23</v>
      </c>
      <c r="B41" s="11">
        <v>9489</v>
      </c>
      <c r="C41" s="5">
        <v>2017</v>
      </c>
      <c r="D41" s="6">
        <v>15522</v>
      </c>
      <c r="H41">
        <v>24</v>
      </c>
      <c r="I41" s="11">
        <v>9750</v>
      </c>
      <c r="J41" s="9">
        <v>2015</v>
      </c>
      <c r="K41" s="6">
        <v>55022</v>
      </c>
    </row>
    <row r="42" spans="1:11" x14ac:dyDescent="0.25">
      <c r="A42">
        <v>24</v>
      </c>
      <c r="B42" s="11">
        <v>7547</v>
      </c>
      <c r="C42" s="5">
        <v>2016</v>
      </c>
      <c r="D42" s="6">
        <v>29254</v>
      </c>
      <c r="H42">
        <v>25</v>
      </c>
      <c r="I42" s="11">
        <v>8890</v>
      </c>
      <c r="J42" s="9">
        <v>2013</v>
      </c>
      <c r="K42" s="6">
        <v>36200</v>
      </c>
    </row>
    <row r="43" spans="1:11" x14ac:dyDescent="0.25">
      <c r="A43">
        <v>25</v>
      </c>
      <c r="B43" s="11">
        <v>7995</v>
      </c>
      <c r="C43" s="5">
        <v>2015</v>
      </c>
      <c r="D43" s="6">
        <v>13159</v>
      </c>
      <c r="H43">
        <v>26</v>
      </c>
      <c r="I43" s="11">
        <v>8995</v>
      </c>
      <c r="J43" s="9">
        <v>2013</v>
      </c>
      <c r="K43" s="6">
        <v>21082</v>
      </c>
    </row>
    <row r="44" spans="1:11" x14ac:dyDescent="0.25">
      <c r="A44">
        <v>26</v>
      </c>
      <c r="B44" s="11">
        <v>7995</v>
      </c>
      <c r="C44" s="5">
        <v>2015</v>
      </c>
      <c r="D44" s="6">
        <v>29788</v>
      </c>
      <c r="H44">
        <v>27</v>
      </c>
      <c r="I44" s="11">
        <v>8995</v>
      </c>
      <c r="J44" s="9">
        <v>2013</v>
      </c>
      <c r="K44" s="6">
        <v>56080</v>
      </c>
    </row>
    <row r="45" spans="1:11" x14ac:dyDescent="0.25">
      <c r="A45">
        <v>27</v>
      </c>
      <c r="B45" s="11">
        <v>8000</v>
      </c>
      <c r="C45" s="5">
        <v>2015</v>
      </c>
      <c r="D45" s="6">
        <v>19400</v>
      </c>
      <c r="H45">
        <v>28</v>
      </c>
      <c r="I45" s="11">
        <v>8995</v>
      </c>
      <c r="J45" s="9">
        <v>2013</v>
      </c>
      <c r="K45" s="6">
        <v>37000</v>
      </c>
    </row>
    <row r="46" spans="1:11" x14ac:dyDescent="0.25">
      <c r="A46">
        <v>28</v>
      </c>
      <c r="B46" s="11">
        <v>8195</v>
      </c>
      <c r="C46" s="5">
        <v>2016</v>
      </c>
      <c r="D46" s="6">
        <v>12500</v>
      </c>
      <c r="H46">
        <v>29</v>
      </c>
      <c r="I46" s="11">
        <v>8995</v>
      </c>
      <c r="J46" s="9">
        <v>2013</v>
      </c>
      <c r="K46" s="6">
        <v>14719</v>
      </c>
    </row>
    <row r="47" spans="1:11" ht="15.75" thickBot="1" x14ac:dyDescent="0.3">
      <c r="A47">
        <v>29</v>
      </c>
      <c r="B47" s="13">
        <v>8250</v>
      </c>
      <c r="C47" s="7">
        <v>2016</v>
      </c>
      <c r="D47" s="8">
        <v>2309</v>
      </c>
      <c r="H47">
        <v>30</v>
      </c>
      <c r="I47" s="13">
        <v>8999</v>
      </c>
      <c r="J47" s="7">
        <v>2013</v>
      </c>
      <c r="K47" s="8">
        <v>36187</v>
      </c>
    </row>
    <row r="48" spans="1:11" x14ac:dyDescent="0.25">
      <c r="A48">
        <v>30</v>
      </c>
      <c r="I48" s="2"/>
    </row>
    <row r="50" spans="4:5" x14ac:dyDescent="0.25">
      <c r="D50" t="s">
        <v>24</v>
      </c>
      <c r="E50" t="s">
        <v>23</v>
      </c>
    </row>
    <row r="79" spans="16:16" x14ac:dyDescent="0.25">
      <c r="P79" t="s">
        <v>34</v>
      </c>
    </row>
    <row r="81" spans="16:16" x14ac:dyDescent="0.25">
      <c r="P81" s="22" t="s">
        <v>21</v>
      </c>
    </row>
    <row r="82" spans="16:16" x14ac:dyDescent="0.25">
      <c r="P82" s="23" t="s">
        <v>22</v>
      </c>
    </row>
    <row r="111" spans="14:14" x14ac:dyDescent="0.25">
      <c r="N111" t="s">
        <v>31</v>
      </c>
    </row>
    <row r="112" spans="14:14" x14ac:dyDescent="0.25">
      <c r="N112" t="s">
        <v>32</v>
      </c>
    </row>
    <row r="114" spans="14:14" x14ac:dyDescent="0.25">
      <c r="N114" t="s">
        <v>33</v>
      </c>
    </row>
    <row r="137" spans="2:5" x14ac:dyDescent="0.25">
      <c r="B137" t="s">
        <v>20</v>
      </c>
    </row>
    <row r="140" spans="2:5" x14ac:dyDescent="0.25">
      <c r="B140">
        <v>7830</v>
      </c>
      <c r="C140">
        <v>0</v>
      </c>
      <c r="D140">
        <v>8329</v>
      </c>
      <c r="E140">
        <v>0</v>
      </c>
    </row>
    <row r="141" spans="2:5" x14ac:dyDescent="0.25">
      <c r="B141">
        <v>7830</v>
      </c>
      <c r="C141">
        <v>90000</v>
      </c>
      <c r="D141">
        <v>8329</v>
      </c>
      <c r="E141">
        <v>90000</v>
      </c>
    </row>
  </sheetData>
  <conditionalFormatting sqref="B18:D4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conditionalFormatting sqref="C18:C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D18:D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I18:I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3 K25:K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Chu</dc:creator>
  <cp:lastModifiedBy>Adam Chu</cp:lastModifiedBy>
  <dcterms:created xsi:type="dcterms:W3CDTF">2019-06-04T08:49:41Z</dcterms:created>
  <dcterms:modified xsi:type="dcterms:W3CDTF">2019-06-18T11:20:39Z</dcterms:modified>
</cp:coreProperties>
</file>